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l29xmgcP4a5nUGOhiLhu6GyDrBa4N9Od3BYVRHH59oPZz6eYvP0B2qDSW1XbLfWMoMQJEBTBcIpbejDGwbiSBg==" workbookSaltValue="CfAeMuolEgpGMKt9EuEp0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10" i="4"/>
  <c r="AT8" i="4"/>
  <c r="P8" i="4"/>
  <c r="I8" i="4"/>
</calcChain>
</file>

<file path=xl/sharedStrings.xml><?xml version="1.0" encoding="utf-8"?>
<sst xmlns="http://schemas.openxmlformats.org/spreadsheetml/2006/main" count="241" uniqueCount="118">
  <si>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</si>
  <si>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</si>
  <si>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</si>
  <si>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</si>
  <si>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</si>
  <si>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</si>
  <si>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</si>
  <si>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</si>
  <si>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</si>
  <si>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</si>
  <si>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</si>
  <si>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</si>
  <si>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</si>
  <si>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</si>
  <si>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</si>
  <si>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</si>
  <si>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</si>
  <si>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</si>
  <si>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</si>
  <si>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</si>
  <si>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</si>
  <si>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</si>
  <si>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</si>
  <si>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</si>
  <si>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</si>
  <si>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</si>
  <si>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</si>
  <si>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</si>
  <si>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</si>
  <si>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</si>
  <si>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</si>
  <si>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</si>
  <si>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</si>
  <si>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</si>
  <si>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</si>
  <si>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</si>
  <si>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</si>
  <si>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</si>
  <si>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</si>
  <si>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</si>
  <si>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</si>
  <si>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</si>
  <si>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</si>
  <si>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</si>
  <si>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</si>
  <si>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</si>
  <si>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</si>
  <si>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</si>
  <si>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</si>
  <si>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</si>
  <si>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</si>
  <si>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</si>
  <si>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</si>
  <si>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</si>
  <si>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</si>
  <si>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</si>
  <si>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</si>
  <si>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</si>
  <si>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</si>
  <si>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</si>
  <si>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</si>
  <si>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</si>
  <si>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</si>
  <si>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</si>
  <si>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</si>
  <si>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</si>
  <si>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</si>
  <si>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</si>
  <si>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</si>
  <si>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</si>
  <si>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</si>
  <si>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</si>
  <si>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</si>
  <si>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</si>
  <si>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</si>
  <si>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</si>
  <si>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</si>
  <si>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</si>
  <si>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</si>
  <si>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</si>
  <si>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</si>
  <si>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</si>
  <si>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</si>
  <si>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</si>
  <si>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</si>
  <si>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</si>
  <si>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</si>
  <si>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</si>
  <si>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</si>
  <si>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</si>
  <si>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</si>
  <si>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</si>
  <si>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</si>
  <si>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</si>
  <si>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</si>
  <si>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</si>
  <si>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</si>
  <si>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青梅市</t>
  </si>
  <si>
    <t>法非適用</t>
  </si>
  <si>
    <t>下水道事業</t>
  </si>
  <si>
    <t>公共下水道</t>
  </si>
  <si>
    <t>Ac1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</si>
  <si>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</si>
  <si>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</si>
  <si>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</si>
  <si>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</si>
  <si>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</si>
  <si>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</si>
  <si>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</si>
  <si>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</si>
  <si>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</si>
  <si>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</si>
  <si>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</si>
  <si>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</si>
  <si>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</si>
  <si>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昭和47年に下水道事業に着手してから、延長635ｋｍの管きょを整備しました。
　現時点で、管きょは耐用年数の範囲にありますが、構築後30年を経過したものが50％を上回るなど、劣化予測にもとづいた対策の具体的な検討を行う時期に来ています。
　青梅市では、包括的な民間委託の取組により、予防保全型の維持管理を行い、コスト節減と施設の延命化に取り組んでいるところですが、ストックマネジメント計画を早期に策定し、管きょ、施設の機能を停止させることなく、継続的な稼働を確保し、トータルコストの縮減、平準化に努めていきます。</t>
    <phoneticPr fontId="4"/>
  </si>
  <si>
    <t>　青梅市では、認可を受けた事業を着実に進めていくとともに、耐用年数50年とされる管きょの維持管理、更新等を着実に取り組んでいきます。
　また、今後、下水道にかかる経営戦略を策定する中で、財源確保の見通しや下水道経営に与える影響等を分析し、将来負担の平準化を図り、健全な事業運営と安定的な財政基盤を構築できるよう努めていきます。</t>
    <phoneticPr fontId="4"/>
  </si>
  <si>
    <t xml:space="preserve"> 青梅市の下水道事業は、昭和47年度に着手し、令和元年度末までの普及率は、97.96％に達しています。引き続き、御岳山事業区域など未整備地区の整備を進め、生活環境改善のための効果的な取り組みを早期に進めていきます。
　財政面では、①収益的収支比率で示されるとおり、平成30年度より増加しましたが、100％に達していないため、使用料収入等の確保や更なる費用削減が必要です。
　また、④企業債残高対事業規模比率は減少傾向にあります。徐々にではありますが、地方債残高が減少し、公債費負担の軽減が図られております。
　一方で、当市の地理的要因等により、⑥汚水処理原価が依然として高い数値を示しており、事業全体においても、一般会計からの繰入金に頼らなければ事業運営ができない状況にあります。
　こうしたことから、各種業務のさらなる効率化を進めるとともに、民間委託の拡充を検討するなど、経営改善に努めていきます。</t>
    <rPh sb="23" eb="25">
      <t>レイワ</t>
    </rPh>
    <rPh sb="25" eb="27">
      <t>ガンネン</t>
    </rPh>
    <rPh sb="27" eb="28">
      <t>ド</t>
    </rPh>
    <rPh sb="132" eb="134">
      <t>ヘイセイ</t>
    </rPh>
    <rPh sb="136" eb="138">
      <t>ネンド</t>
    </rPh>
    <rPh sb="140" eb="142">
      <t>ゾウカ</t>
    </rPh>
    <rPh sb="153" eb="154">
      <t>タッ</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</si>
</sst>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0.03</c:v>
                </c:pt>
                <c:pt idx="1">
                  <c:v>0.04</c:v>
                </c:pt>
                <c:pt idx="2">
                  <c:v>0.03</c:v>
                </c:pt>
                <c:pt idx="3">
                  <c:v>0.03</c:v>
                </c:pt>
                <c:pt idx="4">
                  <c:v>0.03</c:v>
                </c:pt>
              </c:numCache>
            </c:numRef>
          </c:val>
          <c:extLst>
            <c:ext xmlns:c16="http://schemas.microsoft.com/office/drawing/2014/chart" uri="{C3380CC4-5D6E-409C-BE32-E72D297353CC}">
              <c16:uniqueId val="{00000000-D356-4499-BC40-43167C44FA7D}"/>
            </c:ext>
          </c:extLst>
        </c:ser>
        <c:dLbls>
          <c:showLegendKey val="0"/>
          <c:showVal val="0"/>
          <c:showCatName val="0"/>
          <c:showSerName val="0"/>
          <c:showPercent val="0"/>
          <c:showBubbleSize val="0"/>
        </c:dLbls>
        <c:gapWidth val="150"/>
        <c:axId val="297251112"/>
        <c:axId val="29725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0.13</c:v>
                </c:pt>
                <c:pt idx="2">
                  <c:v>0.17</c:v>
                </c:pt>
                <c:pt idx="3">
                  <c:v>0.21</c:v>
                </c:pt>
                <c:pt idx="4">
                  <c:v>0.19</c:v>
                </c:pt>
              </c:numCache>
            </c:numRef>
          </c:val>
          <c:smooth val="0"/>
          <c:extLst>
            <c:ext xmlns:c16="http://schemas.microsoft.com/office/drawing/2014/chart" uri="{C3380CC4-5D6E-409C-BE32-E72D297353CC}">
              <c16:uniqueId val="{00000001-D356-4499-BC40-43167C44FA7D}"/>
            </c:ext>
          </c:extLst>
        </c:ser>
        <c:dLbls>
          <c:showLegendKey val="0"/>
          <c:showVal val="0"/>
          <c:showCatName val="0"/>
          <c:showSerName val="0"/>
          <c:showPercent val="0"/>
          <c:showBubbleSize val="0"/>
        </c:dLbls>
        <c:marker val="1"/>
        <c:smooth val="0"/>
        <c:axId val="297251112"/>
        <c:axId val="297252680"/>
      </c:lineChart>
      <c:dateAx>
        <c:axId val="297251112"/>
        <c:scaling>
          <c:orientation val="minMax"/>
        </c:scaling>
        <c:delete val="1"/>
        <c:axPos val="b"/>
        <c:numFmt formatCode="&quot;H&quot;yy" sourceLinked="1"/>
        <c:majorTickMark val="none"/>
        <c:minorTickMark val="none"/>
        <c:tickLblPos val="none"/>
        <c:crossAx val="297252680"/>
        <c:crosses val="autoZero"/>
        <c:auto val="1"/>
        <c:lblOffset val="100"/>
        <c:baseTimeUnit val="years"/>
      </c:dateAx>
      <c:valAx>
        <c:axId val="29725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25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A5-4255-90B3-DD2526D1C1C2}"/>
            </c:ext>
          </c:extLst>
        </c:ser>
        <c:dLbls>
          <c:showLegendKey val="0"/>
          <c:showVal val="0"/>
          <c:showCatName val="0"/>
          <c:showSerName val="0"/>
          <c:showPercent val="0"/>
          <c:showBubbleSize val="0"/>
        </c:dLbls>
        <c:gapWidth val="150"/>
        <c:axId val="356108712"/>
        <c:axId val="35610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62.5</c:v>
                </c:pt>
                <c:pt idx="1">
                  <c:v>63.26</c:v>
                </c:pt>
                <c:pt idx="2">
                  <c:v>61.54</c:v>
                </c:pt>
                <c:pt idx="3">
                  <c:v>61.93</c:v>
                </c:pt>
                <c:pt idx="4">
                  <c:v>61.32</c:v>
                </c:pt>
              </c:numCache>
            </c:numRef>
          </c:val>
          <c:smooth val="0"/>
          <c:extLst>
            <c:ext xmlns:c16="http://schemas.microsoft.com/office/drawing/2014/chart" uri="{C3380CC4-5D6E-409C-BE32-E72D297353CC}">
              <c16:uniqueId val="{00000001-2DA5-4255-90B3-DD2526D1C1C2}"/>
            </c:ext>
          </c:extLst>
        </c:ser>
        <c:dLbls>
          <c:showLegendKey val="0"/>
          <c:showVal val="0"/>
          <c:showCatName val="0"/>
          <c:showSerName val="0"/>
          <c:showPercent val="0"/>
          <c:showBubbleSize val="0"/>
        </c:dLbls>
        <c:marker val="1"/>
        <c:smooth val="0"/>
        <c:axId val="356108712"/>
        <c:axId val="356107928"/>
      </c:lineChart>
      <c:dateAx>
        <c:axId val="356108712"/>
        <c:scaling>
          <c:orientation val="minMax"/>
        </c:scaling>
        <c:delete val="1"/>
        <c:axPos val="b"/>
        <c:numFmt formatCode="&quot;H&quot;yy" sourceLinked="1"/>
        <c:majorTickMark val="none"/>
        <c:minorTickMark val="none"/>
        <c:tickLblPos val="none"/>
        <c:crossAx val="356107928"/>
        <c:crosses val="autoZero"/>
        <c:auto val="1"/>
        <c:lblOffset val="100"/>
        <c:baseTimeUnit val="years"/>
      </c:dateAx>
      <c:valAx>
        <c:axId val="35610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10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98.63</c:v>
                </c:pt>
                <c:pt idx="1">
                  <c:v>98.86</c:v>
                </c:pt>
                <c:pt idx="2">
                  <c:v>98.87</c:v>
                </c:pt>
                <c:pt idx="3">
                  <c:v>98.84</c:v>
                </c:pt>
                <c:pt idx="4">
                  <c:v>98.97</c:v>
                </c:pt>
              </c:numCache>
            </c:numRef>
          </c:val>
          <c:extLst>
            <c:ext xmlns:c16="http://schemas.microsoft.com/office/drawing/2014/chart" uri="{C3380CC4-5D6E-409C-BE32-E72D297353CC}">
              <c16:uniqueId val="{00000000-AA22-424E-A842-1C65089F0F36}"/>
            </c:ext>
          </c:extLst>
        </c:ser>
        <c:dLbls>
          <c:showLegendKey val="0"/>
          <c:showVal val="0"/>
          <c:showCatName val="0"/>
          <c:showSerName val="0"/>
          <c:showPercent val="0"/>
          <c:showBubbleSize val="0"/>
        </c:dLbls>
        <c:gapWidth val="150"/>
        <c:axId val="355578376"/>
        <c:axId val="35558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93.88</c:v>
                </c:pt>
                <c:pt idx="1">
                  <c:v>94.07</c:v>
                </c:pt>
                <c:pt idx="2">
                  <c:v>94.13</c:v>
                </c:pt>
                <c:pt idx="3">
                  <c:v>94.45</c:v>
                </c:pt>
                <c:pt idx="4">
                  <c:v>94.58</c:v>
                </c:pt>
              </c:numCache>
            </c:numRef>
          </c:val>
          <c:smooth val="0"/>
          <c:extLst>
            <c:ext xmlns:c16="http://schemas.microsoft.com/office/drawing/2014/chart" uri="{C3380CC4-5D6E-409C-BE32-E72D297353CC}">
              <c16:uniqueId val="{00000001-AA22-424E-A842-1C65089F0F36}"/>
            </c:ext>
          </c:extLst>
        </c:ser>
        <c:dLbls>
          <c:showLegendKey val="0"/>
          <c:showVal val="0"/>
          <c:showCatName val="0"/>
          <c:showSerName val="0"/>
          <c:showPercent val="0"/>
          <c:showBubbleSize val="0"/>
        </c:dLbls>
        <c:marker val="1"/>
        <c:smooth val="0"/>
        <c:axId val="355578376"/>
        <c:axId val="355581512"/>
      </c:lineChart>
      <c:dateAx>
        <c:axId val="355578376"/>
        <c:scaling>
          <c:orientation val="minMax"/>
        </c:scaling>
        <c:delete val="1"/>
        <c:axPos val="b"/>
        <c:numFmt formatCode="&quot;H&quot;yy" sourceLinked="1"/>
        <c:majorTickMark val="none"/>
        <c:minorTickMark val="none"/>
        <c:tickLblPos val="none"/>
        <c:crossAx val="355581512"/>
        <c:crosses val="autoZero"/>
        <c:auto val="1"/>
        <c:lblOffset val="100"/>
        <c:baseTimeUnit val="years"/>
      </c:dateAx>
      <c:valAx>
        <c:axId val="35558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57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92.22</c:v>
                </c:pt>
                <c:pt idx="1">
                  <c:v>91.85</c:v>
                </c:pt>
                <c:pt idx="2">
                  <c:v>90.95</c:v>
                </c:pt>
                <c:pt idx="3">
                  <c:v>92.45</c:v>
                </c:pt>
                <c:pt idx="4">
                  <c:v>96.1</c:v>
                </c:pt>
              </c:numCache>
            </c:numRef>
          </c:val>
          <c:extLst>
            <c:ext xmlns:c16="http://schemas.microsoft.com/office/drawing/2014/chart" uri="{C3380CC4-5D6E-409C-BE32-E72D297353CC}">
              <c16:uniqueId val="{00000000-FFAB-4CEC-A526-7D0A1637EF38}"/>
            </c:ext>
          </c:extLst>
        </c:ser>
        <c:dLbls>
          <c:showLegendKey val="0"/>
          <c:showVal val="0"/>
          <c:showCatName val="0"/>
          <c:showSerName val="0"/>
          <c:showPercent val="0"/>
          <c:showBubbleSize val="0"/>
        </c:dLbls>
        <c:gapWidth val="150"/>
        <c:axId val="355583080"/>
        <c:axId val="35557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AB-4CEC-A526-7D0A1637EF38}"/>
            </c:ext>
          </c:extLst>
        </c:ser>
        <c:dLbls>
          <c:showLegendKey val="0"/>
          <c:showVal val="0"/>
          <c:showCatName val="0"/>
          <c:showSerName val="0"/>
          <c:showPercent val="0"/>
          <c:showBubbleSize val="0"/>
        </c:dLbls>
        <c:marker val="1"/>
        <c:smooth val="0"/>
        <c:axId val="355583080"/>
        <c:axId val="355577984"/>
      </c:lineChart>
      <c:dateAx>
        <c:axId val="355583080"/>
        <c:scaling>
          <c:orientation val="minMax"/>
        </c:scaling>
        <c:delete val="1"/>
        <c:axPos val="b"/>
        <c:numFmt formatCode="&quot;H&quot;yy" sourceLinked="1"/>
        <c:majorTickMark val="none"/>
        <c:minorTickMark val="none"/>
        <c:tickLblPos val="none"/>
        <c:crossAx val="355577984"/>
        <c:crosses val="autoZero"/>
        <c:auto val="1"/>
        <c:lblOffset val="100"/>
        <c:baseTimeUnit val="years"/>
      </c:dateAx>
      <c:valAx>
        <c:axId val="3555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58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A4-4E1B-83D1-314282531E31}"/>
            </c:ext>
          </c:extLst>
        </c:ser>
        <c:dLbls>
          <c:showLegendKey val="0"/>
          <c:showVal val="0"/>
          <c:showCatName val="0"/>
          <c:showSerName val="0"/>
          <c:showPercent val="0"/>
          <c:showBubbleSize val="0"/>
        </c:dLbls>
        <c:gapWidth val="150"/>
        <c:axId val="355577592"/>
        <c:axId val="35557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A4-4E1B-83D1-314282531E31}"/>
            </c:ext>
          </c:extLst>
        </c:ser>
        <c:dLbls>
          <c:showLegendKey val="0"/>
          <c:showVal val="0"/>
          <c:showCatName val="0"/>
          <c:showSerName val="0"/>
          <c:showPercent val="0"/>
          <c:showBubbleSize val="0"/>
        </c:dLbls>
        <c:marker val="1"/>
        <c:smooth val="0"/>
        <c:axId val="355577592"/>
        <c:axId val="355578768"/>
      </c:lineChart>
      <c:dateAx>
        <c:axId val="355577592"/>
        <c:scaling>
          <c:orientation val="minMax"/>
        </c:scaling>
        <c:delete val="1"/>
        <c:axPos val="b"/>
        <c:numFmt formatCode="&quot;H&quot;yy" sourceLinked="1"/>
        <c:majorTickMark val="none"/>
        <c:minorTickMark val="none"/>
        <c:tickLblPos val="none"/>
        <c:crossAx val="355578768"/>
        <c:crosses val="autoZero"/>
        <c:auto val="1"/>
        <c:lblOffset val="100"/>
        <c:baseTimeUnit val="years"/>
      </c:dateAx>
      <c:valAx>
        <c:axId val="35557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57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F8-48A3-9C19-D4213DBD0493}"/>
            </c:ext>
          </c:extLst>
        </c:ser>
        <c:dLbls>
          <c:showLegendKey val="0"/>
          <c:showVal val="0"/>
          <c:showCatName val="0"/>
          <c:showSerName val="0"/>
          <c:showPercent val="0"/>
          <c:showBubbleSize val="0"/>
        </c:dLbls>
        <c:gapWidth val="150"/>
        <c:axId val="355579160"/>
        <c:axId val="35558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F8-48A3-9C19-D4213DBD0493}"/>
            </c:ext>
          </c:extLst>
        </c:ser>
        <c:dLbls>
          <c:showLegendKey val="0"/>
          <c:showVal val="0"/>
          <c:showCatName val="0"/>
          <c:showSerName val="0"/>
          <c:showPercent val="0"/>
          <c:showBubbleSize val="0"/>
        </c:dLbls>
        <c:marker val="1"/>
        <c:smooth val="0"/>
        <c:axId val="355579160"/>
        <c:axId val="355581120"/>
      </c:lineChart>
      <c:dateAx>
        <c:axId val="355579160"/>
        <c:scaling>
          <c:orientation val="minMax"/>
        </c:scaling>
        <c:delete val="1"/>
        <c:axPos val="b"/>
        <c:numFmt formatCode="&quot;H&quot;yy" sourceLinked="1"/>
        <c:majorTickMark val="none"/>
        <c:minorTickMark val="none"/>
        <c:tickLblPos val="none"/>
        <c:crossAx val="355581120"/>
        <c:crosses val="autoZero"/>
        <c:auto val="1"/>
        <c:lblOffset val="100"/>
        <c:baseTimeUnit val="years"/>
      </c:dateAx>
      <c:valAx>
        <c:axId val="3555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57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CE-4C39-AFEA-B592C30B5A63}"/>
            </c:ext>
          </c:extLst>
        </c:ser>
        <c:dLbls>
          <c:showLegendKey val="0"/>
          <c:showVal val="0"/>
          <c:showCatName val="0"/>
          <c:showSerName val="0"/>
          <c:showPercent val="0"/>
          <c:showBubbleSize val="0"/>
        </c:dLbls>
        <c:gapWidth val="150"/>
        <c:axId val="355585040"/>
        <c:axId val="35557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CE-4C39-AFEA-B592C30B5A63}"/>
            </c:ext>
          </c:extLst>
        </c:ser>
        <c:dLbls>
          <c:showLegendKey val="0"/>
          <c:showVal val="0"/>
          <c:showCatName val="0"/>
          <c:showSerName val="0"/>
          <c:showPercent val="0"/>
          <c:showBubbleSize val="0"/>
        </c:dLbls>
        <c:marker val="1"/>
        <c:smooth val="0"/>
        <c:axId val="355585040"/>
        <c:axId val="355579552"/>
      </c:lineChart>
      <c:dateAx>
        <c:axId val="355585040"/>
        <c:scaling>
          <c:orientation val="minMax"/>
        </c:scaling>
        <c:delete val="1"/>
        <c:axPos val="b"/>
        <c:numFmt formatCode="&quot;H&quot;yy" sourceLinked="1"/>
        <c:majorTickMark val="none"/>
        <c:minorTickMark val="none"/>
        <c:tickLblPos val="none"/>
        <c:crossAx val="355579552"/>
        <c:crosses val="autoZero"/>
        <c:auto val="1"/>
        <c:lblOffset val="100"/>
        <c:baseTimeUnit val="years"/>
      </c:dateAx>
      <c:valAx>
        <c:axId val="35557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58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BA-4708-95E7-0D04565E050C}"/>
            </c:ext>
          </c:extLst>
        </c:ser>
        <c:dLbls>
          <c:showLegendKey val="0"/>
          <c:showVal val="0"/>
          <c:showCatName val="0"/>
          <c:showSerName val="0"/>
          <c:showPercent val="0"/>
          <c:showBubbleSize val="0"/>
        </c:dLbls>
        <c:gapWidth val="150"/>
        <c:axId val="356112632"/>
        <c:axId val="3561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BA-4708-95E7-0D04565E050C}"/>
            </c:ext>
          </c:extLst>
        </c:ser>
        <c:dLbls>
          <c:showLegendKey val="0"/>
          <c:showVal val="0"/>
          <c:showCatName val="0"/>
          <c:showSerName val="0"/>
          <c:showPercent val="0"/>
          <c:showBubbleSize val="0"/>
        </c:dLbls>
        <c:marker val="1"/>
        <c:smooth val="0"/>
        <c:axId val="356112632"/>
        <c:axId val="356105184"/>
      </c:lineChart>
      <c:dateAx>
        <c:axId val="356112632"/>
        <c:scaling>
          <c:orientation val="minMax"/>
        </c:scaling>
        <c:delete val="1"/>
        <c:axPos val="b"/>
        <c:numFmt formatCode="&quot;H&quot;yy" sourceLinked="1"/>
        <c:majorTickMark val="none"/>
        <c:minorTickMark val="none"/>
        <c:tickLblPos val="none"/>
        <c:crossAx val="356105184"/>
        <c:crosses val="autoZero"/>
        <c:auto val="1"/>
        <c:lblOffset val="100"/>
        <c:baseTimeUnit val="years"/>
      </c:dateAx>
      <c:valAx>
        <c:axId val="3561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11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541.30999999999995</c:v>
                </c:pt>
                <c:pt idx="1">
                  <c:v>512.63</c:v>
                </c:pt>
                <c:pt idx="2">
                  <c:v>495.42</c:v>
                </c:pt>
                <c:pt idx="3">
                  <c:v>473.1</c:v>
                </c:pt>
                <c:pt idx="4">
                  <c:v>488.21</c:v>
                </c:pt>
              </c:numCache>
            </c:numRef>
          </c:val>
          <c:extLst>
            <c:ext xmlns:c16="http://schemas.microsoft.com/office/drawing/2014/chart" uri="{C3380CC4-5D6E-409C-BE32-E72D297353CC}">
              <c16:uniqueId val="{00000000-C594-420A-9B96-A329B52E5C25}"/>
            </c:ext>
          </c:extLst>
        </c:ser>
        <c:dLbls>
          <c:showLegendKey val="0"/>
          <c:showVal val="0"/>
          <c:showCatName val="0"/>
          <c:showSerName val="0"/>
          <c:showPercent val="0"/>
          <c:showBubbleSize val="0"/>
        </c:dLbls>
        <c:gapWidth val="150"/>
        <c:axId val="356111064"/>
        <c:axId val="35611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845.86</c:v>
                </c:pt>
                <c:pt idx="1">
                  <c:v>802.49</c:v>
                </c:pt>
                <c:pt idx="2">
                  <c:v>805.14</c:v>
                </c:pt>
                <c:pt idx="3">
                  <c:v>730.93</c:v>
                </c:pt>
                <c:pt idx="4">
                  <c:v>708.89</c:v>
                </c:pt>
              </c:numCache>
            </c:numRef>
          </c:val>
          <c:smooth val="0"/>
          <c:extLst>
            <c:ext xmlns:c16="http://schemas.microsoft.com/office/drawing/2014/chart" uri="{C3380CC4-5D6E-409C-BE32-E72D297353CC}">
              <c16:uniqueId val="{00000001-C594-420A-9B96-A329B52E5C25}"/>
            </c:ext>
          </c:extLst>
        </c:ser>
        <c:dLbls>
          <c:showLegendKey val="0"/>
          <c:showVal val="0"/>
          <c:showCatName val="0"/>
          <c:showSerName val="0"/>
          <c:showPercent val="0"/>
          <c:showBubbleSize val="0"/>
        </c:dLbls>
        <c:marker val="1"/>
        <c:smooth val="0"/>
        <c:axId val="356111064"/>
        <c:axId val="356111456"/>
      </c:lineChart>
      <c:dateAx>
        <c:axId val="356111064"/>
        <c:scaling>
          <c:orientation val="minMax"/>
        </c:scaling>
        <c:delete val="1"/>
        <c:axPos val="b"/>
        <c:numFmt formatCode="&quot;H&quot;yy" sourceLinked="1"/>
        <c:majorTickMark val="none"/>
        <c:minorTickMark val="none"/>
        <c:tickLblPos val="none"/>
        <c:crossAx val="356111456"/>
        <c:crosses val="autoZero"/>
        <c:auto val="1"/>
        <c:lblOffset val="100"/>
        <c:baseTimeUnit val="years"/>
      </c:dateAx>
      <c:valAx>
        <c:axId val="3561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11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86.57</c:v>
                </c:pt>
                <c:pt idx="1">
                  <c:v>86.85</c:v>
                </c:pt>
                <c:pt idx="2">
                  <c:v>88.21</c:v>
                </c:pt>
                <c:pt idx="3">
                  <c:v>87.14</c:v>
                </c:pt>
                <c:pt idx="4">
                  <c:v>92.14</c:v>
                </c:pt>
              </c:numCache>
            </c:numRef>
          </c:val>
          <c:extLst>
            <c:ext xmlns:c16="http://schemas.microsoft.com/office/drawing/2014/chart" uri="{C3380CC4-5D6E-409C-BE32-E72D297353CC}">
              <c16:uniqueId val="{00000000-544E-46C9-A95B-16B0D1C8C9C9}"/>
            </c:ext>
          </c:extLst>
        </c:ser>
        <c:dLbls>
          <c:showLegendKey val="0"/>
          <c:showVal val="0"/>
          <c:showCatName val="0"/>
          <c:showSerName val="0"/>
          <c:showPercent val="0"/>
          <c:showBubbleSize val="0"/>
        </c:dLbls>
        <c:gapWidth val="150"/>
        <c:axId val="356111848"/>
        <c:axId val="35610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101.88</c:v>
                </c:pt>
                <c:pt idx="1">
                  <c:v>103.18</c:v>
                </c:pt>
                <c:pt idx="2">
                  <c:v>100.22</c:v>
                </c:pt>
                <c:pt idx="3">
                  <c:v>98.09</c:v>
                </c:pt>
                <c:pt idx="4">
                  <c:v>97.91</c:v>
                </c:pt>
              </c:numCache>
            </c:numRef>
          </c:val>
          <c:smooth val="0"/>
          <c:extLst>
            <c:ext xmlns:c16="http://schemas.microsoft.com/office/drawing/2014/chart" uri="{C3380CC4-5D6E-409C-BE32-E72D297353CC}">
              <c16:uniqueId val="{00000001-544E-46C9-A95B-16B0D1C8C9C9}"/>
            </c:ext>
          </c:extLst>
        </c:ser>
        <c:dLbls>
          <c:showLegendKey val="0"/>
          <c:showVal val="0"/>
          <c:showCatName val="0"/>
          <c:showSerName val="0"/>
          <c:showPercent val="0"/>
          <c:showBubbleSize val="0"/>
        </c:dLbls>
        <c:marker val="1"/>
        <c:smooth val="0"/>
        <c:axId val="356111848"/>
        <c:axId val="356109104"/>
      </c:lineChart>
      <c:dateAx>
        <c:axId val="356111848"/>
        <c:scaling>
          <c:orientation val="minMax"/>
        </c:scaling>
        <c:delete val="1"/>
        <c:axPos val="b"/>
        <c:numFmt formatCode="&quot;H&quot;yy" sourceLinked="1"/>
        <c:majorTickMark val="none"/>
        <c:minorTickMark val="none"/>
        <c:tickLblPos val="none"/>
        <c:crossAx val="356109104"/>
        <c:crosses val="autoZero"/>
        <c:auto val="1"/>
        <c:lblOffset val="100"/>
        <c:baseTimeUnit val="years"/>
      </c:dateAx>
      <c:valAx>
        <c:axId val="35610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11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174.4</c:v>
                </c:pt>
                <c:pt idx="1">
                  <c:v>171.57</c:v>
                </c:pt>
                <c:pt idx="2">
                  <c:v>168.76</c:v>
                </c:pt>
                <c:pt idx="3">
                  <c:v>168.3</c:v>
                </c:pt>
                <c:pt idx="4">
                  <c:v>145.54</c:v>
                </c:pt>
              </c:numCache>
            </c:numRef>
          </c:val>
          <c:extLst>
            <c:ext xmlns:c16="http://schemas.microsoft.com/office/drawing/2014/chart" uri="{C3380CC4-5D6E-409C-BE32-E72D297353CC}">
              <c16:uniqueId val="{00000000-47D2-42F0-BEA1-BBE6CCD16711}"/>
            </c:ext>
          </c:extLst>
        </c:ser>
        <c:dLbls>
          <c:showLegendKey val="0"/>
          <c:showVal val="0"/>
          <c:showCatName val="0"/>
          <c:showSerName val="0"/>
          <c:showPercent val="0"/>
          <c:showBubbleSize val="0"/>
        </c:dLbls>
        <c:gapWidth val="150"/>
        <c:axId val="356112240"/>
        <c:axId val="35610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143.15</c:v>
                </c:pt>
                <c:pt idx="1">
                  <c:v>141.11000000000001</c:v>
                </c:pt>
                <c:pt idx="2">
                  <c:v>144.79</c:v>
                </c:pt>
                <c:pt idx="3">
                  <c:v>146.08000000000001</c:v>
                </c:pt>
                <c:pt idx="4">
                  <c:v>144.11000000000001</c:v>
                </c:pt>
              </c:numCache>
            </c:numRef>
          </c:val>
          <c:smooth val="0"/>
          <c:extLst>
            <c:ext xmlns:c16="http://schemas.microsoft.com/office/drawing/2014/chart" uri="{C3380CC4-5D6E-409C-BE32-E72D297353CC}">
              <c16:uniqueId val="{00000001-47D2-42F0-BEA1-BBE6CCD16711}"/>
            </c:ext>
          </c:extLst>
        </c:ser>
        <c:dLbls>
          <c:showLegendKey val="0"/>
          <c:showVal val="0"/>
          <c:showCatName val="0"/>
          <c:showSerName val="0"/>
          <c:showPercent val="0"/>
          <c:showBubbleSize val="0"/>
        </c:dLbls>
        <c:marker val="1"/>
        <c:smooth val="0"/>
        <c:axId val="356112240"/>
        <c:axId val="356109496"/>
      </c:lineChart>
      <c:dateAx>
        <c:axId val="356112240"/>
        <c:scaling>
          <c:orientation val="minMax"/>
        </c:scaling>
        <c:delete val="1"/>
        <c:axPos val="b"/>
        <c:numFmt formatCode="&quot;H&quot;yy" sourceLinked="1"/>
        <c:majorTickMark val="none"/>
        <c:minorTickMark val="none"/>
        <c:tickLblPos val="none"/>
        <c:crossAx val="356109496"/>
        <c:crosses val="autoZero"/>
        <c:auto val="1"/>
        <c:lblOffset val="100"/>
        <c:baseTimeUnit val="years"/>
      </c:dateAx>
      <c:valAx>
        <c:axId val="35610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11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青梅市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法非適用</v>
      </c>
      <c r="C8" s="49"/>
      <c r="D8" s="49"/>
      <c r="E8" s="49"/>
      <c r="F8" s="49"/>
      <c r="G8" s="49"/>
      <c r="H8" s="49"/>
      <c r="I8" s="49" t="str">
        <f>
データ!J6</f>
        <v>
下水道事業</v>
      </c>
      <c r="J8" s="49"/>
      <c r="K8" s="49"/>
      <c r="L8" s="49"/>
      <c r="M8" s="49"/>
      <c r="N8" s="49"/>
      <c r="O8" s="49"/>
      <c r="P8" s="49" t="str">
        <f>
データ!K6</f>
        <v>
公共下水道</v>
      </c>
      <c r="Q8" s="49"/>
      <c r="R8" s="49"/>
      <c r="S8" s="49"/>
      <c r="T8" s="49"/>
      <c r="U8" s="49"/>
      <c r="V8" s="49"/>
      <c r="W8" s="49" t="str">
        <f>
データ!L6</f>
        <v>
Ac1</v>
      </c>
      <c r="X8" s="49"/>
      <c r="Y8" s="49"/>
      <c r="Z8" s="49"/>
      <c r="AA8" s="49"/>
      <c r="AB8" s="49"/>
      <c r="AC8" s="49"/>
      <c r="AD8" s="50" t="str">
        <f>
データ!$M$6</f>
        <v>
非設置</v>
      </c>
      <c r="AE8" s="50"/>
      <c r="AF8" s="50"/>
      <c r="AG8" s="50"/>
      <c r="AH8" s="50"/>
      <c r="AI8" s="50"/>
      <c r="AJ8" s="50"/>
      <c r="AK8" s="3"/>
      <c r="AL8" s="51">
        <f>
データ!S6</f>
        <v>
133032</v>
      </c>
      <c r="AM8" s="51"/>
      <c r="AN8" s="51"/>
      <c r="AO8" s="51"/>
      <c r="AP8" s="51"/>
      <c r="AQ8" s="51"/>
      <c r="AR8" s="51"/>
      <c r="AS8" s="51"/>
      <c r="AT8" s="46">
        <f>
データ!T6</f>
        <v>
103.31</v>
      </c>
      <c r="AU8" s="46"/>
      <c r="AV8" s="46"/>
      <c r="AW8" s="46"/>
      <c r="AX8" s="46"/>
      <c r="AY8" s="46"/>
      <c r="AZ8" s="46"/>
      <c r="BA8" s="46"/>
      <c r="BB8" s="46">
        <f>
データ!U6</f>
        <v>
1287.7</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t="str">
        <f>
データ!O6</f>
        <v>
該当数値なし</v>
      </c>
      <c r="J10" s="46"/>
      <c r="K10" s="46"/>
      <c r="L10" s="46"/>
      <c r="M10" s="46"/>
      <c r="N10" s="46"/>
      <c r="O10" s="46"/>
      <c r="P10" s="46">
        <f>
データ!P6</f>
        <v>
97.96</v>
      </c>
      <c r="Q10" s="46"/>
      <c r="R10" s="46"/>
      <c r="S10" s="46"/>
      <c r="T10" s="46"/>
      <c r="U10" s="46"/>
      <c r="V10" s="46"/>
      <c r="W10" s="46">
        <f>
データ!Q6</f>
        <v>
79.959999999999994</v>
      </c>
      <c r="X10" s="46"/>
      <c r="Y10" s="46"/>
      <c r="Z10" s="46"/>
      <c r="AA10" s="46"/>
      <c r="AB10" s="46"/>
      <c r="AC10" s="46"/>
      <c r="AD10" s="51">
        <f>
データ!R6</f>
        <v>
2126</v>
      </c>
      <c r="AE10" s="51"/>
      <c r="AF10" s="51"/>
      <c r="AG10" s="51"/>
      <c r="AH10" s="51"/>
      <c r="AI10" s="51"/>
      <c r="AJ10" s="51"/>
      <c r="AK10" s="2"/>
      <c r="AL10" s="51">
        <f>
データ!V6</f>
        <v>
129885</v>
      </c>
      <c r="AM10" s="51"/>
      <c r="AN10" s="51"/>
      <c r="AO10" s="51"/>
      <c r="AP10" s="51"/>
      <c r="AQ10" s="51"/>
      <c r="AR10" s="51"/>
      <c r="AS10" s="51"/>
      <c r="AT10" s="46">
        <f>
データ!W6</f>
        <v>
21.72</v>
      </c>
      <c r="AU10" s="46"/>
      <c r="AV10" s="46"/>
      <c r="AW10" s="46"/>
      <c r="AX10" s="46"/>
      <c r="AY10" s="46"/>
      <c r="AZ10" s="46"/>
      <c r="BA10" s="46"/>
      <c r="BB10" s="46">
        <f>
データ!X6</f>
        <v>
5979.97</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
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【682.51】</v>
      </c>
      <c r="I86" s="26" t="str">
        <f>
データ!CA6</f>
        <v>
【100.34】</v>
      </c>
      <c r="J86" s="26" t="str">
        <f>
データ!CL6</f>
        <v>
【136.15】</v>
      </c>
      <c r="K86" s="26" t="str">
        <f>
データ!CW6</f>
        <v>
【59.64】</v>
      </c>
      <c r="L86" s="26" t="str">
        <f>
データ!DH6</f>
        <v>
【95.35】</v>
      </c>
      <c r="M86" s="26" t="s">
        <v>
43</v>
      </c>
      <c r="N86" s="26" t="s">
        <v>
43</v>
      </c>
      <c r="O86" s="26" t="str">
        <f>
データ!EO6</f>
        <v>
【0.22】</v>
      </c>
    </row>
  </sheetData>
  <sheetProtection algorithmName="SHA-512" hashValue="xc69hn/DNkKJ9OUgZSvJ/AoTRr0GAp8ucgD1R73wJlNfJrXXD4QA4t2u87/j6CgITnVa9J6LH2KIa/5gy7lTjA==" saltValue="rNnQxt6Necn03tREJ0W7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
44</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x14ac:dyDescent="0.15">
      <c r="A2" s="28" t="s">
        <v>
45</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x14ac:dyDescent="0.15">
      <c r="A3" s="28" t="s">
        <v>
46</v>
      </c>
      <c r="B3" s="29" t="s">
        <v>
47</v>
      </c>
      <c r="C3" s="29" t="s">
        <v>
48</v>
      </c>
      <c r="D3" s="29" t="s">
        <v>
49</v>
      </c>
      <c r="E3" s="29" t="s">
        <v>
50</v>
      </c>
      <c r="F3" s="29" t="s">
        <v>
51</v>
      </c>
      <c r="G3" s="29" t="s">
        <v>
52</v>
      </c>
      <c r="H3" s="77" t="s">
        <v>
53</v>
      </c>
      <c r="I3" s="78"/>
      <c r="J3" s="78"/>
      <c r="K3" s="78"/>
      <c r="L3" s="78"/>
      <c r="M3" s="78"/>
      <c r="N3" s="78"/>
      <c r="O3" s="78"/>
      <c r="P3" s="78"/>
      <c r="Q3" s="78"/>
      <c r="R3" s="78"/>
      <c r="S3" s="78"/>
      <c r="T3" s="78"/>
      <c r="U3" s="78"/>
      <c r="V3" s="78"/>
      <c r="W3" s="78"/>
      <c r="X3" s="79"/>
      <c r="Y3" s="83" t="s">
        <v>
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
56</v>
      </c>
      <c r="B4" s="30"/>
      <c r="C4" s="30"/>
      <c r="D4" s="30"/>
      <c r="E4" s="30"/>
      <c r="F4" s="30"/>
      <c r="G4" s="30"/>
      <c r="H4" s="80"/>
      <c r="I4" s="81"/>
      <c r="J4" s="81"/>
      <c r="K4" s="81"/>
      <c r="L4" s="81"/>
      <c r="M4" s="81"/>
      <c r="N4" s="81"/>
      <c r="O4" s="81"/>
      <c r="P4" s="81"/>
      <c r="Q4" s="81"/>
      <c r="R4" s="81"/>
      <c r="S4" s="81"/>
      <c r="T4" s="81"/>
      <c r="U4" s="81"/>
      <c r="V4" s="81"/>
      <c r="W4" s="81"/>
      <c r="X4" s="82"/>
      <c r="Y4" s="76" t="s">
        <v>
57</v>
      </c>
      <c r="Z4" s="76"/>
      <c r="AA4" s="76"/>
      <c r="AB4" s="76"/>
      <c r="AC4" s="76"/>
      <c r="AD4" s="76"/>
      <c r="AE4" s="76"/>
      <c r="AF4" s="76"/>
      <c r="AG4" s="76"/>
      <c r="AH4" s="76"/>
      <c r="AI4" s="76"/>
      <c r="AJ4" s="76" t="s">
        <v>
58</v>
      </c>
      <c r="AK4" s="76"/>
      <c r="AL4" s="76"/>
      <c r="AM4" s="76"/>
      <c r="AN4" s="76"/>
      <c r="AO4" s="76"/>
      <c r="AP4" s="76"/>
      <c r="AQ4" s="76"/>
      <c r="AR4" s="76"/>
      <c r="AS4" s="76"/>
      <c r="AT4" s="76"/>
      <c r="AU4" s="76" t="s">
        <v>
59</v>
      </c>
      <c r="AV4" s="76"/>
      <c r="AW4" s="76"/>
      <c r="AX4" s="76"/>
      <c r="AY4" s="76"/>
      <c r="AZ4" s="76"/>
      <c r="BA4" s="76"/>
      <c r="BB4" s="76"/>
      <c r="BC4" s="76"/>
      <c r="BD4" s="76"/>
      <c r="BE4" s="76"/>
      <c r="BF4" s="76" t="s">
        <v>
60</v>
      </c>
      <c r="BG4" s="76"/>
      <c r="BH4" s="76"/>
      <c r="BI4" s="76"/>
      <c r="BJ4" s="76"/>
      <c r="BK4" s="76"/>
      <c r="BL4" s="76"/>
      <c r="BM4" s="76"/>
      <c r="BN4" s="76"/>
      <c r="BO4" s="76"/>
      <c r="BP4" s="76"/>
      <c r="BQ4" s="76" t="s">
        <v>
61</v>
      </c>
      <c r="BR4" s="76"/>
      <c r="BS4" s="76"/>
      <c r="BT4" s="76"/>
      <c r="BU4" s="76"/>
      <c r="BV4" s="76"/>
      <c r="BW4" s="76"/>
      <c r="BX4" s="76"/>
      <c r="BY4" s="76"/>
      <c r="BZ4" s="76"/>
      <c r="CA4" s="76"/>
      <c r="CB4" s="76" t="s">
        <v>
62</v>
      </c>
      <c r="CC4" s="76"/>
      <c r="CD4" s="76"/>
      <c r="CE4" s="76"/>
      <c r="CF4" s="76"/>
      <c r="CG4" s="76"/>
      <c r="CH4" s="76"/>
      <c r="CI4" s="76"/>
      <c r="CJ4" s="76"/>
      <c r="CK4" s="76"/>
      <c r="CL4" s="76"/>
      <c r="CM4" s="76" t="s">
        <v>
63</v>
      </c>
      <c r="CN4" s="76"/>
      <c r="CO4" s="76"/>
      <c r="CP4" s="76"/>
      <c r="CQ4" s="76"/>
      <c r="CR4" s="76"/>
      <c r="CS4" s="76"/>
      <c r="CT4" s="76"/>
      <c r="CU4" s="76"/>
      <c r="CV4" s="76"/>
      <c r="CW4" s="76"/>
      <c r="CX4" s="76" t="s">
        <v>
64</v>
      </c>
      <c r="CY4" s="76"/>
      <c r="CZ4" s="76"/>
      <c r="DA4" s="76"/>
      <c r="DB4" s="76"/>
      <c r="DC4" s="76"/>
      <c r="DD4" s="76"/>
      <c r="DE4" s="76"/>
      <c r="DF4" s="76"/>
      <c r="DG4" s="76"/>
      <c r="DH4" s="76"/>
      <c r="DI4" s="76" t="s">
        <v>
65</v>
      </c>
      <c r="DJ4" s="76"/>
      <c r="DK4" s="76"/>
      <c r="DL4" s="76"/>
      <c r="DM4" s="76"/>
      <c r="DN4" s="76"/>
      <c r="DO4" s="76"/>
      <c r="DP4" s="76"/>
      <c r="DQ4" s="76"/>
      <c r="DR4" s="76"/>
      <c r="DS4" s="76"/>
      <c r="DT4" s="76" t="s">
        <v>
66</v>
      </c>
      <c r="DU4" s="76"/>
      <c r="DV4" s="76"/>
      <c r="DW4" s="76"/>
      <c r="DX4" s="76"/>
      <c r="DY4" s="76"/>
      <c r="DZ4" s="76"/>
      <c r="EA4" s="76"/>
      <c r="EB4" s="76"/>
      <c r="EC4" s="76"/>
      <c r="ED4" s="76"/>
      <c r="EE4" s="76" t="s">
        <v>
67</v>
      </c>
      <c r="EF4" s="76"/>
      <c r="EG4" s="76"/>
      <c r="EH4" s="76"/>
      <c r="EI4" s="76"/>
      <c r="EJ4" s="76"/>
      <c r="EK4" s="76"/>
      <c r="EL4" s="76"/>
      <c r="EM4" s="76"/>
      <c r="EN4" s="76"/>
      <c r="EO4" s="76"/>
    </row>
    <row r="5" spans="1:145" x14ac:dyDescent="0.15">
      <c r="A5" s="28" t="s">
        <v>
68</v>
      </c>
      <c r="B5" s="31"/>
      <c r="C5" s="31"/>
      <c r="D5" s="31"/>
      <c r="E5" s="31"/>
      <c r="F5" s="31"/>
      <c r="G5" s="31"/>
      <c r="H5" s="32" t="s">
        <v>
69</v>
      </c>
      <c r="I5" s="32" t="s">
        <v>
70</v>
      </c>
      <c r="J5" s="32" t="s">
        <v>
71</v>
      </c>
      <c r="K5" s="32" t="s">
        <v>
72</v>
      </c>
      <c r="L5" s="32" t="s">
        <v>
73</v>
      </c>
      <c r="M5" s="32" t="s">
        <v>
5</v>
      </c>
      <c r="N5" s="32" t="s">
        <v>
74</v>
      </c>
      <c r="O5" s="32" t="s">
        <v>
75</v>
      </c>
      <c r="P5" s="32" t="s">
        <v>
76</v>
      </c>
      <c r="Q5" s="32" t="s">
        <v>
77</v>
      </c>
      <c r="R5" s="32" t="s">
        <v>
78</v>
      </c>
      <c r="S5" s="32" t="s">
        <v>
79</v>
      </c>
      <c r="T5" s="32" t="s">
        <v>
80</v>
      </c>
      <c r="U5" s="32" t="s">
        <v>
81</v>
      </c>
      <c r="V5" s="32" t="s">
        <v>
82</v>
      </c>
      <c r="W5" s="32" t="s">
        <v>
83</v>
      </c>
      <c r="X5" s="32" t="s">
        <v>
84</v>
      </c>
      <c r="Y5" s="32" t="s">
        <v>
85</v>
      </c>
      <c r="Z5" s="32" t="s">
        <v>
86</v>
      </c>
      <c r="AA5" s="32" t="s">
        <v>
87</v>
      </c>
      <c r="AB5" s="32" t="s">
        <v>
88</v>
      </c>
      <c r="AC5" s="32" t="s">
        <v>
89</v>
      </c>
      <c r="AD5" s="32" t="s">
        <v>
90</v>
      </c>
      <c r="AE5" s="32" t="s">
        <v>
91</v>
      </c>
      <c r="AF5" s="32" t="s">
        <v>
92</v>
      </c>
      <c r="AG5" s="32" t="s">
        <v>
93</v>
      </c>
      <c r="AH5" s="32" t="s">
        <v>
94</v>
      </c>
      <c r="AI5" s="32" t="s">
        <v>
31</v>
      </c>
      <c r="AJ5" s="32" t="s">
        <v>
85</v>
      </c>
      <c r="AK5" s="32" t="s">
        <v>
86</v>
      </c>
      <c r="AL5" s="32" t="s">
        <v>
87</v>
      </c>
      <c r="AM5" s="32" t="s">
        <v>
88</v>
      </c>
      <c r="AN5" s="32" t="s">
        <v>
89</v>
      </c>
      <c r="AO5" s="32" t="s">
        <v>
90</v>
      </c>
      <c r="AP5" s="32" t="s">
        <v>
91</v>
      </c>
      <c r="AQ5" s="32" t="s">
        <v>
92</v>
      </c>
      <c r="AR5" s="32" t="s">
        <v>
93</v>
      </c>
      <c r="AS5" s="32" t="s">
        <v>
94</v>
      </c>
      <c r="AT5" s="32" t="s">
        <v>
95</v>
      </c>
      <c r="AU5" s="32" t="s">
        <v>
85</v>
      </c>
      <c r="AV5" s="32" t="s">
        <v>
86</v>
      </c>
      <c r="AW5" s="32" t="s">
        <v>
87</v>
      </c>
      <c r="AX5" s="32" t="s">
        <v>
88</v>
      </c>
      <c r="AY5" s="32" t="s">
        <v>
89</v>
      </c>
      <c r="AZ5" s="32" t="s">
        <v>
90</v>
      </c>
      <c r="BA5" s="32" t="s">
        <v>
91</v>
      </c>
      <c r="BB5" s="32" t="s">
        <v>
92</v>
      </c>
      <c r="BC5" s="32" t="s">
        <v>
93</v>
      </c>
      <c r="BD5" s="32" t="s">
        <v>
94</v>
      </c>
      <c r="BE5" s="32" t="s">
        <v>
95</v>
      </c>
      <c r="BF5" s="32" t="s">
        <v>
85</v>
      </c>
      <c r="BG5" s="32" t="s">
        <v>
86</v>
      </c>
      <c r="BH5" s="32" t="s">
        <v>
87</v>
      </c>
      <c r="BI5" s="32" t="s">
        <v>
88</v>
      </c>
      <c r="BJ5" s="32" t="s">
        <v>
89</v>
      </c>
      <c r="BK5" s="32" t="s">
        <v>
90</v>
      </c>
      <c r="BL5" s="32" t="s">
        <v>
91</v>
      </c>
      <c r="BM5" s="32" t="s">
        <v>
92</v>
      </c>
      <c r="BN5" s="32" t="s">
        <v>
93</v>
      </c>
      <c r="BO5" s="32" t="s">
        <v>
94</v>
      </c>
      <c r="BP5" s="32" t="s">
        <v>
95</v>
      </c>
      <c r="BQ5" s="32" t="s">
        <v>
85</v>
      </c>
      <c r="BR5" s="32" t="s">
        <v>
86</v>
      </c>
      <c r="BS5" s="32" t="s">
        <v>
87</v>
      </c>
      <c r="BT5" s="32" t="s">
        <v>
88</v>
      </c>
      <c r="BU5" s="32" t="s">
        <v>
89</v>
      </c>
      <c r="BV5" s="32" t="s">
        <v>
90</v>
      </c>
      <c r="BW5" s="32" t="s">
        <v>
91</v>
      </c>
      <c r="BX5" s="32" t="s">
        <v>
92</v>
      </c>
      <c r="BY5" s="32" t="s">
        <v>
93</v>
      </c>
      <c r="BZ5" s="32" t="s">
        <v>
94</v>
      </c>
      <c r="CA5" s="32" t="s">
        <v>
95</v>
      </c>
      <c r="CB5" s="32" t="s">
        <v>
85</v>
      </c>
      <c r="CC5" s="32" t="s">
        <v>
86</v>
      </c>
      <c r="CD5" s="32" t="s">
        <v>
87</v>
      </c>
      <c r="CE5" s="32" t="s">
        <v>
88</v>
      </c>
      <c r="CF5" s="32" t="s">
        <v>
89</v>
      </c>
      <c r="CG5" s="32" t="s">
        <v>
90</v>
      </c>
      <c r="CH5" s="32" t="s">
        <v>
91</v>
      </c>
      <c r="CI5" s="32" t="s">
        <v>
92</v>
      </c>
      <c r="CJ5" s="32" t="s">
        <v>
93</v>
      </c>
      <c r="CK5" s="32" t="s">
        <v>
94</v>
      </c>
      <c r="CL5" s="32" t="s">
        <v>
95</v>
      </c>
      <c r="CM5" s="32" t="s">
        <v>
85</v>
      </c>
      <c r="CN5" s="32" t="s">
        <v>
86</v>
      </c>
      <c r="CO5" s="32" t="s">
        <v>
87</v>
      </c>
      <c r="CP5" s="32" t="s">
        <v>
88</v>
      </c>
      <c r="CQ5" s="32" t="s">
        <v>
89</v>
      </c>
      <c r="CR5" s="32" t="s">
        <v>
90</v>
      </c>
      <c r="CS5" s="32" t="s">
        <v>
91</v>
      </c>
      <c r="CT5" s="32" t="s">
        <v>
92</v>
      </c>
      <c r="CU5" s="32" t="s">
        <v>
93</v>
      </c>
      <c r="CV5" s="32" t="s">
        <v>
94</v>
      </c>
      <c r="CW5" s="32" t="s">
        <v>
95</v>
      </c>
      <c r="CX5" s="32" t="s">
        <v>
85</v>
      </c>
      <c r="CY5" s="32" t="s">
        <v>
86</v>
      </c>
      <c r="CZ5" s="32" t="s">
        <v>
87</v>
      </c>
      <c r="DA5" s="32" t="s">
        <v>
88</v>
      </c>
      <c r="DB5" s="32" t="s">
        <v>
89</v>
      </c>
      <c r="DC5" s="32" t="s">
        <v>
90</v>
      </c>
      <c r="DD5" s="32" t="s">
        <v>
91</v>
      </c>
      <c r="DE5" s="32" t="s">
        <v>
92</v>
      </c>
      <c r="DF5" s="32" t="s">
        <v>
93</v>
      </c>
      <c r="DG5" s="32" t="s">
        <v>
94</v>
      </c>
      <c r="DH5" s="32" t="s">
        <v>
95</v>
      </c>
      <c r="DI5" s="32" t="s">
        <v>
85</v>
      </c>
      <c r="DJ5" s="32" t="s">
        <v>
86</v>
      </c>
      <c r="DK5" s="32" t="s">
        <v>
87</v>
      </c>
      <c r="DL5" s="32" t="s">
        <v>
88</v>
      </c>
      <c r="DM5" s="32" t="s">
        <v>
89</v>
      </c>
      <c r="DN5" s="32" t="s">
        <v>
90</v>
      </c>
      <c r="DO5" s="32" t="s">
        <v>
91</v>
      </c>
      <c r="DP5" s="32" t="s">
        <v>
92</v>
      </c>
      <c r="DQ5" s="32" t="s">
        <v>
93</v>
      </c>
      <c r="DR5" s="32" t="s">
        <v>
94</v>
      </c>
      <c r="DS5" s="32" t="s">
        <v>
95</v>
      </c>
      <c r="DT5" s="32" t="s">
        <v>
85</v>
      </c>
      <c r="DU5" s="32" t="s">
        <v>
86</v>
      </c>
      <c r="DV5" s="32" t="s">
        <v>
87</v>
      </c>
      <c r="DW5" s="32" t="s">
        <v>
88</v>
      </c>
      <c r="DX5" s="32" t="s">
        <v>
89</v>
      </c>
      <c r="DY5" s="32" t="s">
        <v>
90</v>
      </c>
      <c r="DZ5" s="32" t="s">
        <v>
91</v>
      </c>
      <c r="EA5" s="32" t="s">
        <v>
92</v>
      </c>
      <c r="EB5" s="32" t="s">
        <v>
93</v>
      </c>
      <c r="EC5" s="32" t="s">
        <v>
94</v>
      </c>
      <c r="ED5" s="32" t="s">
        <v>
95</v>
      </c>
      <c r="EE5" s="32" t="s">
        <v>
85</v>
      </c>
      <c r="EF5" s="32" t="s">
        <v>
86</v>
      </c>
      <c r="EG5" s="32" t="s">
        <v>
87</v>
      </c>
      <c r="EH5" s="32" t="s">
        <v>
88</v>
      </c>
      <c r="EI5" s="32" t="s">
        <v>
89</v>
      </c>
      <c r="EJ5" s="32" t="s">
        <v>
90</v>
      </c>
      <c r="EK5" s="32" t="s">
        <v>
91</v>
      </c>
      <c r="EL5" s="32" t="s">
        <v>
92</v>
      </c>
      <c r="EM5" s="32" t="s">
        <v>
93</v>
      </c>
      <c r="EN5" s="32" t="s">
        <v>
94</v>
      </c>
      <c r="EO5" s="32" t="s">
        <v>
95</v>
      </c>
    </row>
    <row r="6" spans="1:145" s="36" customFormat="1" x14ac:dyDescent="0.15">
      <c r="A6" s="28" t="s">
        <v>
96</v>
      </c>
      <c r="B6" s="33">
        <f>
B7</f>
        <v>
2019</v>
      </c>
      <c r="C6" s="33">
        <f t="shared" ref="C6:X6" si="3">
C7</f>
        <v>
132055</v>
      </c>
      <c r="D6" s="33">
        <f t="shared" si="3"/>
        <v>
47</v>
      </c>
      <c r="E6" s="33">
        <f t="shared" si="3"/>
        <v>
17</v>
      </c>
      <c r="F6" s="33">
        <f t="shared" si="3"/>
        <v>
1</v>
      </c>
      <c r="G6" s="33">
        <f t="shared" si="3"/>
        <v>
0</v>
      </c>
      <c r="H6" s="33" t="str">
        <f t="shared" si="3"/>
        <v>
東京都　青梅市</v>
      </c>
      <c r="I6" s="33" t="str">
        <f t="shared" si="3"/>
        <v>
法非適用</v>
      </c>
      <c r="J6" s="33" t="str">
        <f t="shared" si="3"/>
        <v>
下水道事業</v>
      </c>
      <c r="K6" s="33" t="str">
        <f t="shared" si="3"/>
        <v>
公共下水道</v>
      </c>
      <c r="L6" s="33" t="str">
        <f t="shared" si="3"/>
        <v>
Ac1</v>
      </c>
      <c r="M6" s="33" t="str">
        <f t="shared" si="3"/>
        <v>
非設置</v>
      </c>
      <c r="N6" s="34" t="str">
        <f t="shared" si="3"/>
        <v>
-</v>
      </c>
      <c r="O6" s="34" t="str">
        <f t="shared" si="3"/>
        <v>
該当数値なし</v>
      </c>
      <c r="P6" s="34">
        <f t="shared" si="3"/>
        <v>
97.96</v>
      </c>
      <c r="Q6" s="34">
        <f t="shared" si="3"/>
        <v>
79.959999999999994</v>
      </c>
      <c r="R6" s="34">
        <f t="shared" si="3"/>
        <v>
2126</v>
      </c>
      <c r="S6" s="34">
        <f t="shared" si="3"/>
        <v>
133032</v>
      </c>
      <c r="T6" s="34">
        <f t="shared" si="3"/>
        <v>
103.31</v>
      </c>
      <c r="U6" s="34">
        <f t="shared" si="3"/>
        <v>
1287.7</v>
      </c>
      <c r="V6" s="34">
        <f t="shared" si="3"/>
        <v>
129885</v>
      </c>
      <c r="W6" s="34">
        <f t="shared" si="3"/>
        <v>
21.72</v>
      </c>
      <c r="X6" s="34">
        <f t="shared" si="3"/>
        <v>
5979.97</v>
      </c>
      <c r="Y6" s="35">
        <f>
IF(Y7="",NA(),Y7)</f>
        <v>
92.22</v>
      </c>
      <c r="Z6" s="35">
        <f t="shared" ref="Z6:AH6" si="4">
IF(Z7="",NA(),Z7)</f>
        <v>
91.85</v>
      </c>
      <c r="AA6" s="35">
        <f t="shared" si="4"/>
        <v>
90.95</v>
      </c>
      <c r="AB6" s="35">
        <f t="shared" si="4"/>
        <v>
92.45</v>
      </c>
      <c r="AC6" s="35">
        <f t="shared" si="4"/>
        <v>
96.1</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541.30999999999995</v>
      </c>
      <c r="BG6" s="35">
        <f t="shared" ref="BG6:BO6" si="7">
IF(BG7="",NA(),BG7)</f>
        <v>
512.63</v>
      </c>
      <c r="BH6" s="35">
        <f t="shared" si="7"/>
        <v>
495.42</v>
      </c>
      <c r="BI6" s="35">
        <f t="shared" si="7"/>
        <v>
473.1</v>
      </c>
      <c r="BJ6" s="35">
        <f t="shared" si="7"/>
        <v>
488.21</v>
      </c>
      <c r="BK6" s="35">
        <f t="shared" si="7"/>
        <v>
845.86</v>
      </c>
      <c r="BL6" s="35">
        <f t="shared" si="7"/>
        <v>
802.49</v>
      </c>
      <c r="BM6" s="35">
        <f t="shared" si="7"/>
        <v>
805.14</v>
      </c>
      <c r="BN6" s="35">
        <f t="shared" si="7"/>
        <v>
730.93</v>
      </c>
      <c r="BO6" s="35">
        <f t="shared" si="7"/>
        <v>
708.89</v>
      </c>
      <c r="BP6" s="34" t="str">
        <f>
IF(BP7="","",IF(BP7="-","【-】","【"&amp;SUBSTITUTE(TEXT(BP7,"#,##0.00"),"-","△")&amp;"】"))</f>
        <v>
【682.51】</v>
      </c>
      <c r="BQ6" s="35">
        <f>
IF(BQ7="",NA(),BQ7)</f>
        <v>
86.57</v>
      </c>
      <c r="BR6" s="35">
        <f t="shared" ref="BR6:BZ6" si="8">
IF(BR7="",NA(),BR7)</f>
        <v>
86.85</v>
      </c>
      <c r="BS6" s="35">
        <f t="shared" si="8"/>
        <v>
88.21</v>
      </c>
      <c r="BT6" s="35">
        <f t="shared" si="8"/>
        <v>
87.14</v>
      </c>
      <c r="BU6" s="35">
        <f t="shared" si="8"/>
        <v>
92.14</v>
      </c>
      <c r="BV6" s="35">
        <f t="shared" si="8"/>
        <v>
101.88</v>
      </c>
      <c r="BW6" s="35">
        <f t="shared" si="8"/>
        <v>
103.18</v>
      </c>
      <c r="BX6" s="35">
        <f t="shared" si="8"/>
        <v>
100.22</v>
      </c>
      <c r="BY6" s="35">
        <f t="shared" si="8"/>
        <v>
98.09</v>
      </c>
      <c r="BZ6" s="35">
        <f t="shared" si="8"/>
        <v>
97.91</v>
      </c>
      <c r="CA6" s="34" t="str">
        <f>
IF(CA7="","",IF(CA7="-","【-】","【"&amp;SUBSTITUTE(TEXT(CA7,"#,##0.00"),"-","△")&amp;"】"))</f>
        <v>
【100.34】</v>
      </c>
      <c r="CB6" s="35">
        <f>
IF(CB7="",NA(),CB7)</f>
        <v>
174.4</v>
      </c>
      <c r="CC6" s="35">
        <f t="shared" ref="CC6:CK6" si="9">
IF(CC7="",NA(),CC7)</f>
        <v>
171.57</v>
      </c>
      <c r="CD6" s="35">
        <f t="shared" si="9"/>
        <v>
168.76</v>
      </c>
      <c r="CE6" s="35">
        <f t="shared" si="9"/>
        <v>
168.3</v>
      </c>
      <c r="CF6" s="35">
        <f t="shared" si="9"/>
        <v>
145.54</v>
      </c>
      <c r="CG6" s="35">
        <f t="shared" si="9"/>
        <v>
143.15</v>
      </c>
      <c r="CH6" s="35">
        <f t="shared" si="9"/>
        <v>
141.11000000000001</v>
      </c>
      <c r="CI6" s="35">
        <f t="shared" si="9"/>
        <v>
144.79</v>
      </c>
      <c r="CJ6" s="35">
        <f t="shared" si="9"/>
        <v>
146.08000000000001</v>
      </c>
      <c r="CK6" s="35">
        <f t="shared" si="9"/>
        <v>
144.11000000000001</v>
      </c>
      <c r="CL6" s="34" t="str">
        <f>
IF(CL7="","",IF(CL7="-","【-】","【"&amp;SUBSTITUTE(TEXT(CL7,"#,##0.00"),"-","△")&amp;"】"))</f>
        <v>
【136.15】</v>
      </c>
      <c r="CM6" s="35" t="str">
        <f>
IF(CM7="",NA(),CM7)</f>
        <v>
-</v>
      </c>
      <c r="CN6" s="35" t="str">
        <f t="shared" ref="CN6:CV6" si="10">
IF(CN7="",NA(),CN7)</f>
        <v>
-</v>
      </c>
      <c r="CO6" s="35" t="str">
        <f t="shared" si="10"/>
        <v>
-</v>
      </c>
      <c r="CP6" s="35" t="str">
        <f t="shared" si="10"/>
        <v>
-</v>
      </c>
      <c r="CQ6" s="35" t="str">
        <f t="shared" si="10"/>
        <v>
-</v>
      </c>
      <c r="CR6" s="35">
        <f t="shared" si="10"/>
        <v>
62.5</v>
      </c>
      <c r="CS6" s="35">
        <f t="shared" si="10"/>
        <v>
63.26</v>
      </c>
      <c r="CT6" s="35">
        <f t="shared" si="10"/>
        <v>
61.54</v>
      </c>
      <c r="CU6" s="35">
        <f t="shared" si="10"/>
        <v>
61.93</v>
      </c>
      <c r="CV6" s="35">
        <f t="shared" si="10"/>
        <v>
61.32</v>
      </c>
      <c r="CW6" s="34" t="str">
        <f>
IF(CW7="","",IF(CW7="-","【-】","【"&amp;SUBSTITUTE(TEXT(CW7,"#,##0.00"),"-","△")&amp;"】"))</f>
        <v>
【59.64】</v>
      </c>
      <c r="CX6" s="35">
        <f>
IF(CX7="",NA(),CX7)</f>
        <v>
98.63</v>
      </c>
      <c r="CY6" s="35">
        <f t="shared" ref="CY6:DG6" si="11">
IF(CY7="",NA(),CY7)</f>
        <v>
98.86</v>
      </c>
      <c r="CZ6" s="35">
        <f t="shared" si="11"/>
        <v>
98.87</v>
      </c>
      <c r="DA6" s="35">
        <f t="shared" si="11"/>
        <v>
98.84</v>
      </c>
      <c r="DB6" s="35">
        <f t="shared" si="11"/>
        <v>
98.97</v>
      </c>
      <c r="DC6" s="35">
        <f t="shared" si="11"/>
        <v>
93.88</v>
      </c>
      <c r="DD6" s="35">
        <f t="shared" si="11"/>
        <v>
94.07</v>
      </c>
      <c r="DE6" s="35">
        <f t="shared" si="11"/>
        <v>
94.13</v>
      </c>
      <c r="DF6" s="35">
        <f t="shared" si="11"/>
        <v>
94.45</v>
      </c>
      <c r="DG6" s="35">
        <f t="shared" si="11"/>
        <v>
94.58</v>
      </c>
      <c r="DH6" s="34" t="str">
        <f>
IF(DH7="","",IF(DH7="-","【-】","【"&amp;SUBSTITUTE(TEXT(DH7,"#,##0.00"),"-","△")&amp;"】"))</f>
        <v>
【95.35】</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5">
        <f>
IF(EE7="",NA(),EE7)</f>
        <v>
0.03</v>
      </c>
      <c r="EF6" s="35">
        <f t="shared" ref="EF6:EN6" si="14">
IF(EF7="",NA(),EF7)</f>
        <v>
0.04</v>
      </c>
      <c r="EG6" s="35">
        <f t="shared" si="14"/>
        <v>
0.03</v>
      </c>
      <c r="EH6" s="35">
        <f t="shared" si="14"/>
        <v>
0.03</v>
      </c>
      <c r="EI6" s="35">
        <f t="shared" si="14"/>
        <v>
0.03</v>
      </c>
      <c r="EJ6" s="35">
        <f t="shared" si="14"/>
        <v>
0.12</v>
      </c>
      <c r="EK6" s="35">
        <f t="shared" si="14"/>
        <v>
0.13</v>
      </c>
      <c r="EL6" s="35">
        <f t="shared" si="14"/>
        <v>
0.17</v>
      </c>
      <c r="EM6" s="35">
        <f t="shared" si="14"/>
        <v>
0.21</v>
      </c>
      <c r="EN6" s="35">
        <f t="shared" si="14"/>
        <v>
0.19</v>
      </c>
      <c r="EO6" s="34" t="str">
        <f>
IF(EO7="","",IF(EO7="-","【-】","【"&amp;SUBSTITUTE(TEXT(EO7,"#,##0.00"),"-","△")&amp;"】"))</f>
        <v>
【0.22】</v>
      </c>
    </row>
    <row r="7" spans="1:145" s="36" customFormat="1" x14ac:dyDescent="0.15">
      <c r="A7" s="28"/>
      <c r="B7" s="37">
        <v>
2019</v>
      </c>
      <c r="C7" s="37">
        <v>
132055</v>
      </c>
      <c r="D7" s="37">
        <v>
47</v>
      </c>
      <c r="E7" s="37">
        <v>
17</v>
      </c>
      <c r="F7" s="37">
        <v>
1</v>
      </c>
      <c r="G7" s="37">
        <v>
0</v>
      </c>
      <c r="H7" s="37" t="s">
        <v>
97</v>
      </c>
      <c r="I7" s="37" t="s">
        <v>
98</v>
      </c>
      <c r="J7" s="37" t="s">
        <v>
99</v>
      </c>
      <c r="K7" s="37" t="s">
        <v>
100</v>
      </c>
      <c r="L7" s="37" t="s">
        <v>
101</v>
      </c>
      <c r="M7" s="37" t="s">
        <v>
102</v>
      </c>
      <c r="N7" s="38" t="s">
        <v>
103</v>
      </c>
      <c r="O7" s="38" t="s">
        <v>
104</v>
      </c>
      <c r="P7" s="38">
        <v>
97.96</v>
      </c>
      <c r="Q7" s="38">
        <v>
79.959999999999994</v>
      </c>
      <c r="R7" s="38">
        <v>
2126</v>
      </c>
      <c r="S7" s="38">
        <v>
133032</v>
      </c>
      <c r="T7" s="38">
        <v>
103.31</v>
      </c>
      <c r="U7" s="38">
        <v>
1287.7</v>
      </c>
      <c r="V7" s="38">
        <v>
129885</v>
      </c>
      <c r="W7" s="38">
        <v>
21.72</v>
      </c>
      <c r="X7" s="38">
        <v>
5979.97</v>
      </c>
      <c r="Y7" s="38">
        <v>
92.22</v>
      </c>
      <c r="Z7" s="38">
        <v>
91.85</v>
      </c>
      <c r="AA7" s="38">
        <v>
90.95</v>
      </c>
      <c r="AB7" s="38">
        <v>
92.45</v>
      </c>
      <c r="AC7" s="38">
        <v>
96.1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541.30999999999995</v>
      </c>
      <c r="BG7" s="38">
        <v>
512.63</v>
      </c>
      <c r="BH7" s="38">
        <v>
495.42</v>
      </c>
      <c r="BI7" s="38">
        <v>
473.1</v>
      </c>
      <c r="BJ7" s="38">
        <v>
488.21</v>
      </c>
      <c r="BK7" s="38">
        <v>
845.86</v>
      </c>
      <c r="BL7" s="38">
        <v>
802.49</v>
      </c>
      <c r="BM7" s="38">
        <v>
805.14</v>
      </c>
      <c r="BN7" s="38">
        <v>
730.93</v>
      </c>
      <c r="BO7" s="38">
        <v>
708.89</v>
      </c>
      <c r="BP7" s="38">
        <v>
682.51</v>
      </c>
      <c r="BQ7" s="38">
        <v>
86.57</v>
      </c>
      <c r="BR7" s="38">
        <v>
86.85</v>
      </c>
      <c r="BS7" s="38">
        <v>
88.21</v>
      </c>
      <c r="BT7" s="38">
        <v>
87.14</v>
      </c>
      <c r="BU7" s="38">
        <v>
92.14</v>
      </c>
      <c r="BV7" s="38">
        <v>
101.88</v>
      </c>
      <c r="BW7" s="38">
        <v>
103.18</v>
      </c>
      <c r="BX7" s="38">
        <v>
100.22</v>
      </c>
      <c r="BY7" s="38">
        <v>
98.09</v>
      </c>
      <c r="BZ7" s="38">
        <v>
97.91</v>
      </c>
      <c r="CA7" s="38">
        <v>
100.34</v>
      </c>
      <c r="CB7" s="38">
        <v>
174.4</v>
      </c>
      <c r="CC7" s="38">
        <v>
171.57</v>
      </c>
      <c r="CD7" s="38">
        <v>
168.76</v>
      </c>
      <c r="CE7" s="38">
        <v>
168.3</v>
      </c>
      <c r="CF7" s="38">
        <v>
145.54</v>
      </c>
      <c r="CG7" s="38">
        <v>
143.15</v>
      </c>
      <c r="CH7" s="38">
        <v>
141.11000000000001</v>
      </c>
      <c r="CI7" s="38">
        <v>
144.79</v>
      </c>
      <c r="CJ7" s="38">
        <v>
146.08000000000001</v>
      </c>
      <c r="CK7" s="38">
        <v>
144.11000000000001</v>
      </c>
      <c r="CL7" s="38">
        <v>
136.15</v>
      </c>
      <c r="CM7" s="38" t="s">
        <v>
103</v>
      </c>
      <c r="CN7" s="38" t="s">
        <v>
103</v>
      </c>
      <c r="CO7" s="38" t="s">
        <v>
103</v>
      </c>
      <c r="CP7" s="38" t="s">
        <v>
103</v>
      </c>
      <c r="CQ7" s="38" t="s">
        <v>
103</v>
      </c>
      <c r="CR7" s="38">
        <v>
62.5</v>
      </c>
      <c r="CS7" s="38">
        <v>
63.26</v>
      </c>
      <c r="CT7" s="38">
        <v>
61.54</v>
      </c>
      <c r="CU7" s="38">
        <v>
61.93</v>
      </c>
      <c r="CV7" s="38">
        <v>
61.32</v>
      </c>
      <c r="CW7" s="38">
        <v>
59.64</v>
      </c>
      <c r="CX7" s="38">
        <v>
98.63</v>
      </c>
      <c r="CY7" s="38">
        <v>
98.86</v>
      </c>
      <c r="CZ7" s="38">
        <v>
98.87</v>
      </c>
      <c r="DA7" s="38">
        <v>
98.84</v>
      </c>
      <c r="DB7" s="38">
        <v>
98.97</v>
      </c>
      <c r="DC7" s="38">
        <v>
93.88</v>
      </c>
      <c r="DD7" s="38">
        <v>
94.07</v>
      </c>
      <c r="DE7" s="38">
        <v>
94.13</v>
      </c>
      <c r="DF7" s="38">
        <v>
94.45</v>
      </c>
      <c r="DG7" s="38">
        <v>
94.58</v>
      </c>
      <c r="DH7" s="38">
        <v>
95.35</v>
      </c>
      <c r="DI7" s="38"/>
      <c r="DJ7" s="38"/>
      <c r="DK7" s="38"/>
      <c r="DL7" s="38"/>
      <c r="DM7" s="38"/>
      <c r="DN7" s="38"/>
      <c r="DO7" s="38"/>
      <c r="DP7" s="38"/>
      <c r="DQ7" s="38"/>
      <c r="DR7" s="38"/>
      <c r="DS7" s="38"/>
      <c r="DT7" s="38"/>
      <c r="DU7" s="38"/>
      <c r="DV7" s="38"/>
      <c r="DW7" s="38"/>
      <c r="DX7" s="38"/>
      <c r="DY7" s="38"/>
      <c r="DZ7" s="38"/>
      <c r="EA7" s="38"/>
      <c r="EB7" s="38"/>
      <c r="EC7" s="38"/>
      <c r="ED7" s="38"/>
      <c r="EE7" s="38">
        <v>
0.03</v>
      </c>
      <c r="EF7" s="38">
        <v>
0.04</v>
      </c>
      <c r="EG7" s="38">
        <v>
0.03</v>
      </c>
      <c r="EH7" s="38">
        <v>
0.03</v>
      </c>
      <c r="EI7" s="38">
        <v>
0.03</v>
      </c>
      <c r="EJ7" s="38">
        <v>
0.12</v>
      </c>
      <c r="EK7" s="38">
        <v>
0.13</v>
      </c>
      <c r="EL7" s="38">
        <v>
0.17</v>
      </c>
      <c r="EM7" s="38">
        <v>
0.21</v>
      </c>
      <c r="EN7" s="38">
        <v>
0.19</v>
      </c>
      <c r="EO7" s="38">
        <v>
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
105</v>
      </c>
      <c r="C9" s="40" t="s">
        <v>
106</v>
      </c>
      <c r="D9" s="40" t="s">
        <v>
107</v>
      </c>
      <c r="E9" s="40" t="s">
        <v>
108</v>
      </c>
      <c r="F9" s="40" t="s">
        <v>
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
47</v>
      </c>
      <c r="B10" s="41">
        <f t="shared" ref="B10:E10" si="15">
DATEVALUE($B7+12-B11&amp;"/1/"&amp;B12)</f>
        <v>
46388</v>
      </c>
      <c r="C10" s="41">
        <f t="shared" si="15"/>
        <v>
46753</v>
      </c>
      <c r="D10" s="41">
        <f t="shared" si="15"/>
        <v>
47119</v>
      </c>
      <c r="E10" s="41">
        <f t="shared" si="15"/>
        <v>
47484</v>
      </c>
      <c r="F10" s="42">
        <f>
DATEVALUE($B7+12-F11&amp;"/1/"&amp;F12)</f>
        <v>
47849</v>
      </c>
    </row>
    <row r="11" spans="1:145" x14ac:dyDescent="0.15">
      <c r="B11">
        <v>
4</v>
      </c>
      <c r="C11">
        <v>
3</v>
      </c>
      <c r="D11">
        <v>
2</v>
      </c>
      <c r="E11">
        <v>
1</v>
      </c>
      <c r="F11">
        <v>
0</v>
      </c>
      <c r="G11" t="s">
        <v>
110</v>
      </c>
    </row>
    <row r="12" spans="1:145" x14ac:dyDescent="0.15">
      <c r="B12">
        <v>
1</v>
      </c>
      <c r="C12">
        <v>
1</v>
      </c>
      <c r="D12">
        <v>
1</v>
      </c>
      <c r="E12">
        <v>
1</v>
      </c>
      <c r="F12">
        <v>
1</v>
      </c>
      <c r="G12" t="s">
        <v>
111</v>
      </c>
    </row>
    <row r="13" spans="1:145" x14ac:dyDescent="0.15">
      <c r="B13" t="s">
        <v>
112</v>
      </c>
      <c r="C13" t="s">
        <v>
112</v>
      </c>
      <c r="D13" t="s">
        <v>
112</v>
      </c>
      <c r="E13" t="s">
        <v>
112</v>
      </c>
      <c r="F13" t="s">
        <v>
113</v>
      </c>
      <c r="G13" t="s">
        <v>
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dcterms:created xsi:type="dcterms:W3CDTF">2020-12-04T02:45:17Z</dcterms:created>
  <dcterms:modified xsi:type="dcterms:W3CDTF">2021-02-17T10:41:59Z</dcterms:modified>
  <cp:category/>
</cp:coreProperties>
</file>