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zaiseichousa\07_公会計改革\令和３年度\0910令和元年度財政状況資料集の作成について（2回目）\04\"/>
    </mc:Choice>
  </mc:AlternateContent>
  <bookViews>
    <workbookView xWindow="0" yWindow="0" windowWidth="21576" windowHeight="101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6"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CO34" i="10"/>
  <c r="CO35" i="10" s="1"/>
  <c r="CO36" i="10" s="1"/>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<sst xmlns="http://schemas.openxmlformats.org/spreadsheetml/2006/main" count="1168" uniqueCount="601">
  <si>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</si>
  <si>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</si>
  <si>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</si>
  <si>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</si>
  <si>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</si>
  <si>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</si>
  <si>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</si>
  <si>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</si>
  <si>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</si>
  <si>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</si>
  <si>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</si>
  <si>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</si>
  <si>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</si>
  <si>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</si>
  <si>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</si>
  <si>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</si>
  <si>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</si>
  <si>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</si>
  <si>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</si>
  <si>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</si>
  <si>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</si>
  <si>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</si>
  <si>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</si>
  <si>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</si>
  <si>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</si>
  <si>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</si>
  <si>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</si>
  <si>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</si>
  <si>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</si>
  <si>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</si>
  <si>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</si>
  <si>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</si>
  <si>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</si>
  <si>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</si>
  <si>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</si>
  <si>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</si>
  <si>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</si>
  <si>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</si>
  <si>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</si>
  <si>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</si>
  <si>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</si>
  <si>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</si>
  <si>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</si>
  <si>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</si>
  <si>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</si>
  <si>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</si>
  <si>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</si>
  <si>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</si>
  <si>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</si>
  <si>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</si>
  <si>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</si>
  <si>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</si>
  <si>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</si>
  <si>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</si>
  <si>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</si>
  <si>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</si>
  <si>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</si>
  <si>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</si>
  <si>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</si>
  <si>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</si>
  <si>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</si>
  <si>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</si>
  <si>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</si>
  <si>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</si>
  <si>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</si>
  <si>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</si>
  <si>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</si>
  <si>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</si>
  <si>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</si>
  <si>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</si>
  <si>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</si>
  <si>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</si>
  <si>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</si>
  <si>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</si>
  <si>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</si>
  <si>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</si>
  <si>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</si>
  <si>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</si>
  <si>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</si>
  <si>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</si>
  <si>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</si>
  <si>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</si>
  <si>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</si>
  <si>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</si>
  <si>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</si>
  <si>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</si>
  <si>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</si>
  <si>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</si>
  <si>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</si>
  <si>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</si>
  <si>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</si>
  <si>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</si>
  <si>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</si>
  <si>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</si>
  <si>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</si>
  <si>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</si>
  <si>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</si>
  <si>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千代田区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</si>
  <si>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</si>
  <si>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</si>
  <si>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</si>
  <si>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</si>
  <si>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</si>
  <si>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</si>
  <si>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</si>
  <si>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</si>
  <si>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</si>
  <si>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</si>
  <si>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</si>
  <si>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</si>
  <si>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</si>
  <si>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</si>
  <si>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</si>
  <si>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</si>
  <si>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</si>
  <si>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</si>
  <si>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</si>
  <si>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</si>
  <si>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</si>
  <si>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</si>
  <si>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</si>
  <si>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</si>
  <si>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</si>
  <si>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</si>
  <si>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</si>
  <si>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</si>
  <si>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</si>
  <si>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</si>
  <si>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</si>
  <si>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</si>
  <si>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</si>
  <si>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</si>
  <si>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</si>
  <si>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</si>
  <si>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</si>
  <si>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</si>
  <si>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</si>
  <si>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</si>
  <si>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</si>
  <si>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</si>
  <si>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</si>
  <si>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</si>
  <si>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</si>
  <si>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</si>
  <si>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</si>
  <si>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</si>
  <si>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</si>
  <si>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</si>
  <si>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</si>
  <si>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3.6</t>
    <phoneticPr fontId="5"/>
  </si>
  <si>
    <t>基準財政需要額</t>
    <phoneticPr fontId="25"/>
  </si>
  <si>
    <t>うち日本人(％)</t>
    <phoneticPr fontId="5"/>
  </si>
  <si>
    <t>3.4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</si>
  <si>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</si>
  <si>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</si>
  <si>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</si>
  <si>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</si>
  <si>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</si>
  <si>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</si>
  <si>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</si>
  <si>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</si>
  <si>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</si>
  <si>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</si>
  <si>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</si>
  <si>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</si>
  <si>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</si>
  <si>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</si>
  <si>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</si>
  <si>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</si>
  <si>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</si>
  <si>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</si>
  <si>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</si>
  <si>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</si>
  <si>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</si>
  <si>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</si>
  <si>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</si>
  <si>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</si>
  <si>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</si>
  <si>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</si>
  <si>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</si>
  <si>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</si>
  <si>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</si>
  <si>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</si>
  <si>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</si>
  <si>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</si>
  <si>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</si>
  <si>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</si>
  <si>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</si>
  <si>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</si>
  <si>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</si>
  <si>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</si>
  <si>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</si>
  <si>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</si>
  <si>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</si>
  <si>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</si>
  <si>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</si>
  <si>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</si>
  <si>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</si>
  <si>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</si>
  <si>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</si>
  <si>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</si>
  <si>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</si>
  <si>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</si>
  <si>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</si>
  <si>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</si>
  <si>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</si>
  <si>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</si>
  <si>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</si>
  <si>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</si>
  <si>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</si>
  <si>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</si>
  <si>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</si>
  <si>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東京都千代田区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</si>
  <si>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</si>
  <si>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</si>
  <si>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</si>
  <si>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</si>
  <si>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</si>
  <si>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</si>
  <si>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</si>
  <si>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</si>
  <si>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</si>
  <si>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</si>
  <si>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</si>
  <si>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</si>
  <si>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</si>
  <si>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</si>
  <si>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</si>
  <si>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</si>
  <si>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</si>
  <si>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</si>
  <si>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</si>
  <si>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</si>
  <si>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</si>
  <si>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</si>
  <si>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</si>
  <si>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</si>
  <si>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</si>
  <si>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</si>
  <si>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</si>
  <si>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</si>
  <si>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</si>
  <si>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</si>
  <si>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</si>
  <si>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</si>
  <si>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</si>
  <si>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</si>
  <si>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</si>
  <si>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</si>
  <si>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</si>
  <si>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</si>
  <si>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</si>
  <si>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</si>
  <si>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</si>
  <si>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</si>
  <si>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</si>
  <si>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</si>
  <si>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</si>
  <si>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</si>
  <si>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</si>
  <si>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</si>
  <si>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</si>
  <si>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</si>
  <si>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</si>
  <si>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</si>
  <si>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</si>
  <si>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</si>
  <si>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</si>
  <si>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</si>
  <si>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</si>
  <si>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</si>
  <si>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</si>
  <si>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</si>
  <si>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</si>
  <si>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</si>
  <si>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</si>
  <si>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</si>
  <si>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</si>
  <si>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</si>
  <si>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</si>
  <si>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</si>
  <si>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</si>
  <si>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</si>
  <si>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</si>
  <si>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</si>
  <si>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</si>
  <si>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</si>
  <si>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</si>
  <si>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</si>
  <si>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</si>
  <si>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</si>
  <si>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</si>
  <si>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</si>
  <si>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</si>
  <si>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</si>
  <si>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</si>
  <si>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</si>
  <si>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</si>
  <si>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</si>
  <si>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</si>
  <si>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</si>
  <si>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</si>
  <si>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</si>
  <si>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</si>
  <si>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</si>
  <si>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</si>
  <si>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</si>
  <si>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</si>
  <si>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</si>
  <si>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</si>
  <si>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</si>
  <si>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</si>
  <si>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</si>
  <si>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</si>
  <si>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</si>
  <si>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</si>
  <si>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</si>
  <si>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</si>
  <si>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</si>
  <si>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</si>
  <si>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</si>
  <si>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</si>
  <si>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</si>
  <si>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</si>
  <si>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</si>
  <si>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</si>
  <si>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</si>
  <si>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</si>
  <si>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介護サービス</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</si>
  <si>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</si>
  <si>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</si>
  <si>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</si>
  <si>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</si>
  <si>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</si>
  <si>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</si>
  <si>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</si>
  <si>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</si>
  <si>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</si>
  <si>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</si>
  <si>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</si>
  <si>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</si>
  <si>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</si>
  <si>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</si>
  <si>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</si>
  <si>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</si>
  <si>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</si>
  <si>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</si>
  <si>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</si>
  <si>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</si>
  <si>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</si>
  <si>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</si>
  <si>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</si>
  <si>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</si>
  <si>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</si>
  <si>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</si>
  <si>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</si>
  <si>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</si>
  <si>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</si>
  <si>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</si>
  <si>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</si>
  <si>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</si>
  <si>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</si>
  <si>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</si>
  <si>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</si>
  <si>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令和元年度</t>
  </si>
  <si>
    <t>東京都千代田区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</si>
  <si>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</si>
  <si>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</si>
  <si>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</si>
  <si>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</si>
  <si>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</si>
  <si>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</si>
  <si>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</si>
  <si>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</si>
  <si>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</si>
  <si>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</si>
  <si>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</si>
  <si>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</si>
  <si>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</si>
  <si>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</si>
  <si>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</si>
  <si>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</si>
  <si>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</si>
  <si>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</si>
  <si>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</si>
  <si>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</si>
  <si>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</si>
  <si>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</si>
  <si>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</si>
  <si>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</si>
  <si>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</si>
  <si>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</si>
  <si>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</si>
  <si>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</si>
  <si>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</si>
  <si>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</si>
  <si>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</si>
  <si>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</si>
  <si>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</si>
  <si>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</si>
  <si>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</si>
  <si>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介護保険特別会計</t>
    <phoneticPr fontId="5"/>
  </si>
  <si>
    <t>後期高齢者医療特別会計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</si>
  <si>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</si>
  <si>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</si>
  <si>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</si>
  <si>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</si>
  <si>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</si>
  <si>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</si>
  <si>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</si>
  <si>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</si>
  <si>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</si>
  <si>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</si>
  <si>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</si>
  <si>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</si>
  <si>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</si>
  <si>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</si>
  <si>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</si>
  <si>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</si>
  <si>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</si>
  <si>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</si>
  <si>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</si>
  <si>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</si>
  <si>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</si>
  <si>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</si>
  <si>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</si>
  <si>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</si>
  <si>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</si>
  <si>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</si>
  <si>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</si>
  <si>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</si>
  <si>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</si>
  <si>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</si>
  <si>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</si>
  <si>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</si>
  <si>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</si>
  <si>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</si>
  <si>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t>
    <phoneticPr fontId="5"/>
  </si>
  <si>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</si>
  <si>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</si>
  <si>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t>
    <phoneticPr fontId="5"/>
  </si>
  <si>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</si>
  <si>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</si>
  <si>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</si>
  <si>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</si>
  <si>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</si>
  <si>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</si>
  <si>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</si>
  <si>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</si>
  <si>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</si>
  <si>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</si>
  <si>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</si>
  <si>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</si>
  <si>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</si>
  <si>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</si>
  <si>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</si>
  <si>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</si>
  <si>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</si>
  <si>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</si>
  <si>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</si>
  <si>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</si>
  <si>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</si>
  <si>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</si>
  <si>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</si>
  <si>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</si>
  <si>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</si>
  <si>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介護保険特別会計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</si>
  <si>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</si>
  <si>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</si>
  <si>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後期高齢者医療特別会計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</si>
  <si>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</si>
  <si>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</si>
  <si>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</si>
  <si>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</si>
  <si>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</si>
  <si>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</si>
  <si>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</si>
  <si>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</si>
  <si>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</si>
  <si>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</si>
  <si>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</si>
  <si>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</si>
  <si>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</si>
  <si>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</si>
  <si>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</si>
  <si>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</si>
  <si>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</si>
  <si>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</si>
  <si>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</si>
  <si>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</si>
  <si>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</si>
  <si>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</si>
  <si>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</si>
  <si>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</si>
  <si>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</si>
  <si>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</si>
  <si>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</si>
  <si>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</si>
  <si>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</si>
  <si>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</si>
  <si>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</si>
  <si>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</si>
  <si>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</si>
  <si>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</si>
  <si>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</si>
  <si>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</si>
  <si>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</si>
  <si>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</si>
  <si>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</si>
  <si>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</si>
  <si>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</si>
  <si>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</si>
  <si>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</si>
  <si>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</si>
  <si>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</si>
  <si>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</si>
  <si>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</si>
  <si>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</si>
  <si>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</si>
  <si>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</si>
  <si>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</si>
  <si>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</si>
  <si>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</si>
  <si>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</si>
  <si>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</si>
  <si>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</si>
  <si>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</si>
  <si>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</si>
  <si>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</si>
  <si>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</si>
  <si>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</si>
  <si>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</si>
  <si>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</si>
  <si>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</si>
  <si>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</si>
  <si>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</si>
  <si>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</si>
  <si>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</si>
  <si>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</si>
  <si>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</si>
  <si>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</si>
  <si>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</si>
  <si>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</si>
  <si>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</si>
  <si>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</si>
  <si>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</si>
  <si>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</si>
  <si>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</si>
  <si>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</si>
  <si>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</si>
  <si>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</si>
  <si>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</si>
  <si>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</si>
  <si>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</si>
  <si>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</si>
  <si>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</si>
  <si>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</si>
  <si>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一般会計</t>
  </si>
  <si>
    <t>国民健康保険事業会計</t>
  </si>
  <si>
    <t>介護保険特別会計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</si>
  <si>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</si>
  <si>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</si>
  <si>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</si>
  <si>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</si>
  <si>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</si>
  <si>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</si>
  <si>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</si>
  <si>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</si>
  <si>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</si>
  <si>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特別区人事・厚生事務組合</t>
    <rPh sb="0" eb="2">
      <t>トクベツ</t>
    </rPh>
    <rPh sb="2" eb="3">
      <t>ク</t>
    </rPh>
    <rPh sb="3" eb="5">
      <t>ジンジ</t>
    </rPh>
    <rPh sb="6" eb="8">
      <t>コウセイ</t>
    </rPh>
    <rPh sb="8" eb="10">
      <t>ジム</t>
    </rPh>
    <rPh sb="10" eb="12">
      <t>クミアイ</t>
    </rPh>
    <phoneticPr fontId="6"/>
  </si>
  <si>
    <t>特別区競馬組合</t>
    <rPh sb="0" eb="2">
      <t>トクベツ</t>
    </rPh>
    <rPh sb="2" eb="3">
      <t>ク</t>
    </rPh>
    <rPh sb="3" eb="5">
      <t>ケイバ</t>
    </rPh>
    <rPh sb="5" eb="7">
      <t>クミアイ</t>
    </rPh>
    <phoneticPr fontId="6"/>
  </si>
  <si>
    <t>東京二十三区清掃一部事務組合</t>
    <rPh sb="0" eb="2">
      <t>トウキョウ</t>
    </rPh>
    <rPh sb="2" eb="4">
      <t>ニジュウ</t>
    </rPh>
    <rPh sb="4" eb="6">
      <t>サンク</t>
    </rPh>
    <rPh sb="6" eb="8">
      <t>セイソウ</t>
    </rPh>
    <rPh sb="8" eb="10">
      <t>イチブ</t>
    </rPh>
    <rPh sb="10" eb="12">
      <t>ジム</t>
    </rPh>
    <rPh sb="12" eb="14">
      <t>クミアイ</t>
    </rPh>
    <phoneticPr fontId="6"/>
  </si>
  <si>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6"/>
  </si>
  <si>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6"/>
  </si>
  <si>
    <t>-</t>
    <phoneticPr fontId="2"/>
  </si>
  <si>
    <t>法適用</t>
    <rPh sb="0" eb="1">
      <t>ホウ</t>
    </rPh>
    <rPh sb="1" eb="3">
      <t>テキヨウ</t>
    </rPh>
    <phoneticPr fontId="2"/>
  </si>
  <si>
    <t>まちみらい千代田</t>
    <rPh sb="5" eb="8">
      <t>チヨダ</t>
    </rPh>
    <phoneticPr fontId="2"/>
  </si>
  <si>
    <t>秋葉原タウンマネジメント</t>
    <rPh sb="0" eb="3">
      <t>アキハバラ</t>
    </rPh>
    <phoneticPr fontId="2"/>
  </si>
  <si>
    <t>ゆとりちよだ</t>
  </si>
  <si>
    <t>-</t>
    <phoneticPr fontId="2"/>
  </si>
  <si>
    <t>-</t>
    <phoneticPr fontId="2"/>
  </si>
  <si>
    <t>-</t>
    <phoneticPr fontId="2"/>
  </si>
  <si>
    <t>-</t>
    <phoneticPr fontId="2"/>
  </si>
  <si>
    <t>社会資本等整備基金積立金</t>
    <rPh sb="0" eb="12">
      <t>シャカイシホンナドセイビキキンツミタテキン</t>
    </rPh>
    <phoneticPr fontId="5"/>
  </si>
  <si>
    <t>環境対策基金</t>
    <rPh sb="0" eb="2">
      <t>カンキョウ</t>
    </rPh>
    <rPh sb="2" eb="4">
      <t>タイサク</t>
    </rPh>
    <rPh sb="4" eb="6">
      <t>キキン</t>
    </rPh>
    <phoneticPr fontId="5"/>
  </si>
  <si>
    <t>高齢者福祉基金</t>
    <rPh sb="0" eb="2">
      <t>コウレイ</t>
    </rPh>
    <rPh sb="2" eb="3">
      <t>シャ</t>
    </rPh>
    <rPh sb="3" eb="5">
      <t>フクシ</t>
    </rPh>
    <rPh sb="5" eb="7">
      <t>キキン</t>
    </rPh>
    <phoneticPr fontId="5"/>
  </si>
  <si>
    <t>子ども・子育て支援事業基金</t>
    <rPh sb="0" eb="1">
      <t>コ</t>
    </rPh>
    <rPh sb="4" eb="6">
      <t>コソダ</t>
    </rPh>
    <rPh sb="7" eb="9">
      <t>シエン</t>
    </rPh>
    <rPh sb="9" eb="11">
      <t>ジギョウ</t>
    </rPh>
    <rPh sb="11" eb="13">
      <t>キキン</t>
    </rPh>
    <phoneticPr fontId="5"/>
  </si>
  <si>
    <t>災害対策基金</t>
    <rPh sb="0" eb="2">
      <t>サイガイ</t>
    </rPh>
    <rPh sb="2" eb="4">
      <t>タイサク</t>
    </rPh>
    <rPh sb="4" eb="6">
      <t>キキン</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</si>
  <si>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</si>
  <si>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</si>
  <si>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</si>
  <si>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</si>
  <si>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将来負担比率は、将来負担額が充当可能財源等を下回っているためマイナスとなっている。また、有形固定資産減価償却率についても、施設の計画的な改修・改築により比較的新しい建物が多いことから類似団体平均値を下回る数値となっている。しかしながら、今後、既存施設の更新などに多額の経費が見込まれることから、充当可能基金の確保を図るなど、過大な将来負担が生じないよう、効率的な財政運営に努めていく。 </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</si>
  <si>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</si>
  <si>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</si>
  <si>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</si>
  <si>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</si>
  <si>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</si>
  <si>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</si>
  <si>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将来負担比率は、将来負担額が充当可能財源等を下回っているためマイナスとなっている。また、実質公債費比率は類似団体の数値と比較して高いものの、平成12年度以降、新たに区債を発行していないため減少傾向にある。今後も、過大な将来負担が生じないよう、効率的な財政運営に努めていく。 </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</si>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</sst>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theme" Target="theme/theme1.xml"/>
<Relationship Id="rId3" Type="http://schemas.openxmlformats.org/officeDocument/2006/relationships/worksheet" Target="worksheets/sheet3.xml"/>
<Relationship Id="rId21" Type="http://schemas.openxmlformats.org/officeDocument/2006/relationships/calcChain" Target="calcChain.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43773</c:v>
                </c:pt>
                <c:pt idx="1">
                  <c:v>51565</c:v>
                </c:pt>
                <c:pt idx="2">
                  <c:v>46686</c:v>
                </c:pt>
                <c:pt idx="3">
                  <c:v>49796</c:v>
                </c:pt>
                <c:pt idx="4">
                  <c:v>51681</c:v>
                </c:pt>
              </c:numCache>
            </c:numRef>
          </c:val>
          <c:smooth val="0"/>
          <c:extLst>
            <c:ext xmlns:c16="http://schemas.microsoft.com/office/drawing/2014/chart" uri="{C3380CC4-5D6E-409C-BE32-E72D297353CC}">
              <c16:uniqueId val="{00000000-B00C-48BC-9683-79006B77E17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124837</c:v>
                </c:pt>
                <c:pt idx="1">
                  <c:v>170196</c:v>
                </c:pt>
                <c:pt idx="2">
                  <c:v>119008</c:v>
                </c:pt>
                <c:pt idx="3">
                  <c:v>200568</c:v>
                </c:pt>
                <c:pt idx="4">
                  <c:v>131171</c:v>
                </c:pt>
              </c:numCache>
            </c:numRef>
          </c:val>
          <c:smooth val="0"/>
          <c:extLst>
            <c:ext xmlns:c16="http://schemas.microsoft.com/office/drawing/2014/chart" uri="{C3380CC4-5D6E-409C-BE32-E72D297353CC}">
              <c16:uniqueId val="{00000001-B00C-48BC-9683-79006B77E17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12.31</c:v>
                </c:pt>
                <c:pt idx="1">
                  <c:v>4.6500000000000004</c:v>
                </c:pt>
                <c:pt idx="2">
                  <c:v>3.36</c:v>
                </c:pt>
                <c:pt idx="3">
                  <c:v>3.86</c:v>
                </c:pt>
                <c:pt idx="4">
                  <c:v>5.77</c:v>
                </c:pt>
              </c:numCache>
            </c:numRef>
          </c:val>
          <c:extLst>
            <c:ext xmlns:c16="http://schemas.microsoft.com/office/drawing/2014/chart" uri="{C3380CC4-5D6E-409C-BE32-E72D297353CC}">
              <c16:uniqueId val="{00000000-C3CC-4F4B-AB81-DC71086BA21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117.04</c:v>
                </c:pt>
                <c:pt idx="1">
                  <c:v>127.16</c:v>
                </c:pt>
                <c:pt idx="2">
                  <c:v>139.93</c:v>
                </c:pt>
                <c:pt idx="3">
                  <c:v>140.71</c:v>
                </c:pt>
                <c:pt idx="4">
                  <c:v>142.44999999999999</c:v>
                </c:pt>
              </c:numCache>
            </c:numRef>
          </c:val>
          <c:extLst>
            <c:ext xmlns:c16="http://schemas.microsoft.com/office/drawing/2014/chart" uri="{C3380CC4-5D6E-409C-BE32-E72D297353CC}">
              <c16:uniqueId val="{00000001-C3CC-4F4B-AB81-DC71086BA21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21.27</c:v>
                </c:pt>
                <c:pt idx="1">
                  <c:v>1.76</c:v>
                </c:pt>
                <c:pt idx="2">
                  <c:v>6.67</c:v>
                </c:pt>
                <c:pt idx="3">
                  <c:v>7.75</c:v>
                </c:pt>
                <c:pt idx="4">
                  <c:v>9.25</c:v>
                </c:pt>
              </c:numCache>
            </c:numRef>
          </c:val>
          <c:smooth val="0"/>
          <c:extLst>
            <c:ext xmlns:c16="http://schemas.microsoft.com/office/drawing/2014/chart" uri="{C3380CC4-5D6E-409C-BE32-E72D297353CC}">
              <c16:uniqueId val="{00000002-C3CC-4F4B-AB81-DC71086BA21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35C-4F5E-AEFB-48BF90C0293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35C-4F5E-AEFB-48BF90C0293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35C-4F5E-AEFB-48BF90C02936}"/>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935C-4F5E-AEFB-48BF90C02936}"/>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935C-4F5E-AEFB-48BF90C02936}"/>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935C-4F5E-AEFB-48BF90C02936}"/>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0.33</c:v>
                </c:pt>
                <c:pt idx="2">
                  <c:v>#N/A</c:v>
                </c:pt>
                <c:pt idx="3">
                  <c:v>0.27</c:v>
                </c:pt>
                <c:pt idx="4">
                  <c:v>#N/A</c:v>
                </c:pt>
                <c:pt idx="5">
                  <c:v>0.3</c:v>
                </c:pt>
                <c:pt idx="6">
                  <c:v>#N/A</c:v>
                </c:pt>
                <c:pt idx="7">
                  <c:v>0.28000000000000003</c:v>
                </c:pt>
                <c:pt idx="8">
                  <c:v>#N/A</c:v>
                </c:pt>
                <c:pt idx="9">
                  <c:v>0.24</c:v>
                </c:pt>
              </c:numCache>
            </c:numRef>
          </c:val>
          <c:extLst>
            <c:ext xmlns:c16="http://schemas.microsoft.com/office/drawing/2014/chart" uri="{C3380CC4-5D6E-409C-BE32-E72D297353CC}">
              <c16:uniqueId val="{00000006-935C-4F5E-AEFB-48BF90C02936}"/>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0.72</c:v>
                </c:pt>
                <c:pt idx="2">
                  <c:v>#N/A</c:v>
                </c:pt>
                <c:pt idx="3">
                  <c:v>0.96</c:v>
                </c:pt>
                <c:pt idx="4">
                  <c:v>#N/A</c:v>
                </c:pt>
                <c:pt idx="5">
                  <c:v>1.24</c:v>
                </c:pt>
                <c:pt idx="6">
                  <c:v>#N/A</c:v>
                </c:pt>
                <c:pt idx="7">
                  <c:v>0.78</c:v>
                </c:pt>
                <c:pt idx="8">
                  <c:v>#N/A</c:v>
                </c:pt>
                <c:pt idx="9">
                  <c:v>0.71</c:v>
                </c:pt>
              </c:numCache>
            </c:numRef>
          </c:val>
          <c:extLst>
            <c:ext xmlns:c16="http://schemas.microsoft.com/office/drawing/2014/chart" uri="{C3380CC4-5D6E-409C-BE32-E72D297353CC}">
              <c16:uniqueId val="{00000007-935C-4F5E-AEFB-48BF90C02936}"/>
            </c:ext>
          </c:extLst>
        </c:ser>
        <c:ser>
          <c:idx val="8"/>
          <c:order val="8"/>
          <c:tx>
            <c:strRef>
              <c:f>データシート!$A$35</c:f>
              <c:strCache>
                <c:ptCount val="1"/>
                <c:pt idx="0">
                  <c:v>国民健康保険事業会計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1.6</c:v>
                </c:pt>
                <c:pt idx="2">
                  <c:v>#N/A</c:v>
                </c:pt>
                <c:pt idx="3">
                  <c:v>2.39</c:v>
                </c:pt>
                <c:pt idx="4">
                  <c:v>#N/A</c:v>
                </c:pt>
                <c:pt idx="5">
                  <c:v>3.37</c:v>
                </c:pt>
                <c:pt idx="6">
                  <c:v>#N/A</c:v>
                </c:pt>
                <c:pt idx="7">
                  <c:v>3.31</c:v>
                </c:pt>
                <c:pt idx="8">
                  <c:v>#N/A</c:v>
                </c:pt>
                <c:pt idx="9">
                  <c:v>3.67</c:v>
                </c:pt>
              </c:numCache>
            </c:numRef>
          </c:val>
          <c:extLst>
            <c:ext xmlns:c16="http://schemas.microsoft.com/office/drawing/2014/chart" uri="{C3380CC4-5D6E-409C-BE32-E72D297353CC}">
              <c16:uniqueId val="{00000008-935C-4F5E-AEFB-48BF90C0293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12.31</c:v>
                </c:pt>
                <c:pt idx="2">
                  <c:v>#N/A</c:v>
                </c:pt>
                <c:pt idx="3">
                  <c:v>4.6500000000000004</c:v>
                </c:pt>
                <c:pt idx="4">
                  <c:v>#N/A</c:v>
                </c:pt>
                <c:pt idx="5">
                  <c:v>3.35</c:v>
                </c:pt>
                <c:pt idx="6">
                  <c:v>#N/A</c:v>
                </c:pt>
                <c:pt idx="7">
                  <c:v>3.86</c:v>
                </c:pt>
                <c:pt idx="8">
                  <c:v>#N/A</c:v>
                </c:pt>
                <c:pt idx="9">
                  <c:v>5.77</c:v>
                </c:pt>
              </c:numCache>
            </c:numRef>
          </c:val>
          <c:extLst>
            <c:ext xmlns:c16="http://schemas.microsoft.com/office/drawing/2014/chart" uri="{C3380CC4-5D6E-409C-BE32-E72D297353CC}">
              <c16:uniqueId val="{00000009-935C-4F5E-AEFB-48BF90C0293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1087</c:v>
                </c:pt>
                <c:pt idx="5">
                  <c:v>1036</c:v>
                </c:pt>
                <c:pt idx="8">
                  <c:v>976</c:v>
                </c:pt>
                <c:pt idx="11">
                  <c:v>907</c:v>
                </c:pt>
                <c:pt idx="14">
                  <c:v>876</c:v>
                </c:pt>
              </c:numCache>
            </c:numRef>
          </c:val>
          <c:extLst>
            <c:ext xmlns:c16="http://schemas.microsoft.com/office/drawing/2014/chart" uri="{C3380CC4-5D6E-409C-BE32-E72D297353CC}">
              <c16:uniqueId val="{00000000-8B1E-44E4-8926-AECC769CCD9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B1E-44E4-8926-AECC769CCD9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690</c:v>
                </c:pt>
                <c:pt idx="3">
                  <c:v>680</c:v>
                </c:pt>
                <c:pt idx="6">
                  <c:v>671</c:v>
                </c:pt>
                <c:pt idx="9">
                  <c:v>661</c:v>
                </c:pt>
                <c:pt idx="12">
                  <c:v>651</c:v>
                </c:pt>
              </c:numCache>
            </c:numRef>
          </c:val>
          <c:extLst>
            <c:ext xmlns:c16="http://schemas.microsoft.com/office/drawing/2014/chart" uri="{C3380CC4-5D6E-409C-BE32-E72D297353CC}">
              <c16:uniqueId val="{00000002-8B1E-44E4-8926-AECC769CCD9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65</c:v>
                </c:pt>
                <c:pt idx="3">
                  <c:v>46</c:v>
                </c:pt>
                <c:pt idx="6">
                  <c:v>44</c:v>
                </c:pt>
                <c:pt idx="9">
                  <c:v>47</c:v>
                </c:pt>
                <c:pt idx="12">
                  <c:v>49</c:v>
                </c:pt>
              </c:numCache>
            </c:numRef>
          </c:val>
          <c:extLst>
            <c:ext xmlns:c16="http://schemas.microsoft.com/office/drawing/2014/chart" uri="{C3380CC4-5D6E-409C-BE32-E72D297353CC}">
              <c16:uniqueId val="{00000003-8B1E-44E4-8926-AECC769CCD9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B1E-44E4-8926-AECC769CCD9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B1E-44E4-8926-AECC769CCD9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B1E-44E4-8926-AECC769CCD9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528</c:v>
                </c:pt>
                <c:pt idx="3">
                  <c:v>521</c:v>
                </c:pt>
                <c:pt idx="6">
                  <c:v>379</c:v>
                </c:pt>
                <c:pt idx="9">
                  <c:v>155</c:v>
                </c:pt>
                <c:pt idx="12">
                  <c:v>71</c:v>
                </c:pt>
              </c:numCache>
            </c:numRef>
          </c:val>
          <c:extLst>
            <c:ext xmlns:c16="http://schemas.microsoft.com/office/drawing/2014/chart" uri="{C3380CC4-5D6E-409C-BE32-E72D297353CC}">
              <c16:uniqueId val="{00000007-8B1E-44E4-8926-AECC769CCD9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196</c:v>
                </c:pt>
                <c:pt idx="2">
                  <c:v>#N/A</c:v>
                </c:pt>
                <c:pt idx="3">
                  <c:v>#N/A</c:v>
                </c:pt>
                <c:pt idx="4">
                  <c:v>211</c:v>
                </c:pt>
                <c:pt idx="5">
                  <c:v>#N/A</c:v>
                </c:pt>
                <c:pt idx="6">
                  <c:v>#N/A</c:v>
                </c:pt>
                <c:pt idx="7">
                  <c:v>118</c:v>
                </c:pt>
                <c:pt idx="8">
                  <c:v>#N/A</c:v>
                </c:pt>
                <c:pt idx="9">
                  <c:v>#N/A</c:v>
                </c:pt>
                <c:pt idx="10">
                  <c:v>-44</c:v>
                </c:pt>
                <c:pt idx="11">
                  <c:v>#N/A</c:v>
                </c:pt>
                <c:pt idx="12">
                  <c:v>#N/A</c:v>
                </c:pt>
                <c:pt idx="13">
                  <c:v>-105</c:v>
                </c:pt>
                <c:pt idx="14">
                  <c:v>#N/A</c:v>
                </c:pt>
              </c:numCache>
            </c:numRef>
          </c:val>
          <c:smooth val="0"/>
          <c:extLst>
            <c:ext xmlns:c16="http://schemas.microsoft.com/office/drawing/2014/chart" uri="{C3380CC4-5D6E-409C-BE32-E72D297353CC}">
              <c16:uniqueId val="{00000008-8B1E-44E4-8926-AECC769CCD9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10098</c:v>
                </c:pt>
                <c:pt idx="5">
                  <c:v>9206</c:v>
                </c:pt>
                <c:pt idx="8">
                  <c:v>8351</c:v>
                </c:pt>
                <c:pt idx="11">
                  <c:v>7530</c:v>
                </c:pt>
                <c:pt idx="14">
                  <c:v>6734</c:v>
                </c:pt>
              </c:numCache>
            </c:numRef>
          </c:val>
          <c:extLst>
            <c:ext xmlns:c16="http://schemas.microsoft.com/office/drawing/2014/chart" uri="{C3380CC4-5D6E-409C-BE32-E72D297353CC}">
              <c16:uniqueId val="{00000000-5245-411F-9516-351A5311337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66</c:v>
                </c:pt>
                <c:pt idx="5">
                  <c:v>55</c:v>
                </c:pt>
                <c:pt idx="8">
                  <c:v>43</c:v>
                </c:pt>
                <c:pt idx="11">
                  <c:v>32</c:v>
                </c:pt>
                <c:pt idx="14">
                  <c:v>20</c:v>
                </c:pt>
              </c:numCache>
            </c:numRef>
          </c:val>
          <c:extLst>
            <c:ext xmlns:c16="http://schemas.microsoft.com/office/drawing/2014/chart" uri="{C3380CC4-5D6E-409C-BE32-E72D297353CC}">
              <c16:uniqueId val="{00000001-5245-411F-9516-351A5311337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103844</c:v>
                </c:pt>
                <c:pt idx="5">
                  <c:v>110311</c:v>
                </c:pt>
                <c:pt idx="8">
                  <c:v>114185</c:v>
                </c:pt>
                <c:pt idx="11">
                  <c:v>114985</c:v>
                </c:pt>
                <c:pt idx="14">
                  <c:v>118654</c:v>
                </c:pt>
              </c:numCache>
            </c:numRef>
          </c:val>
          <c:extLst>
            <c:ext xmlns:c16="http://schemas.microsoft.com/office/drawing/2014/chart" uri="{C3380CC4-5D6E-409C-BE32-E72D297353CC}">
              <c16:uniqueId val="{00000002-5245-411F-9516-351A5311337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245-411F-9516-351A5311337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245-411F-9516-351A5311337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245-411F-9516-351A5311337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7846</c:v>
                </c:pt>
                <c:pt idx="3">
                  <c:v>7782</c:v>
                </c:pt>
                <c:pt idx="6">
                  <c:v>6992</c:v>
                </c:pt>
                <c:pt idx="9">
                  <c:v>6077</c:v>
                </c:pt>
                <c:pt idx="12">
                  <c:v>6468</c:v>
                </c:pt>
              </c:numCache>
            </c:numRef>
          </c:val>
          <c:extLst>
            <c:ext xmlns:c16="http://schemas.microsoft.com/office/drawing/2014/chart" uri="{C3380CC4-5D6E-409C-BE32-E72D297353CC}">
              <c16:uniqueId val="{00000006-5245-411F-9516-351A5311337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494</c:v>
                </c:pt>
                <c:pt idx="3">
                  <c:v>479</c:v>
                </c:pt>
                <c:pt idx="6">
                  <c:v>570</c:v>
                </c:pt>
                <c:pt idx="9">
                  <c:v>573</c:v>
                </c:pt>
                <c:pt idx="12">
                  <c:v>602</c:v>
                </c:pt>
              </c:numCache>
            </c:numRef>
          </c:val>
          <c:extLst>
            <c:ext xmlns:c16="http://schemas.microsoft.com/office/drawing/2014/chart" uri="{C3380CC4-5D6E-409C-BE32-E72D297353CC}">
              <c16:uniqueId val="{00000007-5245-411F-9516-351A5311337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5245-411F-9516-351A5311337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3888</c:v>
                </c:pt>
                <c:pt idx="3">
                  <c:v>3302</c:v>
                </c:pt>
                <c:pt idx="6">
                  <c:v>2710</c:v>
                </c:pt>
                <c:pt idx="9">
                  <c:v>2114</c:v>
                </c:pt>
                <c:pt idx="12">
                  <c:v>1513</c:v>
                </c:pt>
              </c:numCache>
            </c:numRef>
          </c:val>
          <c:extLst>
            <c:ext xmlns:c16="http://schemas.microsoft.com/office/drawing/2014/chart" uri="{C3380CC4-5D6E-409C-BE32-E72D297353CC}">
              <c16:uniqueId val="{00000009-5245-411F-9516-351A5311337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1211</c:v>
                </c:pt>
                <c:pt idx="3">
                  <c:v>714</c:v>
                </c:pt>
                <c:pt idx="6">
                  <c:v>349</c:v>
                </c:pt>
                <c:pt idx="9">
                  <c:v>201</c:v>
                </c:pt>
                <c:pt idx="12">
                  <c:v>135</c:v>
                </c:pt>
              </c:numCache>
            </c:numRef>
          </c:val>
          <c:extLst>
            <c:ext xmlns:c16="http://schemas.microsoft.com/office/drawing/2014/chart" uri="{C3380CC4-5D6E-409C-BE32-E72D297353CC}">
              <c16:uniqueId val="{0000000A-5245-411F-9516-351A5311337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245-411F-9516-351A5311337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43412</c:v>
                </c:pt>
                <c:pt idx="1">
                  <c:v>45716</c:v>
                </c:pt>
                <c:pt idx="2">
                  <c:v>48148</c:v>
                </c:pt>
              </c:numCache>
            </c:numRef>
          </c:val>
          <c:extLst>
            <c:ext xmlns:c16="http://schemas.microsoft.com/office/drawing/2014/chart" uri="{C3380CC4-5D6E-409C-BE32-E72D297353CC}">
              <c16:uniqueId val="{00000000-8105-4EDD-9EB2-FC0590B0315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8105-4EDD-9EB2-FC0590B0315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70672</c:v>
                </c:pt>
                <c:pt idx="1">
                  <c:v>68969</c:v>
                </c:pt>
                <c:pt idx="2">
                  <c:v>70205</c:v>
                </c:pt>
              </c:numCache>
            </c:numRef>
          </c:val>
          <c:extLst>
            <c:ext xmlns:c16="http://schemas.microsoft.com/office/drawing/2014/chart" uri="{C3380CC4-5D6E-409C-BE32-E72D297353CC}">
              <c16:uniqueId val="{00000002-8105-4EDD-9EB2-FC0590B0315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{6541F8AD-A848-465F-AA20-7525AEE90271}</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1DEA-43A1-9A67-C9E84561F95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{E15E6634-8A71-4E2E-A78E-23D7E854DE9F}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DEA-43A1-9A67-C9E84561F95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{39B457A5-CFD9-48E9-BC8F-6310D159C864}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DEA-43A1-9A67-C9E84561F95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{E5D6D4BA-A150-40DD-95F8-65F83A0C8233}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DEA-43A1-9A67-C9E84561F95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{B62FD4DC-44AA-473B-B52E-A59677270DB5}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DEA-43A1-9A67-C9E84561F959}"/>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{0ADD923D-1FD8-4BCF-80A6-5273117A87CB}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1DEA-43A1-9A67-C9E84561F959}"/>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{53DCBA6E-0F0F-446F-A772-E585362EDEE8}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1DEA-43A1-9A67-C9E84561F959}"/>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{A7EA4C4D-DF98-433D-B961-B6ACACF1CFD4}</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1DEA-43A1-9A67-C9E84561F959}"/>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{D7449811-B42B-40BB-847C-9A42EA476C89}</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1DEA-43A1-9A67-C9E84561F95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39.9</c:v>
                </c:pt>
                <c:pt idx="16">
                  <c:v>41</c:v>
                </c:pt>
                <c:pt idx="24">
                  <c:v>40.799999999999997</c:v>
                </c:pt>
                <c:pt idx="32">
                  <c:v>42.3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1DEA-43A1-9A67-C9E84561F95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{0174B3F8-7BDF-48C3-B791-DF1D816BF6D7}</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1DEA-43A1-9A67-C9E84561F95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{5BE3E384-904C-4F82-BE52-3FCF3A3FBB53}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DEA-43A1-9A67-C9E84561F95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{F3B1BBF0-1A5A-4EE2-B0EF-B559CE270EE1}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DEA-43A1-9A67-C9E84561F95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{BE82550A-D425-4E9C-B6EC-78AB9782A3B7}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DEA-43A1-9A67-C9E84561F95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{EE2138D6-984A-40B2-9968-FB6C39402E26}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DEA-43A1-9A67-C9E84561F959}"/>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{43B532D4-9416-47A6-8446-CD771E9E6326}</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1DEA-43A1-9A67-C9E84561F959}"/>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{93316E59-30D1-4735-9E87-86F854ED9945}</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1DEA-43A1-9A67-C9E84561F959}"/>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{4E4FCE63-B983-4912-9ECD-C06F0A1E0143}</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1DEA-43A1-9A67-C9E84561F959}"/>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{BF1388D7-F331-4B3B-9A7D-1979AD90D986}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1DEA-43A1-9A67-C9E84561F95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56.8</c:v>
                </c:pt>
                <c:pt idx="16">
                  <c:v>56.9</c:v>
                </c:pt>
                <c:pt idx="24">
                  <c:v>57.7</c:v>
                </c:pt>
                <c:pt idx="32">
                  <c:v>56.3</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1DEA-43A1-9A67-C9E84561F959}"/>
            </c:ext>
          </c:extLst>
        </c:ser>
        <c:dLbls>
          <c:showLegendKey val="0"/>
          <c:showVal val="1"/>
          <c:showCatName val="0"/>
          <c:showSerName val="0"/>
          <c:showPercent val="0"/>
          <c:showBubbleSize val="0"/>
        </c:dLbls>
        <c:axId val="46179840"/>
        <c:axId val="46181760"/>
      </c:scatterChart>
      <c:valAx>
        <c:axId val="46179840"/>
        <c:scaling>
          <c:orientation val="minMax"/>
          <c:max val="57.9"/>
          <c:min val="56.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{E56D9E4B-2964-4484-ABFD-F5B84EF29FFF}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687C-4A3E-8740-C16C29EB614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{CA09B4DE-43E8-4CFC-8DC4-E3778470988A}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87C-4A3E-8740-C16C29EB614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{29EF97BF-C3B2-46D2-BAC6-6144D5203971}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87C-4A3E-8740-C16C29EB614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{51719623-B74A-41E5-BBDE-988AFE4EAD7E}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87C-4A3E-8740-C16C29EB614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{EFF087ED-0205-4A18-AA4C-72A4C853D02F}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87C-4A3E-8740-C16C29EB6141}"/>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{5C65404A-3494-4010-87F4-2F391AA08E73}</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687C-4A3E-8740-C16C29EB6141}"/>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{B8FFFA3D-16C2-4354-858B-395CDD2766B8}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687C-4A3E-8740-C16C29EB6141}"/>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{23862C0F-F429-4410-A441-5C0F70CB2171}</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687C-4A3E-8740-C16C29EB6141}"/>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{A8753110-CAE3-4B32-B566-1832E7EFAE0B}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687C-4A3E-8740-C16C29EB614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c:v>
                </c:pt>
                <c:pt idx="8">
                  <c:v>0.8</c:v>
                </c:pt>
                <c:pt idx="16">
                  <c:v>0.5</c:v>
                </c:pt>
                <c:pt idx="24">
                  <c:v>0.3</c:v>
                </c:pt>
                <c:pt idx="32">
                  <c:v>0</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687C-4A3E-8740-C16C29EB614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{1E33F2C9-4804-4260-8446-6F05A9E5CF3A}</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687C-4A3E-8740-C16C29EB614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{B5093542-2085-4FFE-B693-4B119830D4E6}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87C-4A3E-8740-C16C29EB614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{189FBF0A-05BA-4E76-90C8-F0DBA5FC31C6}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87C-4A3E-8740-C16C29EB614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{4DB38662-1F4D-45EE-8EB8-DB13D4039695}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87C-4A3E-8740-C16C29EB614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{B9118244-1562-416E-8BD0-CA7F198774FE}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87C-4A3E-8740-C16C29EB6141}"/>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{9E12A05A-1FBF-4DF1-B189-5549B7EF5DB0}</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687C-4A3E-8740-C16C29EB6141}"/>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{3529CEC6-1849-47CF-9A79-C20015FBAE40}</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687C-4A3E-8740-C16C29EB6141}"/>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{0D037FFE-D807-4ADE-80F7-8394A95A54B7}</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687C-4A3E-8740-C16C29EB6141}"/>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{C39CDEE2-EEB2-4A42-8537-74155E508334}</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687C-4A3E-8740-C16C29EB614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-2.2999999999999998</c:v>
                </c:pt>
                <c:pt idx="8">
                  <c:v>-2.8</c:v>
                </c:pt>
                <c:pt idx="16">
                  <c:v>-3.2</c:v>
                </c:pt>
                <c:pt idx="24">
                  <c:v>-3.4</c:v>
                </c:pt>
                <c:pt idx="32">
                  <c:v>-3.5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687C-4A3E-8740-C16C29EB6141}"/>
            </c:ext>
          </c:extLst>
        </c:ser>
        <c:dLbls>
          <c:showLegendKey val="0"/>
          <c:showVal val="1"/>
          <c:showCatName val="0"/>
          <c:showSerName val="0"/>
          <c:showPercent val="0"/>
          <c:showBubbleSize val="0"/>
        </c:dLbls>
        <c:axId val="84219776"/>
        <c:axId val="84234240"/>
      </c:scatterChart>
      <c:valAx>
        <c:axId val="84219776"/>
        <c:scaling>
          <c:orientation val="minMax"/>
          <c:max val="-2.2000000000000002"/>
          <c:min val="-3.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東京都千代田区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千代田区では、平成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年度以降新たな区債を発行していない。今後は、既発債の元利償還が進むことで、実質公債費比率は年々減少していく見込みである。 </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起債償還が進み、返済額が毎年度の財政運営に支障を来さないと判断されることから</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年度末に廃止</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した</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東京都千代田区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千代田区では平成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年度以降新たな区債を発行していない。このため、将来負担額である地方債現在高は着実に減少している。 </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一方で、充当可能基金残高は、基金の積み立てにより増加している。そのため、充当可能財源等が将来負担額を上回り、健全な状況となっている。 </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東京都千代田区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（仮称）麹町仮住宅の整備</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等により社会資本等整備基金を</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百万円取り崩したこと、私立保育所整備や運営補助等に子ども・子育て支援事業基金を</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63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百万円を取り崩した一方、住民税の増収等や利子により財政調整基金と社会資本等整備基金に</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54</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百万円積み立てたこと等により、基金全体としては</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36</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69</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円の増となった。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新型コロナウイルス対応や</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区有施設・都市基盤整備等に令和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213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億円、令和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664</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億円取り崩すことを予定している。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・社会資本等整備基金：都市基盤、福祉施設、教育施設、その他広く区の社会資本の整備</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・高齢者福祉基金：地域包括ケアシステムを構築し、高齢者が住み慣れた地域で、いきいきと安心して暮らし続けられ、活力ある地域社会づくりを推進する事業</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・環境対策基金：二酸化炭素の削減に寄与する等の地球温暖化対策に資する事業</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・子ども・子育て支援事業基金：保育需要への対応及び保育の質の向上を図り、子供たちが健やかに育つための環境づくりを実現し、子供を安心して育てることができる環境整備</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・社会資本等整備基金</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：「（仮称）麹町仮住宅の整備」に</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百万円取り崩す</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など計</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百万円取り崩す一方、</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住民税等の増収や利子収入により</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92</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百万円積み立てた</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ことにより増加</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・高齢者福祉基金：利子収入</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百万円を積み立てた一方、「</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（仮称）二番町高齢者施設の整備</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百万円取り崩すなどで計</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百万円取り崩したことにより減少</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・環境対策基金：利子収入</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百万円を積み立てた一方、「</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ヒートアイランド対策の推進</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96</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百万円取り崩すなどで計</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59</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百万円取り崩したことにより減少</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・子ども・子育て支援事業基金：利子収入</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百万円を積み立てた一方、「私立保育所等整備補助（私立保育所）」に</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66</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百万円取り崩すなどで計</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63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百万円取り崩したことにより減少</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・その他特定目的基金全体として</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98</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億円、令和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549</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億円取り崩す</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ことを予定している。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「旧区立外神田住宅区分所有部分取得」に</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36</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百万円取り崩した一方、</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住民税等の増収や利子により</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68</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百万円積み立てたため、</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新型コロナウイルス対応や財源不足対応等のため</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115</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億円、令和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115</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億円取り崩すことを予定している。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増減なし（</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年度末に廃止）。</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今後も起債の予定がないため、創設する予定はない。</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東京都千代田区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65,942
62,714
11.66
59,296,029
55,961,131
1,950,534
33,800,225
134,870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[ 42.3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明朝" panose="02020609040205080304" pitchFamily="17" charset="-128"/>
              <a:ea typeface="ＭＳ 明朝" panose="02020609040205080304" pitchFamily="17" charset="-128"/>
              <a:cs typeface="+mn-cs"/>
            </a:rPr>
            <a:t>道路、児童館、体育館・プールについては、類似団体内平均値を上回る数値となっているものの、区有施設（建物）のうち築</a:t>
          </a:r>
          <a:r>
            <a:rPr kumimoji="1" lang="en-US" altLang="ja-JP" sz="1100" b="0" i="0" baseline="0">
              <a:solidFill>
                <a:schemeClr val="dk1"/>
              </a:solidFill>
              <a:effectLst/>
              <a:latin typeface="ＭＳ 明朝" panose="02020609040205080304" pitchFamily="17" charset="-128"/>
              <a:ea typeface="ＭＳ 明朝" panose="02020609040205080304" pitchFamily="17" charset="-128"/>
              <a:cs typeface="+mn-cs"/>
            </a:rPr>
            <a:t>20</a:t>
          </a:r>
          <a:r>
            <a:rPr kumimoji="1" lang="ja-JP" altLang="en-US" sz="1100" b="0" i="0" baseline="0">
              <a:solidFill>
                <a:schemeClr val="dk1"/>
              </a:solidFill>
              <a:effectLst/>
              <a:latin typeface="ＭＳ 明朝" panose="02020609040205080304" pitchFamily="17" charset="-128"/>
              <a:ea typeface="ＭＳ 明朝" panose="02020609040205080304" pitchFamily="17" charset="-128"/>
              <a:cs typeface="+mn-cs"/>
            </a:rPr>
            <a:t>年未満で比較的新しい建物が延床面積全体の３割以上を占めていることなどから、全体としては類似団体内平均値を下回る数値となっている。</a:t>
          </a:r>
        </a:p>
        <a:p>
          <a:pPr eaLnBrk="1" fontAlgn="auto" latinLnBrk="0" hangingPunct="1"/>
          <a:r>
            <a:rPr kumimoji="1" lang="ja-JP" altLang="en-US" sz="1100" b="0" i="0" baseline="0">
              <a:solidFill>
                <a:schemeClr val="dk1"/>
              </a:solidFill>
              <a:effectLst/>
              <a:latin typeface="ＭＳ 明朝" panose="02020609040205080304" pitchFamily="17" charset="-128"/>
              <a:ea typeface="ＭＳ 明朝" panose="02020609040205080304" pitchFamily="17" charset="-128"/>
              <a:cs typeface="+mn-cs"/>
            </a:rPr>
            <a:t>今後も公共施設等総合管理方針に基づき、既存施設において予防保全型の施設更新を実施していく。</a:t>
          </a:r>
          <a:endParaRPr lang="ja-JP" altLang="ja-JP">
            <a:effectLst/>
            <a:latin typeface="ＭＳ 明朝" panose="02020609040205080304" pitchFamily="17" charset="-128"/>
            <a:ea typeface="ＭＳ 明朝" panose="02020609040205080304" pitchFamily="17" charset="-128"/>
          </a:endParaRPr>
        </a:p>
      </xdr:txBody>
    </xdr:sp>
    <xdr:clientData/>
  </xdr:twoCellAnchor>
  <xdr:oneCellAnchor>
    <xdr:from>
      <xdr:col>4</xdr:col>
      <xdr:colOff>174625</xdr:colOff>
      <xdr:row>23</xdr:row>
      <xdr:rowOff>47625</xdr:rowOff>
    </xdr:from>
    <xdr:ext cx="349839" cy="225703"/>
    <xdr:sp macro="" textlink="">
      <xdr:nvSpPr>
        <xdr:cNvPr id="58" name="テキスト ボックス 5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0" name="テキスト ボックス 5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1" name="直線コネクタ 6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2" name="テキスト ボックス 6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3" name="直線コネクタ 6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4" name="テキスト ボックス 6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5" name="直線コネクタ 6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6" name="テキスト ボックス 6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7" name="直線コネクタ 6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8" name="テキスト ボックス 6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9" name="直線コネクタ 6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0" name="テキスト ボックス 6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1" name="直線コネクタ 7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2" name="テキスト ボックス 7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3" name="直線コネクタ 7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4" name="テキスト ボックス 7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45811</xdr:rowOff>
    </xdr:from>
    <xdr:to>
      <xdr:col>23</xdr:col>
      <xdr:colOff>85090</xdr:colOff>
      <xdr:row>33</xdr:row>
      <xdr:rowOff>149044</xdr:rowOff>
    </xdr:to>
    <xdr:cxnSp macro="">
      <xdr:nvCxnSpPr>
        <xdr:cNvPr id="76" name="直線コネクタ 75"/>
        <xdr:cNvCxnSpPr/>
      </xdr:nvCxnSpPr>
      <xdr:spPr>
        <a:xfrm flipV="1">
          <a:off x="4760595" y="5446486"/>
          <a:ext cx="1270" cy="1131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152871</xdr:rowOff>
    </xdr:from>
    <xdr:ext cx="405111" cy="259045"/>
    <xdr:sp macro="" textlink="">
      <xdr:nvSpPr>
        <xdr:cNvPr id="77" name="有形固定資産減価償却率最小値テキスト"/>
        <xdr:cNvSpPr txBox="1"/>
      </xdr:nvSpPr>
      <xdr:spPr>
        <a:xfrm>
          <a:off x="4813300" y="6582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149044</xdr:rowOff>
    </xdr:from>
    <xdr:to>
      <xdr:col>23</xdr:col>
      <xdr:colOff>174625</xdr:colOff>
      <xdr:row>33</xdr:row>
      <xdr:rowOff>149044</xdr:rowOff>
    </xdr:to>
    <xdr:cxnSp macro="">
      <xdr:nvCxnSpPr>
        <xdr:cNvPr id="78" name="直線コネクタ 77"/>
        <xdr:cNvCxnSpPr/>
      </xdr:nvCxnSpPr>
      <xdr:spPr>
        <a:xfrm>
          <a:off x="4673600" y="6578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163938</xdr:rowOff>
    </xdr:from>
    <xdr:ext cx="405111" cy="259045"/>
    <xdr:sp macro="" textlink="">
      <xdr:nvSpPr>
        <xdr:cNvPr id="79" name="有形固定資産減価償却率最大値テキスト"/>
        <xdr:cNvSpPr txBox="1"/>
      </xdr:nvSpPr>
      <xdr:spPr>
        <a:xfrm>
          <a:off x="4813300" y="5221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45811</xdr:rowOff>
    </xdr:from>
    <xdr:to>
      <xdr:col>23</xdr:col>
      <xdr:colOff>174625</xdr:colOff>
      <xdr:row>27</xdr:row>
      <xdr:rowOff>45811</xdr:rowOff>
    </xdr:to>
    <xdr:cxnSp macro="">
      <xdr:nvCxnSpPr>
        <xdr:cNvPr id="80" name="直線コネクタ 79"/>
        <xdr:cNvCxnSpPr/>
      </xdr:nvCxnSpPr>
      <xdr:spPr>
        <a:xfrm>
          <a:off x="4673600" y="5446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85198</xdr:rowOff>
    </xdr:from>
    <xdr:ext cx="405111" cy="259045"/>
    <xdr:sp macro="" textlink="">
      <xdr:nvSpPr>
        <xdr:cNvPr id="81" name="有形固定資産減価償却率平均値テキスト"/>
        <xdr:cNvSpPr txBox="1"/>
      </xdr:nvSpPr>
      <xdr:spPr>
        <a:xfrm>
          <a:off x="4813300" y="60002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106771</xdr:rowOff>
    </xdr:from>
    <xdr:to>
      <xdr:col>23</xdr:col>
      <xdr:colOff>136525</xdr:colOff>
      <xdr:row>31</xdr:row>
      <xdr:rowOff>36921</xdr:rowOff>
    </xdr:to>
    <xdr:sp macro="" textlink="">
      <xdr:nvSpPr>
        <xdr:cNvPr id="82" name="フローチャート: 判断 81"/>
        <xdr:cNvSpPr/>
      </xdr:nvSpPr>
      <xdr:spPr>
        <a:xfrm>
          <a:off x="4711700" y="60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149951</xdr:rowOff>
    </xdr:from>
    <xdr:to>
      <xdr:col>19</xdr:col>
      <xdr:colOff>187325</xdr:colOff>
      <xdr:row>31</xdr:row>
      <xdr:rowOff>80101</xdr:rowOff>
    </xdr:to>
    <xdr:sp macro="" textlink="">
      <xdr:nvSpPr>
        <xdr:cNvPr id="83" name="フローチャート: 判断 82"/>
        <xdr:cNvSpPr/>
      </xdr:nvSpPr>
      <xdr:spPr>
        <a:xfrm>
          <a:off x="4000500" y="606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125276</xdr:rowOff>
    </xdr:from>
    <xdr:to>
      <xdr:col>15</xdr:col>
      <xdr:colOff>187325</xdr:colOff>
      <xdr:row>31</xdr:row>
      <xdr:rowOff>55426</xdr:rowOff>
    </xdr:to>
    <xdr:sp macro="" textlink="">
      <xdr:nvSpPr>
        <xdr:cNvPr id="84" name="フローチャート: 判断 83"/>
        <xdr:cNvSpPr/>
      </xdr:nvSpPr>
      <xdr:spPr>
        <a:xfrm>
          <a:off x="3238500" y="604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122192</xdr:rowOff>
    </xdr:from>
    <xdr:to>
      <xdr:col>11</xdr:col>
      <xdr:colOff>187325</xdr:colOff>
      <xdr:row>31</xdr:row>
      <xdr:rowOff>52342</xdr:rowOff>
    </xdr:to>
    <xdr:sp macro="" textlink="">
      <xdr:nvSpPr>
        <xdr:cNvPr id="85" name="フローチャート: 判断 84"/>
        <xdr:cNvSpPr/>
      </xdr:nvSpPr>
      <xdr:spPr>
        <a:xfrm>
          <a:off x="2476500" y="603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55608</xdr:rowOff>
    </xdr:from>
    <xdr:to>
      <xdr:col>7</xdr:col>
      <xdr:colOff>187325</xdr:colOff>
      <xdr:row>31</xdr:row>
      <xdr:rowOff>157208</xdr:rowOff>
    </xdr:to>
    <xdr:sp macro="" textlink="">
      <xdr:nvSpPr>
        <xdr:cNvPr id="86" name="フローチャート: 判断 85"/>
        <xdr:cNvSpPr/>
      </xdr:nvSpPr>
      <xdr:spPr>
        <a:xfrm>
          <a:off x="1714500" y="6142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7" name="テキスト ボックス 8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8" name="テキスト ボックス 8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9" name="テキスト ボックス 8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0" name="テキスト ボックス 8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1" name="テキスト ボックス 9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17871</xdr:rowOff>
    </xdr:from>
    <xdr:to>
      <xdr:col>23</xdr:col>
      <xdr:colOff>136525</xdr:colOff>
      <xdr:row>28</xdr:row>
      <xdr:rowOff>119471</xdr:rowOff>
    </xdr:to>
    <xdr:sp macro="" textlink="">
      <xdr:nvSpPr>
        <xdr:cNvPr id="92" name="楕円 91"/>
        <xdr:cNvSpPr/>
      </xdr:nvSpPr>
      <xdr:spPr>
        <a:xfrm>
          <a:off x="4711700" y="558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40748</xdr:rowOff>
    </xdr:from>
    <xdr:ext cx="405111" cy="259045"/>
    <xdr:sp macro="" textlink="">
      <xdr:nvSpPr>
        <xdr:cNvPr id="93" name="有形固定資産減価償却率該当値テキスト"/>
        <xdr:cNvSpPr txBox="1"/>
      </xdr:nvSpPr>
      <xdr:spPr>
        <a:xfrm>
          <a:off x="4813300" y="5441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143056</xdr:rowOff>
    </xdr:from>
    <xdr:to>
      <xdr:col>19</xdr:col>
      <xdr:colOff>187325</xdr:colOff>
      <xdr:row>28</xdr:row>
      <xdr:rowOff>73206</xdr:rowOff>
    </xdr:to>
    <xdr:sp macro="" textlink="">
      <xdr:nvSpPr>
        <xdr:cNvPr id="94" name="楕円 93"/>
        <xdr:cNvSpPr/>
      </xdr:nvSpPr>
      <xdr:spPr>
        <a:xfrm>
          <a:off x="4000500" y="554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22406</xdr:rowOff>
    </xdr:from>
    <xdr:to>
      <xdr:col>23</xdr:col>
      <xdr:colOff>85725</xdr:colOff>
      <xdr:row>28</xdr:row>
      <xdr:rowOff>68671</xdr:rowOff>
    </xdr:to>
    <xdr:cxnSp macro="">
      <xdr:nvCxnSpPr>
        <xdr:cNvPr id="95" name="直線コネクタ 94"/>
        <xdr:cNvCxnSpPr/>
      </xdr:nvCxnSpPr>
      <xdr:spPr>
        <a:xfrm>
          <a:off x="4051300" y="5594531"/>
          <a:ext cx="711200" cy="4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149225</xdr:rowOff>
    </xdr:from>
    <xdr:to>
      <xdr:col>15</xdr:col>
      <xdr:colOff>187325</xdr:colOff>
      <xdr:row>28</xdr:row>
      <xdr:rowOff>79375</xdr:rowOff>
    </xdr:to>
    <xdr:sp macro="" textlink="">
      <xdr:nvSpPr>
        <xdr:cNvPr id="96" name="楕円 95"/>
        <xdr:cNvSpPr/>
      </xdr:nvSpPr>
      <xdr:spPr>
        <a:xfrm>
          <a:off x="3238500" y="554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22406</xdr:rowOff>
    </xdr:from>
    <xdr:to>
      <xdr:col>19</xdr:col>
      <xdr:colOff>136525</xdr:colOff>
      <xdr:row>28</xdr:row>
      <xdr:rowOff>28575</xdr:rowOff>
    </xdr:to>
    <xdr:cxnSp macro="">
      <xdr:nvCxnSpPr>
        <xdr:cNvPr id="97" name="直線コネクタ 96"/>
        <xdr:cNvCxnSpPr/>
      </xdr:nvCxnSpPr>
      <xdr:spPr>
        <a:xfrm flipV="1">
          <a:off x="3289300" y="5594531"/>
          <a:ext cx="762000" cy="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115298</xdr:rowOff>
    </xdr:from>
    <xdr:to>
      <xdr:col>11</xdr:col>
      <xdr:colOff>187325</xdr:colOff>
      <xdr:row>28</xdr:row>
      <xdr:rowOff>45448</xdr:rowOff>
    </xdr:to>
    <xdr:sp macro="" textlink="">
      <xdr:nvSpPr>
        <xdr:cNvPr id="98" name="楕円 97"/>
        <xdr:cNvSpPr/>
      </xdr:nvSpPr>
      <xdr:spPr>
        <a:xfrm>
          <a:off x="2476500" y="551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166098</xdr:rowOff>
    </xdr:from>
    <xdr:to>
      <xdr:col>15</xdr:col>
      <xdr:colOff>136525</xdr:colOff>
      <xdr:row>28</xdr:row>
      <xdr:rowOff>28575</xdr:rowOff>
    </xdr:to>
    <xdr:cxnSp macro="">
      <xdr:nvCxnSpPr>
        <xdr:cNvPr id="99" name="直線コネクタ 98"/>
        <xdr:cNvCxnSpPr/>
      </xdr:nvCxnSpPr>
      <xdr:spPr>
        <a:xfrm>
          <a:off x="2527300" y="5566773"/>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71228</xdr:rowOff>
    </xdr:from>
    <xdr:ext cx="405111" cy="259045"/>
    <xdr:sp macro="" textlink="">
      <xdr:nvSpPr>
        <xdr:cNvPr id="100" name="n_1aveValue有形固定資産減価償却率"/>
        <xdr:cNvSpPr txBox="1"/>
      </xdr:nvSpPr>
      <xdr:spPr>
        <a:xfrm>
          <a:off x="3836044" y="6157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46553</xdr:rowOff>
    </xdr:from>
    <xdr:ext cx="405111" cy="259045"/>
    <xdr:sp macro="" textlink="">
      <xdr:nvSpPr>
        <xdr:cNvPr id="101" name="n_2aveValue有形固定資産減価償却率"/>
        <xdr:cNvSpPr txBox="1"/>
      </xdr:nvSpPr>
      <xdr:spPr>
        <a:xfrm>
          <a:off x="3086744" y="6133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43469</xdr:rowOff>
    </xdr:from>
    <xdr:ext cx="405111" cy="259045"/>
    <xdr:sp macro="" textlink="">
      <xdr:nvSpPr>
        <xdr:cNvPr id="102" name="n_3aveValue有形固定資産減価償却率"/>
        <xdr:cNvSpPr txBox="1"/>
      </xdr:nvSpPr>
      <xdr:spPr>
        <a:xfrm>
          <a:off x="2324744" y="6129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2285</xdr:rowOff>
    </xdr:from>
    <xdr:ext cx="405111" cy="259045"/>
    <xdr:sp macro="" textlink="">
      <xdr:nvSpPr>
        <xdr:cNvPr id="103" name="n_4aveValue有形固定資産減価償却率"/>
        <xdr:cNvSpPr txBox="1"/>
      </xdr:nvSpPr>
      <xdr:spPr>
        <a:xfrm>
          <a:off x="1562744" y="5917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89733</xdr:rowOff>
    </xdr:from>
    <xdr:ext cx="405111" cy="259045"/>
    <xdr:sp macro="" textlink="">
      <xdr:nvSpPr>
        <xdr:cNvPr id="104" name="n_1mainValue有形固定資産減価償却率"/>
        <xdr:cNvSpPr txBox="1"/>
      </xdr:nvSpPr>
      <xdr:spPr>
        <a:xfrm>
          <a:off x="3836044" y="5318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95902</xdr:rowOff>
    </xdr:from>
    <xdr:ext cx="405111" cy="259045"/>
    <xdr:sp macro="" textlink="">
      <xdr:nvSpPr>
        <xdr:cNvPr id="105" name="n_2mainValue有形固定資産減価償却率"/>
        <xdr:cNvSpPr txBox="1"/>
      </xdr:nvSpPr>
      <xdr:spPr>
        <a:xfrm>
          <a:off x="3086744" y="53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61975</xdr:rowOff>
    </xdr:from>
    <xdr:ext cx="405111" cy="259045"/>
    <xdr:sp macro="" textlink="">
      <xdr:nvSpPr>
        <xdr:cNvPr id="106" name="n_3mainValue有形固定資産減価償却率"/>
        <xdr:cNvSpPr txBox="1"/>
      </xdr:nvSpPr>
      <xdr:spPr>
        <a:xfrm>
          <a:off x="2324744" y="5291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09" name="正方形/長方形 108"/>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債務償還可能年数は、将来負担額が充当可能財源等を下回っているため、</a:t>
          </a:r>
          <a:r>
            <a:rPr kumimoji="1" lang="en-US" altLang="ja-JP" sz="1100">
              <a:solidFill>
                <a:schemeClr val="dk1"/>
              </a:solidFill>
              <a:effectLst/>
              <a:latin typeface="ＭＳ 明朝" panose="02020609040205080304" pitchFamily="17" charset="-128"/>
              <a:ea typeface="ＭＳ 明朝" panose="02020609040205080304" pitchFamily="17" charset="-128"/>
              <a:cs typeface="+mn-cs"/>
            </a:rPr>
            <a:t>0</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となっている。</a:t>
          </a:r>
          <a:endParaRPr lang="ja-JP" altLang="ja-JP">
            <a:effectLst/>
            <a:latin typeface="ＭＳ 明朝" panose="02020609040205080304" pitchFamily="17" charset="-128"/>
            <a:ea typeface="ＭＳ 明朝" panose="02020609040205080304" pitchFamily="17" charset="-128"/>
          </a:endParaRPr>
        </a:p>
        <a:p>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本区では、平成</a:t>
          </a:r>
          <a:r>
            <a:rPr kumimoji="1" lang="en-US" altLang="ja-JP" sz="1100">
              <a:solidFill>
                <a:schemeClr val="dk1"/>
              </a:solidFill>
              <a:effectLst/>
              <a:latin typeface="ＭＳ 明朝" panose="02020609040205080304" pitchFamily="17" charset="-128"/>
              <a:ea typeface="ＭＳ 明朝" panose="02020609040205080304" pitchFamily="17" charset="-128"/>
              <a:cs typeface="+mn-cs"/>
            </a:rPr>
            <a:t>12</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年度以降、新たに区債を発行せず償還を進めており、今後も、過大な将来負担が生じないよう、効率的な財政運営に努めていく。 </a:t>
          </a:r>
          <a:endParaRPr lang="ja-JP" altLang="ja-JP">
            <a:effectLst/>
            <a:latin typeface="ＭＳ 明朝" panose="02020609040205080304" pitchFamily="17" charset="-128"/>
            <a:ea typeface="ＭＳ 明朝" panose="02020609040205080304" pitchFamily="17"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122" name="テキスト ボックス 121"/>
        <xdr:cNvSpPr txBox="1"/>
      </xdr:nvSpPr>
      <xdr:spPr>
        <a:xfrm>
          <a:off x="10828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4" name="テキスト ボックス 123"/>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32</xdr:row>
      <xdr:rowOff>40607</xdr:rowOff>
    </xdr:from>
    <xdr:ext cx="359394" cy="225703"/>
    <xdr:sp macro="" textlink="">
      <xdr:nvSpPr>
        <xdr:cNvPr id="126" name="テキスト ボックス 125"/>
        <xdr:cNvSpPr txBox="1"/>
      </xdr:nvSpPr>
      <xdr:spPr>
        <a:xfrm>
          <a:off x="10880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28" name="テキスト ボックス 127"/>
        <xdr:cNvSpPr txBox="1"/>
      </xdr:nvSpPr>
      <xdr:spPr>
        <a:xfrm>
          <a:off x="10880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30" name="テキスト ボックス 129"/>
        <xdr:cNvSpPr txBox="1"/>
      </xdr:nvSpPr>
      <xdr:spPr>
        <a:xfrm>
          <a:off x="10880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108162</xdr:rowOff>
    </xdr:to>
    <xdr:cxnSp macro="">
      <xdr:nvCxnSpPr>
        <xdr:cNvPr id="135" name="直線コネクタ 134"/>
        <xdr:cNvCxnSpPr/>
      </xdr:nvCxnSpPr>
      <xdr:spPr>
        <a:xfrm flipV="1">
          <a:off x="14793595" y="5312833"/>
          <a:ext cx="1269" cy="1396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111989</xdr:rowOff>
    </xdr:from>
    <xdr:ext cx="469744" cy="259045"/>
    <xdr:sp macro="" textlink="">
      <xdr:nvSpPr>
        <xdr:cNvPr id="136" name="債務償還比率最小値テキスト"/>
        <xdr:cNvSpPr txBox="1"/>
      </xdr:nvSpPr>
      <xdr:spPr>
        <a:xfrm>
          <a:off x="14846300" y="671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108162</xdr:rowOff>
    </xdr:from>
    <xdr:to>
      <xdr:col>76</xdr:col>
      <xdr:colOff>111125</xdr:colOff>
      <xdr:row>34</xdr:row>
      <xdr:rowOff>108162</xdr:rowOff>
    </xdr:to>
    <xdr:cxnSp macro="">
      <xdr:nvCxnSpPr>
        <xdr:cNvPr id="137" name="直線コネクタ 136"/>
        <xdr:cNvCxnSpPr/>
      </xdr:nvCxnSpPr>
      <xdr:spPr>
        <a:xfrm>
          <a:off x="14706600" y="6708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150935</xdr:rowOff>
    </xdr:from>
    <xdr:ext cx="340478" cy="259045"/>
    <xdr:sp macro="" textlink="">
      <xdr:nvSpPr>
        <xdr:cNvPr id="138" name="債務償還比率最大値テキスト"/>
        <xdr:cNvSpPr txBox="1"/>
      </xdr:nvSpPr>
      <xdr:spPr>
        <a:xfrm>
          <a:off x="14846300"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9" name="直線コネクタ 138"/>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11235</xdr:rowOff>
    </xdr:from>
    <xdr:ext cx="340478" cy="259045"/>
    <xdr:sp macro="" textlink="">
      <xdr:nvSpPr>
        <xdr:cNvPr id="140" name="債務償還比率平均値テキスト"/>
        <xdr:cNvSpPr txBox="1"/>
      </xdr:nvSpPr>
      <xdr:spPr>
        <a:xfrm>
          <a:off x="14846300" y="524046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32808</xdr:rowOff>
    </xdr:from>
    <xdr:to>
      <xdr:col>76</xdr:col>
      <xdr:colOff>73025</xdr:colOff>
      <xdr:row>26</xdr:row>
      <xdr:rowOff>134408</xdr:rowOff>
    </xdr:to>
    <xdr:sp macro="" textlink="">
      <xdr:nvSpPr>
        <xdr:cNvPr id="141" name="フローチャート: 判断 140"/>
        <xdr:cNvSpPr/>
      </xdr:nvSpPr>
      <xdr:spPr>
        <a:xfrm>
          <a:off x="147447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26</xdr:row>
      <xdr:rowOff>32808</xdr:rowOff>
    </xdr:from>
    <xdr:to>
      <xdr:col>72</xdr:col>
      <xdr:colOff>123825</xdr:colOff>
      <xdr:row>26</xdr:row>
      <xdr:rowOff>134408</xdr:rowOff>
    </xdr:to>
    <xdr:sp macro="" textlink="">
      <xdr:nvSpPr>
        <xdr:cNvPr id="142" name="フローチャート: 判断 141"/>
        <xdr:cNvSpPr/>
      </xdr:nvSpPr>
      <xdr:spPr>
        <a:xfrm>
          <a:off x="140335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26</xdr:row>
      <xdr:rowOff>32808</xdr:rowOff>
    </xdr:from>
    <xdr:to>
      <xdr:col>68</xdr:col>
      <xdr:colOff>123825</xdr:colOff>
      <xdr:row>26</xdr:row>
      <xdr:rowOff>134408</xdr:rowOff>
    </xdr:to>
    <xdr:sp macro="" textlink="">
      <xdr:nvSpPr>
        <xdr:cNvPr id="143" name="フローチャート: 判断 142"/>
        <xdr:cNvSpPr/>
      </xdr:nvSpPr>
      <xdr:spPr>
        <a:xfrm>
          <a:off x="132715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26</xdr:row>
      <xdr:rowOff>32808</xdr:rowOff>
    </xdr:from>
    <xdr:to>
      <xdr:col>64</xdr:col>
      <xdr:colOff>123825</xdr:colOff>
      <xdr:row>26</xdr:row>
      <xdr:rowOff>134408</xdr:rowOff>
    </xdr:to>
    <xdr:sp macro="" textlink="">
      <xdr:nvSpPr>
        <xdr:cNvPr id="144" name="フローチャート: 判断 143"/>
        <xdr:cNvSpPr/>
      </xdr:nvSpPr>
      <xdr:spPr>
        <a:xfrm>
          <a:off x="125095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26</xdr:row>
      <xdr:rowOff>32808</xdr:rowOff>
    </xdr:from>
    <xdr:to>
      <xdr:col>60</xdr:col>
      <xdr:colOff>123825</xdr:colOff>
      <xdr:row>26</xdr:row>
      <xdr:rowOff>134408</xdr:rowOff>
    </xdr:to>
    <xdr:sp macro="" textlink="">
      <xdr:nvSpPr>
        <xdr:cNvPr id="145" name="フローチャート: 判断 144"/>
        <xdr:cNvSpPr/>
      </xdr:nvSpPr>
      <xdr:spPr>
        <a:xfrm>
          <a:off x="117475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80586</xdr:colOff>
      <xdr:row>24</xdr:row>
      <xdr:rowOff>150935</xdr:rowOff>
    </xdr:from>
    <xdr:ext cx="340478" cy="259045"/>
    <xdr:sp macro="" textlink="">
      <xdr:nvSpPr>
        <xdr:cNvPr id="151" name="n_1aveValue債務償還比率"/>
        <xdr:cNvSpPr txBox="1"/>
      </xdr:nvSpPr>
      <xdr:spPr>
        <a:xfrm>
          <a:off x="13901361"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93286</xdr:colOff>
      <xdr:row>24</xdr:row>
      <xdr:rowOff>150935</xdr:rowOff>
    </xdr:from>
    <xdr:ext cx="340478" cy="259045"/>
    <xdr:sp macro="" textlink="">
      <xdr:nvSpPr>
        <xdr:cNvPr id="152" name="n_2aveValue債務償還比率"/>
        <xdr:cNvSpPr txBox="1"/>
      </xdr:nvSpPr>
      <xdr:spPr>
        <a:xfrm>
          <a:off x="13152061"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93286</xdr:colOff>
      <xdr:row>24</xdr:row>
      <xdr:rowOff>150935</xdr:rowOff>
    </xdr:from>
    <xdr:ext cx="340478" cy="259045"/>
    <xdr:sp macro="" textlink="">
      <xdr:nvSpPr>
        <xdr:cNvPr id="153" name="n_3aveValue債務償還比率"/>
        <xdr:cNvSpPr txBox="1"/>
      </xdr:nvSpPr>
      <xdr:spPr>
        <a:xfrm>
          <a:off x="12390061"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93286</xdr:colOff>
      <xdr:row>24</xdr:row>
      <xdr:rowOff>150935</xdr:rowOff>
    </xdr:from>
    <xdr:ext cx="340478" cy="259045"/>
    <xdr:sp macro="" textlink="">
      <xdr:nvSpPr>
        <xdr:cNvPr id="154" name="n_4aveValue債務償還比率"/>
        <xdr:cNvSpPr txBox="1"/>
      </xdr:nvSpPr>
      <xdr:spPr>
        <a:xfrm>
          <a:off x="11628061"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5" name="正方形/長方形 15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6" name="正方形/長方形 15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7" name="テキスト ボックス 15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8" name="テキスト ボックス 15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9" name="テキスト ボックス 15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0" name="テキスト ボックス 15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東京都千代田区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65,942
62,714
11.66
59,296,029
55,961,131
1,950,534
33,800,225
134,870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22316</xdr:rowOff>
    </xdr:to>
    <xdr:cxnSp macro="">
      <xdr:nvCxnSpPr>
        <xdr:cNvPr id="58" name="直線コネクタ 57"/>
        <xdr:cNvCxnSpPr/>
      </xdr:nvCxnSpPr>
      <xdr:spPr>
        <a:xfrm flipV="1">
          <a:off x="4634865" y="5660572"/>
          <a:ext cx="0" cy="1562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26143</xdr:rowOff>
    </xdr:from>
    <xdr:ext cx="405111" cy="259045"/>
    <xdr:sp macro="" textlink="">
      <xdr:nvSpPr>
        <xdr:cNvPr id="59" name="【道路】&#10;有形固定資産減価償却率最小値テキスト"/>
        <xdr:cNvSpPr txBox="1"/>
      </xdr:nvSpPr>
      <xdr:spPr>
        <a:xfrm>
          <a:off x="4673600" y="7227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22316</xdr:rowOff>
    </xdr:from>
    <xdr:to>
      <xdr:col>24</xdr:col>
      <xdr:colOff>152400</xdr:colOff>
      <xdr:row>42</xdr:row>
      <xdr:rowOff>22316</xdr:rowOff>
    </xdr:to>
    <xdr:cxnSp macro="">
      <xdr:nvCxnSpPr>
        <xdr:cNvPr id="60" name="直線コネクタ 59"/>
        <xdr:cNvCxnSpPr/>
      </xdr:nvCxnSpPr>
      <xdr:spPr>
        <a:xfrm>
          <a:off x="4546600" y="722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64605</xdr:rowOff>
    </xdr:from>
    <xdr:ext cx="405111" cy="259045"/>
    <xdr:sp macro="" textlink="">
      <xdr:nvSpPr>
        <xdr:cNvPr id="63" name="【道路】&#10;有形固定資産減価償却率平均値テキスト"/>
        <xdr:cNvSpPr txBox="1"/>
      </xdr:nvSpPr>
      <xdr:spPr>
        <a:xfrm>
          <a:off x="4673600" y="64082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41728</xdr:rowOff>
    </xdr:from>
    <xdr:to>
      <xdr:col>24</xdr:col>
      <xdr:colOff>114300</xdr:colOff>
      <xdr:row>38</xdr:row>
      <xdr:rowOff>143328</xdr:rowOff>
    </xdr:to>
    <xdr:sp macro="" textlink="">
      <xdr:nvSpPr>
        <xdr:cNvPr id="64" name="フローチャート: 判断 63"/>
        <xdr:cNvSpPr/>
      </xdr:nvSpPr>
      <xdr:spPr>
        <a:xfrm>
          <a:off x="45847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23767</xdr:rowOff>
    </xdr:from>
    <xdr:to>
      <xdr:col>20</xdr:col>
      <xdr:colOff>38100</xdr:colOff>
      <xdr:row>38</xdr:row>
      <xdr:rowOff>125367</xdr:rowOff>
    </xdr:to>
    <xdr:sp macro="" textlink="">
      <xdr:nvSpPr>
        <xdr:cNvPr id="65" name="フローチャート: 判断 64"/>
        <xdr:cNvSpPr/>
      </xdr:nvSpPr>
      <xdr:spPr>
        <a:xfrm>
          <a:off x="3746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156028</xdr:rowOff>
    </xdr:from>
    <xdr:to>
      <xdr:col>15</xdr:col>
      <xdr:colOff>101600</xdr:colOff>
      <xdr:row>38</xdr:row>
      <xdr:rowOff>86178</xdr:rowOff>
    </xdr:to>
    <xdr:sp macro="" textlink="">
      <xdr:nvSpPr>
        <xdr:cNvPr id="66" name="フローチャート: 判断 65"/>
        <xdr:cNvSpPr/>
      </xdr:nvSpPr>
      <xdr:spPr>
        <a:xfrm>
          <a:off x="2857500" y="649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69487</xdr:rowOff>
    </xdr:from>
    <xdr:to>
      <xdr:col>10</xdr:col>
      <xdr:colOff>165100</xdr:colOff>
      <xdr:row>39</xdr:row>
      <xdr:rowOff>171087</xdr:rowOff>
    </xdr:to>
    <xdr:sp macro="" textlink="">
      <xdr:nvSpPr>
        <xdr:cNvPr id="67" name="フローチャート: 判断 66"/>
        <xdr:cNvSpPr/>
      </xdr:nvSpPr>
      <xdr:spPr>
        <a:xfrm>
          <a:off x="1968500" y="675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39</xdr:row>
      <xdr:rowOff>69487</xdr:rowOff>
    </xdr:from>
    <xdr:to>
      <xdr:col>6</xdr:col>
      <xdr:colOff>38100</xdr:colOff>
      <xdr:row>39</xdr:row>
      <xdr:rowOff>171087</xdr:rowOff>
    </xdr:to>
    <xdr:sp macro="" textlink="">
      <xdr:nvSpPr>
        <xdr:cNvPr id="68" name="フローチャート: 判断 67"/>
        <xdr:cNvSpPr/>
      </xdr:nvSpPr>
      <xdr:spPr>
        <a:xfrm>
          <a:off x="1079500" y="675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22134</xdr:rowOff>
    </xdr:from>
    <xdr:to>
      <xdr:col>24</xdr:col>
      <xdr:colOff>114300</xdr:colOff>
      <xdr:row>40</xdr:row>
      <xdr:rowOff>123734</xdr:rowOff>
    </xdr:to>
    <xdr:sp macro="" textlink="">
      <xdr:nvSpPr>
        <xdr:cNvPr id="74" name="楕円 73"/>
        <xdr:cNvSpPr/>
      </xdr:nvSpPr>
      <xdr:spPr>
        <a:xfrm>
          <a:off x="4584700" y="688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561</xdr:rowOff>
    </xdr:from>
    <xdr:ext cx="405111" cy="259045"/>
    <xdr:sp macro="" textlink="">
      <xdr:nvSpPr>
        <xdr:cNvPr id="75" name="【道路】&#10;有形固定資産減価償却率該当値テキスト"/>
        <xdr:cNvSpPr txBox="1"/>
      </xdr:nvSpPr>
      <xdr:spPr>
        <a:xfrm>
          <a:off x="4673600" y="685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62956</xdr:rowOff>
    </xdr:from>
    <xdr:to>
      <xdr:col>20</xdr:col>
      <xdr:colOff>38100</xdr:colOff>
      <xdr:row>41</xdr:row>
      <xdr:rowOff>164556</xdr:rowOff>
    </xdr:to>
    <xdr:sp macro="" textlink="">
      <xdr:nvSpPr>
        <xdr:cNvPr id="76" name="楕円 75"/>
        <xdr:cNvSpPr/>
      </xdr:nvSpPr>
      <xdr:spPr>
        <a:xfrm>
          <a:off x="3746500" y="709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72934</xdr:rowOff>
    </xdr:from>
    <xdr:to>
      <xdr:col>24</xdr:col>
      <xdr:colOff>63500</xdr:colOff>
      <xdr:row>41</xdr:row>
      <xdr:rowOff>113756</xdr:rowOff>
    </xdr:to>
    <xdr:cxnSp macro="">
      <xdr:nvCxnSpPr>
        <xdr:cNvPr id="77" name="直線コネクタ 76"/>
        <xdr:cNvCxnSpPr/>
      </xdr:nvCxnSpPr>
      <xdr:spPr>
        <a:xfrm flipV="1">
          <a:off x="3797300" y="6930934"/>
          <a:ext cx="8382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42</xdr:row>
      <xdr:rowOff>2540</xdr:rowOff>
    </xdr:from>
    <xdr:to>
      <xdr:col>15</xdr:col>
      <xdr:colOff>101600</xdr:colOff>
      <xdr:row>42</xdr:row>
      <xdr:rowOff>104140</xdr:rowOff>
    </xdr:to>
    <xdr:sp macro="" textlink="">
      <xdr:nvSpPr>
        <xdr:cNvPr id="78" name="楕円 77"/>
        <xdr:cNvSpPr/>
      </xdr:nvSpPr>
      <xdr:spPr>
        <a:xfrm>
          <a:off x="2857500" y="720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113756</xdr:rowOff>
    </xdr:from>
    <xdr:to>
      <xdr:col>19</xdr:col>
      <xdr:colOff>177800</xdr:colOff>
      <xdr:row>42</xdr:row>
      <xdr:rowOff>53340</xdr:rowOff>
    </xdr:to>
    <xdr:cxnSp macro="">
      <xdr:nvCxnSpPr>
        <xdr:cNvPr id="79" name="直線コネクタ 78"/>
        <xdr:cNvCxnSpPr/>
      </xdr:nvCxnSpPr>
      <xdr:spPr>
        <a:xfrm flipV="1">
          <a:off x="2908300" y="7143206"/>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167459</xdr:rowOff>
    </xdr:from>
    <xdr:to>
      <xdr:col>10</xdr:col>
      <xdr:colOff>165100</xdr:colOff>
      <xdr:row>42</xdr:row>
      <xdr:rowOff>97609</xdr:rowOff>
    </xdr:to>
    <xdr:sp macro="" textlink="">
      <xdr:nvSpPr>
        <xdr:cNvPr id="80" name="楕円 79"/>
        <xdr:cNvSpPr/>
      </xdr:nvSpPr>
      <xdr:spPr>
        <a:xfrm>
          <a:off x="1968500" y="719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42</xdr:row>
      <xdr:rowOff>46809</xdr:rowOff>
    </xdr:from>
    <xdr:to>
      <xdr:col>15</xdr:col>
      <xdr:colOff>50800</xdr:colOff>
      <xdr:row>42</xdr:row>
      <xdr:rowOff>53340</xdr:rowOff>
    </xdr:to>
    <xdr:cxnSp macro="">
      <xdr:nvCxnSpPr>
        <xdr:cNvPr id="81" name="直線コネクタ 80"/>
        <xdr:cNvCxnSpPr/>
      </xdr:nvCxnSpPr>
      <xdr:spPr>
        <a:xfrm>
          <a:off x="2019300" y="724770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141894</xdr:rowOff>
    </xdr:from>
    <xdr:ext cx="405111" cy="259045"/>
    <xdr:sp macro="" textlink="">
      <xdr:nvSpPr>
        <xdr:cNvPr id="82" name="n_1aveValue【道路】&#10;有形固定資産減価償却率"/>
        <xdr:cNvSpPr txBox="1"/>
      </xdr:nvSpPr>
      <xdr:spPr>
        <a:xfrm>
          <a:off x="35820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102705</xdr:rowOff>
    </xdr:from>
    <xdr:ext cx="405111" cy="259045"/>
    <xdr:sp macro="" textlink="">
      <xdr:nvSpPr>
        <xdr:cNvPr id="83" name="n_2aveValue【道路】&#10;有形固定資産減価償却率"/>
        <xdr:cNvSpPr txBox="1"/>
      </xdr:nvSpPr>
      <xdr:spPr>
        <a:xfrm>
          <a:off x="2705744" y="627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16164</xdr:rowOff>
    </xdr:from>
    <xdr:ext cx="405111" cy="259045"/>
    <xdr:sp macro="" textlink="">
      <xdr:nvSpPr>
        <xdr:cNvPr id="84" name="n_3aveValue【道路】&#10;有形固定資産減価償却率"/>
        <xdr:cNvSpPr txBox="1"/>
      </xdr:nvSpPr>
      <xdr:spPr>
        <a:xfrm>
          <a:off x="1816744" y="6531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16164</xdr:rowOff>
    </xdr:from>
    <xdr:ext cx="405111" cy="259045"/>
    <xdr:sp macro="" textlink="">
      <xdr:nvSpPr>
        <xdr:cNvPr id="85" name="n_4aveValue【道路】&#10;有形固定資産減価償却率"/>
        <xdr:cNvSpPr txBox="1"/>
      </xdr:nvSpPr>
      <xdr:spPr>
        <a:xfrm>
          <a:off x="927744" y="6531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155683</xdr:rowOff>
    </xdr:from>
    <xdr:ext cx="405111" cy="259045"/>
    <xdr:sp macro="" textlink="">
      <xdr:nvSpPr>
        <xdr:cNvPr id="86" name="n_1mainValue【道路】&#10;有形固定資産減価償却率"/>
        <xdr:cNvSpPr txBox="1"/>
      </xdr:nvSpPr>
      <xdr:spPr>
        <a:xfrm>
          <a:off x="3582044" y="718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95267</xdr:rowOff>
    </xdr:from>
    <xdr:ext cx="405111" cy="259045"/>
    <xdr:sp macro="" textlink="">
      <xdr:nvSpPr>
        <xdr:cNvPr id="87" name="n_2mainValue【道路】&#10;有形固定資産減価償却率"/>
        <xdr:cNvSpPr txBox="1"/>
      </xdr:nvSpPr>
      <xdr:spPr>
        <a:xfrm>
          <a:off x="2705744" y="729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88736</xdr:rowOff>
    </xdr:from>
    <xdr:ext cx="405111" cy="259045"/>
    <xdr:sp macro="" textlink="">
      <xdr:nvSpPr>
        <xdr:cNvPr id="88" name="n_3mainValue【道路】&#10;有形固定資産減価償却率"/>
        <xdr:cNvSpPr txBox="1"/>
      </xdr:nvSpPr>
      <xdr:spPr>
        <a:xfrm>
          <a:off x="1816744" y="72896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6667</xdr:rowOff>
    </xdr:from>
    <xdr:to>
      <xdr:col>54</xdr:col>
      <xdr:colOff>189865</xdr:colOff>
      <xdr:row>41</xdr:row>
      <xdr:rowOff>64008</xdr:rowOff>
    </xdr:to>
    <xdr:cxnSp macro="">
      <xdr:nvCxnSpPr>
        <xdr:cNvPr id="112" name="直線コネクタ 111"/>
        <xdr:cNvCxnSpPr/>
      </xdr:nvCxnSpPr>
      <xdr:spPr>
        <a:xfrm flipV="1">
          <a:off x="10476865" y="5835967"/>
          <a:ext cx="0" cy="1257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67835</xdr:rowOff>
    </xdr:from>
    <xdr:ext cx="469744" cy="259045"/>
    <xdr:sp macro="" textlink="">
      <xdr:nvSpPr>
        <xdr:cNvPr id="113" name="【道路】&#10;一人当たり延長最小値テキスト"/>
        <xdr:cNvSpPr txBox="1"/>
      </xdr:nvSpPr>
      <xdr:spPr>
        <a:xfrm>
          <a:off x="10515600" y="709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64008</xdr:rowOff>
    </xdr:from>
    <xdr:to>
      <xdr:col>55</xdr:col>
      <xdr:colOff>88900</xdr:colOff>
      <xdr:row>41</xdr:row>
      <xdr:rowOff>64008</xdr:rowOff>
    </xdr:to>
    <xdr:cxnSp macro="">
      <xdr:nvCxnSpPr>
        <xdr:cNvPr id="114" name="直線コネクタ 113"/>
        <xdr:cNvCxnSpPr/>
      </xdr:nvCxnSpPr>
      <xdr:spPr>
        <a:xfrm>
          <a:off x="10388600" y="7093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124794</xdr:rowOff>
    </xdr:from>
    <xdr:ext cx="469744" cy="259045"/>
    <xdr:sp macro="" textlink="">
      <xdr:nvSpPr>
        <xdr:cNvPr id="115" name="【道路】&#10;一人当たり延長最大値テキスト"/>
        <xdr:cNvSpPr txBox="1"/>
      </xdr:nvSpPr>
      <xdr:spPr>
        <a:xfrm>
          <a:off x="10515600" y="561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6667</xdr:rowOff>
    </xdr:from>
    <xdr:to>
      <xdr:col>55</xdr:col>
      <xdr:colOff>88900</xdr:colOff>
      <xdr:row>34</xdr:row>
      <xdr:rowOff>6667</xdr:rowOff>
    </xdr:to>
    <xdr:cxnSp macro="">
      <xdr:nvCxnSpPr>
        <xdr:cNvPr id="116" name="直線コネクタ 115"/>
        <xdr:cNvCxnSpPr/>
      </xdr:nvCxnSpPr>
      <xdr:spPr>
        <a:xfrm>
          <a:off x="10388600" y="5835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16591</xdr:rowOff>
    </xdr:from>
    <xdr:ext cx="469744" cy="259045"/>
    <xdr:sp macro="" textlink="">
      <xdr:nvSpPr>
        <xdr:cNvPr id="117" name="【道路】&#10;一人当たり延長平均値テキスト"/>
        <xdr:cNvSpPr txBox="1"/>
      </xdr:nvSpPr>
      <xdr:spPr>
        <a:xfrm>
          <a:off x="10515600" y="68745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38164</xdr:rowOff>
    </xdr:from>
    <xdr:to>
      <xdr:col>55</xdr:col>
      <xdr:colOff>50800</xdr:colOff>
      <xdr:row>40</xdr:row>
      <xdr:rowOff>139764</xdr:rowOff>
    </xdr:to>
    <xdr:sp macro="" textlink="">
      <xdr:nvSpPr>
        <xdr:cNvPr id="118" name="フローチャート: 判断 117"/>
        <xdr:cNvSpPr/>
      </xdr:nvSpPr>
      <xdr:spPr>
        <a:xfrm>
          <a:off x="10426700" y="689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32639</xdr:rowOff>
    </xdr:from>
    <xdr:to>
      <xdr:col>50</xdr:col>
      <xdr:colOff>165100</xdr:colOff>
      <xdr:row>40</xdr:row>
      <xdr:rowOff>134239</xdr:rowOff>
    </xdr:to>
    <xdr:sp macro="" textlink="">
      <xdr:nvSpPr>
        <xdr:cNvPr id="119" name="フローチャート: 判断 118"/>
        <xdr:cNvSpPr/>
      </xdr:nvSpPr>
      <xdr:spPr>
        <a:xfrm>
          <a:off x="9588500" y="689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34925</xdr:rowOff>
    </xdr:from>
    <xdr:to>
      <xdr:col>46</xdr:col>
      <xdr:colOff>38100</xdr:colOff>
      <xdr:row>40</xdr:row>
      <xdr:rowOff>136525</xdr:rowOff>
    </xdr:to>
    <xdr:sp macro="" textlink="">
      <xdr:nvSpPr>
        <xdr:cNvPr id="120" name="フローチャート: 判断 119"/>
        <xdr:cNvSpPr/>
      </xdr:nvSpPr>
      <xdr:spPr>
        <a:xfrm>
          <a:off x="8699500" y="689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109601</xdr:rowOff>
    </xdr:from>
    <xdr:to>
      <xdr:col>41</xdr:col>
      <xdr:colOff>101600</xdr:colOff>
      <xdr:row>41</xdr:row>
      <xdr:rowOff>39751</xdr:rowOff>
    </xdr:to>
    <xdr:sp macro="" textlink="">
      <xdr:nvSpPr>
        <xdr:cNvPr id="121" name="フローチャート: 判断 120"/>
        <xdr:cNvSpPr/>
      </xdr:nvSpPr>
      <xdr:spPr>
        <a:xfrm>
          <a:off x="7810500" y="69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11303</xdr:rowOff>
    </xdr:from>
    <xdr:to>
      <xdr:col>36</xdr:col>
      <xdr:colOff>165100</xdr:colOff>
      <xdr:row>39</xdr:row>
      <xdr:rowOff>112903</xdr:rowOff>
    </xdr:to>
    <xdr:sp macro="" textlink="">
      <xdr:nvSpPr>
        <xdr:cNvPr id="122" name="フローチャート: 判断 121"/>
        <xdr:cNvSpPr/>
      </xdr:nvSpPr>
      <xdr:spPr>
        <a:xfrm>
          <a:off x="6921500" y="66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127889</xdr:rowOff>
    </xdr:from>
    <xdr:to>
      <xdr:col>55</xdr:col>
      <xdr:colOff>50800</xdr:colOff>
      <xdr:row>40</xdr:row>
      <xdr:rowOff>58039</xdr:rowOff>
    </xdr:to>
    <xdr:sp macro="" textlink="">
      <xdr:nvSpPr>
        <xdr:cNvPr id="128" name="楕円 127"/>
        <xdr:cNvSpPr/>
      </xdr:nvSpPr>
      <xdr:spPr>
        <a:xfrm>
          <a:off x="10426700" y="681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150766</xdr:rowOff>
    </xdr:from>
    <xdr:ext cx="469744" cy="259045"/>
    <xdr:sp macro="" textlink="">
      <xdr:nvSpPr>
        <xdr:cNvPr id="129" name="【道路】&#10;一人当たり延長該当値テキスト"/>
        <xdr:cNvSpPr txBox="1"/>
      </xdr:nvSpPr>
      <xdr:spPr>
        <a:xfrm>
          <a:off x="10515600" y="6665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114364</xdr:rowOff>
    </xdr:from>
    <xdr:to>
      <xdr:col>50</xdr:col>
      <xdr:colOff>165100</xdr:colOff>
      <xdr:row>40</xdr:row>
      <xdr:rowOff>44514</xdr:rowOff>
    </xdr:to>
    <xdr:sp macro="" textlink="">
      <xdr:nvSpPr>
        <xdr:cNvPr id="130" name="楕円 129"/>
        <xdr:cNvSpPr/>
      </xdr:nvSpPr>
      <xdr:spPr>
        <a:xfrm>
          <a:off x="9588500" y="680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165164</xdr:rowOff>
    </xdr:from>
    <xdr:to>
      <xdr:col>55</xdr:col>
      <xdr:colOff>0</xdr:colOff>
      <xdr:row>40</xdr:row>
      <xdr:rowOff>7239</xdr:rowOff>
    </xdr:to>
    <xdr:cxnSp macro="">
      <xdr:nvCxnSpPr>
        <xdr:cNvPr id="131" name="直線コネクタ 130"/>
        <xdr:cNvCxnSpPr/>
      </xdr:nvCxnSpPr>
      <xdr:spPr>
        <a:xfrm>
          <a:off x="9639300" y="6851714"/>
          <a:ext cx="838200" cy="1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96456</xdr:rowOff>
    </xdr:from>
    <xdr:to>
      <xdr:col>46</xdr:col>
      <xdr:colOff>38100</xdr:colOff>
      <xdr:row>40</xdr:row>
      <xdr:rowOff>26606</xdr:rowOff>
    </xdr:to>
    <xdr:sp macro="" textlink="">
      <xdr:nvSpPr>
        <xdr:cNvPr id="132" name="楕円 131"/>
        <xdr:cNvSpPr/>
      </xdr:nvSpPr>
      <xdr:spPr>
        <a:xfrm>
          <a:off x="8699500" y="6783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147256</xdr:rowOff>
    </xdr:from>
    <xdr:to>
      <xdr:col>50</xdr:col>
      <xdr:colOff>114300</xdr:colOff>
      <xdr:row>39</xdr:row>
      <xdr:rowOff>165164</xdr:rowOff>
    </xdr:to>
    <xdr:cxnSp macro="">
      <xdr:nvCxnSpPr>
        <xdr:cNvPr id="133" name="直線コネクタ 132"/>
        <xdr:cNvCxnSpPr/>
      </xdr:nvCxnSpPr>
      <xdr:spPr>
        <a:xfrm>
          <a:off x="8750300" y="6833806"/>
          <a:ext cx="889000" cy="17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85979</xdr:rowOff>
    </xdr:from>
    <xdr:to>
      <xdr:col>41</xdr:col>
      <xdr:colOff>101600</xdr:colOff>
      <xdr:row>40</xdr:row>
      <xdr:rowOff>16129</xdr:rowOff>
    </xdr:to>
    <xdr:sp macro="" textlink="">
      <xdr:nvSpPr>
        <xdr:cNvPr id="134" name="楕円 133"/>
        <xdr:cNvSpPr/>
      </xdr:nvSpPr>
      <xdr:spPr>
        <a:xfrm>
          <a:off x="7810500" y="677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136779</xdr:rowOff>
    </xdr:from>
    <xdr:to>
      <xdr:col>45</xdr:col>
      <xdr:colOff>177800</xdr:colOff>
      <xdr:row>39</xdr:row>
      <xdr:rowOff>147256</xdr:rowOff>
    </xdr:to>
    <xdr:cxnSp macro="">
      <xdr:nvCxnSpPr>
        <xdr:cNvPr id="135" name="直線コネクタ 134"/>
        <xdr:cNvCxnSpPr/>
      </xdr:nvCxnSpPr>
      <xdr:spPr>
        <a:xfrm>
          <a:off x="7861300" y="6823329"/>
          <a:ext cx="889000" cy="1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125366</xdr:rowOff>
    </xdr:from>
    <xdr:ext cx="469744" cy="259045"/>
    <xdr:sp macro="" textlink="">
      <xdr:nvSpPr>
        <xdr:cNvPr id="136" name="n_1aveValue【道路】&#10;一人当たり延長"/>
        <xdr:cNvSpPr txBox="1"/>
      </xdr:nvSpPr>
      <xdr:spPr>
        <a:xfrm>
          <a:off x="9391727" y="698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127652</xdr:rowOff>
    </xdr:from>
    <xdr:ext cx="469744" cy="259045"/>
    <xdr:sp macro="" textlink="">
      <xdr:nvSpPr>
        <xdr:cNvPr id="137" name="n_2aveValue【道路】&#10;一人当たり延長"/>
        <xdr:cNvSpPr txBox="1"/>
      </xdr:nvSpPr>
      <xdr:spPr>
        <a:xfrm>
          <a:off x="8515427" y="698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30878</xdr:rowOff>
    </xdr:from>
    <xdr:ext cx="469744" cy="259045"/>
    <xdr:sp macro="" textlink="">
      <xdr:nvSpPr>
        <xdr:cNvPr id="138" name="n_3aveValue【道路】&#10;一人当たり延長"/>
        <xdr:cNvSpPr txBox="1"/>
      </xdr:nvSpPr>
      <xdr:spPr>
        <a:xfrm>
          <a:off x="7626427" y="7060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129430</xdr:rowOff>
    </xdr:from>
    <xdr:ext cx="469744" cy="259045"/>
    <xdr:sp macro="" textlink="">
      <xdr:nvSpPr>
        <xdr:cNvPr id="139" name="n_4aveValue【道路】&#10;一人当たり延長"/>
        <xdr:cNvSpPr txBox="1"/>
      </xdr:nvSpPr>
      <xdr:spPr>
        <a:xfrm>
          <a:off x="6737427" y="6473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61041</xdr:rowOff>
    </xdr:from>
    <xdr:ext cx="469744" cy="259045"/>
    <xdr:sp macro="" textlink="">
      <xdr:nvSpPr>
        <xdr:cNvPr id="140" name="n_1mainValue【道路】&#10;一人当たり延長"/>
        <xdr:cNvSpPr txBox="1"/>
      </xdr:nvSpPr>
      <xdr:spPr>
        <a:xfrm>
          <a:off x="9391727" y="657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43133</xdr:rowOff>
    </xdr:from>
    <xdr:ext cx="469744" cy="259045"/>
    <xdr:sp macro="" textlink="">
      <xdr:nvSpPr>
        <xdr:cNvPr id="141" name="n_2mainValue【道路】&#10;一人当たり延長"/>
        <xdr:cNvSpPr txBox="1"/>
      </xdr:nvSpPr>
      <xdr:spPr>
        <a:xfrm>
          <a:off x="8515427" y="6558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32656</xdr:rowOff>
    </xdr:from>
    <xdr:ext cx="469744" cy="259045"/>
    <xdr:sp macro="" textlink="">
      <xdr:nvSpPr>
        <xdr:cNvPr id="142" name="n_3mainValue【道路】&#10;一人当たり延長"/>
        <xdr:cNvSpPr txBox="1"/>
      </xdr:nvSpPr>
      <xdr:spPr>
        <a:xfrm>
          <a:off x="7626427" y="654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3" name="テキスト ボックス 152"/>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55" name="テキスト ボックス 154"/>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65" name="テキスト ボックス 164"/>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7" name="テキスト ボックス 166"/>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80010</xdr:rowOff>
    </xdr:from>
    <xdr:to>
      <xdr:col>24</xdr:col>
      <xdr:colOff>62865</xdr:colOff>
      <xdr:row>64</xdr:row>
      <xdr:rowOff>13063</xdr:rowOff>
    </xdr:to>
    <xdr:cxnSp macro="">
      <xdr:nvCxnSpPr>
        <xdr:cNvPr id="169" name="直線コネクタ 168"/>
        <xdr:cNvCxnSpPr/>
      </xdr:nvCxnSpPr>
      <xdr:spPr>
        <a:xfrm flipV="1">
          <a:off x="4634865" y="9509760"/>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16890</xdr:rowOff>
    </xdr:from>
    <xdr:ext cx="405111" cy="259045"/>
    <xdr:sp macro="" textlink="">
      <xdr:nvSpPr>
        <xdr:cNvPr id="170" name="【橋りょう・トンネル】&#10;有形固定資産減価償却率最小値テキスト"/>
        <xdr:cNvSpPr txBox="1"/>
      </xdr:nvSpPr>
      <xdr:spPr>
        <a:xfrm>
          <a:off x="4673600" y="1098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13063</xdr:rowOff>
    </xdr:from>
    <xdr:to>
      <xdr:col>24</xdr:col>
      <xdr:colOff>152400</xdr:colOff>
      <xdr:row>64</xdr:row>
      <xdr:rowOff>13063</xdr:rowOff>
    </xdr:to>
    <xdr:cxnSp macro="">
      <xdr:nvCxnSpPr>
        <xdr:cNvPr id="171" name="直線コネクタ 170"/>
        <xdr:cNvCxnSpPr/>
      </xdr:nvCxnSpPr>
      <xdr:spPr>
        <a:xfrm>
          <a:off x="4546600" y="1098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26687</xdr:rowOff>
    </xdr:from>
    <xdr:ext cx="405111" cy="259045"/>
    <xdr:sp macro="" textlink="">
      <xdr:nvSpPr>
        <xdr:cNvPr id="172" name="【橋りょう・トンネル】&#10;有形固定資産減価償却率最大値テキスト"/>
        <xdr:cNvSpPr txBox="1"/>
      </xdr:nvSpPr>
      <xdr:spPr>
        <a:xfrm>
          <a:off x="4673600" y="928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80010</xdr:rowOff>
    </xdr:from>
    <xdr:to>
      <xdr:col>24</xdr:col>
      <xdr:colOff>152400</xdr:colOff>
      <xdr:row>55</xdr:row>
      <xdr:rowOff>80010</xdr:rowOff>
    </xdr:to>
    <xdr:cxnSp macro="">
      <xdr:nvCxnSpPr>
        <xdr:cNvPr id="173" name="直線コネクタ 172"/>
        <xdr:cNvCxnSpPr/>
      </xdr:nvCxnSpPr>
      <xdr:spPr>
        <a:xfrm>
          <a:off x="4546600" y="950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37028</xdr:rowOff>
    </xdr:from>
    <xdr:ext cx="405111" cy="259045"/>
    <xdr:sp macro="" textlink="">
      <xdr:nvSpPr>
        <xdr:cNvPr id="174" name="【橋りょう・トンネル】&#10;有形固定資産減価償却率平均値テキスト"/>
        <xdr:cNvSpPr txBox="1"/>
      </xdr:nvSpPr>
      <xdr:spPr>
        <a:xfrm>
          <a:off x="4673600" y="101525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58601</xdr:rowOff>
    </xdr:from>
    <xdr:to>
      <xdr:col>24</xdr:col>
      <xdr:colOff>114300</xdr:colOff>
      <xdr:row>59</xdr:row>
      <xdr:rowOff>160201</xdr:rowOff>
    </xdr:to>
    <xdr:sp macro="" textlink="">
      <xdr:nvSpPr>
        <xdr:cNvPr id="175" name="フローチャート: 判断 174"/>
        <xdr:cNvSpPr/>
      </xdr:nvSpPr>
      <xdr:spPr>
        <a:xfrm>
          <a:off x="45847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19413</xdr:rowOff>
    </xdr:from>
    <xdr:to>
      <xdr:col>20</xdr:col>
      <xdr:colOff>38100</xdr:colOff>
      <xdr:row>59</xdr:row>
      <xdr:rowOff>121013</xdr:rowOff>
    </xdr:to>
    <xdr:sp macro="" textlink="">
      <xdr:nvSpPr>
        <xdr:cNvPr id="176" name="フローチャート: 判断 175"/>
        <xdr:cNvSpPr/>
      </xdr:nvSpPr>
      <xdr:spPr>
        <a:xfrm>
          <a:off x="3746500" y="1013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3084</xdr:rowOff>
    </xdr:from>
    <xdr:to>
      <xdr:col>15</xdr:col>
      <xdr:colOff>101600</xdr:colOff>
      <xdr:row>59</xdr:row>
      <xdr:rowOff>104684</xdr:rowOff>
    </xdr:to>
    <xdr:sp macro="" textlink="">
      <xdr:nvSpPr>
        <xdr:cNvPr id="177" name="フローチャート: 判断 176"/>
        <xdr:cNvSpPr/>
      </xdr:nvSpPr>
      <xdr:spPr>
        <a:xfrm>
          <a:off x="2857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119017</xdr:rowOff>
    </xdr:from>
    <xdr:to>
      <xdr:col>10</xdr:col>
      <xdr:colOff>165100</xdr:colOff>
      <xdr:row>59</xdr:row>
      <xdr:rowOff>49167</xdr:rowOff>
    </xdr:to>
    <xdr:sp macro="" textlink="">
      <xdr:nvSpPr>
        <xdr:cNvPr id="178" name="フローチャート: 判断 177"/>
        <xdr:cNvSpPr/>
      </xdr:nvSpPr>
      <xdr:spPr>
        <a:xfrm>
          <a:off x="1968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120650</xdr:rowOff>
    </xdr:from>
    <xdr:to>
      <xdr:col>6</xdr:col>
      <xdr:colOff>38100</xdr:colOff>
      <xdr:row>58</xdr:row>
      <xdr:rowOff>50800</xdr:rowOff>
    </xdr:to>
    <xdr:sp macro="" textlink="">
      <xdr:nvSpPr>
        <xdr:cNvPr id="179" name="フローチャート: 判断 178"/>
        <xdr:cNvSpPr/>
      </xdr:nvSpPr>
      <xdr:spPr>
        <a:xfrm>
          <a:off x="10795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35741</xdr:rowOff>
    </xdr:from>
    <xdr:to>
      <xdr:col>24</xdr:col>
      <xdr:colOff>114300</xdr:colOff>
      <xdr:row>55</xdr:row>
      <xdr:rowOff>137341</xdr:rowOff>
    </xdr:to>
    <xdr:sp macro="" textlink="">
      <xdr:nvSpPr>
        <xdr:cNvPr id="185" name="楕円 184"/>
        <xdr:cNvSpPr/>
      </xdr:nvSpPr>
      <xdr:spPr>
        <a:xfrm>
          <a:off x="4584700" y="946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153687</xdr:rowOff>
    </xdr:from>
    <xdr:ext cx="405111" cy="259045"/>
    <xdr:sp macro="" textlink="">
      <xdr:nvSpPr>
        <xdr:cNvPr id="186" name="【橋りょう・トンネル】&#10;有形固定資産減価償却率該当値テキスト"/>
        <xdr:cNvSpPr txBox="1"/>
      </xdr:nvSpPr>
      <xdr:spPr>
        <a:xfrm>
          <a:off x="4673600" y="9411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161472</xdr:rowOff>
    </xdr:from>
    <xdr:to>
      <xdr:col>20</xdr:col>
      <xdr:colOff>38100</xdr:colOff>
      <xdr:row>55</xdr:row>
      <xdr:rowOff>91622</xdr:rowOff>
    </xdr:to>
    <xdr:sp macro="" textlink="">
      <xdr:nvSpPr>
        <xdr:cNvPr id="187" name="楕円 186"/>
        <xdr:cNvSpPr/>
      </xdr:nvSpPr>
      <xdr:spPr>
        <a:xfrm>
          <a:off x="3746500" y="941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40822</xdr:rowOff>
    </xdr:from>
    <xdr:to>
      <xdr:col>24</xdr:col>
      <xdr:colOff>63500</xdr:colOff>
      <xdr:row>55</xdr:row>
      <xdr:rowOff>86541</xdr:rowOff>
    </xdr:to>
    <xdr:cxnSp macro="">
      <xdr:nvCxnSpPr>
        <xdr:cNvPr id="188" name="直線コネクタ 187"/>
        <xdr:cNvCxnSpPr/>
      </xdr:nvCxnSpPr>
      <xdr:spPr>
        <a:xfrm>
          <a:off x="3797300" y="9470572"/>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53703</xdr:rowOff>
    </xdr:from>
    <xdr:to>
      <xdr:col>15</xdr:col>
      <xdr:colOff>101600</xdr:colOff>
      <xdr:row>62</xdr:row>
      <xdr:rowOff>155303</xdr:rowOff>
    </xdr:to>
    <xdr:sp macro="" textlink="">
      <xdr:nvSpPr>
        <xdr:cNvPr id="189" name="楕円 188"/>
        <xdr:cNvSpPr/>
      </xdr:nvSpPr>
      <xdr:spPr>
        <a:xfrm>
          <a:off x="2857500" y="1068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40822</xdr:rowOff>
    </xdr:from>
    <xdr:to>
      <xdr:col>19</xdr:col>
      <xdr:colOff>177800</xdr:colOff>
      <xdr:row>62</xdr:row>
      <xdr:rowOff>104503</xdr:rowOff>
    </xdr:to>
    <xdr:cxnSp macro="">
      <xdr:nvCxnSpPr>
        <xdr:cNvPr id="190" name="直線コネクタ 189"/>
        <xdr:cNvCxnSpPr/>
      </xdr:nvCxnSpPr>
      <xdr:spPr>
        <a:xfrm flipV="1">
          <a:off x="2908300" y="9470572"/>
          <a:ext cx="889000" cy="126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17780</xdr:rowOff>
    </xdr:from>
    <xdr:to>
      <xdr:col>10</xdr:col>
      <xdr:colOff>165100</xdr:colOff>
      <xdr:row>62</xdr:row>
      <xdr:rowOff>119380</xdr:rowOff>
    </xdr:to>
    <xdr:sp macro="" textlink="">
      <xdr:nvSpPr>
        <xdr:cNvPr id="191" name="楕円 190"/>
        <xdr:cNvSpPr/>
      </xdr:nvSpPr>
      <xdr:spPr>
        <a:xfrm>
          <a:off x="1968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68580</xdr:rowOff>
    </xdr:from>
    <xdr:to>
      <xdr:col>15</xdr:col>
      <xdr:colOff>50800</xdr:colOff>
      <xdr:row>62</xdr:row>
      <xdr:rowOff>104503</xdr:rowOff>
    </xdr:to>
    <xdr:cxnSp macro="">
      <xdr:nvCxnSpPr>
        <xdr:cNvPr id="192" name="直線コネクタ 191"/>
        <xdr:cNvCxnSpPr/>
      </xdr:nvCxnSpPr>
      <xdr:spPr>
        <a:xfrm>
          <a:off x="2019300" y="1069848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112140</xdr:rowOff>
    </xdr:from>
    <xdr:ext cx="405111" cy="259045"/>
    <xdr:sp macro="" textlink="">
      <xdr:nvSpPr>
        <xdr:cNvPr id="193" name="n_1aveValue【橋りょう・トンネル】&#10;有形固定資産減価償却率"/>
        <xdr:cNvSpPr txBox="1"/>
      </xdr:nvSpPr>
      <xdr:spPr>
        <a:xfrm>
          <a:off x="3582044" y="1022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121211</xdr:rowOff>
    </xdr:from>
    <xdr:ext cx="405111" cy="259045"/>
    <xdr:sp macro="" textlink="">
      <xdr:nvSpPr>
        <xdr:cNvPr id="194" name="n_2aveValue【橋りょう・トンネル】&#10;有形固定資産減価償却率"/>
        <xdr:cNvSpPr txBox="1"/>
      </xdr:nvSpPr>
      <xdr:spPr>
        <a:xfrm>
          <a:off x="2705744" y="989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65694</xdr:rowOff>
    </xdr:from>
    <xdr:ext cx="405111" cy="259045"/>
    <xdr:sp macro="" textlink="">
      <xdr:nvSpPr>
        <xdr:cNvPr id="195" name="n_3aveValue【橋りょう・トンネル】&#10;有形固定資産減価償却率"/>
        <xdr:cNvSpPr txBox="1"/>
      </xdr:nvSpPr>
      <xdr:spPr>
        <a:xfrm>
          <a:off x="1816744" y="983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67327</xdr:rowOff>
    </xdr:from>
    <xdr:ext cx="405111" cy="259045"/>
    <xdr:sp macro="" textlink="">
      <xdr:nvSpPr>
        <xdr:cNvPr id="196" name="n_4aveValue【橋りょう・トンネル】&#10;有形固定資産減価償却率"/>
        <xdr:cNvSpPr txBox="1"/>
      </xdr:nvSpPr>
      <xdr:spPr>
        <a:xfrm>
          <a:off x="927744"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53</xdr:row>
      <xdr:rowOff>108149</xdr:rowOff>
    </xdr:from>
    <xdr:ext cx="405111" cy="259045"/>
    <xdr:sp macro="" textlink="">
      <xdr:nvSpPr>
        <xdr:cNvPr id="197" name="n_1mainValue【橋りょう・トンネル】&#10;有形固定資産減価償却率"/>
        <xdr:cNvSpPr txBox="1"/>
      </xdr:nvSpPr>
      <xdr:spPr>
        <a:xfrm>
          <a:off x="3582044" y="9194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146430</xdr:rowOff>
    </xdr:from>
    <xdr:ext cx="405111" cy="259045"/>
    <xdr:sp macro="" textlink="">
      <xdr:nvSpPr>
        <xdr:cNvPr id="198" name="n_2mainValue【橋りょう・トンネル】&#10;有形固定資産減価償却率"/>
        <xdr:cNvSpPr txBox="1"/>
      </xdr:nvSpPr>
      <xdr:spPr>
        <a:xfrm>
          <a:off x="2705744" y="10776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110507</xdr:rowOff>
    </xdr:from>
    <xdr:ext cx="405111" cy="259045"/>
    <xdr:sp macro="" textlink="">
      <xdr:nvSpPr>
        <xdr:cNvPr id="199" name="n_3mainValue【橋りょう・トンネル】&#10;有形固定資産減価償却率"/>
        <xdr:cNvSpPr txBox="1"/>
      </xdr:nvSpPr>
      <xdr:spPr>
        <a:xfrm>
          <a:off x="1816744"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0" name="正方形/長方形 19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1" name="正方形/長方形 20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2" name="正方形/長方形 20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3" name="正方形/長方形 20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4" name="正方形/長方形 20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5" name="正方形/長方形 20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6" name="正方形/長方形 20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7" name="正方形/長方形 20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8" name="テキスト ボックス 20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9" name="直線コネクタ 20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0" name="直線コネクタ 20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1" name="テキスト ボックス 210"/>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2" name="直線コネクタ 21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61</xdr:row>
      <xdr:rowOff>67327</xdr:rowOff>
    </xdr:from>
    <xdr:ext cx="531299" cy="259045"/>
    <xdr:sp macro="" textlink="">
      <xdr:nvSpPr>
        <xdr:cNvPr id="213" name="テキスト ボックス 212"/>
        <xdr:cNvSpPr txBox="1"/>
      </xdr:nvSpPr>
      <xdr:spPr>
        <a:xfrm>
          <a:off x="6072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4" name="直線コネクタ 21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5" name="テキスト ボックス 214"/>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6" name="直線コネクタ 21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7" name="テキスト ボックス 216"/>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8" name="直線コネクタ 21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19" name="テキスト ボックス 218"/>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1" name="テキスト ボックス 220"/>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6987</xdr:rowOff>
    </xdr:from>
    <xdr:to>
      <xdr:col>54</xdr:col>
      <xdr:colOff>189865</xdr:colOff>
      <xdr:row>64</xdr:row>
      <xdr:rowOff>56205</xdr:rowOff>
    </xdr:to>
    <xdr:cxnSp macro="">
      <xdr:nvCxnSpPr>
        <xdr:cNvPr id="223" name="直線コネクタ 222"/>
        <xdr:cNvCxnSpPr/>
      </xdr:nvCxnSpPr>
      <xdr:spPr>
        <a:xfrm flipV="1">
          <a:off x="10476865" y="9608187"/>
          <a:ext cx="0" cy="142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60032</xdr:rowOff>
    </xdr:from>
    <xdr:ext cx="469744" cy="259045"/>
    <xdr:sp macro="" textlink="">
      <xdr:nvSpPr>
        <xdr:cNvPr id="224" name="【橋りょう・トンネル】&#10;一人当たり有形固定資産（償却資産）額最小値テキスト"/>
        <xdr:cNvSpPr txBox="1"/>
      </xdr:nvSpPr>
      <xdr:spPr>
        <a:xfrm>
          <a:off x="10515600" y="1103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56205</xdr:rowOff>
    </xdr:from>
    <xdr:to>
      <xdr:col>55</xdr:col>
      <xdr:colOff>88900</xdr:colOff>
      <xdr:row>64</xdr:row>
      <xdr:rowOff>56205</xdr:rowOff>
    </xdr:to>
    <xdr:cxnSp macro="">
      <xdr:nvCxnSpPr>
        <xdr:cNvPr id="225" name="直線コネクタ 224"/>
        <xdr:cNvCxnSpPr/>
      </xdr:nvCxnSpPr>
      <xdr:spPr>
        <a:xfrm>
          <a:off x="10388600" y="11029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125114</xdr:rowOff>
    </xdr:from>
    <xdr:ext cx="599010" cy="259045"/>
    <xdr:sp macro="" textlink="">
      <xdr:nvSpPr>
        <xdr:cNvPr id="226" name="【橋りょう・トンネル】&#10;一人当たり有形固定資産（償却資産）額最大値テキスト"/>
        <xdr:cNvSpPr txBox="1"/>
      </xdr:nvSpPr>
      <xdr:spPr>
        <a:xfrm>
          <a:off x="10515600" y="9383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6987</xdr:rowOff>
    </xdr:from>
    <xdr:to>
      <xdr:col>55</xdr:col>
      <xdr:colOff>88900</xdr:colOff>
      <xdr:row>56</xdr:row>
      <xdr:rowOff>6987</xdr:rowOff>
    </xdr:to>
    <xdr:cxnSp macro="">
      <xdr:nvCxnSpPr>
        <xdr:cNvPr id="227" name="直線コネクタ 226"/>
        <xdr:cNvCxnSpPr/>
      </xdr:nvCxnSpPr>
      <xdr:spPr>
        <a:xfrm>
          <a:off x="10388600" y="9608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87931</xdr:rowOff>
    </xdr:from>
    <xdr:ext cx="534377" cy="259045"/>
    <xdr:sp macro="" textlink="">
      <xdr:nvSpPr>
        <xdr:cNvPr id="228" name="【橋りょう・トンネル】&#10;一人当たり有形固定資産（償却資産）額平均値テキスト"/>
        <xdr:cNvSpPr txBox="1"/>
      </xdr:nvSpPr>
      <xdr:spPr>
        <a:xfrm>
          <a:off x="10515600" y="105463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65054</xdr:rowOff>
    </xdr:from>
    <xdr:to>
      <xdr:col>55</xdr:col>
      <xdr:colOff>50800</xdr:colOff>
      <xdr:row>62</xdr:row>
      <xdr:rowOff>166654</xdr:rowOff>
    </xdr:to>
    <xdr:sp macro="" textlink="">
      <xdr:nvSpPr>
        <xdr:cNvPr id="229" name="フローチャート: 判断 228"/>
        <xdr:cNvSpPr/>
      </xdr:nvSpPr>
      <xdr:spPr>
        <a:xfrm>
          <a:off x="10426700" y="10694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69482</xdr:rowOff>
    </xdr:from>
    <xdr:to>
      <xdr:col>50</xdr:col>
      <xdr:colOff>165100</xdr:colOff>
      <xdr:row>62</xdr:row>
      <xdr:rowOff>171082</xdr:rowOff>
    </xdr:to>
    <xdr:sp macro="" textlink="">
      <xdr:nvSpPr>
        <xdr:cNvPr id="230" name="フローチャート: 判断 229"/>
        <xdr:cNvSpPr/>
      </xdr:nvSpPr>
      <xdr:spPr>
        <a:xfrm>
          <a:off x="9588500" y="1069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81659</xdr:rowOff>
    </xdr:from>
    <xdr:to>
      <xdr:col>46</xdr:col>
      <xdr:colOff>38100</xdr:colOff>
      <xdr:row>63</xdr:row>
      <xdr:rowOff>11809</xdr:rowOff>
    </xdr:to>
    <xdr:sp macro="" textlink="">
      <xdr:nvSpPr>
        <xdr:cNvPr id="231" name="フローチャート: 判断 230"/>
        <xdr:cNvSpPr/>
      </xdr:nvSpPr>
      <xdr:spPr>
        <a:xfrm>
          <a:off x="8699500" y="1071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27602</xdr:rowOff>
    </xdr:from>
    <xdr:to>
      <xdr:col>41</xdr:col>
      <xdr:colOff>101600</xdr:colOff>
      <xdr:row>62</xdr:row>
      <xdr:rowOff>129202</xdr:rowOff>
    </xdr:to>
    <xdr:sp macro="" textlink="">
      <xdr:nvSpPr>
        <xdr:cNvPr id="232" name="フローチャート: 判断 231"/>
        <xdr:cNvSpPr/>
      </xdr:nvSpPr>
      <xdr:spPr>
        <a:xfrm>
          <a:off x="7810500" y="1065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26406</xdr:rowOff>
    </xdr:from>
    <xdr:to>
      <xdr:col>36</xdr:col>
      <xdr:colOff>165100</xdr:colOff>
      <xdr:row>62</xdr:row>
      <xdr:rowOff>128006</xdr:rowOff>
    </xdr:to>
    <xdr:sp macro="" textlink="">
      <xdr:nvSpPr>
        <xdr:cNvPr id="233" name="フローチャート: 判断 232"/>
        <xdr:cNvSpPr/>
      </xdr:nvSpPr>
      <xdr:spPr>
        <a:xfrm>
          <a:off x="6921500" y="1065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8407</xdr:rowOff>
    </xdr:from>
    <xdr:to>
      <xdr:col>55</xdr:col>
      <xdr:colOff>50800</xdr:colOff>
      <xdr:row>63</xdr:row>
      <xdr:rowOff>110007</xdr:rowOff>
    </xdr:to>
    <xdr:sp macro="" textlink="">
      <xdr:nvSpPr>
        <xdr:cNvPr id="239" name="楕円 238"/>
        <xdr:cNvSpPr/>
      </xdr:nvSpPr>
      <xdr:spPr>
        <a:xfrm>
          <a:off x="10426700" y="1080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158284</xdr:rowOff>
    </xdr:from>
    <xdr:ext cx="534377" cy="259045"/>
    <xdr:sp macro="" textlink="">
      <xdr:nvSpPr>
        <xdr:cNvPr id="240" name="【橋りょう・トンネル】&#10;一人当たり有形固定資産（償却資産）額該当値テキスト"/>
        <xdr:cNvSpPr txBox="1"/>
      </xdr:nvSpPr>
      <xdr:spPr>
        <a:xfrm>
          <a:off x="10515600" y="1078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1580</xdr:rowOff>
    </xdr:from>
    <xdr:to>
      <xdr:col>50</xdr:col>
      <xdr:colOff>165100</xdr:colOff>
      <xdr:row>63</xdr:row>
      <xdr:rowOff>103180</xdr:rowOff>
    </xdr:to>
    <xdr:sp macro="" textlink="">
      <xdr:nvSpPr>
        <xdr:cNvPr id="241" name="楕円 240"/>
        <xdr:cNvSpPr/>
      </xdr:nvSpPr>
      <xdr:spPr>
        <a:xfrm>
          <a:off x="9588500" y="1080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52380</xdr:rowOff>
    </xdr:from>
    <xdr:to>
      <xdr:col>55</xdr:col>
      <xdr:colOff>0</xdr:colOff>
      <xdr:row>63</xdr:row>
      <xdr:rowOff>59207</xdr:rowOff>
    </xdr:to>
    <xdr:cxnSp macro="">
      <xdr:nvCxnSpPr>
        <xdr:cNvPr id="242" name="直線コネクタ 241"/>
        <xdr:cNvCxnSpPr/>
      </xdr:nvCxnSpPr>
      <xdr:spPr>
        <a:xfrm>
          <a:off x="9639300" y="10853730"/>
          <a:ext cx="838200" cy="6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112764</xdr:rowOff>
    </xdr:from>
    <xdr:to>
      <xdr:col>46</xdr:col>
      <xdr:colOff>38100</xdr:colOff>
      <xdr:row>64</xdr:row>
      <xdr:rowOff>42914</xdr:rowOff>
    </xdr:to>
    <xdr:sp macro="" textlink="">
      <xdr:nvSpPr>
        <xdr:cNvPr id="243" name="楕円 242"/>
        <xdr:cNvSpPr/>
      </xdr:nvSpPr>
      <xdr:spPr>
        <a:xfrm>
          <a:off x="8699500" y="1091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52380</xdr:rowOff>
    </xdr:from>
    <xdr:to>
      <xdr:col>50</xdr:col>
      <xdr:colOff>114300</xdr:colOff>
      <xdr:row>63</xdr:row>
      <xdr:rowOff>163564</xdr:rowOff>
    </xdr:to>
    <xdr:cxnSp macro="">
      <xdr:nvCxnSpPr>
        <xdr:cNvPr id="244" name="直線コネクタ 243"/>
        <xdr:cNvCxnSpPr/>
      </xdr:nvCxnSpPr>
      <xdr:spPr>
        <a:xfrm flipV="1">
          <a:off x="8750300" y="10853730"/>
          <a:ext cx="889000" cy="111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110683</xdr:rowOff>
    </xdr:from>
    <xdr:to>
      <xdr:col>41</xdr:col>
      <xdr:colOff>101600</xdr:colOff>
      <xdr:row>64</xdr:row>
      <xdr:rowOff>40833</xdr:rowOff>
    </xdr:to>
    <xdr:sp macro="" textlink="">
      <xdr:nvSpPr>
        <xdr:cNvPr id="245" name="楕円 244"/>
        <xdr:cNvSpPr/>
      </xdr:nvSpPr>
      <xdr:spPr>
        <a:xfrm>
          <a:off x="7810500" y="1091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161483</xdr:rowOff>
    </xdr:from>
    <xdr:to>
      <xdr:col>45</xdr:col>
      <xdr:colOff>177800</xdr:colOff>
      <xdr:row>63</xdr:row>
      <xdr:rowOff>163564</xdr:rowOff>
    </xdr:to>
    <xdr:cxnSp macro="">
      <xdr:nvCxnSpPr>
        <xdr:cNvPr id="246" name="直線コネクタ 245"/>
        <xdr:cNvCxnSpPr/>
      </xdr:nvCxnSpPr>
      <xdr:spPr>
        <a:xfrm>
          <a:off x="7861300" y="10962833"/>
          <a:ext cx="889000" cy="2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61</xdr:row>
      <xdr:rowOff>16159</xdr:rowOff>
    </xdr:from>
    <xdr:ext cx="534377" cy="259045"/>
    <xdr:sp macro="" textlink="">
      <xdr:nvSpPr>
        <xdr:cNvPr id="247" name="n_1aveValue【橋りょう・トンネル】&#10;一人当たり有形固定資産（償却資産）額"/>
        <xdr:cNvSpPr txBox="1"/>
      </xdr:nvSpPr>
      <xdr:spPr>
        <a:xfrm>
          <a:off x="9359411" y="1047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61</xdr:row>
      <xdr:rowOff>28336</xdr:rowOff>
    </xdr:from>
    <xdr:ext cx="534377" cy="259045"/>
    <xdr:sp macro="" textlink="">
      <xdr:nvSpPr>
        <xdr:cNvPr id="248" name="n_2aveValue【橋りょう・トンネル】&#10;一人当たり有形固定資産（償却資産）額"/>
        <xdr:cNvSpPr txBox="1"/>
      </xdr:nvSpPr>
      <xdr:spPr>
        <a:xfrm>
          <a:off x="8483111" y="1048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145729</xdr:rowOff>
    </xdr:from>
    <xdr:ext cx="534377" cy="259045"/>
    <xdr:sp macro="" textlink="">
      <xdr:nvSpPr>
        <xdr:cNvPr id="249" name="n_3aveValue【橋りょう・トンネル】&#10;一人当たり有形固定資産（償却資産）額"/>
        <xdr:cNvSpPr txBox="1"/>
      </xdr:nvSpPr>
      <xdr:spPr>
        <a:xfrm>
          <a:off x="7594111" y="1043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144533</xdr:rowOff>
    </xdr:from>
    <xdr:ext cx="534377" cy="259045"/>
    <xdr:sp macro="" textlink="">
      <xdr:nvSpPr>
        <xdr:cNvPr id="250" name="n_4aveValue【橋りょう・トンネル】&#10;一人当たり有形固定資産（償却資産）額"/>
        <xdr:cNvSpPr txBox="1"/>
      </xdr:nvSpPr>
      <xdr:spPr>
        <a:xfrm>
          <a:off x="6705111" y="1043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94307</xdr:rowOff>
    </xdr:from>
    <xdr:ext cx="534377" cy="259045"/>
    <xdr:sp macro="" textlink="">
      <xdr:nvSpPr>
        <xdr:cNvPr id="251" name="n_1mainValue【橋りょう・トンネル】&#10;一人当たり有形固定資産（償却資産）額"/>
        <xdr:cNvSpPr txBox="1"/>
      </xdr:nvSpPr>
      <xdr:spPr>
        <a:xfrm>
          <a:off x="9359411" y="1089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34041</xdr:rowOff>
    </xdr:from>
    <xdr:ext cx="534377" cy="259045"/>
    <xdr:sp macro="" textlink="">
      <xdr:nvSpPr>
        <xdr:cNvPr id="252" name="n_2mainValue【橋りょう・トンネル】&#10;一人当たり有形固定資産（償却資産）額"/>
        <xdr:cNvSpPr txBox="1"/>
      </xdr:nvSpPr>
      <xdr:spPr>
        <a:xfrm>
          <a:off x="8483111" y="1100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31960</xdr:rowOff>
    </xdr:from>
    <xdr:ext cx="534377" cy="259045"/>
    <xdr:sp macro="" textlink="">
      <xdr:nvSpPr>
        <xdr:cNvPr id="253" name="n_3mainValue【橋りょう・トンネル】&#10;一人当たり有形固定資産（償却資産）額"/>
        <xdr:cNvSpPr txBox="1"/>
      </xdr:nvSpPr>
      <xdr:spPr>
        <a:xfrm>
          <a:off x="7594111" y="11004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4" name="正方形/長方形 25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5" name="正方形/長方形 25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6" name="正方形/長方形 25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7" name="正方形/長方形 25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8" name="正方形/長方形 25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9" name="正方形/長方形 25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0" name="正方形/長方形 25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1" name="正方形/長方形 26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2" name="テキスト ボックス 26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3" name="直線コネクタ 26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64" name="テキスト ボックス 26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5" name="直線コネクタ 26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66" name="テキスト ボックス 265"/>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7" name="直線コネクタ 26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8" name="テキスト ボックス 26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9" name="直線コネクタ 26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0" name="テキスト ボックス 26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1" name="直線コネクタ 27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2" name="テキスト ボックス 27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3" name="直線コネクタ 27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4" name="テキスト ボックス 27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5" name="直線コネクタ 27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76" name="テキスト ボックス 275"/>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7" name="直線コネクタ 27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8" name="テキスト ボックス 277"/>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69124</xdr:rowOff>
    </xdr:from>
    <xdr:to>
      <xdr:col>24</xdr:col>
      <xdr:colOff>62865</xdr:colOff>
      <xdr:row>86</xdr:row>
      <xdr:rowOff>145869</xdr:rowOff>
    </xdr:to>
    <xdr:cxnSp macro="">
      <xdr:nvCxnSpPr>
        <xdr:cNvPr id="280" name="直線コネクタ 279"/>
        <xdr:cNvCxnSpPr/>
      </xdr:nvCxnSpPr>
      <xdr:spPr>
        <a:xfrm flipV="1">
          <a:off x="4634865" y="13270774"/>
          <a:ext cx="0" cy="1619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149696</xdr:rowOff>
    </xdr:from>
    <xdr:ext cx="405111" cy="259045"/>
    <xdr:sp macro="" textlink="">
      <xdr:nvSpPr>
        <xdr:cNvPr id="281" name="【公営住宅】&#10;有形固定資産減価償却率最小値テキスト"/>
        <xdr:cNvSpPr txBox="1"/>
      </xdr:nvSpPr>
      <xdr:spPr>
        <a:xfrm>
          <a:off x="4673600" y="1489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145869</xdr:rowOff>
    </xdr:from>
    <xdr:to>
      <xdr:col>24</xdr:col>
      <xdr:colOff>152400</xdr:colOff>
      <xdr:row>86</xdr:row>
      <xdr:rowOff>145869</xdr:rowOff>
    </xdr:to>
    <xdr:cxnSp macro="">
      <xdr:nvCxnSpPr>
        <xdr:cNvPr id="282" name="直線コネクタ 281"/>
        <xdr:cNvCxnSpPr/>
      </xdr:nvCxnSpPr>
      <xdr:spPr>
        <a:xfrm>
          <a:off x="4546600" y="1489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15801</xdr:rowOff>
    </xdr:from>
    <xdr:ext cx="405111" cy="259045"/>
    <xdr:sp macro="" textlink="">
      <xdr:nvSpPr>
        <xdr:cNvPr id="283" name="【公営住宅】&#10;有形固定資産減価償却率最大値テキスト"/>
        <xdr:cNvSpPr txBox="1"/>
      </xdr:nvSpPr>
      <xdr:spPr>
        <a:xfrm>
          <a:off x="4673600" y="13046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69124</xdr:rowOff>
    </xdr:from>
    <xdr:to>
      <xdr:col>24</xdr:col>
      <xdr:colOff>152400</xdr:colOff>
      <xdr:row>77</xdr:row>
      <xdr:rowOff>69124</xdr:rowOff>
    </xdr:to>
    <xdr:cxnSp macro="">
      <xdr:nvCxnSpPr>
        <xdr:cNvPr id="284" name="直線コネクタ 283"/>
        <xdr:cNvCxnSpPr/>
      </xdr:nvCxnSpPr>
      <xdr:spPr>
        <a:xfrm>
          <a:off x="4546600" y="13270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138809</xdr:rowOff>
    </xdr:from>
    <xdr:ext cx="405111" cy="259045"/>
    <xdr:sp macro="" textlink="">
      <xdr:nvSpPr>
        <xdr:cNvPr id="285" name="【公営住宅】&#10;有形固定資産減価償却率平均値テキスト"/>
        <xdr:cNvSpPr txBox="1"/>
      </xdr:nvSpPr>
      <xdr:spPr>
        <a:xfrm>
          <a:off x="4673600" y="1385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160382</xdr:rowOff>
    </xdr:from>
    <xdr:to>
      <xdr:col>24</xdr:col>
      <xdr:colOff>114300</xdr:colOff>
      <xdr:row>81</xdr:row>
      <xdr:rowOff>90532</xdr:rowOff>
    </xdr:to>
    <xdr:sp macro="" textlink="">
      <xdr:nvSpPr>
        <xdr:cNvPr id="286" name="フローチャート: 判断 285"/>
        <xdr:cNvSpPr/>
      </xdr:nvSpPr>
      <xdr:spPr>
        <a:xfrm>
          <a:off x="4584700" y="1387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147320</xdr:rowOff>
    </xdr:from>
    <xdr:to>
      <xdr:col>20</xdr:col>
      <xdr:colOff>38100</xdr:colOff>
      <xdr:row>81</xdr:row>
      <xdr:rowOff>77470</xdr:rowOff>
    </xdr:to>
    <xdr:sp macro="" textlink="">
      <xdr:nvSpPr>
        <xdr:cNvPr id="287" name="フローチャート: 判断 286"/>
        <xdr:cNvSpPr/>
      </xdr:nvSpPr>
      <xdr:spPr>
        <a:xfrm>
          <a:off x="3746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68943</xdr:rowOff>
    </xdr:from>
    <xdr:to>
      <xdr:col>15</xdr:col>
      <xdr:colOff>101600</xdr:colOff>
      <xdr:row>80</xdr:row>
      <xdr:rowOff>170543</xdr:rowOff>
    </xdr:to>
    <xdr:sp macro="" textlink="">
      <xdr:nvSpPr>
        <xdr:cNvPr id="288" name="フローチャート: 判断 287"/>
        <xdr:cNvSpPr/>
      </xdr:nvSpPr>
      <xdr:spPr>
        <a:xfrm>
          <a:off x="2857500" y="13784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42818</xdr:rowOff>
    </xdr:from>
    <xdr:to>
      <xdr:col>10</xdr:col>
      <xdr:colOff>165100</xdr:colOff>
      <xdr:row>80</xdr:row>
      <xdr:rowOff>144418</xdr:rowOff>
    </xdr:to>
    <xdr:sp macro="" textlink="">
      <xdr:nvSpPr>
        <xdr:cNvPr id="289" name="フローチャート: 判断 288"/>
        <xdr:cNvSpPr/>
      </xdr:nvSpPr>
      <xdr:spPr>
        <a:xfrm>
          <a:off x="1968500" y="137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114663</xdr:rowOff>
    </xdr:from>
    <xdr:to>
      <xdr:col>6</xdr:col>
      <xdr:colOff>38100</xdr:colOff>
      <xdr:row>81</xdr:row>
      <xdr:rowOff>44813</xdr:rowOff>
    </xdr:to>
    <xdr:sp macro="" textlink="">
      <xdr:nvSpPr>
        <xdr:cNvPr id="290" name="フローチャート: 判断 289"/>
        <xdr:cNvSpPr/>
      </xdr:nvSpPr>
      <xdr:spPr>
        <a:xfrm>
          <a:off x="1079500" y="1383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1" name="テキスト ボックス 29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2" name="テキスト ボックス 29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3" name="テキスト ボックス 29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4" name="テキスト ボックス 29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5" name="テキスト ボックス 29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80373</xdr:rowOff>
    </xdr:from>
    <xdr:to>
      <xdr:col>24</xdr:col>
      <xdr:colOff>114300</xdr:colOff>
      <xdr:row>80</xdr:row>
      <xdr:rowOff>10523</xdr:rowOff>
    </xdr:to>
    <xdr:sp macro="" textlink="">
      <xdr:nvSpPr>
        <xdr:cNvPr id="296" name="楕円 295"/>
        <xdr:cNvSpPr/>
      </xdr:nvSpPr>
      <xdr:spPr>
        <a:xfrm>
          <a:off x="4584700" y="1362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103250</xdr:rowOff>
    </xdr:from>
    <xdr:ext cx="405111" cy="259045"/>
    <xdr:sp macro="" textlink="">
      <xdr:nvSpPr>
        <xdr:cNvPr id="297" name="【公営住宅】&#10;有形固定資産減価償却率該当値テキスト"/>
        <xdr:cNvSpPr txBox="1"/>
      </xdr:nvSpPr>
      <xdr:spPr>
        <a:xfrm>
          <a:off x="4673600" y="13476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41184</xdr:rowOff>
    </xdr:from>
    <xdr:to>
      <xdr:col>20</xdr:col>
      <xdr:colOff>38100</xdr:colOff>
      <xdr:row>79</xdr:row>
      <xdr:rowOff>142784</xdr:rowOff>
    </xdr:to>
    <xdr:sp macro="" textlink="">
      <xdr:nvSpPr>
        <xdr:cNvPr id="298" name="楕円 297"/>
        <xdr:cNvSpPr/>
      </xdr:nvSpPr>
      <xdr:spPr>
        <a:xfrm>
          <a:off x="3746500" y="1358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91984</xdr:rowOff>
    </xdr:from>
    <xdr:to>
      <xdr:col>24</xdr:col>
      <xdr:colOff>63500</xdr:colOff>
      <xdr:row>79</xdr:row>
      <xdr:rowOff>131173</xdr:rowOff>
    </xdr:to>
    <xdr:cxnSp macro="">
      <xdr:nvCxnSpPr>
        <xdr:cNvPr id="299" name="直線コネクタ 298"/>
        <xdr:cNvCxnSpPr/>
      </xdr:nvCxnSpPr>
      <xdr:spPr>
        <a:xfrm>
          <a:off x="3797300" y="13636534"/>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134257</xdr:rowOff>
    </xdr:from>
    <xdr:to>
      <xdr:col>15</xdr:col>
      <xdr:colOff>101600</xdr:colOff>
      <xdr:row>79</xdr:row>
      <xdr:rowOff>64407</xdr:rowOff>
    </xdr:to>
    <xdr:sp macro="" textlink="">
      <xdr:nvSpPr>
        <xdr:cNvPr id="300" name="楕円 299"/>
        <xdr:cNvSpPr/>
      </xdr:nvSpPr>
      <xdr:spPr>
        <a:xfrm>
          <a:off x="2857500" y="1350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13607</xdr:rowOff>
    </xdr:from>
    <xdr:to>
      <xdr:col>19</xdr:col>
      <xdr:colOff>177800</xdr:colOff>
      <xdr:row>79</xdr:row>
      <xdr:rowOff>91984</xdr:rowOff>
    </xdr:to>
    <xdr:cxnSp macro="">
      <xdr:nvCxnSpPr>
        <xdr:cNvPr id="301" name="直線コネクタ 300"/>
        <xdr:cNvCxnSpPr/>
      </xdr:nvCxnSpPr>
      <xdr:spPr>
        <a:xfrm>
          <a:off x="2908300" y="13558157"/>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52614</xdr:rowOff>
    </xdr:from>
    <xdr:to>
      <xdr:col>10</xdr:col>
      <xdr:colOff>165100</xdr:colOff>
      <xdr:row>78</xdr:row>
      <xdr:rowOff>154214</xdr:rowOff>
    </xdr:to>
    <xdr:sp macro="" textlink="">
      <xdr:nvSpPr>
        <xdr:cNvPr id="302" name="楕円 301"/>
        <xdr:cNvSpPr/>
      </xdr:nvSpPr>
      <xdr:spPr>
        <a:xfrm>
          <a:off x="1968500" y="1342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103414</xdr:rowOff>
    </xdr:from>
    <xdr:to>
      <xdr:col>15</xdr:col>
      <xdr:colOff>50800</xdr:colOff>
      <xdr:row>79</xdr:row>
      <xdr:rowOff>13607</xdr:rowOff>
    </xdr:to>
    <xdr:cxnSp macro="">
      <xdr:nvCxnSpPr>
        <xdr:cNvPr id="303" name="直線コネクタ 302"/>
        <xdr:cNvCxnSpPr/>
      </xdr:nvCxnSpPr>
      <xdr:spPr>
        <a:xfrm>
          <a:off x="2019300" y="13476514"/>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68597</xdr:rowOff>
    </xdr:from>
    <xdr:ext cx="405111" cy="259045"/>
    <xdr:sp macro="" textlink="">
      <xdr:nvSpPr>
        <xdr:cNvPr id="304" name="n_1aveValue【公営住宅】&#10;有形固定資産減価償却率"/>
        <xdr:cNvSpPr txBox="1"/>
      </xdr:nvSpPr>
      <xdr:spPr>
        <a:xfrm>
          <a:off x="3582044"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161670</xdr:rowOff>
    </xdr:from>
    <xdr:ext cx="405111" cy="259045"/>
    <xdr:sp macro="" textlink="">
      <xdr:nvSpPr>
        <xdr:cNvPr id="305" name="n_2aveValue【公営住宅】&#10;有形固定資産減価償却率"/>
        <xdr:cNvSpPr txBox="1"/>
      </xdr:nvSpPr>
      <xdr:spPr>
        <a:xfrm>
          <a:off x="2705744" y="13877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135545</xdr:rowOff>
    </xdr:from>
    <xdr:ext cx="405111" cy="259045"/>
    <xdr:sp macro="" textlink="">
      <xdr:nvSpPr>
        <xdr:cNvPr id="306" name="n_3aveValue【公営住宅】&#10;有形固定資産減価償却率"/>
        <xdr:cNvSpPr txBox="1"/>
      </xdr:nvSpPr>
      <xdr:spPr>
        <a:xfrm>
          <a:off x="1816744" y="13851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61340</xdr:rowOff>
    </xdr:from>
    <xdr:ext cx="405111" cy="259045"/>
    <xdr:sp macro="" textlink="">
      <xdr:nvSpPr>
        <xdr:cNvPr id="307" name="n_4aveValue【公営住宅】&#10;有形固定資産減価償却率"/>
        <xdr:cNvSpPr txBox="1"/>
      </xdr:nvSpPr>
      <xdr:spPr>
        <a:xfrm>
          <a:off x="927744" y="1360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159311</xdr:rowOff>
    </xdr:from>
    <xdr:ext cx="405111" cy="259045"/>
    <xdr:sp macro="" textlink="">
      <xdr:nvSpPr>
        <xdr:cNvPr id="308" name="n_1mainValue【公営住宅】&#10;有形固定資産減価償却率"/>
        <xdr:cNvSpPr txBox="1"/>
      </xdr:nvSpPr>
      <xdr:spPr>
        <a:xfrm>
          <a:off x="3582044" y="13360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80934</xdr:rowOff>
    </xdr:from>
    <xdr:ext cx="405111" cy="259045"/>
    <xdr:sp macro="" textlink="">
      <xdr:nvSpPr>
        <xdr:cNvPr id="309" name="n_2mainValue【公営住宅】&#10;有形固定資産減価償却率"/>
        <xdr:cNvSpPr txBox="1"/>
      </xdr:nvSpPr>
      <xdr:spPr>
        <a:xfrm>
          <a:off x="2705744" y="13282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170741</xdr:rowOff>
    </xdr:from>
    <xdr:ext cx="405111" cy="259045"/>
    <xdr:sp macro="" textlink="">
      <xdr:nvSpPr>
        <xdr:cNvPr id="310" name="n_3mainValue【公営住宅】&#10;有形固定資産減価償却率"/>
        <xdr:cNvSpPr txBox="1"/>
      </xdr:nvSpPr>
      <xdr:spPr>
        <a:xfrm>
          <a:off x="1816744" y="1320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1" name="正方形/長方形 31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2" name="正方形/長方形 31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3" name="正方形/長方形 31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4" name="正方形/長方形 31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5" name="正方形/長方形 31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6" name="正方形/長方形 31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7" name="正方形/長方形 31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8" name="正方形/長方形 31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9" name="テキスト ボックス 31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0" name="直線コネクタ 31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1" name="直線コネクタ 320"/>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2" name="テキスト ボックス 321"/>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3" name="直線コネクタ 322"/>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4" name="テキスト ボックス 323"/>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5" name="直線コネクタ 324"/>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26" name="テキスト ボックス 325"/>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27" name="直線コネクタ 326"/>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28" name="テキスト ボックス 327"/>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29" name="直線コネクタ 328"/>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0" name="テキスト ボックス 329"/>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1" name="直線コネクタ 330"/>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2" name="テキスト ボックス 331"/>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3" name="直線コネクタ 33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4" name="テキスト ボックス 33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140970</xdr:rowOff>
    </xdr:from>
    <xdr:to>
      <xdr:col>54</xdr:col>
      <xdr:colOff>189865</xdr:colOff>
      <xdr:row>86</xdr:row>
      <xdr:rowOff>163830</xdr:rowOff>
    </xdr:to>
    <xdr:cxnSp macro="">
      <xdr:nvCxnSpPr>
        <xdr:cNvPr id="336" name="直線コネクタ 335"/>
        <xdr:cNvCxnSpPr/>
      </xdr:nvCxnSpPr>
      <xdr:spPr>
        <a:xfrm flipV="1">
          <a:off x="10476865" y="1351407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167657</xdr:rowOff>
    </xdr:from>
    <xdr:ext cx="469744" cy="259045"/>
    <xdr:sp macro="" textlink="">
      <xdr:nvSpPr>
        <xdr:cNvPr id="337" name="【公営住宅】&#10;一人当たり面積最小値テキスト"/>
        <xdr:cNvSpPr txBox="1"/>
      </xdr:nvSpPr>
      <xdr:spPr>
        <a:xfrm>
          <a:off x="10515600" y="1491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163830</xdr:rowOff>
    </xdr:from>
    <xdr:to>
      <xdr:col>55</xdr:col>
      <xdr:colOff>88900</xdr:colOff>
      <xdr:row>86</xdr:row>
      <xdr:rowOff>163830</xdr:rowOff>
    </xdr:to>
    <xdr:cxnSp macro="">
      <xdr:nvCxnSpPr>
        <xdr:cNvPr id="338" name="直線コネクタ 337"/>
        <xdr:cNvCxnSpPr/>
      </xdr:nvCxnSpPr>
      <xdr:spPr>
        <a:xfrm>
          <a:off x="10388600" y="1490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87647</xdr:rowOff>
    </xdr:from>
    <xdr:ext cx="469744" cy="259045"/>
    <xdr:sp macro="" textlink="">
      <xdr:nvSpPr>
        <xdr:cNvPr id="339" name="【公営住宅】&#10;一人当たり面積最大値テキスト"/>
        <xdr:cNvSpPr txBox="1"/>
      </xdr:nvSpPr>
      <xdr:spPr>
        <a:xfrm>
          <a:off x="10515600" y="1328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140970</xdr:rowOff>
    </xdr:from>
    <xdr:to>
      <xdr:col>55</xdr:col>
      <xdr:colOff>88900</xdr:colOff>
      <xdr:row>78</xdr:row>
      <xdr:rowOff>140970</xdr:rowOff>
    </xdr:to>
    <xdr:cxnSp macro="">
      <xdr:nvCxnSpPr>
        <xdr:cNvPr id="340" name="直線コネクタ 339"/>
        <xdr:cNvCxnSpPr/>
      </xdr:nvCxnSpPr>
      <xdr:spPr>
        <a:xfrm>
          <a:off x="10388600" y="1351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101254</xdr:rowOff>
    </xdr:from>
    <xdr:ext cx="469744" cy="259045"/>
    <xdr:sp macro="" textlink="">
      <xdr:nvSpPr>
        <xdr:cNvPr id="341" name="【公営住宅】&#10;一人当たり面積平均値テキスト"/>
        <xdr:cNvSpPr txBox="1"/>
      </xdr:nvSpPr>
      <xdr:spPr>
        <a:xfrm>
          <a:off x="10515600" y="146745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122827</xdr:rowOff>
    </xdr:from>
    <xdr:to>
      <xdr:col>55</xdr:col>
      <xdr:colOff>50800</xdr:colOff>
      <xdr:row>86</xdr:row>
      <xdr:rowOff>52977</xdr:rowOff>
    </xdr:to>
    <xdr:sp macro="" textlink="">
      <xdr:nvSpPr>
        <xdr:cNvPr id="342" name="フローチャート: 判断 341"/>
        <xdr:cNvSpPr/>
      </xdr:nvSpPr>
      <xdr:spPr>
        <a:xfrm>
          <a:off x="10426700" y="14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130992</xdr:rowOff>
    </xdr:from>
    <xdr:to>
      <xdr:col>50</xdr:col>
      <xdr:colOff>165100</xdr:colOff>
      <xdr:row>86</xdr:row>
      <xdr:rowOff>61142</xdr:rowOff>
    </xdr:to>
    <xdr:sp macro="" textlink="">
      <xdr:nvSpPr>
        <xdr:cNvPr id="343" name="フローチャート: 判断 342"/>
        <xdr:cNvSpPr/>
      </xdr:nvSpPr>
      <xdr:spPr>
        <a:xfrm>
          <a:off x="9588500" y="1470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129358</xdr:rowOff>
    </xdr:from>
    <xdr:to>
      <xdr:col>46</xdr:col>
      <xdr:colOff>38100</xdr:colOff>
      <xdr:row>86</xdr:row>
      <xdr:rowOff>59508</xdr:rowOff>
    </xdr:to>
    <xdr:sp macro="" textlink="">
      <xdr:nvSpPr>
        <xdr:cNvPr id="344" name="フローチャート: 判断 343"/>
        <xdr:cNvSpPr/>
      </xdr:nvSpPr>
      <xdr:spPr>
        <a:xfrm>
          <a:off x="8699500" y="1470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124461</xdr:rowOff>
    </xdr:from>
    <xdr:to>
      <xdr:col>41</xdr:col>
      <xdr:colOff>101600</xdr:colOff>
      <xdr:row>86</xdr:row>
      <xdr:rowOff>54611</xdr:rowOff>
    </xdr:to>
    <xdr:sp macro="" textlink="">
      <xdr:nvSpPr>
        <xdr:cNvPr id="345" name="フローチャート: 判断 344"/>
        <xdr:cNvSpPr/>
      </xdr:nvSpPr>
      <xdr:spPr>
        <a:xfrm>
          <a:off x="7810500" y="146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145687</xdr:rowOff>
    </xdr:from>
    <xdr:to>
      <xdr:col>36</xdr:col>
      <xdr:colOff>165100</xdr:colOff>
      <xdr:row>86</xdr:row>
      <xdr:rowOff>75837</xdr:rowOff>
    </xdr:to>
    <xdr:sp macro="" textlink="">
      <xdr:nvSpPr>
        <xdr:cNvPr id="346" name="フローチャート: 判断 345"/>
        <xdr:cNvSpPr/>
      </xdr:nvSpPr>
      <xdr:spPr>
        <a:xfrm>
          <a:off x="6921500" y="1471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7" name="テキスト ボックス 34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8" name="テキスト ボックス 34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9" name="テキスト ボックス 34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0" name="テキスト ボックス 34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1" name="テキスト ボックス 35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90170</xdr:rowOff>
    </xdr:from>
    <xdr:to>
      <xdr:col>55</xdr:col>
      <xdr:colOff>50800</xdr:colOff>
      <xdr:row>79</xdr:row>
      <xdr:rowOff>20320</xdr:rowOff>
    </xdr:to>
    <xdr:sp macro="" textlink="">
      <xdr:nvSpPr>
        <xdr:cNvPr id="352" name="楕円 351"/>
        <xdr:cNvSpPr/>
      </xdr:nvSpPr>
      <xdr:spPr>
        <a:xfrm>
          <a:off x="10426700" y="1346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43197</xdr:rowOff>
    </xdr:from>
    <xdr:ext cx="469744" cy="259045"/>
    <xdr:sp macro="" textlink="">
      <xdr:nvSpPr>
        <xdr:cNvPr id="353" name="【公営住宅】&#10;一人当たり面積該当値テキスト"/>
        <xdr:cNvSpPr txBox="1"/>
      </xdr:nvSpPr>
      <xdr:spPr>
        <a:xfrm>
          <a:off x="10515600" y="13416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73842</xdr:rowOff>
    </xdr:from>
    <xdr:to>
      <xdr:col>50</xdr:col>
      <xdr:colOff>165100</xdr:colOff>
      <xdr:row>79</xdr:row>
      <xdr:rowOff>3992</xdr:rowOff>
    </xdr:to>
    <xdr:sp macro="" textlink="">
      <xdr:nvSpPr>
        <xdr:cNvPr id="354" name="楕円 353"/>
        <xdr:cNvSpPr/>
      </xdr:nvSpPr>
      <xdr:spPr>
        <a:xfrm>
          <a:off x="9588500" y="1344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124642</xdr:rowOff>
    </xdr:from>
    <xdr:to>
      <xdr:col>55</xdr:col>
      <xdr:colOff>0</xdr:colOff>
      <xdr:row>78</xdr:row>
      <xdr:rowOff>140970</xdr:rowOff>
    </xdr:to>
    <xdr:cxnSp macro="">
      <xdr:nvCxnSpPr>
        <xdr:cNvPr id="355" name="直線コネクタ 354"/>
        <xdr:cNvCxnSpPr/>
      </xdr:nvCxnSpPr>
      <xdr:spPr>
        <a:xfrm>
          <a:off x="9639300" y="13497742"/>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19957</xdr:rowOff>
    </xdr:from>
    <xdr:to>
      <xdr:col>46</xdr:col>
      <xdr:colOff>38100</xdr:colOff>
      <xdr:row>78</xdr:row>
      <xdr:rowOff>121557</xdr:rowOff>
    </xdr:to>
    <xdr:sp macro="" textlink="">
      <xdr:nvSpPr>
        <xdr:cNvPr id="356" name="楕円 355"/>
        <xdr:cNvSpPr/>
      </xdr:nvSpPr>
      <xdr:spPr>
        <a:xfrm>
          <a:off x="8699500" y="1339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70757</xdr:rowOff>
    </xdr:from>
    <xdr:to>
      <xdr:col>50</xdr:col>
      <xdr:colOff>114300</xdr:colOff>
      <xdr:row>78</xdr:row>
      <xdr:rowOff>124642</xdr:rowOff>
    </xdr:to>
    <xdr:cxnSp macro="">
      <xdr:nvCxnSpPr>
        <xdr:cNvPr id="357" name="直線コネクタ 356"/>
        <xdr:cNvCxnSpPr/>
      </xdr:nvCxnSpPr>
      <xdr:spPr>
        <a:xfrm>
          <a:off x="8750300" y="13443857"/>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19957</xdr:rowOff>
    </xdr:from>
    <xdr:to>
      <xdr:col>41</xdr:col>
      <xdr:colOff>101600</xdr:colOff>
      <xdr:row>78</xdr:row>
      <xdr:rowOff>121557</xdr:rowOff>
    </xdr:to>
    <xdr:sp macro="" textlink="">
      <xdr:nvSpPr>
        <xdr:cNvPr id="358" name="楕円 357"/>
        <xdr:cNvSpPr/>
      </xdr:nvSpPr>
      <xdr:spPr>
        <a:xfrm>
          <a:off x="7810500" y="1339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70757</xdr:rowOff>
    </xdr:from>
    <xdr:to>
      <xdr:col>45</xdr:col>
      <xdr:colOff>177800</xdr:colOff>
      <xdr:row>78</xdr:row>
      <xdr:rowOff>70757</xdr:rowOff>
    </xdr:to>
    <xdr:cxnSp macro="">
      <xdr:nvCxnSpPr>
        <xdr:cNvPr id="359" name="直線コネクタ 358"/>
        <xdr:cNvCxnSpPr/>
      </xdr:nvCxnSpPr>
      <xdr:spPr>
        <a:xfrm>
          <a:off x="7861300" y="134438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52269</xdr:rowOff>
    </xdr:from>
    <xdr:ext cx="469744" cy="259045"/>
    <xdr:sp macro="" textlink="">
      <xdr:nvSpPr>
        <xdr:cNvPr id="360" name="n_1aveValue【公営住宅】&#10;一人当たり面積"/>
        <xdr:cNvSpPr txBox="1"/>
      </xdr:nvSpPr>
      <xdr:spPr>
        <a:xfrm>
          <a:off x="9391727" y="14796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50635</xdr:rowOff>
    </xdr:from>
    <xdr:ext cx="469744" cy="259045"/>
    <xdr:sp macro="" textlink="">
      <xdr:nvSpPr>
        <xdr:cNvPr id="361" name="n_2aveValue【公営住宅】&#10;一人当たり面積"/>
        <xdr:cNvSpPr txBox="1"/>
      </xdr:nvSpPr>
      <xdr:spPr>
        <a:xfrm>
          <a:off x="8515427" y="1479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45738</xdr:rowOff>
    </xdr:from>
    <xdr:ext cx="469744" cy="259045"/>
    <xdr:sp macro="" textlink="">
      <xdr:nvSpPr>
        <xdr:cNvPr id="362" name="n_3aveValue【公営住宅】&#10;一人当たり面積"/>
        <xdr:cNvSpPr txBox="1"/>
      </xdr:nvSpPr>
      <xdr:spPr>
        <a:xfrm>
          <a:off x="7626427" y="1479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92364</xdr:rowOff>
    </xdr:from>
    <xdr:ext cx="469744" cy="259045"/>
    <xdr:sp macro="" textlink="">
      <xdr:nvSpPr>
        <xdr:cNvPr id="363" name="n_4aveValue【公営住宅】&#10;一人当たり面積"/>
        <xdr:cNvSpPr txBox="1"/>
      </xdr:nvSpPr>
      <xdr:spPr>
        <a:xfrm>
          <a:off x="6737427" y="14494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20519</xdr:rowOff>
    </xdr:from>
    <xdr:ext cx="469744" cy="259045"/>
    <xdr:sp macro="" textlink="">
      <xdr:nvSpPr>
        <xdr:cNvPr id="364" name="n_1mainValue【公営住宅】&#10;一人当たり面積"/>
        <xdr:cNvSpPr txBox="1"/>
      </xdr:nvSpPr>
      <xdr:spPr>
        <a:xfrm>
          <a:off x="9391727" y="13222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76</xdr:row>
      <xdr:rowOff>138084</xdr:rowOff>
    </xdr:from>
    <xdr:ext cx="469744" cy="259045"/>
    <xdr:sp macro="" textlink="">
      <xdr:nvSpPr>
        <xdr:cNvPr id="365" name="n_2mainValue【公営住宅】&#10;一人当たり面積"/>
        <xdr:cNvSpPr txBox="1"/>
      </xdr:nvSpPr>
      <xdr:spPr>
        <a:xfrm>
          <a:off x="8515427" y="1316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76</xdr:row>
      <xdr:rowOff>138084</xdr:rowOff>
    </xdr:from>
    <xdr:ext cx="469744" cy="259045"/>
    <xdr:sp macro="" textlink="">
      <xdr:nvSpPr>
        <xdr:cNvPr id="366" name="n_3mainValue【公営住宅】&#10;一人当たり面積"/>
        <xdr:cNvSpPr txBox="1"/>
      </xdr:nvSpPr>
      <xdr:spPr>
        <a:xfrm>
          <a:off x="7626427" y="1316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7" name="正方形/長方形 36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68" name="正方形/長方形 367"/>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69" name="正方形/長方形 368"/>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70" name="正方形/長方形 369"/>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71" name="正方形/長方形 370"/>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2" name="正方形/長方形 37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3" name="正方形/長方形 37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74" name="正方形/長方形 373"/>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75" name="正方形/長方形 374"/>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76" name="正方形/長方形 375"/>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77" name="正方形/長方形 376"/>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8" name="正方形/長方形 37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9" name="正方形/長方形 37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0" name="正方形/長方形 37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1" name="正方形/長方形 38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2" name="正方形/長方形 38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3" name="正方形/長方形 38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4" name="正方形/長方形 38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5" name="正方形/長方形 38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6" name="正方形/長方形 38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7" name="テキスト ボックス 38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8" name="直線コネクタ 38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9" name="テキスト ボックス 38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90" name="直線コネクタ 389"/>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91" name="テキスト ボックス 390"/>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92" name="直線コネクタ 391"/>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93" name="テキスト ボックス 392"/>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94" name="直線コネクタ 393"/>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95" name="テキスト ボックス 394"/>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96" name="直線コネクタ 395"/>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97" name="テキスト ボックス 396"/>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8" name="直線コネクタ 39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9" name="テキスト ボックス 39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128778</xdr:rowOff>
    </xdr:from>
    <xdr:to>
      <xdr:col>85</xdr:col>
      <xdr:colOff>126364</xdr:colOff>
      <xdr:row>41</xdr:row>
      <xdr:rowOff>99060</xdr:rowOff>
    </xdr:to>
    <xdr:cxnSp macro="">
      <xdr:nvCxnSpPr>
        <xdr:cNvPr id="401" name="直線コネクタ 400"/>
        <xdr:cNvCxnSpPr/>
      </xdr:nvCxnSpPr>
      <xdr:spPr>
        <a:xfrm flipV="1">
          <a:off x="16318864" y="5958078"/>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102887</xdr:rowOff>
    </xdr:from>
    <xdr:ext cx="405111" cy="259045"/>
    <xdr:sp macro="" textlink="">
      <xdr:nvSpPr>
        <xdr:cNvPr id="402" name="【認定こども園・幼稚園・保育所】&#10;有形固定資産減価償却率最小値テキスト"/>
        <xdr:cNvSpPr txBox="1"/>
      </xdr:nvSpPr>
      <xdr:spPr>
        <a:xfrm>
          <a:off x="16357600" y="713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99060</xdr:rowOff>
    </xdr:from>
    <xdr:to>
      <xdr:col>86</xdr:col>
      <xdr:colOff>25400</xdr:colOff>
      <xdr:row>41</xdr:row>
      <xdr:rowOff>99060</xdr:rowOff>
    </xdr:to>
    <xdr:cxnSp macro="">
      <xdr:nvCxnSpPr>
        <xdr:cNvPr id="403" name="直線コネクタ 402"/>
        <xdr:cNvCxnSpPr/>
      </xdr:nvCxnSpPr>
      <xdr:spPr>
        <a:xfrm>
          <a:off x="16230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75455</xdr:rowOff>
    </xdr:from>
    <xdr:ext cx="405111" cy="259045"/>
    <xdr:sp macro="" textlink="">
      <xdr:nvSpPr>
        <xdr:cNvPr id="404" name="【認定こども園・幼稚園・保育所】&#10;有形固定資産減価償却率最大値テキスト"/>
        <xdr:cNvSpPr txBox="1"/>
      </xdr:nvSpPr>
      <xdr:spPr>
        <a:xfrm>
          <a:off x="16357600" y="5733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128778</xdr:rowOff>
    </xdr:from>
    <xdr:to>
      <xdr:col>86</xdr:col>
      <xdr:colOff>25400</xdr:colOff>
      <xdr:row>34</xdr:row>
      <xdr:rowOff>128778</xdr:rowOff>
    </xdr:to>
    <xdr:cxnSp macro="">
      <xdr:nvCxnSpPr>
        <xdr:cNvPr id="405" name="直線コネクタ 404"/>
        <xdr:cNvCxnSpPr/>
      </xdr:nvCxnSpPr>
      <xdr:spPr>
        <a:xfrm>
          <a:off x="16230600" y="595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88409</xdr:rowOff>
    </xdr:from>
    <xdr:ext cx="405111" cy="259045"/>
    <xdr:sp macro="" textlink="">
      <xdr:nvSpPr>
        <xdr:cNvPr id="406" name="【認定こども園・幼稚園・保育所】&#10;有形固定資産減価償却率平均値テキスト"/>
        <xdr:cNvSpPr txBox="1"/>
      </xdr:nvSpPr>
      <xdr:spPr>
        <a:xfrm>
          <a:off x="16357600" y="64320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109982</xdr:rowOff>
    </xdr:from>
    <xdr:to>
      <xdr:col>85</xdr:col>
      <xdr:colOff>177800</xdr:colOff>
      <xdr:row>38</xdr:row>
      <xdr:rowOff>40132</xdr:rowOff>
    </xdr:to>
    <xdr:sp macro="" textlink="">
      <xdr:nvSpPr>
        <xdr:cNvPr id="407" name="フローチャート: 判断 406"/>
        <xdr:cNvSpPr/>
      </xdr:nvSpPr>
      <xdr:spPr>
        <a:xfrm>
          <a:off x="16268700" y="645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32258</xdr:rowOff>
    </xdr:from>
    <xdr:to>
      <xdr:col>81</xdr:col>
      <xdr:colOff>101600</xdr:colOff>
      <xdr:row>38</xdr:row>
      <xdr:rowOff>133858</xdr:rowOff>
    </xdr:to>
    <xdr:sp macro="" textlink="">
      <xdr:nvSpPr>
        <xdr:cNvPr id="408" name="フローチャート: 判断 407"/>
        <xdr:cNvSpPr/>
      </xdr:nvSpPr>
      <xdr:spPr>
        <a:xfrm>
          <a:off x="15430500" y="654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36830</xdr:rowOff>
    </xdr:from>
    <xdr:to>
      <xdr:col>76</xdr:col>
      <xdr:colOff>165100</xdr:colOff>
      <xdr:row>38</xdr:row>
      <xdr:rowOff>138430</xdr:rowOff>
    </xdr:to>
    <xdr:sp macro="" textlink="">
      <xdr:nvSpPr>
        <xdr:cNvPr id="409" name="フローチャート: 判断 408"/>
        <xdr:cNvSpPr/>
      </xdr:nvSpPr>
      <xdr:spPr>
        <a:xfrm>
          <a:off x="14541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130556</xdr:rowOff>
    </xdr:from>
    <xdr:to>
      <xdr:col>72</xdr:col>
      <xdr:colOff>38100</xdr:colOff>
      <xdr:row>38</xdr:row>
      <xdr:rowOff>60706</xdr:rowOff>
    </xdr:to>
    <xdr:sp macro="" textlink="">
      <xdr:nvSpPr>
        <xdr:cNvPr id="410" name="フローチャート: 判断 409"/>
        <xdr:cNvSpPr/>
      </xdr:nvSpPr>
      <xdr:spPr>
        <a:xfrm>
          <a:off x="13652500" y="647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82550</xdr:rowOff>
    </xdr:from>
    <xdr:to>
      <xdr:col>67</xdr:col>
      <xdr:colOff>101600</xdr:colOff>
      <xdr:row>39</xdr:row>
      <xdr:rowOff>12700</xdr:rowOff>
    </xdr:to>
    <xdr:sp macro="" textlink="">
      <xdr:nvSpPr>
        <xdr:cNvPr id="411" name="フローチャート: 判断 410"/>
        <xdr:cNvSpPr/>
      </xdr:nvSpPr>
      <xdr:spPr>
        <a:xfrm>
          <a:off x="127635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2" name="テキスト ボックス 41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3" name="テキスト ボックス 41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4" name="テキスト ボックス 41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5" name="テキスト ボックス 41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6" name="テキスト ボックス 41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89408</xdr:rowOff>
    </xdr:from>
    <xdr:to>
      <xdr:col>85</xdr:col>
      <xdr:colOff>177800</xdr:colOff>
      <xdr:row>36</xdr:row>
      <xdr:rowOff>19558</xdr:rowOff>
    </xdr:to>
    <xdr:sp macro="" textlink="">
      <xdr:nvSpPr>
        <xdr:cNvPr id="417" name="楕円 416"/>
        <xdr:cNvSpPr/>
      </xdr:nvSpPr>
      <xdr:spPr>
        <a:xfrm>
          <a:off x="16268700" y="609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112285</xdr:rowOff>
    </xdr:from>
    <xdr:ext cx="405111" cy="259045"/>
    <xdr:sp macro="" textlink="">
      <xdr:nvSpPr>
        <xdr:cNvPr id="418" name="【認定こども園・幼稚園・保育所】&#10;有形固定資産減価償却率該当値テキスト"/>
        <xdr:cNvSpPr txBox="1"/>
      </xdr:nvSpPr>
      <xdr:spPr>
        <a:xfrm>
          <a:off x="16357600" y="5941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137414</xdr:rowOff>
    </xdr:from>
    <xdr:to>
      <xdr:col>81</xdr:col>
      <xdr:colOff>101600</xdr:colOff>
      <xdr:row>35</xdr:row>
      <xdr:rowOff>67564</xdr:rowOff>
    </xdr:to>
    <xdr:sp macro="" textlink="">
      <xdr:nvSpPr>
        <xdr:cNvPr id="419" name="楕円 418"/>
        <xdr:cNvSpPr/>
      </xdr:nvSpPr>
      <xdr:spPr>
        <a:xfrm>
          <a:off x="15430500" y="596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16764</xdr:rowOff>
    </xdr:from>
    <xdr:to>
      <xdr:col>85</xdr:col>
      <xdr:colOff>127000</xdr:colOff>
      <xdr:row>35</xdr:row>
      <xdr:rowOff>140208</xdr:rowOff>
    </xdr:to>
    <xdr:cxnSp macro="">
      <xdr:nvCxnSpPr>
        <xdr:cNvPr id="420" name="直線コネクタ 419"/>
        <xdr:cNvCxnSpPr/>
      </xdr:nvCxnSpPr>
      <xdr:spPr>
        <a:xfrm>
          <a:off x="15481300" y="6017514"/>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123698</xdr:rowOff>
    </xdr:from>
    <xdr:to>
      <xdr:col>76</xdr:col>
      <xdr:colOff>165100</xdr:colOff>
      <xdr:row>35</xdr:row>
      <xdr:rowOff>53848</xdr:rowOff>
    </xdr:to>
    <xdr:sp macro="" textlink="">
      <xdr:nvSpPr>
        <xdr:cNvPr id="421" name="楕円 420"/>
        <xdr:cNvSpPr/>
      </xdr:nvSpPr>
      <xdr:spPr>
        <a:xfrm>
          <a:off x="14541500" y="595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3048</xdr:rowOff>
    </xdr:from>
    <xdr:to>
      <xdr:col>81</xdr:col>
      <xdr:colOff>50800</xdr:colOff>
      <xdr:row>35</xdr:row>
      <xdr:rowOff>16764</xdr:rowOff>
    </xdr:to>
    <xdr:cxnSp macro="">
      <xdr:nvCxnSpPr>
        <xdr:cNvPr id="422" name="直線コネクタ 421"/>
        <xdr:cNvCxnSpPr/>
      </xdr:nvCxnSpPr>
      <xdr:spPr>
        <a:xfrm>
          <a:off x="14592300" y="600379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89408</xdr:rowOff>
    </xdr:from>
    <xdr:to>
      <xdr:col>72</xdr:col>
      <xdr:colOff>38100</xdr:colOff>
      <xdr:row>35</xdr:row>
      <xdr:rowOff>19558</xdr:rowOff>
    </xdr:to>
    <xdr:sp macro="" textlink="">
      <xdr:nvSpPr>
        <xdr:cNvPr id="423" name="楕円 422"/>
        <xdr:cNvSpPr/>
      </xdr:nvSpPr>
      <xdr:spPr>
        <a:xfrm>
          <a:off x="13652500" y="591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140208</xdr:rowOff>
    </xdr:from>
    <xdr:to>
      <xdr:col>76</xdr:col>
      <xdr:colOff>114300</xdr:colOff>
      <xdr:row>35</xdr:row>
      <xdr:rowOff>3048</xdr:rowOff>
    </xdr:to>
    <xdr:cxnSp macro="">
      <xdr:nvCxnSpPr>
        <xdr:cNvPr id="424" name="直線コネクタ 423"/>
        <xdr:cNvCxnSpPr/>
      </xdr:nvCxnSpPr>
      <xdr:spPr>
        <a:xfrm>
          <a:off x="13703300" y="5969508"/>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124985</xdr:rowOff>
    </xdr:from>
    <xdr:ext cx="405111" cy="259045"/>
    <xdr:sp macro="" textlink="">
      <xdr:nvSpPr>
        <xdr:cNvPr id="425" name="n_1aveValue【認定こども園・幼稚園・保育所】&#10;有形固定資産減価償却率"/>
        <xdr:cNvSpPr txBox="1"/>
      </xdr:nvSpPr>
      <xdr:spPr>
        <a:xfrm>
          <a:off x="15266044" y="6640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129557</xdr:rowOff>
    </xdr:from>
    <xdr:ext cx="405111" cy="259045"/>
    <xdr:sp macro="" textlink="">
      <xdr:nvSpPr>
        <xdr:cNvPr id="426" name="n_2aveValue【認定こども園・幼稚園・保育所】&#10;有形固定資産減価償却率"/>
        <xdr:cNvSpPr txBox="1"/>
      </xdr:nvSpPr>
      <xdr:spPr>
        <a:xfrm>
          <a:off x="143897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51833</xdr:rowOff>
    </xdr:from>
    <xdr:ext cx="405111" cy="259045"/>
    <xdr:sp macro="" textlink="">
      <xdr:nvSpPr>
        <xdr:cNvPr id="427" name="n_3aveValue【認定こども園・幼稚園・保育所】&#10;有形固定資産減価償却率"/>
        <xdr:cNvSpPr txBox="1"/>
      </xdr:nvSpPr>
      <xdr:spPr>
        <a:xfrm>
          <a:off x="13500744" y="6566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29227</xdr:rowOff>
    </xdr:from>
    <xdr:ext cx="405111" cy="259045"/>
    <xdr:sp macro="" textlink="">
      <xdr:nvSpPr>
        <xdr:cNvPr id="428" name="n_4aveValue【認定こども園・幼稚園・保育所】&#10;有形固定資産減価償却率"/>
        <xdr:cNvSpPr txBox="1"/>
      </xdr:nvSpPr>
      <xdr:spPr>
        <a:xfrm>
          <a:off x="12611744" y="637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84091</xdr:rowOff>
    </xdr:from>
    <xdr:ext cx="405111" cy="259045"/>
    <xdr:sp macro="" textlink="">
      <xdr:nvSpPr>
        <xdr:cNvPr id="429" name="n_1mainValue【認定こども園・幼稚園・保育所】&#10;有形固定資産減価償却率"/>
        <xdr:cNvSpPr txBox="1"/>
      </xdr:nvSpPr>
      <xdr:spPr>
        <a:xfrm>
          <a:off x="15266044" y="5741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70375</xdr:rowOff>
    </xdr:from>
    <xdr:ext cx="405111" cy="259045"/>
    <xdr:sp macro="" textlink="">
      <xdr:nvSpPr>
        <xdr:cNvPr id="430" name="n_2mainValue【認定こども園・幼稚園・保育所】&#10;有形固定資産減価償却率"/>
        <xdr:cNvSpPr txBox="1"/>
      </xdr:nvSpPr>
      <xdr:spPr>
        <a:xfrm>
          <a:off x="14389744" y="5728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36085</xdr:rowOff>
    </xdr:from>
    <xdr:ext cx="405111" cy="259045"/>
    <xdr:sp macro="" textlink="">
      <xdr:nvSpPr>
        <xdr:cNvPr id="431" name="n_3mainValue【認定こども園・幼稚園・保育所】&#10;有形固定資産減価償却率"/>
        <xdr:cNvSpPr txBox="1"/>
      </xdr:nvSpPr>
      <xdr:spPr>
        <a:xfrm>
          <a:off x="13500744" y="5693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2" name="正方形/長方形 43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3" name="正方形/長方形 43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4" name="正方形/長方形 43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5" name="正方形/長方形 43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6" name="正方形/長方形 43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7" name="正方形/長方形 43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8" name="正方形/長方形 43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9" name="正方形/長方形 43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0" name="テキスト ボックス 43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1" name="直線コネクタ 44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2" name="直線コネクタ 44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3" name="テキスト ボックス 44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4" name="直線コネクタ 44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5" name="テキスト ボックス 44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6" name="直線コネクタ 44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7" name="テキスト ボックス 44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8" name="直線コネクタ 44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9" name="テキスト ボックス 44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0" name="直線コネクタ 44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1" name="テキスト ボックス 45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14478</xdr:rowOff>
    </xdr:from>
    <xdr:to>
      <xdr:col>116</xdr:col>
      <xdr:colOff>62864</xdr:colOff>
      <xdr:row>41</xdr:row>
      <xdr:rowOff>5334</xdr:rowOff>
    </xdr:to>
    <xdr:cxnSp macro="">
      <xdr:nvCxnSpPr>
        <xdr:cNvPr id="453" name="直線コネクタ 452"/>
        <xdr:cNvCxnSpPr/>
      </xdr:nvCxnSpPr>
      <xdr:spPr>
        <a:xfrm flipV="1">
          <a:off x="22160864" y="5672328"/>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9161</xdr:rowOff>
    </xdr:from>
    <xdr:ext cx="469744" cy="259045"/>
    <xdr:sp macro="" textlink="">
      <xdr:nvSpPr>
        <xdr:cNvPr id="454" name="【認定こども園・幼稚園・保育所】&#10;一人当たり面積最小値テキスト"/>
        <xdr:cNvSpPr txBox="1"/>
      </xdr:nvSpPr>
      <xdr:spPr>
        <a:xfrm>
          <a:off x="22199600" y="7038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5334</xdr:rowOff>
    </xdr:from>
    <xdr:to>
      <xdr:col>116</xdr:col>
      <xdr:colOff>152400</xdr:colOff>
      <xdr:row>41</xdr:row>
      <xdr:rowOff>5334</xdr:rowOff>
    </xdr:to>
    <xdr:cxnSp macro="">
      <xdr:nvCxnSpPr>
        <xdr:cNvPr id="455" name="直線コネクタ 454"/>
        <xdr:cNvCxnSpPr/>
      </xdr:nvCxnSpPr>
      <xdr:spPr>
        <a:xfrm>
          <a:off x="22072600" y="703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132605</xdr:rowOff>
    </xdr:from>
    <xdr:ext cx="469744" cy="259045"/>
    <xdr:sp macro="" textlink="">
      <xdr:nvSpPr>
        <xdr:cNvPr id="456" name="【認定こども園・幼稚園・保育所】&#10;一人当たり面積最大値テキスト"/>
        <xdr:cNvSpPr txBox="1"/>
      </xdr:nvSpPr>
      <xdr:spPr>
        <a:xfrm>
          <a:off x="22199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14478</xdr:rowOff>
    </xdr:from>
    <xdr:to>
      <xdr:col>116</xdr:col>
      <xdr:colOff>152400</xdr:colOff>
      <xdr:row>33</xdr:row>
      <xdr:rowOff>14478</xdr:rowOff>
    </xdr:to>
    <xdr:cxnSp macro="">
      <xdr:nvCxnSpPr>
        <xdr:cNvPr id="457" name="直線コネクタ 456"/>
        <xdr:cNvCxnSpPr/>
      </xdr:nvCxnSpPr>
      <xdr:spPr>
        <a:xfrm>
          <a:off x="22072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88409</xdr:rowOff>
    </xdr:from>
    <xdr:ext cx="469744" cy="259045"/>
    <xdr:sp macro="" textlink="">
      <xdr:nvSpPr>
        <xdr:cNvPr id="458" name="【認定こども園・幼稚園・保育所】&#10;一人当たり面積平均値テキスト"/>
        <xdr:cNvSpPr txBox="1"/>
      </xdr:nvSpPr>
      <xdr:spPr>
        <a:xfrm>
          <a:off x="22199600" y="6774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109982</xdr:rowOff>
    </xdr:from>
    <xdr:to>
      <xdr:col>116</xdr:col>
      <xdr:colOff>114300</xdr:colOff>
      <xdr:row>40</xdr:row>
      <xdr:rowOff>40132</xdr:rowOff>
    </xdr:to>
    <xdr:sp macro="" textlink="">
      <xdr:nvSpPr>
        <xdr:cNvPr id="459" name="フローチャート: 判断 458"/>
        <xdr:cNvSpPr/>
      </xdr:nvSpPr>
      <xdr:spPr>
        <a:xfrm>
          <a:off x="22110700" y="679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114554</xdr:rowOff>
    </xdr:from>
    <xdr:to>
      <xdr:col>112</xdr:col>
      <xdr:colOff>38100</xdr:colOff>
      <xdr:row>40</xdr:row>
      <xdr:rowOff>44704</xdr:rowOff>
    </xdr:to>
    <xdr:sp macro="" textlink="">
      <xdr:nvSpPr>
        <xdr:cNvPr id="460" name="フローチャート: 判断 459"/>
        <xdr:cNvSpPr/>
      </xdr:nvSpPr>
      <xdr:spPr>
        <a:xfrm>
          <a:off x="21272500" y="680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119126</xdr:rowOff>
    </xdr:from>
    <xdr:to>
      <xdr:col>107</xdr:col>
      <xdr:colOff>101600</xdr:colOff>
      <xdr:row>40</xdr:row>
      <xdr:rowOff>49276</xdr:rowOff>
    </xdr:to>
    <xdr:sp macro="" textlink="">
      <xdr:nvSpPr>
        <xdr:cNvPr id="461" name="フローチャート: 判断 460"/>
        <xdr:cNvSpPr/>
      </xdr:nvSpPr>
      <xdr:spPr>
        <a:xfrm>
          <a:off x="20383500" y="680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109982</xdr:rowOff>
    </xdr:from>
    <xdr:to>
      <xdr:col>102</xdr:col>
      <xdr:colOff>165100</xdr:colOff>
      <xdr:row>40</xdr:row>
      <xdr:rowOff>40132</xdr:rowOff>
    </xdr:to>
    <xdr:sp macro="" textlink="">
      <xdr:nvSpPr>
        <xdr:cNvPr id="462" name="フローチャート: 判断 461"/>
        <xdr:cNvSpPr/>
      </xdr:nvSpPr>
      <xdr:spPr>
        <a:xfrm>
          <a:off x="19494500" y="679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164846</xdr:rowOff>
    </xdr:from>
    <xdr:to>
      <xdr:col>98</xdr:col>
      <xdr:colOff>38100</xdr:colOff>
      <xdr:row>40</xdr:row>
      <xdr:rowOff>94996</xdr:rowOff>
    </xdr:to>
    <xdr:sp macro="" textlink="">
      <xdr:nvSpPr>
        <xdr:cNvPr id="463" name="フローチャート: 判断 462"/>
        <xdr:cNvSpPr/>
      </xdr:nvSpPr>
      <xdr:spPr>
        <a:xfrm>
          <a:off x="18605500" y="685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4" name="テキスト ボックス 46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5" name="テキスト ボックス 46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6" name="テキスト ボックス 46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7" name="テキスト ボックス 46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8" name="テキスト ボックス 46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135128</xdr:rowOff>
    </xdr:from>
    <xdr:to>
      <xdr:col>116</xdr:col>
      <xdr:colOff>114300</xdr:colOff>
      <xdr:row>33</xdr:row>
      <xdr:rowOff>65278</xdr:rowOff>
    </xdr:to>
    <xdr:sp macro="" textlink="">
      <xdr:nvSpPr>
        <xdr:cNvPr id="469" name="楕円 468"/>
        <xdr:cNvSpPr/>
      </xdr:nvSpPr>
      <xdr:spPr>
        <a:xfrm>
          <a:off x="22110700" y="562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32</xdr:row>
      <xdr:rowOff>88155</xdr:rowOff>
    </xdr:from>
    <xdr:ext cx="469744" cy="259045"/>
    <xdr:sp macro="" textlink="">
      <xdr:nvSpPr>
        <xdr:cNvPr id="470" name="【認定こども園・幼稚園・保育所】&#10;一人当たり面積該当値テキスト"/>
        <xdr:cNvSpPr txBox="1"/>
      </xdr:nvSpPr>
      <xdr:spPr>
        <a:xfrm>
          <a:off x="22199600" y="5574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82550</xdr:rowOff>
    </xdr:from>
    <xdr:to>
      <xdr:col>112</xdr:col>
      <xdr:colOff>38100</xdr:colOff>
      <xdr:row>34</xdr:row>
      <xdr:rowOff>12700</xdr:rowOff>
    </xdr:to>
    <xdr:sp macro="" textlink="">
      <xdr:nvSpPr>
        <xdr:cNvPr id="471" name="楕円 470"/>
        <xdr:cNvSpPr/>
      </xdr:nvSpPr>
      <xdr:spPr>
        <a:xfrm>
          <a:off x="212725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14478</xdr:rowOff>
    </xdr:from>
    <xdr:to>
      <xdr:col>116</xdr:col>
      <xdr:colOff>63500</xdr:colOff>
      <xdr:row>33</xdr:row>
      <xdr:rowOff>133350</xdr:rowOff>
    </xdr:to>
    <xdr:cxnSp macro="">
      <xdr:nvCxnSpPr>
        <xdr:cNvPr id="472" name="直線コネクタ 471"/>
        <xdr:cNvCxnSpPr/>
      </xdr:nvCxnSpPr>
      <xdr:spPr>
        <a:xfrm flipV="1">
          <a:off x="21323300" y="5672328"/>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100838</xdr:rowOff>
    </xdr:from>
    <xdr:to>
      <xdr:col>107</xdr:col>
      <xdr:colOff>101600</xdr:colOff>
      <xdr:row>34</xdr:row>
      <xdr:rowOff>30988</xdr:rowOff>
    </xdr:to>
    <xdr:sp macro="" textlink="">
      <xdr:nvSpPr>
        <xdr:cNvPr id="473" name="楕円 472"/>
        <xdr:cNvSpPr/>
      </xdr:nvSpPr>
      <xdr:spPr>
        <a:xfrm>
          <a:off x="20383500" y="575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133350</xdr:rowOff>
    </xdr:from>
    <xdr:to>
      <xdr:col>111</xdr:col>
      <xdr:colOff>177800</xdr:colOff>
      <xdr:row>33</xdr:row>
      <xdr:rowOff>151638</xdr:rowOff>
    </xdr:to>
    <xdr:cxnSp macro="">
      <xdr:nvCxnSpPr>
        <xdr:cNvPr id="474" name="直線コネクタ 473"/>
        <xdr:cNvCxnSpPr/>
      </xdr:nvCxnSpPr>
      <xdr:spPr>
        <a:xfrm flipV="1">
          <a:off x="20434300" y="57912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64262</xdr:rowOff>
    </xdr:from>
    <xdr:to>
      <xdr:col>102</xdr:col>
      <xdr:colOff>165100</xdr:colOff>
      <xdr:row>33</xdr:row>
      <xdr:rowOff>165862</xdr:rowOff>
    </xdr:to>
    <xdr:sp macro="" textlink="">
      <xdr:nvSpPr>
        <xdr:cNvPr id="475" name="楕円 474"/>
        <xdr:cNvSpPr/>
      </xdr:nvSpPr>
      <xdr:spPr>
        <a:xfrm>
          <a:off x="19494500" y="572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33</xdr:row>
      <xdr:rowOff>115062</xdr:rowOff>
    </xdr:from>
    <xdr:to>
      <xdr:col>107</xdr:col>
      <xdr:colOff>50800</xdr:colOff>
      <xdr:row>33</xdr:row>
      <xdr:rowOff>151638</xdr:rowOff>
    </xdr:to>
    <xdr:cxnSp macro="">
      <xdr:nvCxnSpPr>
        <xdr:cNvPr id="476" name="直線コネクタ 475"/>
        <xdr:cNvCxnSpPr/>
      </xdr:nvCxnSpPr>
      <xdr:spPr>
        <a:xfrm>
          <a:off x="19545300" y="57729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35831</xdr:rowOff>
    </xdr:from>
    <xdr:ext cx="469744" cy="259045"/>
    <xdr:sp macro="" textlink="">
      <xdr:nvSpPr>
        <xdr:cNvPr id="477" name="n_1aveValue【認定こども園・幼稚園・保育所】&#10;一人当たり面積"/>
        <xdr:cNvSpPr txBox="1"/>
      </xdr:nvSpPr>
      <xdr:spPr>
        <a:xfrm>
          <a:off x="21075727" y="689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40403</xdr:rowOff>
    </xdr:from>
    <xdr:ext cx="469744" cy="259045"/>
    <xdr:sp macro="" textlink="">
      <xdr:nvSpPr>
        <xdr:cNvPr id="478" name="n_2aveValue【認定こども園・幼稚園・保育所】&#10;一人当たり面積"/>
        <xdr:cNvSpPr txBox="1"/>
      </xdr:nvSpPr>
      <xdr:spPr>
        <a:xfrm>
          <a:off x="20199427" y="689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31259</xdr:rowOff>
    </xdr:from>
    <xdr:ext cx="469744" cy="259045"/>
    <xdr:sp macro="" textlink="">
      <xdr:nvSpPr>
        <xdr:cNvPr id="479" name="n_3aveValue【認定こども園・幼稚園・保育所】&#10;一人当たり面積"/>
        <xdr:cNvSpPr txBox="1"/>
      </xdr:nvSpPr>
      <xdr:spPr>
        <a:xfrm>
          <a:off x="19310427" y="688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111523</xdr:rowOff>
    </xdr:from>
    <xdr:ext cx="469744" cy="259045"/>
    <xdr:sp macro="" textlink="">
      <xdr:nvSpPr>
        <xdr:cNvPr id="480" name="n_4aveValue【認定こども園・幼稚園・保育所】&#10;一人当たり面積"/>
        <xdr:cNvSpPr txBox="1"/>
      </xdr:nvSpPr>
      <xdr:spPr>
        <a:xfrm>
          <a:off x="18421427" y="662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32</xdr:row>
      <xdr:rowOff>29227</xdr:rowOff>
    </xdr:from>
    <xdr:ext cx="469744" cy="259045"/>
    <xdr:sp macro="" textlink="">
      <xdr:nvSpPr>
        <xdr:cNvPr id="481" name="n_1mainValue【認定こども園・幼稚園・保育所】&#10;一人当たり面積"/>
        <xdr:cNvSpPr txBox="1"/>
      </xdr:nvSpPr>
      <xdr:spPr>
        <a:xfrm>
          <a:off x="21075727" y="55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32</xdr:row>
      <xdr:rowOff>47515</xdr:rowOff>
    </xdr:from>
    <xdr:ext cx="469744" cy="259045"/>
    <xdr:sp macro="" textlink="">
      <xdr:nvSpPr>
        <xdr:cNvPr id="482" name="n_2mainValue【認定こども園・幼稚園・保育所】&#10;一人当たり面積"/>
        <xdr:cNvSpPr txBox="1"/>
      </xdr:nvSpPr>
      <xdr:spPr>
        <a:xfrm>
          <a:off x="20199427" y="5533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32</xdr:row>
      <xdr:rowOff>10939</xdr:rowOff>
    </xdr:from>
    <xdr:ext cx="469744" cy="259045"/>
    <xdr:sp macro="" textlink="">
      <xdr:nvSpPr>
        <xdr:cNvPr id="483" name="n_3mainValue【認定こども園・幼稚園・保育所】&#10;一人当たり面積"/>
        <xdr:cNvSpPr txBox="1"/>
      </xdr:nvSpPr>
      <xdr:spPr>
        <a:xfrm>
          <a:off x="19310427" y="5497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4" name="正方形/長方形 48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5" name="正方形/長方形 48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6" name="正方形/長方形 48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7" name="正方形/長方形 48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8" name="正方形/長方形 48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9" name="正方形/長方形 48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0" name="正方形/長方形 48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1" name="正方形/長方形 49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2" name="テキスト ボックス 49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3" name="直線コネクタ 49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94" name="テキスト ボックス 49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5" name="直線コネクタ 49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96" name="テキスト ボックス 495"/>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7" name="直線コネクタ 49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8" name="テキスト ボックス 49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9" name="直線コネクタ 49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00" name="テキスト ボックス 49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1" name="直線コネクタ 50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2" name="テキスト ボックス 50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3" name="直線コネクタ 50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4" name="テキスト ボックス 50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5" name="直線コネクタ 50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06" name="テキスト ボックス 505"/>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7" name="直線コネクタ 50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8" name="テキスト ボックス 50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4899</xdr:rowOff>
    </xdr:from>
    <xdr:to>
      <xdr:col>85</xdr:col>
      <xdr:colOff>126364</xdr:colOff>
      <xdr:row>63</xdr:row>
      <xdr:rowOff>125730</xdr:rowOff>
    </xdr:to>
    <xdr:cxnSp macro="">
      <xdr:nvCxnSpPr>
        <xdr:cNvPr id="510" name="直線コネクタ 509"/>
        <xdr:cNvCxnSpPr/>
      </xdr:nvCxnSpPr>
      <xdr:spPr>
        <a:xfrm flipV="1">
          <a:off x="16318864" y="9434649"/>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129557</xdr:rowOff>
    </xdr:from>
    <xdr:ext cx="405111" cy="259045"/>
    <xdr:sp macro="" textlink="">
      <xdr:nvSpPr>
        <xdr:cNvPr id="511" name="【学校施設】&#10;有形固定資産減価償却率最小値テキスト"/>
        <xdr:cNvSpPr txBox="1"/>
      </xdr:nvSpPr>
      <xdr:spPr>
        <a:xfrm>
          <a:off x="16357600"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125730</xdr:rowOff>
    </xdr:from>
    <xdr:to>
      <xdr:col>86</xdr:col>
      <xdr:colOff>25400</xdr:colOff>
      <xdr:row>63</xdr:row>
      <xdr:rowOff>125730</xdr:rowOff>
    </xdr:to>
    <xdr:cxnSp macro="">
      <xdr:nvCxnSpPr>
        <xdr:cNvPr id="512" name="直線コネクタ 511"/>
        <xdr:cNvCxnSpPr/>
      </xdr:nvCxnSpPr>
      <xdr:spPr>
        <a:xfrm>
          <a:off x="16230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123026</xdr:rowOff>
    </xdr:from>
    <xdr:ext cx="405111" cy="259045"/>
    <xdr:sp macro="" textlink="">
      <xdr:nvSpPr>
        <xdr:cNvPr id="513" name="【学校施設】&#10;有形固定資産減価償却率最大値テキスト"/>
        <xdr:cNvSpPr txBox="1"/>
      </xdr:nvSpPr>
      <xdr:spPr>
        <a:xfrm>
          <a:off x="16357600" y="9209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4899</xdr:rowOff>
    </xdr:from>
    <xdr:to>
      <xdr:col>86</xdr:col>
      <xdr:colOff>25400</xdr:colOff>
      <xdr:row>55</xdr:row>
      <xdr:rowOff>4899</xdr:rowOff>
    </xdr:to>
    <xdr:cxnSp macro="">
      <xdr:nvCxnSpPr>
        <xdr:cNvPr id="514" name="直線コネクタ 513"/>
        <xdr:cNvCxnSpPr/>
      </xdr:nvCxnSpPr>
      <xdr:spPr>
        <a:xfrm>
          <a:off x="16230600" y="9434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154594</xdr:rowOff>
    </xdr:from>
    <xdr:ext cx="405111" cy="259045"/>
    <xdr:sp macro="" textlink="">
      <xdr:nvSpPr>
        <xdr:cNvPr id="515" name="【学校施設】&#10;有形固定資産減価償却率平均値テキスト"/>
        <xdr:cNvSpPr txBox="1"/>
      </xdr:nvSpPr>
      <xdr:spPr>
        <a:xfrm>
          <a:off x="16357600" y="102701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4717</xdr:rowOff>
    </xdr:from>
    <xdr:to>
      <xdr:col>85</xdr:col>
      <xdr:colOff>177800</xdr:colOff>
      <xdr:row>60</xdr:row>
      <xdr:rowOff>106317</xdr:rowOff>
    </xdr:to>
    <xdr:sp macro="" textlink="">
      <xdr:nvSpPr>
        <xdr:cNvPr id="516" name="フローチャート: 判断 515"/>
        <xdr:cNvSpPr/>
      </xdr:nvSpPr>
      <xdr:spPr>
        <a:xfrm>
          <a:off x="162687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53703</xdr:rowOff>
    </xdr:from>
    <xdr:to>
      <xdr:col>81</xdr:col>
      <xdr:colOff>101600</xdr:colOff>
      <xdr:row>60</xdr:row>
      <xdr:rowOff>155303</xdr:rowOff>
    </xdr:to>
    <xdr:sp macro="" textlink="">
      <xdr:nvSpPr>
        <xdr:cNvPr id="517" name="フローチャート: 判断 516"/>
        <xdr:cNvSpPr/>
      </xdr:nvSpPr>
      <xdr:spPr>
        <a:xfrm>
          <a:off x="15430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89626</xdr:rowOff>
    </xdr:from>
    <xdr:to>
      <xdr:col>76</xdr:col>
      <xdr:colOff>165100</xdr:colOff>
      <xdr:row>61</xdr:row>
      <xdr:rowOff>19776</xdr:rowOff>
    </xdr:to>
    <xdr:sp macro="" textlink="">
      <xdr:nvSpPr>
        <xdr:cNvPr id="518" name="フローチャート: 判断 517"/>
        <xdr:cNvSpPr/>
      </xdr:nvSpPr>
      <xdr:spPr>
        <a:xfrm>
          <a:off x="14541500" y="1037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29210</xdr:rowOff>
    </xdr:from>
    <xdr:to>
      <xdr:col>72</xdr:col>
      <xdr:colOff>38100</xdr:colOff>
      <xdr:row>61</xdr:row>
      <xdr:rowOff>130810</xdr:rowOff>
    </xdr:to>
    <xdr:sp macro="" textlink="">
      <xdr:nvSpPr>
        <xdr:cNvPr id="519" name="フローチャート: 判断 518"/>
        <xdr:cNvSpPr/>
      </xdr:nvSpPr>
      <xdr:spPr>
        <a:xfrm>
          <a:off x="136525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62</xdr:row>
      <xdr:rowOff>43906</xdr:rowOff>
    </xdr:from>
    <xdr:to>
      <xdr:col>67</xdr:col>
      <xdr:colOff>101600</xdr:colOff>
      <xdr:row>62</xdr:row>
      <xdr:rowOff>145506</xdr:rowOff>
    </xdr:to>
    <xdr:sp macro="" textlink="">
      <xdr:nvSpPr>
        <xdr:cNvPr id="520" name="フローチャート: 判断 519"/>
        <xdr:cNvSpPr/>
      </xdr:nvSpPr>
      <xdr:spPr>
        <a:xfrm>
          <a:off x="12763500" y="1067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1" name="テキスト ボックス 52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2" name="テキスト ボックス 52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3" name="テキスト ボックス 52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4" name="テキスト ボックス 52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5" name="テキスト ボックス 52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7983</xdr:rowOff>
    </xdr:from>
    <xdr:to>
      <xdr:col>85</xdr:col>
      <xdr:colOff>177800</xdr:colOff>
      <xdr:row>56</xdr:row>
      <xdr:rowOff>109583</xdr:rowOff>
    </xdr:to>
    <xdr:sp macro="" textlink="">
      <xdr:nvSpPr>
        <xdr:cNvPr id="526" name="楕円 525"/>
        <xdr:cNvSpPr/>
      </xdr:nvSpPr>
      <xdr:spPr>
        <a:xfrm>
          <a:off x="16268700" y="960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30860</xdr:rowOff>
    </xdr:from>
    <xdr:ext cx="405111" cy="259045"/>
    <xdr:sp macro="" textlink="">
      <xdr:nvSpPr>
        <xdr:cNvPr id="527" name="【学校施設】&#10;有形固定資産減価償却率該当値テキスト"/>
        <xdr:cNvSpPr txBox="1"/>
      </xdr:nvSpPr>
      <xdr:spPr>
        <a:xfrm>
          <a:off x="16357600" y="9460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101056</xdr:rowOff>
    </xdr:from>
    <xdr:to>
      <xdr:col>81</xdr:col>
      <xdr:colOff>101600</xdr:colOff>
      <xdr:row>56</xdr:row>
      <xdr:rowOff>31206</xdr:rowOff>
    </xdr:to>
    <xdr:sp macro="" textlink="">
      <xdr:nvSpPr>
        <xdr:cNvPr id="528" name="楕円 527"/>
        <xdr:cNvSpPr/>
      </xdr:nvSpPr>
      <xdr:spPr>
        <a:xfrm>
          <a:off x="15430500" y="953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151856</xdr:rowOff>
    </xdr:from>
    <xdr:to>
      <xdr:col>85</xdr:col>
      <xdr:colOff>127000</xdr:colOff>
      <xdr:row>56</xdr:row>
      <xdr:rowOff>58783</xdr:rowOff>
    </xdr:to>
    <xdr:cxnSp macro="">
      <xdr:nvCxnSpPr>
        <xdr:cNvPr id="529" name="直線コネクタ 528"/>
        <xdr:cNvCxnSpPr/>
      </xdr:nvCxnSpPr>
      <xdr:spPr>
        <a:xfrm>
          <a:off x="15481300" y="9581606"/>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24312</xdr:rowOff>
    </xdr:from>
    <xdr:to>
      <xdr:col>76</xdr:col>
      <xdr:colOff>165100</xdr:colOff>
      <xdr:row>56</xdr:row>
      <xdr:rowOff>125912</xdr:rowOff>
    </xdr:to>
    <xdr:sp macro="" textlink="">
      <xdr:nvSpPr>
        <xdr:cNvPr id="530" name="楕円 529"/>
        <xdr:cNvSpPr/>
      </xdr:nvSpPr>
      <xdr:spPr>
        <a:xfrm>
          <a:off x="14541500" y="962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151856</xdr:rowOff>
    </xdr:from>
    <xdr:to>
      <xdr:col>81</xdr:col>
      <xdr:colOff>50800</xdr:colOff>
      <xdr:row>56</xdr:row>
      <xdr:rowOff>75112</xdr:rowOff>
    </xdr:to>
    <xdr:cxnSp macro="">
      <xdr:nvCxnSpPr>
        <xdr:cNvPr id="531" name="直線コネクタ 530"/>
        <xdr:cNvCxnSpPr/>
      </xdr:nvCxnSpPr>
      <xdr:spPr>
        <a:xfrm flipV="1">
          <a:off x="14592300" y="9581606"/>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120650</xdr:rowOff>
    </xdr:from>
    <xdr:to>
      <xdr:col>72</xdr:col>
      <xdr:colOff>38100</xdr:colOff>
      <xdr:row>56</xdr:row>
      <xdr:rowOff>50800</xdr:rowOff>
    </xdr:to>
    <xdr:sp macro="" textlink="">
      <xdr:nvSpPr>
        <xdr:cNvPr id="532" name="楕円 531"/>
        <xdr:cNvSpPr/>
      </xdr:nvSpPr>
      <xdr:spPr>
        <a:xfrm>
          <a:off x="136525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0</xdr:rowOff>
    </xdr:from>
    <xdr:to>
      <xdr:col>76</xdr:col>
      <xdr:colOff>114300</xdr:colOff>
      <xdr:row>56</xdr:row>
      <xdr:rowOff>75112</xdr:rowOff>
    </xdr:to>
    <xdr:cxnSp macro="">
      <xdr:nvCxnSpPr>
        <xdr:cNvPr id="533" name="直線コネクタ 532"/>
        <xdr:cNvCxnSpPr/>
      </xdr:nvCxnSpPr>
      <xdr:spPr>
        <a:xfrm>
          <a:off x="13703300" y="9601200"/>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146430</xdr:rowOff>
    </xdr:from>
    <xdr:ext cx="405111" cy="259045"/>
    <xdr:sp macro="" textlink="">
      <xdr:nvSpPr>
        <xdr:cNvPr id="534" name="n_1aveValue【学校施設】&#10;有形固定資産減価償却率"/>
        <xdr:cNvSpPr txBox="1"/>
      </xdr:nvSpPr>
      <xdr:spPr>
        <a:xfrm>
          <a:off x="15266044" y="1043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10903</xdr:rowOff>
    </xdr:from>
    <xdr:ext cx="405111" cy="259045"/>
    <xdr:sp macro="" textlink="">
      <xdr:nvSpPr>
        <xdr:cNvPr id="535" name="n_2aveValue【学校施設】&#10;有形固定資産減価償却率"/>
        <xdr:cNvSpPr txBox="1"/>
      </xdr:nvSpPr>
      <xdr:spPr>
        <a:xfrm>
          <a:off x="14389744" y="1046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121937</xdr:rowOff>
    </xdr:from>
    <xdr:ext cx="405111" cy="259045"/>
    <xdr:sp macro="" textlink="">
      <xdr:nvSpPr>
        <xdr:cNvPr id="536" name="n_3aveValue【学校施設】&#10;有形固定資産減価償却率"/>
        <xdr:cNvSpPr txBox="1"/>
      </xdr:nvSpPr>
      <xdr:spPr>
        <a:xfrm>
          <a:off x="135007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162033</xdr:rowOff>
    </xdr:from>
    <xdr:ext cx="405111" cy="259045"/>
    <xdr:sp macro="" textlink="">
      <xdr:nvSpPr>
        <xdr:cNvPr id="537" name="n_4aveValue【学校施設】&#10;有形固定資産減価償却率"/>
        <xdr:cNvSpPr txBox="1"/>
      </xdr:nvSpPr>
      <xdr:spPr>
        <a:xfrm>
          <a:off x="12611744" y="10449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47733</xdr:rowOff>
    </xdr:from>
    <xdr:ext cx="405111" cy="259045"/>
    <xdr:sp macro="" textlink="">
      <xdr:nvSpPr>
        <xdr:cNvPr id="538" name="n_1mainValue【学校施設】&#10;有形固定資産減価償却率"/>
        <xdr:cNvSpPr txBox="1"/>
      </xdr:nvSpPr>
      <xdr:spPr>
        <a:xfrm>
          <a:off x="15266044" y="9306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142439</xdr:rowOff>
    </xdr:from>
    <xdr:ext cx="405111" cy="259045"/>
    <xdr:sp macro="" textlink="">
      <xdr:nvSpPr>
        <xdr:cNvPr id="539" name="n_2mainValue【学校施設】&#10;有形固定資産減価償却率"/>
        <xdr:cNvSpPr txBox="1"/>
      </xdr:nvSpPr>
      <xdr:spPr>
        <a:xfrm>
          <a:off x="14389744" y="9400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67327</xdr:rowOff>
    </xdr:from>
    <xdr:ext cx="405111" cy="259045"/>
    <xdr:sp macro="" textlink="">
      <xdr:nvSpPr>
        <xdr:cNvPr id="540" name="n_3mainValue【学校施設】&#10;有形固定資産減価償却率"/>
        <xdr:cNvSpPr txBox="1"/>
      </xdr:nvSpPr>
      <xdr:spPr>
        <a:xfrm>
          <a:off x="13500744" y="932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1" name="正方形/長方形 54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2" name="正方形/長方形 54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3" name="正方形/長方形 54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4" name="正方形/長方形 54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5" name="正方形/長方形 54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6" name="正方形/長方形 54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7" name="正方形/長方形 54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8" name="正方形/長方形 54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9" name="テキスト ボックス 54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0" name="直線コネクタ 54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51" name="テキスト ボックス 55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52" name="直線コネクタ 55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3" name="テキスト ボックス 55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4" name="直線コネクタ 55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5" name="テキスト ボックス 55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6" name="直線コネクタ 55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7" name="テキスト ボックス 55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8" name="直線コネクタ 55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9" name="テキスト ボックス 55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60" name="直線コネクタ 55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61" name="テキスト ボックス 56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2" name="直線コネクタ 56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3" name="テキスト ボックス 56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46990</xdr:rowOff>
    </xdr:from>
    <xdr:to>
      <xdr:col>116</xdr:col>
      <xdr:colOff>62864</xdr:colOff>
      <xdr:row>64</xdr:row>
      <xdr:rowOff>87630</xdr:rowOff>
    </xdr:to>
    <xdr:cxnSp macro="">
      <xdr:nvCxnSpPr>
        <xdr:cNvPr id="565" name="直線コネクタ 564"/>
        <xdr:cNvCxnSpPr/>
      </xdr:nvCxnSpPr>
      <xdr:spPr>
        <a:xfrm flipV="1">
          <a:off x="22160864" y="9476740"/>
          <a:ext cx="0" cy="1583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91457</xdr:rowOff>
    </xdr:from>
    <xdr:ext cx="469744" cy="259045"/>
    <xdr:sp macro="" textlink="">
      <xdr:nvSpPr>
        <xdr:cNvPr id="566" name="【学校施設】&#10;一人当たり面積最小値テキスト"/>
        <xdr:cNvSpPr txBox="1"/>
      </xdr:nvSpPr>
      <xdr:spPr>
        <a:xfrm>
          <a:off x="22199600" y="1106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87630</xdr:rowOff>
    </xdr:from>
    <xdr:to>
      <xdr:col>116</xdr:col>
      <xdr:colOff>152400</xdr:colOff>
      <xdr:row>64</xdr:row>
      <xdr:rowOff>87630</xdr:rowOff>
    </xdr:to>
    <xdr:cxnSp macro="">
      <xdr:nvCxnSpPr>
        <xdr:cNvPr id="567" name="直線コネクタ 566"/>
        <xdr:cNvCxnSpPr/>
      </xdr:nvCxnSpPr>
      <xdr:spPr>
        <a:xfrm>
          <a:off x="22072600" y="1106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165117</xdr:rowOff>
    </xdr:from>
    <xdr:ext cx="469744" cy="259045"/>
    <xdr:sp macro="" textlink="">
      <xdr:nvSpPr>
        <xdr:cNvPr id="568" name="【学校施設】&#10;一人当たり面積最大値テキスト"/>
        <xdr:cNvSpPr txBox="1"/>
      </xdr:nvSpPr>
      <xdr:spPr>
        <a:xfrm>
          <a:off x="22199600" y="925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46990</xdr:rowOff>
    </xdr:from>
    <xdr:to>
      <xdr:col>116</xdr:col>
      <xdr:colOff>152400</xdr:colOff>
      <xdr:row>55</xdr:row>
      <xdr:rowOff>46990</xdr:rowOff>
    </xdr:to>
    <xdr:cxnSp macro="">
      <xdr:nvCxnSpPr>
        <xdr:cNvPr id="569" name="直線コネクタ 568"/>
        <xdr:cNvCxnSpPr/>
      </xdr:nvCxnSpPr>
      <xdr:spPr>
        <a:xfrm>
          <a:off x="22072600" y="947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165117</xdr:rowOff>
    </xdr:from>
    <xdr:ext cx="469744" cy="259045"/>
    <xdr:sp macro="" textlink="">
      <xdr:nvSpPr>
        <xdr:cNvPr id="570" name="【学校施設】&#10;一人当たり面積平均値テキスト"/>
        <xdr:cNvSpPr txBox="1"/>
      </xdr:nvSpPr>
      <xdr:spPr>
        <a:xfrm>
          <a:off x="22199600" y="10623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15240</xdr:rowOff>
    </xdr:from>
    <xdr:to>
      <xdr:col>116</xdr:col>
      <xdr:colOff>114300</xdr:colOff>
      <xdr:row>62</xdr:row>
      <xdr:rowOff>116840</xdr:rowOff>
    </xdr:to>
    <xdr:sp macro="" textlink="">
      <xdr:nvSpPr>
        <xdr:cNvPr id="571" name="フローチャート: 判断 570"/>
        <xdr:cNvSpPr/>
      </xdr:nvSpPr>
      <xdr:spPr>
        <a:xfrm>
          <a:off x="22110700" y="10645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10160</xdr:rowOff>
    </xdr:from>
    <xdr:to>
      <xdr:col>112</xdr:col>
      <xdr:colOff>38100</xdr:colOff>
      <xdr:row>62</xdr:row>
      <xdr:rowOff>111760</xdr:rowOff>
    </xdr:to>
    <xdr:sp macro="" textlink="">
      <xdr:nvSpPr>
        <xdr:cNvPr id="572" name="フローチャート: 判断 571"/>
        <xdr:cNvSpPr/>
      </xdr:nvSpPr>
      <xdr:spPr>
        <a:xfrm>
          <a:off x="212725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16510</xdr:rowOff>
    </xdr:from>
    <xdr:to>
      <xdr:col>107</xdr:col>
      <xdr:colOff>101600</xdr:colOff>
      <xdr:row>62</xdr:row>
      <xdr:rowOff>118110</xdr:rowOff>
    </xdr:to>
    <xdr:sp macro="" textlink="">
      <xdr:nvSpPr>
        <xdr:cNvPr id="573" name="フローチャート: 判断 572"/>
        <xdr:cNvSpPr/>
      </xdr:nvSpPr>
      <xdr:spPr>
        <a:xfrm>
          <a:off x="20383500" y="1064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0</xdr:rowOff>
    </xdr:from>
    <xdr:to>
      <xdr:col>102</xdr:col>
      <xdr:colOff>165100</xdr:colOff>
      <xdr:row>62</xdr:row>
      <xdr:rowOff>101600</xdr:rowOff>
    </xdr:to>
    <xdr:sp macro="" textlink="">
      <xdr:nvSpPr>
        <xdr:cNvPr id="574" name="フローチャート: 判断 573"/>
        <xdr:cNvSpPr/>
      </xdr:nvSpPr>
      <xdr:spPr>
        <a:xfrm>
          <a:off x="19494500" y="1062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2540</xdr:rowOff>
    </xdr:from>
    <xdr:to>
      <xdr:col>98</xdr:col>
      <xdr:colOff>38100</xdr:colOff>
      <xdr:row>62</xdr:row>
      <xdr:rowOff>104140</xdr:rowOff>
    </xdr:to>
    <xdr:sp macro="" textlink="">
      <xdr:nvSpPr>
        <xdr:cNvPr id="575" name="フローチャート: 判断 574"/>
        <xdr:cNvSpPr/>
      </xdr:nvSpPr>
      <xdr:spPr>
        <a:xfrm>
          <a:off x="186055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6" name="テキスト ボックス 57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7" name="テキスト ボックス 57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8" name="テキスト ボックス 57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9" name="テキスト ボックス 57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0" name="テキスト ボックス 57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167640</xdr:rowOff>
    </xdr:from>
    <xdr:to>
      <xdr:col>116</xdr:col>
      <xdr:colOff>114300</xdr:colOff>
      <xdr:row>55</xdr:row>
      <xdr:rowOff>97790</xdr:rowOff>
    </xdr:to>
    <xdr:sp macro="" textlink="">
      <xdr:nvSpPr>
        <xdr:cNvPr id="581" name="楕円 580"/>
        <xdr:cNvSpPr/>
      </xdr:nvSpPr>
      <xdr:spPr>
        <a:xfrm>
          <a:off x="221107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54</xdr:row>
      <xdr:rowOff>120667</xdr:rowOff>
    </xdr:from>
    <xdr:ext cx="469744" cy="259045"/>
    <xdr:sp macro="" textlink="">
      <xdr:nvSpPr>
        <xdr:cNvPr id="582" name="【学校施設】&#10;一人当たり面積該当値テキスト"/>
        <xdr:cNvSpPr txBox="1"/>
      </xdr:nvSpPr>
      <xdr:spPr>
        <a:xfrm>
          <a:off x="22199600" y="937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3810</xdr:rowOff>
    </xdr:from>
    <xdr:to>
      <xdr:col>112</xdr:col>
      <xdr:colOff>38100</xdr:colOff>
      <xdr:row>55</xdr:row>
      <xdr:rowOff>105410</xdr:rowOff>
    </xdr:to>
    <xdr:sp macro="" textlink="">
      <xdr:nvSpPr>
        <xdr:cNvPr id="583" name="楕円 582"/>
        <xdr:cNvSpPr/>
      </xdr:nvSpPr>
      <xdr:spPr>
        <a:xfrm>
          <a:off x="212725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46990</xdr:rowOff>
    </xdr:from>
    <xdr:to>
      <xdr:col>116</xdr:col>
      <xdr:colOff>63500</xdr:colOff>
      <xdr:row>55</xdr:row>
      <xdr:rowOff>54610</xdr:rowOff>
    </xdr:to>
    <xdr:cxnSp macro="">
      <xdr:nvCxnSpPr>
        <xdr:cNvPr id="584" name="直線コネクタ 583"/>
        <xdr:cNvCxnSpPr/>
      </xdr:nvCxnSpPr>
      <xdr:spPr>
        <a:xfrm flipV="1">
          <a:off x="21323300" y="94767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87630</xdr:rowOff>
    </xdr:from>
    <xdr:to>
      <xdr:col>107</xdr:col>
      <xdr:colOff>101600</xdr:colOff>
      <xdr:row>56</xdr:row>
      <xdr:rowOff>17780</xdr:rowOff>
    </xdr:to>
    <xdr:sp macro="" textlink="">
      <xdr:nvSpPr>
        <xdr:cNvPr id="585" name="楕円 584"/>
        <xdr:cNvSpPr/>
      </xdr:nvSpPr>
      <xdr:spPr>
        <a:xfrm>
          <a:off x="203835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54610</xdr:rowOff>
    </xdr:from>
    <xdr:to>
      <xdr:col>111</xdr:col>
      <xdr:colOff>177800</xdr:colOff>
      <xdr:row>55</xdr:row>
      <xdr:rowOff>138430</xdr:rowOff>
    </xdr:to>
    <xdr:cxnSp macro="">
      <xdr:nvCxnSpPr>
        <xdr:cNvPr id="586" name="直線コネクタ 585"/>
        <xdr:cNvCxnSpPr/>
      </xdr:nvCxnSpPr>
      <xdr:spPr>
        <a:xfrm flipV="1">
          <a:off x="20434300" y="94843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31750</xdr:rowOff>
    </xdr:from>
    <xdr:to>
      <xdr:col>102</xdr:col>
      <xdr:colOff>165100</xdr:colOff>
      <xdr:row>55</xdr:row>
      <xdr:rowOff>133350</xdr:rowOff>
    </xdr:to>
    <xdr:sp macro="" textlink="">
      <xdr:nvSpPr>
        <xdr:cNvPr id="587" name="楕円 586"/>
        <xdr:cNvSpPr/>
      </xdr:nvSpPr>
      <xdr:spPr>
        <a:xfrm>
          <a:off x="194945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55</xdr:row>
      <xdr:rowOff>82550</xdr:rowOff>
    </xdr:from>
    <xdr:to>
      <xdr:col>107</xdr:col>
      <xdr:colOff>50800</xdr:colOff>
      <xdr:row>55</xdr:row>
      <xdr:rowOff>138430</xdr:rowOff>
    </xdr:to>
    <xdr:cxnSp macro="">
      <xdr:nvCxnSpPr>
        <xdr:cNvPr id="588" name="直線コネクタ 587"/>
        <xdr:cNvCxnSpPr/>
      </xdr:nvCxnSpPr>
      <xdr:spPr>
        <a:xfrm>
          <a:off x="19545300" y="9512300"/>
          <a:ext cx="889000" cy="5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102887</xdr:rowOff>
    </xdr:from>
    <xdr:ext cx="469744" cy="259045"/>
    <xdr:sp macro="" textlink="">
      <xdr:nvSpPr>
        <xdr:cNvPr id="589" name="n_1aveValue【学校施設】&#10;一人当たり面積"/>
        <xdr:cNvSpPr txBox="1"/>
      </xdr:nvSpPr>
      <xdr:spPr>
        <a:xfrm>
          <a:off x="21075727" y="1073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109237</xdr:rowOff>
    </xdr:from>
    <xdr:ext cx="469744" cy="259045"/>
    <xdr:sp macro="" textlink="">
      <xdr:nvSpPr>
        <xdr:cNvPr id="590" name="n_2aveValue【学校施設】&#10;一人当たり面積"/>
        <xdr:cNvSpPr txBox="1"/>
      </xdr:nvSpPr>
      <xdr:spPr>
        <a:xfrm>
          <a:off x="20199427" y="10739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92727</xdr:rowOff>
    </xdr:from>
    <xdr:ext cx="469744" cy="259045"/>
    <xdr:sp macro="" textlink="">
      <xdr:nvSpPr>
        <xdr:cNvPr id="591" name="n_3aveValue【学校施設】&#10;一人当たり面積"/>
        <xdr:cNvSpPr txBox="1"/>
      </xdr:nvSpPr>
      <xdr:spPr>
        <a:xfrm>
          <a:off x="19310427" y="1072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120667</xdr:rowOff>
    </xdr:from>
    <xdr:ext cx="469744" cy="259045"/>
    <xdr:sp macro="" textlink="">
      <xdr:nvSpPr>
        <xdr:cNvPr id="592" name="n_4aveValue【学校施設】&#10;一人当たり面積"/>
        <xdr:cNvSpPr txBox="1"/>
      </xdr:nvSpPr>
      <xdr:spPr>
        <a:xfrm>
          <a:off x="18421427" y="1040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53</xdr:row>
      <xdr:rowOff>121937</xdr:rowOff>
    </xdr:from>
    <xdr:ext cx="469744" cy="259045"/>
    <xdr:sp macro="" textlink="">
      <xdr:nvSpPr>
        <xdr:cNvPr id="593" name="n_1mainValue【学校施設】&#10;一人当たり面積"/>
        <xdr:cNvSpPr txBox="1"/>
      </xdr:nvSpPr>
      <xdr:spPr>
        <a:xfrm>
          <a:off x="21075727" y="9208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34307</xdr:rowOff>
    </xdr:from>
    <xdr:ext cx="469744" cy="259045"/>
    <xdr:sp macro="" textlink="">
      <xdr:nvSpPr>
        <xdr:cNvPr id="594" name="n_2mainValue【学校施設】&#10;一人当たり面積"/>
        <xdr:cNvSpPr txBox="1"/>
      </xdr:nvSpPr>
      <xdr:spPr>
        <a:xfrm>
          <a:off x="20199427" y="929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53</xdr:row>
      <xdr:rowOff>149877</xdr:rowOff>
    </xdr:from>
    <xdr:ext cx="469744" cy="259045"/>
    <xdr:sp macro="" textlink="">
      <xdr:nvSpPr>
        <xdr:cNvPr id="595" name="n_3mainValue【学校施設】&#10;一人当たり面積"/>
        <xdr:cNvSpPr txBox="1"/>
      </xdr:nvSpPr>
      <xdr:spPr>
        <a:xfrm>
          <a:off x="19310427" y="923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6" name="正方形/長方形 59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7" name="正方形/長方形 59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8" name="正方形/長方形 59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9" name="正方形/長方形 59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0" name="正方形/長方形 59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1" name="正方形/長方形 60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2" name="正方形/長方形 60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3" name="正方形/長方形 60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4" name="テキスト ボックス 60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5" name="直線コネクタ 60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6" name="テキスト ボックス 60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7" name="直線コネクタ 60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8" name="テキスト ボックス 60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9" name="直線コネクタ 60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10" name="テキスト ボックス 60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1" name="直線コネクタ 61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2" name="テキスト ボックス 61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3" name="直線コネクタ 61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4" name="テキスト ボックス 61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5" name="直線コネクタ 61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6" name="テキスト ボックス 61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7" name="直線コネクタ 61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8" name="テキスト ボックス 61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9" name="直線コネクタ 61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85452</xdr:rowOff>
    </xdr:from>
    <xdr:to>
      <xdr:col>85</xdr:col>
      <xdr:colOff>126364</xdr:colOff>
      <xdr:row>85</xdr:row>
      <xdr:rowOff>150768</xdr:rowOff>
    </xdr:to>
    <xdr:cxnSp macro="">
      <xdr:nvCxnSpPr>
        <xdr:cNvPr id="621" name="直線コネクタ 620"/>
        <xdr:cNvCxnSpPr/>
      </xdr:nvCxnSpPr>
      <xdr:spPr>
        <a:xfrm flipV="1">
          <a:off x="16318864" y="13458552"/>
          <a:ext cx="0" cy="1265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154595</xdr:rowOff>
    </xdr:from>
    <xdr:ext cx="405111" cy="259045"/>
    <xdr:sp macro="" textlink="">
      <xdr:nvSpPr>
        <xdr:cNvPr id="622" name="【児童館】&#10;有形固定資産減価償却率最小値テキスト"/>
        <xdr:cNvSpPr txBox="1"/>
      </xdr:nvSpPr>
      <xdr:spPr>
        <a:xfrm>
          <a:off x="16357600" y="14727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150768</xdr:rowOff>
    </xdr:from>
    <xdr:to>
      <xdr:col>86</xdr:col>
      <xdr:colOff>25400</xdr:colOff>
      <xdr:row>85</xdr:row>
      <xdr:rowOff>150768</xdr:rowOff>
    </xdr:to>
    <xdr:cxnSp macro="">
      <xdr:nvCxnSpPr>
        <xdr:cNvPr id="623" name="直線コネクタ 622"/>
        <xdr:cNvCxnSpPr/>
      </xdr:nvCxnSpPr>
      <xdr:spPr>
        <a:xfrm>
          <a:off x="16230600" y="1472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32129</xdr:rowOff>
    </xdr:from>
    <xdr:ext cx="405111" cy="259045"/>
    <xdr:sp macro="" textlink="">
      <xdr:nvSpPr>
        <xdr:cNvPr id="624" name="【児童館】&#10;有形固定資産減価償却率最大値テキスト"/>
        <xdr:cNvSpPr txBox="1"/>
      </xdr:nvSpPr>
      <xdr:spPr>
        <a:xfrm>
          <a:off x="16357600" y="13233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85452</xdr:rowOff>
    </xdr:from>
    <xdr:to>
      <xdr:col>86</xdr:col>
      <xdr:colOff>25400</xdr:colOff>
      <xdr:row>78</xdr:row>
      <xdr:rowOff>85452</xdr:rowOff>
    </xdr:to>
    <xdr:cxnSp macro="">
      <xdr:nvCxnSpPr>
        <xdr:cNvPr id="625" name="直線コネクタ 624"/>
        <xdr:cNvCxnSpPr/>
      </xdr:nvCxnSpPr>
      <xdr:spPr>
        <a:xfrm>
          <a:off x="16230600" y="1345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121211</xdr:rowOff>
    </xdr:from>
    <xdr:ext cx="405111" cy="259045"/>
    <xdr:sp macro="" textlink="">
      <xdr:nvSpPr>
        <xdr:cNvPr id="626" name="【児童館】&#10;有形固定資産減価償却率平均値テキスト"/>
        <xdr:cNvSpPr txBox="1"/>
      </xdr:nvSpPr>
      <xdr:spPr>
        <a:xfrm>
          <a:off x="16357600" y="140086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98334</xdr:rowOff>
    </xdr:from>
    <xdr:to>
      <xdr:col>85</xdr:col>
      <xdr:colOff>177800</xdr:colOff>
      <xdr:row>83</xdr:row>
      <xdr:rowOff>28484</xdr:rowOff>
    </xdr:to>
    <xdr:sp macro="" textlink="">
      <xdr:nvSpPr>
        <xdr:cNvPr id="627" name="フローチャート: 判断 626"/>
        <xdr:cNvSpPr/>
      </xdr:nvSpPr>
      <xdr:spPr>
        <a:xfrm>
          <a:off x="16268700" y="1415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124461</xdr:rowOff>
    </xdr:from>
    <xdr:to>
      <xdr:col>81</xdr:col>
      <xdr:colOff>101600</xdr:colOff>
      <xdr:row>83</xdr:row>
      <xdr:rowOff>54611</xdr:rowOff>
    </xdr:to>
    <xdr:sp macro="" textlink="">
      <xdr:nvSpPr>
        <xdr:cNvPr id="628" name="フローチャート: 判断 627"/>
        <xdr:cNvSpPr/>
      </xdr:nvSpPr>
      <xdr:spPr>
        <a:xfrm>
          <a:off x="15430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98334</xdr:rowOff>
    </xdr:from>
    <xdr:to>
      <xdr:col>76</xdr:col>
      <xdr:colOff>165100</xdr:colOff>
      <xdr:row>83</xdr:row>
      <xdr:rowOff>28484</xdr:rowOff>
    </xdr:to>
    <xdr:sp macro="" textlink="">
      <xdr:nvSpPr>
        <xdr:cNvPr id="629" name="フローチャート: 判断 628"/>
        <xdr:cNvSpPr/>
      </xdr:nvSpPr>
      <xdr:spPr>
        <a:xfrm>
          <a:off x="14541500" y="1415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108131</xdr:rowOff>
    </xdr:from>
    <xdr:to>
      <xdr:col>72</xdr:col>
      <xdr:colOff>38100</xdr:colOff>
      <xdr:row>83</xdr:row>
      <xdr:rowOff>38281</xdr:rowOff>
    </xdr:to>
    <xdr:sp macro="" textlink="">
      <xdr:nvSpPr>
        <xdr:cNvPr id="630" name="フローチャート: 判断 629"/>
        <xdr:cNvSpPr/>
      </xdr:nvSpPr>
      <xdr:spPr>
        <a:xfrm>
          <a:off x="13652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163649</xdr:rowOff>
    </xdr:from>
    <xdr:to>
      <xdr:col>67</xdr:col>
      <xdr:colOff>101600</xdr:colOff>
      <xdr:row>83</xdr:row>
      <xdr:rowOff>93799</xdr:rowOff>
    </xdr:to>
    <xdr:sp macro="" textlink="">
      <xdr:nvSpPr>
        <xdr:cNvPr id="631" name="フローチャート: 判断 630"/>
        <xdr:cNvSpPr/>
      </xdr:nvSpPr>
      <xdr:spPr>
        <a:xfrm>
          <a:off x="12763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2" name="テキスト ボックス 63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3" name="テキスト ボックス 63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4" name="テキスト ボックス 63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5" name="テキスト ボックス 63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6" name="テキスト ボックス 63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85271</xdr:rowOff>
    </xdr:from>
    <xdr:to>
      <xdr:col>85</xdr:col>
      <xdr:colOff>177800</xdr:colOff>
      <xdr:row>84</xdr:row>
      <xdr:rowOff>15421</xdr:rowOff>
    </xdr:to>
    <xdr:sp macro="" textlink="">
      <xdr:nvSpPr>
        <xdr:cNvPr id="637" name="楕円 636"/>
        <xdr:cNvSpPr/>
      </xdr:nvSpPr>
      <xdr:spPr>
        <a:xfrm>
          <a:off x="16268700" y="1431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63698</xdr:rowOff>
    </xdr:from>
    <xdr:ext cx="405111" cy="259045"/>
    <xdr:sp macro="" textlink="">
      <xdr:nvSpPr>
        <xdr:cNvPr id="638" name="【児童館】&#10;有形固定資産減価償却率該当値テキスト"/>
        <xdr:cNvSpPr txBox="1"/>
      </xdr:nvSpPr>
      <xdr:spPr>
        <a:xfrm>
          <a:off x="16357600" y="1429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49349</xdr:rowOff>
    </xdr:from>
    <xdr:to>
      <xdr:col>81</xdr:col>
      <xdr:colOff>101600</xdr:colOff>
      <xdr:row>83</xdr:row>
      <xdr:rowOff>150949</xdr:rowOff>
    </xdr:to>
    <xdr:sp macro="" textlink="">
      <xdr:nvSpPr>
        <xdr:cNvPr id="639" name="楕円 638"/>
        <xdr:cNvSpPr/>
      </xdr:nvSpPr>
      <xdr:spPr>
        <a:xfrm>
          <a:off x="15430500" y="1427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100149</xdr:rowOff>
    </xdr:from>
    <xdr:to>
      <xdr:col>85</xdr:col>
      <xdr:colOff>127000</xdr:colOff>
      <xdr:row>83</xdr:row>
      <xdr:rowOff>136071</xdr:rowOff>
    </xdr:to>
    <xdr:cxnSp macro="">
      <xdr:nvCxnSpPr>
        <xdr:cNvPr id="640" name="直線コネクタ 639"/>
        <xdr:cNvCxnSpPr/>
      </xdr:nvCxnSpPr>
      <xdr:spPr>
        <a:xfrm>
          <a:off x="15481300" y="14330499"/>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13426</xdr:rowOff>
    </xdr:from>
    <xdr:to>
      <xdr:col>76</xdr:col>
      <xdr:colOff>165100</xdr:colOff>
      <xdr:row>83</xdr:row>
      <xdr:rowOff>115026</xdr:rowOff>
    </xdr:to>
    <xdr:sp macro="" textlink="">
      <xdr:nvSpPr>
        <xdr:cNvPr id="641" name="楕円 640"/>
        <xdr:cNvSpPr/>
      </xdr:nvSpPr>
      <xdr:spPr>
        <a:xfrm>
          <a:off x="14541500" y="1424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64226</xdr:rowOff>
    </xdr:from>
    <xdr:to>
      <xdr:col>81</xdr:col>
      <xdr:colOff>50800</xdr:colOff>
      <xdr:row>83</xdr:row>
      <xdr:rowOff>100149</xdr:rowOff>
    </xdr:to>
    <xdr:cxnSp macro="">
      <xdr:nvCxnSpPr>
        <xdr:cNvPr id="642" name="直線コネクタ 641"/>
        <xdr:cNvCxnSpPr/>
      </xdr:nvCxnSpPr>
      <xdr:spPr>
        <a:xfrm>
          <a:off x="14592300" y="1429457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148952</xdr:rowOff>
    </xdr:from>
    <xdr:to>
      <xdr:col>72</xdr:col>
      <xdr:colOff>38100</xdr:colOff>
      <xdr:row>83</xdr:row>
      <xdr:rowOff>79102</xdr:rowOff>
    </xdr:to>
    <xdr:sp macro="" textlink="">
      <xdr:nvSpPr>
        <xdr:cNvPr id="643" name="楕円 642"/>
        <xdr:cNvSpPr/>
      </xdr:nvSpPr>
      <xdr:spPr>
        <a:xfrm>
          <a:off x="13652500" y="1420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28302</xdr:rowOff>
    </xdr:from>
    <xdr:to>
      <xdr:col>76</xdr:col>
      <xdr:colOff>114300</xdr:colOff>
      <xdr:row>83</xdr:row>
      <xdr:rowOff>64226</xdr:rowOff>
    </xdr:to>
    <xdr:cxnSp macro="">
      <xdr:nvCxnSpPr>
        <xdr:cNvPr id="644" name="直線コネクタ 643"/>
        <xdr:cNvCxnSpPr/>
      </xdr:nvCxnSpPr>
      <xdr:spPr>
        <a:xfrm>
          <a:off x="13703300" y="1425865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71138</xdr:rowOff>
    </xdr:from>
    <xdr:ext cx="405111" cy="259045"/>
    <xdr:sp macro="" textlink="">
      <xdr:nvSpPr>
        <xdr:cNvPr id="645" name="n_1aveValue【児童館】&#10;有形固定資産減価償却率"/>
        <xdr:cNvSpPr txBox="1"/>
      </xdr:nvSpPr>
      <xdr:spPr>
        <a:xfrm>
          <a:off x="15266044" y="1395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45011</xdr:rowOff>
    </xdr:from>
    <xdr:ext cx="405111" cy="259045"/>
    <xdr:sp macro="" textlink="">
      <xdr:nvSpPr>
        <xdr:cNvPr id="646" name="n_2aveValue【児童館】&#10;有形固定資産減価償却率"/>
        <xdr:cNvSpPr txBox="1"/>
      </xdr:nvSpPr>
      <xdr:spPr>
        <a:xfrm>
          <a:off x="14389744" y="1393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54808</xdr:rowOff>
    </xdr:from>
    <xdr:ext cx="405111" cy="259045"/>
    <xdr:sp macro="" textlink="">
      <xdr:nvSpPr>
        <xdr:cNvPr id="647" name="n_3aveValue【児童館】&#10;有形固定資産減価償却率"/>
        <xdr:cNvSpPr txBox="1"/>
      </xdr:nvSpPr>
      <xdr:spPr>
        <a:xfrm>
          <a:off x="13500744" y="1394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110326</xdr:rowOff>
    </xdr:from>
    <xdr:ext cx="405111" cy="259045"/>
    <xdr:sp macro="" textlink="">
      <xdr:nvSpPr>
        <xdr:cNvPr id="648" name="n_4aveValue【児童館】&#10;有形固定資産減価償却率"/>
        <xdr:cNvSpPr txBox="1"/>
      </xdr:nvSpPr>
      <xdr:spPr>
        <a:xfrm>
          <a:off x="12611744" y="1399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142076</xdr:rowOff>
    </xdr:from>
    <xdr:ext cx="405111" cy="259045"/>
    <xdr:sp macro="" textlink="">
      <xdr:nvSpPr>
        <xdr:cNvPr id="649" name="n_1mainValue【児童館】&#10;有形固定資産減価償却率"/>
        <xdr:cNvSpPr txBox="1"/>
      </xdr:nvSpPr>
      <xdr:spPr>
        <a:xfrm>
          <a:off x="15266044" y="1437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106153</xdr:rowOff>
    </xdr:from>
    <xdr:ext cx="405111" cy="259045"/>
    <xdr:sp macro="" textlink="">
      <xdr:nvSpPr>
        <xdr:cNvPr id="650" name="n_2mainValue【児童館】&#10;有形固定資産減価償却率"/>
        <xdr:cNvSpPr txBox="1"/>
      </xdr:nvSpPr>
      <xdr:spPr>
        <a:xfrm>
          <a:off x="14389744" y="1433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70229</xdr:rowOff>
    </xdr:from>
    <xdr:ext cx="405111" cy="259045"/>
    <xdr:sp macro="" textlink="">
      <xdr:nvSpPr>
        <xdr:cNvPr id="651" name="n_3mainValue【児童館】&#10;有形固定資産減価償却率"/>
        <xdr:cNvSpPr txBox="1"/>
      </xdr:nvSpPr>
      <xdr:spPr>
        <a:xfrm>
          <a:off x="13500744" y="1430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2" name="正方形/長方形 65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3" name="正方形/長方形 65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4" name="正方形/長方形 65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5" name="正方形/長方形 65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6" name="正方形/長方形 65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7" name="正方形/長方形 65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8" name="正方形/長方形 65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9" name="正方形/長方形 65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0" name="テキスト ボックス 65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1" name="直線コネクタ 66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62" name="直線コネクタ 661"/>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63" name="テキスト ボックス 662"/>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64" name="直線コネクタ 663"/>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65" name="テキスト ボックス 664"/>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66" name="直線コネクタ 665"/>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67" name="テキスト ボックス 666"/>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68" name="直線コネクタ 667"/>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69" name="テキスト ボックス 668"/>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70" name="直線コネクタ 669"/>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71" name="テキスト ボックス 670"/>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72" name="直線コネクタ 671"/>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73" name="テキスト ボックス 672"/>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4" name="直線コネクタ 67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5" name="テキスト ボックス 67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168729</xdr:rowOff>
    </xdr:from>
    <xdr:to>
      <xdr:col>116</xdr:col>
      <xdr:colOff>62864</xdr:colOff>
      <xdr:row>86</xdr:row>
      <xdr:rowOff>103414</xdr:rowOff>
    </xdr:to>
    <xdr:cxnSp macro="">
      <xdr:nvCxnSpPr>
        <xdr:cNvPr id="677" name="直線コネクタ 676"/>
        <xdr:cNvCxnSpPr/>
      </xdr:nvCxnSpPr>
      <xdr:spPr>
        <a:xfrm flipV="1">
          <a:off x="22160864" y="13541829"/>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107241</xdr:rowOff>
    </xdr:from>
    <xdr:ext cx="469744" cy="259045"/>
    <xdr:sp macro="" textlink="">
      <xdr:nvSpPr>
        <xdr:cNvPr id="678" name="【児童館】&#10;一人当たり面積最小値テキスト"/>
        <xdr:cNvSpPr txBox="1"/>
      </xdr:nvSpPr>
      <xdr:spPr>
        <a:xfrm>
          <a:off x="22199600" y="1485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103414</xdr:rowOff>
    </xdr:from>
    <xdr:to>
      <xdr:col>116</xdr:col>
      <xdr:colOff>152400</xdr:colOff>
      <xdr:row>86</xdr:row>
      <xdr:rowOff>103414</xdr:rowOff>
    </xdr:to>
    <xdr:cxnSp macro="">
      <xdr:nvCxnSpPr>
        <xdr:cNvPr id="679" name="直線コネクタ 678"/>
        <xdr:cNvCxnSpPr/>
      </xdr:nvCxnSpPr>
      <xdr:spPr>
        <a:xfrm>
          <a:off x="22072600" y="148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115406</xdr:rowOff>
    </xdr:from>
    <xdr:ext cx="469744" cy="259045"/>
    <xdr:sp macro="" textlink="">
      <xdr:nvSpPr>
        <xdr:cNvPr id="680" name="【児童館】&#10;一人当たり面積最大値テキスト"/>
        <xdr:cNvSpPr txBox="1"/>
      </xdr:nvSpPr>
      <xdr:spPr>
        <a:xfrm>
          <a:off x="22199600" y="13317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168729</xdr:rowOff>
    </xdr:from>
    <xdr:to>
      <xdr:col>116</xdr:col>
      <xdr:colOff>152400</xdr:colOff>
      <xdr:row>78</xdr:row>
      <xdr:rowOff>168729</xdr:rowOff>
    </xdr:to>
    <xdr:cxnSp macro="">
      <xdr:nvCxnSpPr>
        <xdr:cNvPr id="681" name="直線コネクタ 680"/>
        <xdr:cNvCxnSpPr/>
      </xdr:nvCxnSpPr>
      <xdr:spPr>
        <a:xfrm>
          <a:off x="22072600" y="13541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120848</xdr:rowOff>
    </xdr:from>
    <xdr:ext cx="469744" cy="259045"/>
    <xdr:sp macro="" textlink="">
      <xdr:nvSpPr>
        <xdr:cNvPr id="682" name="【児童館】&#10;一人当たり面積平均値テキスト"/>
        <xdr:cNvSpPr txBox="1"/>
      </xdr:nvSpPr>
      <xdr:spPr>
        <a:xfrm>
          <a:off x="22199600" y="143511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142421</xdr:rowOff>
    </xdr:from>
    <xdr:to>
      <xdr:col>116</xdr:col>
      <xdr:colOff>114300</xdr:colOff>
      <xdr:row>84</xdr:row>
      <xdr:rowOff>72571</xdr:rowOff>
    </xdr:to>
    <xdr:sp macro="" textlink="">
      <xdr:nvSpPr>
        <xdr:cNvPr id="683" name="フローチャート: 判断 682"/>
        <xdr:cNvSpPr/>
      </xdr:nvSpPr>
      <xdr:spPr>
        <a:xfrm>
          <a:off x="221107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3629</xdr:rowOff>
    </xdr:from>
    <xdr:to>
      <xdr:col>112</xdr:col>
      <xdr:colOff>38100</xdr:colOff>
      <xdr:row>84</xdr:row>
      <xdr:rowOff>105229</xdr:rowOff>
    </xdr:to>
    <xdr:sp macro="" textlink="">
      <xdr:nvSpPr>
        <xdr:cNvPr id="684" name="フローチャート: 判断 683"/>
        <xdr:cNvSpPr/>
      </xdr:nvSpPr>
      <xdr:spPr>
        <a:xfrm>
          <a:off x="21272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685" name="フローチャート: 判断 684"/>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686" name="フローチャート: 判断 685"/>
        <xdr:cNvSpPr/>
      </xdr:nvSpPr>
      <xdr:spPr>
        <a:xfrm>
          <a:off x="19494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19957</xdr:rowOff>
    </xdr:from>
    <xdr:to>
      <xdr:col>98</xdr:col>
      <xdr:colOff>38100</xdr:colOff>
      <xdr:row>84</xdr:row>
      <xdr:rowOff>121557</xdr:rowOff>
    </xdr:to>
    <xdr:sp macro="" textlink="">
      <xdr:nvSpPr>
        <xdr:cNvPr id="687" name="フローチャート: 判断 686"/>
        <xdr:cNvSpPr/>
      </xdr:nvSpPr>
      <xdr:spPr>
        <a:xfrm>
          <a:off x="18605500" y="1442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8" name="テキスト ボックス 68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9" name="テキスト ボックス 68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0" name="テキスト ボックス 68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1" name="テキスト ボックス 69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2" name="テキスト ボックス 69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134257</xdr:rowOff>
    </xdr:from>
    <xdr:to>
      <xdr:col>116</xdr:col>
      <xdr:colOff>114300</xdr:colOff>
      <xdr:row>79</xdr:row>
      <xdr:rowOff>64407</xdr:rowOff>
    </xdr:to>
    <xdr:sp macro="" textlink="">
      <xdr:nvSpPr>
        <xdr:cNvPr id="693" name="楕円 692"/>
        <xdr:cNvSpPr/>
      </xdr:nvSpPr>
      <xdr:spPr>
        <a:xfrm>
          <a:off x="22110700" y="1350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70955</xdr:rowOff>
    </xdr:from>
    <xdr:ext cx="469744" cy="259045"/>
    <xdr:sp macro="" textlink="">
      <xdr:nvSpPr>
        <xdr:cNvPr id="694" name="【児童館】&#10;一人当たり面積該当値テキスト"/>
        <xdr:cNvSpPr txBox="1"/>
      </xdr:nvSpPr>
      <xdr:spPr>
        <a:xfrm>
          <a:off x="22199600" y="1344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85271</xdr:rowOff>
    </xdr:from>
    <xdr:to>
      <xdr:col>112</xdr:col>
      <xdr:colOff>38100</xdr:colOff>
      <xdr:row>79</xdr:row>
      <xdr:rowOff>15421</xdr:rowOff>
    </xdr:to>
    <xdr:sp macro="" textlink="">
      <xdr:nvSpPr>
        <xdr:cNvPr id="695" name="楕円 694"/>
        <xdr:cNvSpPr/>
      </xdr:nvSpPr>
      <xdr:spPr>
        <a:xfrm>
          <a:off x="21272500" y="1345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136071</xdr:rowOff>
    </xdr:from>
    <xdr:to>
      <xdr:col>116</xdr:col>
      <xdr:colOff>63500</xdr:colOff>
      <xdr:row>79</xdr:row>
      <xdr:rowOff>13607</xdr:rowOff>
    </xdr:to>
    <xdr:cxnSp macro="">
      <xdr:nvCxnSpPr>
        <xdr:cNvPr id="696" name="直線コネクタ 695"/>
        <xdr:cNvCxnSpPr/>
      </xdr:nvCxnSpPr>
      <xdr:spPr>
        <a:xfrm>
          <a:off x="21323300" y="13509171"/>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36286</xdr:rowOff>
    </xdr:from>
    <xdr:to>
      <xdr:col>107</xdr:col>
      <xdr:colOff>101600</xdr:colOff>
      <xdr:row>78</xdr:row>
      <xdr:rowOff>137886</xdr:rowOff>
    </xdr:to>
    <xdr:sp macro="" textlink="">
      <xdr:nvSpPr>
        <xdr:cNvPr id="697" name="楕円 696"/>
        <xdr:cNvSpPr/>
      </xdr:nvSpPr>
      <xdr:spPr>
        <a:xfrm>
          <a:off x="20383500" y="1340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87086</xdr:rowOff>
    </xdr:from>
    <xdr:to>
      <xdr:col>111</xdr:col>
      <xdr:colOff>177800</xdr:colOff>
      <xdr:row>78</xdr:row>
      <xdr:rowOff>136071</xdr:rowOff>
    </xdr:to>
    <xdr:cxnSp macro="">
      <xdr:nvCxnSpPr>
        <xdr:cNvPr id="698" name="直線コネクタ 697"/>
        <xdr:cNvCxnSpPr/>
      </xdr:nvCxnSpPr>
      <xdr:spPr>
        <a:xfrm>
          <a:off x="20434300" y="13460186"/>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3629</xdr:rowOff>
    </xdr:from>
    <xdr:to>
      <xdr:col>102</xdr:col>
      <xdr:colOff>165100</xdr:colOff>
      <xdr:row>78</xdr:row>
      <xdr:rowOff>105229</xdr:rowOff>
    </xdr:to>
    <xdr:sp macro="" textlink="">
      <xdr:nvSpPr>
        <xdr:cNvPr id="699" name="楕円 698"/>
        <xdr:cNvSpPr/>
      </xdr:nvSpPr>
      <xdr:spPr>
        <a:xfrm>
          <a:off x="19494500" y="1337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78</xdr:row>
      <xdr:rowOff>54429</xdr:rowOff>
    </xdr:from>
    <xdr:to>
      <xdr:col>107</xdr:col>
      <xdr:colOff>50800</xdr:colOff>
      <xdr:row>78</xdr:row>
      <xdr:rowOff>87086</xdr:rowOff>
    </xdr:to>
    <xdr:cxnSp macro="">
      <xdr:nvCxnSpPr>
        <xdr:cNvPr id="700" name="直線コネクタ 699"/>
        <xdr:cNvCxnSpPr/>
      </xdr:nvCxnSpPr>
      <xdr:spPr>
        <a:xfrm>
          <a:off x="19545300" y="134275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96356</xdr:rowOff>
    </xdr:from>
    <xdr:ext cx="469744" cy="259045"/>
    <xdr:sp macro="" textlink="">
      <xdr:nvSpPr>
        <xdr:cNvPr id="701" name="n_1aveValue【児童館】&#10;一人当たり面積"/>
        <xdr:cNvSpPr txBox="1"/>
      </xdr:nvSpPr>
      <xdr:spPr>
        <a:xfrm>
          <a:off x="21075727" y="144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80027</xdr:rowOff>
    </xdr:from>
    <xdr:ext cx="469744" cy="259045"/>
    <xdr:sp macro="" textlink="">
      <xdr:nvSpPr>
        <xdr:cNvPr id="702" name="n_2aveValue【児童館】&#10;一人当たり面積"/>
        <xdr:cNvSpPr txBox="1"/>
      </xdr:nvSpPr>
      <xdr:spPr>
        <a:xfrm>
          <a:off x="20199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80027</xdr:rowOff>
    </xdr:from>
    <xdr:ext cx="469744" cy="259045"/>
    <xdr:sp macro="" textlink="">
      <xdr:nvSpPr>
        <xdr:cNvPr id="703" name="n_3aveValue【児童館】&#10;一人当たり面積"/>
        <xdr:cNvSpPr txBox="1"/>
      </xdr:nvSpPr>
      <xdr:spPr>
        <a:xfrm>
          <a:off x="19310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138084</xdr:rowOff>
    </xdr:from>
    <xdr:ext cx="469744" cy="259045"/>
    <xdr:sp macro="" textlink="">
      <xdr:nvSpPr>
        <xdr:cNvPr id="704" name="n_4aveValue【児童館】&#10;一人当たり面積"/>
        <xdr:cNvSpPr txBox="1"/>
      </xdr:nvSpPr>
      <xdr:spPr>
        <a:xfrm>
          <a:off x="18421427" y="1419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31948</xdr:rowOff>
    </xdr:from>
    <xdr:ext cx="469744" cy="259045"/>
    <xdr:sp macro="" textlink="">
      <xdr:nvSpPr>
        <xdr:cNvPr id="705" name="n_1mainValue【児童館】&#10;一人当たり面積"/>
        <xdr:cNvSpPr txBox="1"/>
      </xdr:nvSpPr>
      <xdr:spPr>
        <a:xfrm>
          <a:off x="21075727" y="13233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76</xdr:row>
      <xdr:rowOff>154413</xdr:rowOff>
    </xdr:from>
    <xdr:ext cx="469744" cy="259045"/>
    <xdr:sp macro="" textlink="">
      <xdr:nvSpPr>
        <xdr:cNvPr id="706" name="n_2mainValue【児童館】&#10;一人当たり面積"/>
        <xdr:cNvSpPr txBox="1"/>
      </xdr:nvSpPr>
      <xdr:spPr>
        <a:xfrm>
          <a:off x="20199427" y="1318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76</xdr:row>
      <xdr:rowOff>121756</xdr:rowOff>
    </xdr:from>
    <xdr:ext cx="469744" cy="259045"/>
    <xdr:sp macro="" textlink="">
      <xdr:nvSpPr>
        <xdr:cNvPr id="707" name="n_3mainValue【児童館】&#10;一人当たり面積"/>
        <xdr:cNvSpPr txBox="1"/>
      </xdr:nvSpPr>
      <xdr:spPr>
        <a:xfrm>
          <a:off x="19310427" y="13151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8" name="正方形/長方形 70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94</xdr:row>
      <xdr:rowOff>165100</xdr:rowOff>
    </xdr:from>
    <xdr:to>
      <xdr:col>73</xdr:col>
      <xdr:colOff>63500</xdr:colOff>
      <xdr:row>96</xdr:row>
      <xdr:rowOff>76200</xdr:rowOff>
    </xdr:to>
    <xdr:sp macro="" textlink="">
      <xdr:nvSpPr>
        <xdr:cNvPr id="709" name="正方形/長方形 708"/>
        <xdr:cNvSpPr/>
      </xdr:nvSpPr>
      <xdr:spPr>
        <a:xfrm>
          <a:off x="1244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96</xdr:row>
      <xdr:rowOff>25400</xdr:rowOff>
    </xdr:from>
    <xdr:to>
      <xdr:col>73</xdr:col>
      <xdr:colOff>63500</xdr:colOff>
      <xdr:row>97</xdr:row>
      <xdr:rowOff>107950</xdr:rowOff>
    </xdr:to>
    <xdr:sp macro="" textlink="">
      <xdr:nvSpPr>
        <xdr:cNvPr id="710" name="正方形/長方形 709"/>
        <xdr:cNvSpPr/>
      </xdr:nvSpPr>
      <xdr:spPr>
        <a:xfrm>
          <a:off x="1244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94</xdr:row>
      <xdr:rowOff>165100</xdr:rowOff>
    </xdr:from>
    <xdr:to>
      <xdr:col>80</xdr:col>
      <xdr:colOff>0</xdr:colOff>
      <xdr:row>96</xdr:row>
      <xdr:rowOff>76200</xdr:rowOff>
    </xdr:to>
    <xdr:sp macro="" textlink="">
      <xdr:nvSpPr>
        <xdr:cNvPr id="711" name="正方形/長方形 710"/>
        <xdr:cNvSpPr/>
      </xdr:nvSpPr>
      <xdr:spPr>
        <a:xfrm>
          <a:off x="1371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96</xdr:row>
      <xdr:rowOff>25400</xdr:rowOff>
    </xdr:from>
    <xdr:to>
      <xdr:col>80</xdr:col>
      <xdr:colOff>0</xdr:colOff>
      <xdr:row>97</xdr:row>
      <xdr:rowOff>107950</xdr:rowOff>
    </xdr:to>
    <xdr:sp macro="" textlink="">
      <xdr:nvSpPr>
        <xdr:cNvPr id="712" name="正方形/長方形 711"/>
        <xdr:cNvSpPr/>
      </xdr:nvSpPr>
      <xdr:spPr>
        <a:xfrm>
          <a:off x="1371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3" name="正方形/長方形 712"/>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14" name="正方形/長方形 71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94</xdr:row>
      <xdr:rowOff>165100</xdr:rowOff>
    </xdr:from>
    <xdr:to>
      <xdr:col>104</xdr:col>
      <xdr:colOff>0</xdr:colOff>
      <xdr:row>96</xdr:row>
      <xdr:rowOff>76200</xdr:rowOff>
    </xdr:to>
    <xdr:sp macro="" textlink="">
      <xdr:nvSpPr>
        <xdr:cNvPr id="715" name="正方形/長方形 714"/>
        <xdr:cNvSpPr/>
      </xdr:nvSpPr>
      <xdr:spPr>
        <a:xfrm>
          <a:off x="1828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96</xdr:row>
      <xdr:rowOff>25400</xdr:rowOff>
    </xdr:from>
    <xdr:to>
      <xdr:col>104</xdr:col>
      <xdr:colOff>0</xdr:colOff>
      <xdr:row>97</xdr:row>
      <xdr:rowOff>107950</xdr:rowOff>
    </xdr:to>
    <xdr:sp macro="" textlink="">
      <xdr:nvSpPr>
        <xdr:cNvPr id="716" name="正方形/長方形 715"/>
        <xdr:cNvSpPr/>
      </xdr:nvSpPr>
      <xdr:spPr>
        <a:xfrm>
          <a:off x="1828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94</xdr:row>
      <xdr:rowOff>165100</xdr:rowOff>
    </xdr:from>
    <xdr:to>
      <xdr:col>110</xdr:col>
      <xdr:colOff>127000</xdr:colOff>
      <xdr:row>96</xdr:row>
      <xdr:rowOff>76200</xdr:rowOff>
    </xdr:to>
    <xdr:sp macro="" textlink="">
      <xdr:nvSpPr>
        <xdr:cNvPr id="717" name="正方形/長方形 716"/>
        <xdr:cNvSpPr/>
      </xdr:nvSpPr>
      <xdr:spPr>
        <a:xfrm>
          <a:off x="1955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96</xdr:row>
      <xdr:rowOff>25400</xdr:rowOff>
    </xdr:from>
    <xdr:to>
      <xdr:col>110</xdr:col>
      <xdr:colOff>127000</xdr:colOff>
      <xdr:row>97</xdr:row>
      <xdr:rowOff>107950</xdr:rowOff>
    </xdr:to>
    <xdr:sp macro="" textlink="">
      <xdr:nvSpPr>
        <xdr:cNvPr id="718" name="正方形/長方形 717"/>
        <xdr:cNvSpPr/>
      </xdr:nvSpPr>
      <xdr:spPr>
        <a:xfrm>
          <a:off x="1955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9" name="正方形/長方形 718"/>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20" name="正方形/長方形 71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1" name="正方形/長方形 72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2" name="テキスト ボックス 72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明朝" panose="02020609040205080304" pitchFamily="17" charset="-128"/>
              <a:ea typeface="ＭＳ 明朝" panose="02020609040205080304" pitchFamily="17" charset="-128"/>
              <a:cs typeface="+mn-cs"/>
            </a:rPr>
            <a:t>類似団体と比較して特に有形固定資産減価償却率が高くなっている施設は、「道路」である。「道路」については、有形固定資産減価償却率が類似団体内平均値を上回っているが、これは、供用開始から</a:t>
          </a:r>
          <a:r>
            <a:rPr kumimoji="1" lang="en-US" altLang="ja-JP" sz="1100" b="0" i="0" baseline="0">
              <a:solidFill>
                <a:schemeClr val="dk1"/>
              </a:solidFill>
              <a:effectLst/>
              <a:latin typeface="ＭＳ 明朝" panose="02020609040205080304" pitchFamily="17" charset="-128"/>
              <a:ea typeface="ＭＳ 明朝" panose="02020609040205080304" pitchFamily="17" charset="-128"/>
              <a:cs typeface="+mn-cs"/>
            </a:rPr>
            <a:t>10</a:t>
          </a:r>
          <a:r>
            <a:rPr kumimoji="1" lang="ja-JP" altLang="en-US" sz="1100" b="0" i="0" baseline="0">
              <a:solidFill>
                <a:schemeClr val="dk1"/>
              </a:solidFill>
              <a:effectLst/>
              <a:latin typeface="ＭＳ 明朝" panose="02020609040205080304" pitchFamily="17" charset="-128"/>
              <a:ea typeface="ＭＳ 明朝" panose="02020609040205080304" pitchFamily="17" charset="-128"/>
              <a:cs typeface="+mn-cs"/>
            </a:rPr>
            <a:t>年以上経過し、有形固定資産減価償却率が</a:t>
          </a:r>
          <a:r>
            <a:rPr kumimoji="1" lang="en-US" altLang="ja-JP" sz="1100" b="0" i="0" baseline="0">
              <a:solidFill>
                <a:schemeClr val="dk1"/>
              </a:solidFill>
              <a:effectLst/>
              <a:latin typeface="ＭＳ 明朝" panose="02020609040205080304" pitchFamily="17" charset="-128"/>
              <a:ea typeface="ＭＳ 明朝" panose="02020609040205080304" pitchFamily="17" charset="-128"/>
              <a:cs typeface="+mn-cs"/>
            </a:rPr>
            <a:t>97</a:t>
          </a:r>
          <a:r>
            <a:rPr kumimoji="1" lang="ja-JP" altLang="en-US" sz="1100" b="0" i="0" baseline="0">
              <a:solidFill>
                <a:schemeClr val="dk1"/>
              </a:solidFill>
              <a:effectLst/>
              <a:latin typeface="ＭＳ 明朝" panose="02020609040205080304" pitchFamily="17" charset="-128"/>
              <a:ea typeface="ＭＳ 明朝" panose="02020609040205080304" pitchFamily="17" charset="-128"/>
              <a:cs typeface="+mn-cs"/>
            </a:rPr>
            <a:t>％以上となっているものが大半となることが原因である。そのため、優先順位を定め、適切な改修・修繕を実施していく。また、今後、「千代田区橋梁長寿命化修繕計画」に基づき、長寿命化・修繕を実施していく。</a:t>
          </a:r>
        </a:p>
        <a:p>
          <a:pPr eaLnBrk="1" fontAlgn="auto" latinLnBrk="0" hangingPunct="1"/>
          <a:r>
            <a:rPr kumimoji="1" lang="ja-JP" altLang="en-US" sz="1100" b="0" i="0" baseline="0">
              <a:solidFill>
                <a:schemeClr val="dk1"/>
              </a:solidFill>
              <a:effectLst/>
              <a:latin typeface="ＭＳ 明朝" panose="02020609040205080304" pitchFamily="17" charset="-128"/>
              <a:ea typeface="ＭＳ 明朝" panose="02020609040205080304" pitchFamily="17" charset="-128"/>
              <a:cs typeface="+mn-cs"/>
            </a:rPr>
            <a:t>また、一人当たりの指標については、類似団体内平均値と比べ多くの類型で上回る数値となっている。これは類似団体の中で人口が最も少なく、固定費部分の割合が大きいことによる。</a:t>
          </a:r>
        </a:p>
        <a:p>
          <a:pPr eaLnBrk="1" fontAlgn="auto" latinLnBrk="0" hangingPunct="1"/>
          <a:r>
            <a:rPr kumimoji="1" lang="ja-JP" altLang="en-US" sz="1100" b="0" i="0" baseline="0">
              <a:solidFill>
                <a:schemeClr val="dk1"/>
              </a:solidFill>
              <a:effectLst/>
              <a:latin typeface="ＭＳ 明朝" panose="02020609040205080304" pitchFamily="17" charset="-128"/>
              <a:ea typeface="ＭＳ 明朝" panose="02020609040205080304" pitchFamily="17" charset="-128"/>
              <a:cs typeface="+mn-cs"/>
            </a:rPr>
            <a:t>なお、</a:t>
          </a:r>
          <a:r>
            <a:rPr kumimoji="1" lang="en-US" altLang="ja-JP" sz="1100" b="0" i="0" baseline="0">
              <a:solidFill>
                <a:schemeClr val="dk1"/>
              </a:solidFill>
              <a:effectLst/>
              <a:latin typeface="ＭＳ 明朝" panose="02020609040205080304" pitchFamily="17" charset="-128"/>
              <a:ea typeface="ＭＳ 明朝" panose="02020609040205080304" pitchFamily="17" charset="-128"/>
              <a:cs typeface="+mn-cs"/>
            </a:rPr>
            <a:t>【</a:t>
          </a:r>
          <a:r>
            <a:rPr kumimoji="1" lang="ja-JP" altLang="en-US" sz="1100" b="0" i="0" baseline="0">
              <a:solidFill>
                <a:schemeClr val="dk1"/>
              </a:solidFill>
              <a:effectLst/>
              <a:latin typeface="ＭＳ 明朝" panose="02020609040205080304" pitchFamily="17" charset="-128"/>
              <a:ea typeface="ＭＳ 明朝" panose="02020609040205080304" pitchFamily="17" charset="-128"/>
              <a:cs typeface="+mn-cs"/>
            </a:rPr>
            <a:t>道路</a:t>
          </a:r>
          <a:r>
            <a:rPr kumimoji="1" lang="en-US" altLang="ja-JP" sz="1100" b="0" i="0" baseline="0">
              <a:solidFill>
                <a:schemeClr val="dk1"/>
              </a:solidFill>
              <a:effectLst/>
              <a:latin typeface="ＭＳ 明朝" panose="02020609040205080304" pitchFamily="17" charset="-128"/>
              <a:ea typeface="ＭＳ 明朝" panose="02020609040205080304" pitchFamily="17" charset="-128"/>
              <a:cs typeface="+mn-cs"/>
            </a:rPr>
            <a:t>】</a:t>
          </a:r>
          <a:r>
            <a:rPr kumimoji="1" lang="ja-JP" altLang="en-US" sz="1100" b="0" i="0" baseline="0">
              <a:solidFill>
                <a:schemeClr val="dk1"/>
              </a:solidFill>
              <a:effectLst/>
              <a:latin typeface="ＭＳ 明朝" panose="02020609040205080304" pitchFamily="17" charset="-128"/>
              <a:ea typeface="ＭＳ 明朝" panose="02020609040205080304" pitchFamily="17" charset="-128"/>
              <a:cs typeface="+mn-cs"/>
            </a:rPr>
            <a:t>一人当たり延長については、</a:t>
          </a:r>
          <a:r>
            <a:rPr kumimoji="1" lang="en-US" altLang="ja-JP" sz="1100" b="0" i="0" baseline="0">
              <a:solidFill>
                <a:schemeClr val="dk1"/>
              </a:solidFill>
              <a:effectLst/>
              <a:latin typeface="ＭＳ 明朝" panose="02020609040205080304" pitchFamily="17" charset="-128"/>
              <a:ea typeface="ＭＳ 明朝" panose="02020609040205080304" pitchFamily="17" charset="-128"/>
              <a:cs typeface="+mn-cs"/>
            </a:rPr>
            <a:t>H28</a:t>
          </a:r>
          <a:r>
            <a:rPr kumimoji="1" lang="ja-JP" altLang="en-US" sz="1100" b="0" i="0" baseline="0">
              <a:solidFill>
                <a:schemeClr val="dk1"/>
              </a:solidFill>
              <a:effectLst/>
              <a:latin typeface="ＭＳ 明朝" panose="02020609040205080304" pitchFamily="17" charset="-128"/>
              <a:ea typeface="ＭＳ 明朝" panose="02020609040205080304" pitchFamily="17" charset="-128"/>
              <a:cs typeface="+mn-cs"/>
            </a:rPr>
            <a:t>：</a:t>
          </a:r>
          <a:r>
            <a:rPr kumimoji="1" lang="en-US" altLang="ja-JP" sz="1100" b="0" i="0" baseline="0">
              <a:solidFill>
                <a:schemeClr val="dk1"/>
              </a:solidFill>
              <a:effectLst/>
              <a:latin typeface="ＭＳ 明朝" panose="02020609040205080304" pitchFamily="17" charset="-128"/>
              <a:ea typeface="ＭＳ 明朝" panose="02020609040205080304" pitchFamily="17" charset="-128"/>
              <a:cs typeface="+mn-cs"/>
            </a:rPr>
            <a:t>2.181</a:t>
          </a:r>
          <a:r>
            <a:rPr kumimoji="1" lang="ja-JP" altLang="en-US" sz="1100" b="0" i="0" baseline="0">
              <a:solidFill>
                <a:schemeClr val="dk1"/>
              </a:solidFill>
              <a:effectLst/>
              <a:latin typeface="ＭＳ 明朝" panose="02020609040205080304" pitchFamily="17" charset="-128"/>
              <a:ea typeface="ＭＳ 明朝" panose="02020609040205080304" pitchFamily="17" charset="-128"/>
              <a:cs typeface="+mn-cs"/>
            </a:rPr>
            <a:t>ｍの誤りである。</a:t>
          </a:r>
          <a:endParaRPr lang="ja-JP" altLang="ja-JP" sz="1400">
            <a:effectLst/>
            <a:latin typeface="ＭＳ 明朝" panose="02020609040205080304" pitchFamily="17" charset="-128"/>
            <a:ea typeface="ＭＳ 明朝" panose="02020609040205080304" pitchFamily="17"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東京都千代田区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65,942
62,714
11.66
59,296,029
55,961,131
1,950,534
33,800,225
134,870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19050</xdr:rowOff>
    </xdr:from>
    <xdr:to>
      <xdr:col>24</xdr:col>
      <xdr:colOff>62865</xdr:colOff>
      <xdr:row>40</xdr:row>
      <xdr:rowOff>149352</xdr:rowOff>
    </xdr:to>
    <xdr:cxnSp macro="">
      <xdr:nvCxnSpPr>
        <xdr:cNvPr id="55" name="直線コネクタ 54"/>
        <xdr:cNvCxnSpPr/>
      </xdr:nvCxnSpPr>
      <xdr:spPr>
        <a:xfrm flipV="1">
          <a:off x="4634865" y="5848350"/>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153179</xdr:rowOff>
    </xdr:from>
    <xdr:ext cx="405111" cy="259045"/>
    <xdr:sp macro="" textlink="">
      <xdr:nvSpPr>
        <xdr:cNvPr id="56" name="【図書館】&#10;有形固定資産減価償却率最小値テキスト"/>
        <xdr:cNvSpPr txBox="1"/>
      </xdr:nvSpPr>
      <xdr:spPr>
        <a:xfrm>
          <a:off x="4673600" y="7011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149352</xdr:rowOff>
    </xdr:from>
    <xdr:to>
      <xdr:col>24</xdr:col>
      <xdr:colOff>152400</xdr:colOff>
      <xdr:row>40</xdr:row>
      <xdr:rowOff>149352</xdr:rowOff>
    </xdr:to>
    <xdr:cxnSp macro="">
      <xdr:nvCxnSpPr>
        <xdr:cNvPr id="57" name="直線コネクタ 56"/>
        <xdr:cNvCxnSpPr/>
      </xdr:nvCxnSpPr>
      <xdr:spPr>
        <a:xfrm>
          <a:off x="4546600" y="700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137177</xdr:rowOff>
    </xdr:from>
    <xdr:ext cx="405111" cy="259045"/>
    <xdr:sp macro="" textlink="">
      <xdr:nvSpPr>
        <xdr:cNvPr id="58" name="【図書館】&#10;有形固定資産減価償却率最大値テキスト"/>
        <xdr:cNvSpPr txBox="1"/>
      </xdr:nvSpPr>
      <xdr:spPr>
        <a:xfrm>
          <a:off x="4673600" y="562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19050</xdr:rowOff>
    </xdr:from>
    <xdr:to>
      <xdr:col>24</xdr:col>
      <xdr:colOff>152400</xdr:colOff>
      <xdr:row>34</xdr:row>
      <xdr:rowOff>19050</xdr:rowOff>
    </xdr:to>
    <xdr:cxnSp macro="">
      <xdr:nvCxnSpPr>
        <xdr:cNvPr id="59" name="直線コネクタ 58"/>
        <xdr:cNvCxnSpPr/>
      </xdr:nvCxnSpPr>
      <xdr:spPr>
        <a:xfrm>
          <a:off x="4546600" y="584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10685</xdr:rowOff>
    </xdr:from>
    <xdr:ext cx="405111" cy="259045"/>
    <xdr:sp macro="" textlink="">
      <xdr:nvSpPr>
        <xdr:cNvPr id="60" name="【図書館】&#10;有形固定資産減価償却率平均値テキスト"/>
        <xdr:cNvSpPr txBox="1"/>
      </xdr:nvSpPr>
      <xdr:spPr>
        <a:xfrm>
          <a:off x="4673600" y="63543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32258</xdr:rowOff>
    </xdr:from>
    <xdr:to>
      <xdr:col>24</xdr:col>
      <xdr:colOff>114300</xdr:colOff>
      <xdr:row>37</xdr:row>
      <xdr:rowOff>133858</xdr:rowOff>
    </xdr:to>
    <xdr:sp macro="" textlink="">
      <xdr:nvSpPr>
        <xdr:cNvPr id="61" name="フローチャート: 判断 60"/>
        <xdr:cNvSpPr/>
      </xdr:nvSpPr>
      <xdr:spPr>
        <a:xfrm>
          <a:off x="4584700" y="637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160274</xdr:rowOff>
    </xdr:from>
    <xdr:to>
      <xdr:col>20</xdr:col>
      <xdr:colOff>38100</xdr:colOff>
      <xdr:row>37</xdr:row>
      <xdr:rowOff>90424</xdr:rowOff>
    </xdr:to>
    <xdr:sp macro="" textlink="">
      <xdr:nvSpPr>
        <xdr:cNvPr id="62" name="フローチャート: 判断 61"/>
        <xdr:cNvSpPr/>
      </xdr:nvSpPr>
      <xdr:spPr>
        <a:xfrm>
          <a:off x="3746500" y="633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107696</xdr:rowOff>
    </xdr:from>
    <xdr:to>
      <xdr:col>15</xdr:col>
      <xdr:colOff>101600</xdr:colOff>
      <xdr:row>37</xdr:row>
      <xdr:rowOff>37846</xdr:rowOff>
    </xdr:to>
    <xdr:sp macro="" textlink="">
      <xdr:nvSpPr>
        <xdr:cNvPr id="63" name="フローチャート: 判断 62"/>
        <xdr:cNvSpPr/>
      </xdr:nvSpPr>
      <xdr:spPr>
        <a:xfrm>
          <a:off x="2857500" y="627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130556</xdr:rowOff>
    </xdr:from>
    <xdr:to>
      <xdr:col>10</xdr:col>
      <xdr:colOff>165100</xdr:colOff>
      <xdr:row>37</xdr:row>
      <xdr:rowOff>60706</xdr:rowOff>
    </xdr:to>
    <xdr:sp macro="" textlink="">
      <xdr:nvSpPr>
        <xdr:cNvPr id="64" name="フローチャート: 判断 63"/>
        <xdr:cNvSpPr/>
      </xdr:nvSpPr>
      <xdr:spPr>
        <a:xfrm>
          <a:off x="1968500" y="630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18542</xdr:rowOff>
    </xdr:from>
    <xdr:to>
      <xdr:col>6</xdr:col>
      <xdr:colOff>38100</xdr:colOff>
      <xdr:row>37</xdr:row>
      <xdr:rowOff>120142</xdr:rowOff>
    </xdr:to>
    <xdr:sp macro="" textlink="">
      <xdr:nvSpPr>
        <xdr:cNvPr id="65" name="フローチャート: 判断 64"/>
        <xdr:cNvSpPr/>
      </xdr:nvSpPr>
      <xdr:spPr>
        <a:xfrm>
          <a:off x="1079500" y="636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130556</xdr:rowOff>
    </xdr:from>
    <xdr:to>
      <xdr:col>24</xdr:col>
      <xdr:colOff>114300</xdr:colOff>
      <xdr:row>35</xdr:row>
      <xdr:rowOff>60706</xdr:rowOff>
    </xdr:to>
    <xdr:sp macro="" textlink="">
      <xdr:nvSpPr>
        <xdr:cNvPr id="71" name="楕円 70"/>
        <xdr:cNvSpPr/>
      </xdr:nvSpPr>
      <xdr:spPr>
        <a:xfrm>
          <a:off x="4584700" y="595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153433</xdr:rowOff>
    </xdr:from>
    <xdr:ext cx="405111" cy="259045"/>
    <xdr:sp macro="" textlink="">
      <xdr:nvSpPr>
        <xdr:cNvPr id="72" name="【図書館】&#10;有形固定資産減価償却率該当値テキスト"/>
        <xdr:cNvSpPr txBox="1"/>
      </xdr:nvSpPr>
      <xdr:spPr>
        <a:xfrm>
          <a:off x="4673600" y="5811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84836</xdr:rowOff>
    </xdr:from>
    <xdr:to>
      <xdr:col>20</xdr:col>
      <xdr:colOff>38100</xdr:colOff>
      <xdr:row>35</xdr:row>
      <xdr:rowOff>14986</xdr:rowOff>
    </xdr:to>
    <xdr:sp macro="" textlink="">
      <xdr:nvSpPr>
        <xdr:cNvPr id="73" name="楕円 72"/>
        <xdr:cNvSpPr/>
      </xdr:nvSpPr>
      <xdr:spPr>
        <a:xfrm>
          <a:off x="3746500" y="591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135636</xdr:rowOff>
    </xdr:from>
    <xdr:to>
      <xdr:col>24</xdr:col>
      <xdr:colOff>63500</xdr:colOff>
      <xdr:row>35</xdr:row>
      <xdr:rowOff>9906</xdr:rowOff>
    </xdr:to>
    <xdr:cxnSp macro="">
      <xdr:nvCxnSpPr>
        <xdr:cNvPr id="74" name="直線コネクタ 73"/>
        <xdr:cNvCxnSpPr/>
      </xdr:nvCxnSpPr>
      <xdr:spPr>
        <a:xfrm>
          <a:off x="3797300" y="596493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34544</xdr:rowOff>
    </xdr:from>
    <xdr:to>
      <xdr:col>15</xdr:col>
      <xdr:colOff>101600</xdr:colOff>
      <xdr:row>34</xdr:row>
      <xdr:rowOff>136144</xdr:rowOff>
    </xdr:to>
    <xdr:sp macro="" textlink="">
      <xdr:nvSpPr>
        <xdr:cNvPr id="75" name="楕円 74"/>
        <xdr:cNvSpPr/>
      </xdr:nvSpPr>
      <xdr:spPr>
        <a:xfrm>
          <a:off x="2857500" y="586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85344</xdr:rowOff>
    </xdr:from>
    <xdr:to>
      <xdr:col>19</xdr:col>
      <xdr:colOff>177800</xdr:colOff>
      <xdr:row>34</xdr:row>
      <xdr:rowOff>135636</xdr:rowOff>
    </xdr:to>
    <xdr:cxnSp macro="">
      <xdr:nvCxnSpPr>
        <xdr:cNvPr id="76" name="直線コネクタ 75"/>
        <xdr:cNvCxnSpPr/>
      </xdr:nvCxnSpPr>
      <xdr:spPr>
        <a:xfrm>
          <a:off x="2908300" y="591464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157988</xdr:rowOff>
    </xdr:from>
    <xdr:to>
      <xdr:col>10</xdr:col>
      <xdr:colOff>165100</xdr:colOff>
      <xdr:row>34</xdr:row>
      <xdr:rowOff>88138</xdr:rowOff>
    </xdr:to>
    <xdr:sp macro="" textlink="">
      <xdr:nvSpPr>
        <xdr:cNvPr id="77" name="楕円 76"/>
        <xdr:cNvSpPr/>
      </xdr:nvSpPr>
      <xdr:spPr>
        <a:xfrm>
          <a:off x="1968500" y="581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37338</xdr:rowOff>
    </xdr:from>
    <xdr:to>
      <xdr:col>15</xdr:col>
      <xdr:colOff>50800</xdr:colOff>
      <xdr:row>34</xdr:row>
      <xdr:rowOff>85344</xdr:rowOff>
    </xdr:to>
    <xdr:cxnSp macro="">
      <xdr:nvCxnSpPr>
        <xdr:cNvPr id="78" name="直線コネクタ 77"/>
        <xdr:cNvCxnSpPr/>
      </xdr:nvCxnSpPr>
      <xdr:spPr>
        <a:xfrm>
          <a:off x="2019300" y="5866638"/>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81551</xdr:rowOff>
    </xdr:from>
    <xdr:ext cx="405111" cy="259045"/>
    <xdr:sp macro="" textlink="">
      <xdr:nvSpPr>
        <xdr:cNvPr id="79" name="n_1aveValue【図書館】&#10;有形固定資産減価償却率"/>
        <xdr:cNvSpPr txBox="1"/>
      </xdr:nvSpPr>
      <xdr:spPr>
        <a:xfrm>
          <a:off x="3582044" y="6425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28973</xdr:rowOff>
    </xdr:from>
    <xdr:ext cx="405111" cy="259045"/>
    <xdr:sp macro="" textlink="">
      <xdr:nvSpPr>
        <xdr:cNvPr id="80" name="n_2aveValue【図書館】&#10;有形固定資産減価償却率"/>
        <xdr:cNvSpPr txBox="1"/>
      </xdr:nvSpPr>
      <xdr:spPr>
        <a:xfrm>
          <a:off x="2705744" y="6372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51833</xdr:rowOff>
    </xdr:from>
    <xdr:ext cx="405111" cy="259045"/>
    <xdr:sp macro="" textlink="">
      <xdr:nvSpPr>
        <xdr:cNvPr id="81" name="n_3aveValue【図書館】&#10;有形固定資産減価償却率"/>
        <xdr:cNvSpPr txBox="1"/>
      </xdr:nvSpPr>
      <xdr:spPr>
        <a:xfrm>
          <a:off x="1816744" y="639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136669</xdr:rowOff>
    </xdr:from>
    <xdr:ext cx="405111" cy="259045"/>
    <xdr:sp macro="" textlink="">
      <xdr:nvSpPr>
        <xdr:cNvPr id="82" name="n_4aveValue【図書館】&#10;有形固定資産減価償却率"/>
        <xdr:cNvSpPr txBox="1"/>
      </xdr:nvSpPr>
      <xdr:spPr>
        <a:xfrm>
          <a:off x="927744" y="6137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31513</xdr:rowOff>
    </xdr:from>
    <xdr:ext cx="405111" cy="259045"/>
    <xdr:sp macro="" textlink="">
      <xdr:nvSpPr>
        <xdr:cNvPr id="83" name="n_1mainValue【図書館】&#10;有形固定資産減価償却率"/>
        <xdr:cNvSpPr txBox="1"/>
      </xdr:nvSpPr>
      <xdr:spPr>
        <a:xfrm>
          <a:off x="3582044" y="568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152671</xdr:rowOff>
    </xdr:from>
    <xdr:ext cx="405111" cy="259045"/>
    <xdr:sp macro="" textlink="">
      <xdr:nvSpPr>
        <xdr:cNvPr id="84" name="n_2mainValue【図書館】&#10;有形固定資産減価償却率"/>
        <xdr:cNvSpPr txBox="1"/>
      </xdr:nvSpPr>
      <xdr:spPr>
        <a:xfrm>
          <a:off x="2705744" y="5639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104665</xdr:rowOff>
    </xdr:from>
    <xdr:ext cx="405111" cy="259045"/>
    <xdr:sp macro="" textlink="">
      <xdr:nvSpPr>
        <xdr:cNvPr id="85" name="n_3mainValue【図書館】&#10;有形固定資産減価償却率"/>
        <xdr:cNvSpPr txBox="1"/>
      </xdr:nvSpPr>
      <xdr:spPr>
        <a:xfrm>
          <a:off x="1816744" y="5591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6" name="直線コネクタ 95"/>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7" name="テキスト ボックス 96"/>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8" name="直線コネクタ 97"/>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9" name="テキスト ボックス 98"/>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0" name="直線コネクタ 99"/>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1" name="テキスト ボックス 100"/>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2" name="直線コネクタ 101"/>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3" name="テキスト ボックス 102"/>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5" name="テキスト ボックス 10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78486</xdr:rowOff>
    </xdr:from>
    <xdr:to>
      <xdr:col>54</xdr:col>
      <xdr:colOff>189865</xdr:colOff>
      <xdr:row>41</xdr:row>
      <xdr:rowOff>96774</xdr:rowOff>
    </xdr:to>
    <xdr:cxnSp macro="">
      <xdr:nvCxnSpPr>
        <xdr:cNvPr id="107" name="直線コネクタ 106"/>
        <xdr:cNvCxnSpPr/>
      </xdr:nvCxnSpPr>
      <xdr:spPr>
        <a:xfrm flipV="1">
          <a:off x="10476865" y="6079236"/>
          <a:ext cx="0" cy="1046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100601</xdr:rowOff>
    </xdr:from>
    <xdr:ext cx="469744" cy="259045"/>
    <xdr:sp macro="" textlink="">
      <xdr:nvSpPr>
        <xdr:cNvPr id="108" name="【図書館】&#10;一人当たり面積最小値テキスト"/>
        <xdr:cNvSpPr txBox="1"/>
      </xdr:nvSpPr>
      <xdr:spPr>
        <a:xfrm>
          <a:off x="10515600" y="713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96774</xdr:rowOff>
    </xdr:from>
    <xdr:to>
      <xdr:col>55</xdr:col>
      <xdr:colOff>88900</xdr:colOff>
      <xdr:row>41</xdr:row>
      <xdr:rowOff>96774</xdr:rowOff>
    </xdr:to>
    <xdr:cxnSp macro="">
      <xdr:nvCxnSpPr>
        <xdr:cNvPr id="109" name="直線コネクタ 108"/>
        <xdr:cNvCxnSpPr/>
      </xdr:nvCxnSpPr>
      <xdr:spPr>
        <a:xfrm>
          <a:off x="10388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25163</xdr:rowOff>
    </xdr:from>
    <xdr:ext cx="469744" cy="259045"/>
    <xdr:sp macro="" textlink="">
      <xdr:nvSpPr>
        <xdr:cNvPr id="110" name="【図書館】&#10;一人当たり面積最大値テキスト"/>
        <xdr:cNvSpPr txBox="1"/>
      </xdr:nvSpPr>
      <xdr:spPr>
        <a:xfrm>
          <a:off x="10515600" y="5854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78486</xdr:rowOff>
    </xdr:from>
    <xdr:to>
      <xdr:col>55</xdr:col>
      <xdr:colOff>88900</xdr:colOff>
      <xdr:row>35</xdr:row>
      <xdr:rowOff>78486</xdr:rowOff>
    </xdr:to>
    <xdr:cxnSp macro="">
      <xdr:nvCxnSpPr>
        <xdr:cNvPr id="111" name="直線コネクタ 110"/>
        <xdr:cNvCxnSpPr/>
      </xdr:nvCxnSpPr>
      <xdr:spPr>
        <a:xfrm>
          <a:off x="10388600" y="6079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67835</xdr:rowOff>
    </xdr:from>
    <xdr:ext cx="469744" cy="259045"/>
    <xdr:sp macro="" textlink="">
      <xdr:nvSpPr>
        <xdr:cNvPr id="112" name="【図書館】&#10;一人当たり面積平均値テキスト"/>
        <xdr:cNvSpPr txBox="1"/>
      </xdr:nvSpPr>
      <xdr:spPr>
        <a:xfrm>
          <a:off x="10515600" y="6925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89408</xdr:rowOff>
    </xdr:from>
    <xdr:to>
      <xdr:col>55</xdr:col>
      <xdr:colOff>50800</xdr:colOff>
      <xdr:row>41</xdr:row>
      <xdr:rowOff>19558</xdr:rowOff>
    </xdr:to>
    <xdr:sp macro="" textlink="">
      <xdr:nvSpPr>
        <xdr:cNvPr id="113" name="フローチャート: 判断 112"/>
        <xdr:cNvSpPr/>
      </xdr:nvSpPr>
      <xdr:spPr>
        <a:xfrm>
          <a:off x="10426700" y="694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93980</xdr:rowOff>
    </xdr:from>
    <xdr:to>
      <xdr:col>50</xdr:col>
      <xdr:colOff>165100</xdr:colOff>
      <xdr:row>41</xdr:row>
      <xdr:rowOff>24130</xdr:rowOff>
    </xdr:to>
    <xdr:sp macro="" textlink="">
      <xdr:nvSpPr>
        <xdr:cNvPr id="114" name="フローチャート: 判断 113"/>
        <xdr:cNvSpPr/>
      </xdr:nvSpPr>
      <xdr:spPr>
        <a:xfrm>
          <a:off x="95885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89408</xdr:rowOff>
    </xdr:from>
    <xdr:to>
      <xdr:col>46</xdr:col>
      <xdr:colOff>38100</xdr:colOff>
      <xdr:row>41</xdr:row>
      <xdr:rowOff>19558</xdr:rowOff>
    </xdr:to>
    <xdr:sp macro="" textlink="">
      <xdr:nvSpPr>
        <xdr:cNvPr id="115" name="フローチャート: 判断 114"/>
        <xdr:cNvSpPr/>
      </xdr:nvSpPr>
      <xdr:spPr>
        <a:xfrm>
          <a:off x="8699500" y="694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80264</xdr:rowOff>
    </xdr:from>
    <xdr:to>
      <xdr:col>41</xdr:col>
      <xdr:colOff>101600</xdr:colOff>
      <xdr:row>41</xdr:row>
      <xdr:rowOff>10414</xdr:rowOff>
    </xdr:to>
    <xdr:sp macro="" textlink="">
      <xdr:nvSpPr>
        <xdr:cNvPr id="116" name="フローチャート: 判断 115"/>
        <xdr:cNvSpPr/>
      </xdr:nvSpPr>
      <xdr:spPr>
        <a:xfrm>
          <a:off x="7810500" y="693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112268</xdr:rowOff>
    </xdr:from>
    <xdr:to>
      <xdr:col>36</xdr:col>
      <xdr:colOff>165100</xdr:colOff>
      <xdr:row>41</xdr:row>
      <xdr:rowOff>42418</xdr:rowOff>
    </xdr:to>
    <xdr:sp macro="" textlink="">
      <xdr:nvSpPr>
        <xdr:cNvPr id="117" name="フローチャート: 判断 116"/>
        <xdr:cNvSpPr/>
      </xdr:nvSpPr>
      <xdr:spPr>
        <a:xfrm>
          <a:off x="6921500" y="69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27686</xdr:rowOff>
    </xdr:from>
    <xdr:to>
      <xdr:col>55</xdr:col>
      <xdr:colOff>50800</xdr:colOff>
      <xdr:row>35</xdr:row>
      <xdr:rowOff>129286</xdr:rowOff>
    </xdr:to>
    <xdr:sp macro="" textlink="">
      <xdr:nvSpPr>
        <xdr:cNvPr id="123" name="楕円 122"/>
        <xdr:cNvSpPr/>
      </xdr:nvSpPr>
      <xdr:spPr>
        <a:xfrm>
          <a:off x="10426700" y="602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152163</xdr:rowOff>
    </xdr:from>
    <xdr:ext cx="469744" cy="259045"/>
    <xdr:sp macro="" textlink="">
      <xdr:nvSpPr>
        <xdr:cNvPr id="124" name="【図書館】&#10;一人当たり面積該当値テキスト"/>
        <xdr:cNvSpPr txBox="1"/>
      </xdr:nvSpPr>
      <xdr:spPr>
        <a:xfrm>
          <a:off x="10515600" y="5981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162560</xdr:rowOff>
    </xdr:from>
    <xdr:to>
      <xdr:col>50</xdr:col>
      <xdr:colOff>165100</xdr:colOff>
      <xdr:row>35</xdr:row>
      <xdr:rowOff>92710</xdr:rowOff>
    </xdr:to>
    <xdr:sp macro="" textlink="">
      <xdr:nvSpPr>
        <xdr:cNvPr id="125" name="楕円 124"/>
        <xdr:cNvSpPr/>
      </xdr:nvSpPr>
      <xdr:spPr>
        <a:xfrm>
          <a:off x="9588500" y="59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41910</xdr:rowOff>
    </xdr:from>
    <xdr:to>
      <xdr:col>55</xdr:col>
      <xdr:colOff>0</xdr:colOff>
      <xdr:row>35</xdr:row>
      <xdr:rowOff>78486</xdr:rowOff>
    </xdr:to>
    <xdr:cxnSp macro="">
      <xdr:nvCxnSpPr>
        <xdr:cNvPr id="126" name="直線コネクタ 125"/>
        <xdr:cNvCxnSpPr/>
      </xdr:nvCxnSpPr>
      <xdr:spPr>
        <a:xfrm>
          <a:off x="9639300" y="604266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116840</xdr:rowOff>
    </xdr:from>
    <xdr:to>
      <xdr:col>46</xdr:col>
      <xdr:colOff>38100</xdr:colOff>
      <xdr:row>35</xdr:row>
      <xdr:rowOff>46990</xdr:rowOff>
    </xdr:to>
    <xdr:sp macro="" textlink="">
      <xdr:nvSpPr>
        <xdr:cNvPr id="127" name="楕円 126"/>
        <xdr:cNvSpPr/>
      </xdr:nvSpPr>
      <xdr:spPr>
        <a:xfrm>
          <a:off x="8699500" y="594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167640</xdr:rowOff>
    </xdr:from>
    <xdr:to>
      <xdr:col>50</xdr:col>
      <xdr:colOff>114300</xdr:colOff>
      <xdr:row>35</xdr:row>
      <xdr:rowOff>41910</xdr:rowOff>
    </xdr:to>
    <xdr:cxnSp macro="">
      <xdr:nvCxnSpPr>
        <xdr:cNvPr id="128" name="直線コネクタ 127"/>
        <xdr:cNvCxnSpPr/>
      </xdr:nvCxnSpPr>
      <xdr:spPr>
        <a:xfrm>
          <a:off x="8750300" y="59969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89408</xdr:rowOff>
    </xdr:from>
    <xdr:to>
      <xdr:col>41</xdr:col>
      <xdr:colOff>101600</xdr:colOff>
      <xdr:row>35</xdr:row>
      <xdr:rowOff>19558</xdr:rowOff>
    </xdr:to>
    <xdr:sp macro="" textlink="">
      <xdr:nvSpPr>
        <xdr:cNvPr id="129" name="楕円 128"/>
        <xdr:cNvSpPr/>
      </xdr:nvSpPr>
      <xdr:spPr>
        <a:xfrm>
          <a:off x="7810500" y="591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140208</xdr:rowOff>
    </xdr:from>
    <xdr:to>
      <xdr:col>45</xdr:col>
      <xdr:colOff>177800</xdr:colOff>
      <xdr:row>34</xdr:row>
      <xdr:rowOff>167640</xdr:rowOff>
    </xdr:to>
    <xdr:cxnSp macro="">
      <xdr:nvCxnSpPr>
        <xdr:cNvPr id="130" name="直線コネクタ 129"/>
        <xdr:cNvCxnSpPr/>
      </xdr:nvCxnSpPr>
      <xdr:spPr>
        <a:xfrm>
          <a:off x="7861300" y="59695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15257</xdr:rowOff>
    </xdr:from>
    <xdr:ext cx="469744" cy="259045"/>
    <xdr:sp macro="" textlink="">
      <xdr:nvSpPr>
        <xdr:cNvPr id="131" name="n_1aveValue【図書館】&#10;一人当たり面積"/>
        <xdr:cNvSpPr txBox="1"/>
      </xdr:nvSpPr>
      <xdr:spPr>
        <a:xfrm>
          <a:off x="93917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10685</xdr:rowOff>
    </xdr:from>
    <xdr:ext cx="469744" cy="259045"/>
    <xdr:sp macro="" textlink="">
      <xdr:nvSpPr>
        <xdr:cNvPr id="132" name="n_2aveValue【図書館】&#10;一人当たり面積"/>
        <xdr:cNvSpPr txBox="1"/>
      </xdr:nvSpPr>
      <xdr:spPr>
        <a:xfrm>
          <a:off x="8515427" y="704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1541</xdr:rowOff>
    </xdr:from>
    <xdr:ext cx="469744" cy="259045"/>
    <xdr:sp macro="" textlink="">
      <xdr:nvSpPr>
        <xdr:cNvPr id="133" name="n_3aveValue【図書館】&#10;一人当たり面積"/>
        <xdr:cNvSpPr txBox="1"/>
      </xdr:nvSpPr>
      <xdr:spPr>
        <a:xfrm>
          <a:off x="7626427" y="703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58945</xdr:rowOff>
    </xdr:from>
    <xdr:ext cx="469744" cy="259045"/>
    <xdr:sp macro="" textlink="">
      <xdr:nvSpPr>
        <xdr:cNvPr id="134" name="n_4aveValue【図書館】&#10;一人当たり面積"/>
        <xdr:cNvSpPr txBox="1"/>
      </xdr:nvSpPr>
      <xdr:spPr>
        <a:xfrm>
          <a:off x="6737427" y="674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33</xdr:row>
      <xdr:rowOff>109237</xdr:rowOff>
    </xdr:from>
    <xdr:ext cx="469744" cy="259045"/>
    <xdr:sp macro="" textlink="">
      <xdr:nvSpPr>
        <xdr:cNvPr id="135" name="n_1mainValue【図書館】&#10;一人当たり面積"/>
        <xdr:cNvSpPr txBox="1"/>
      </xdr:nvSpPr>
      <xdr:spPr>
        <a:xfrm>
          <a:off x="9391727" y="576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33</xdr:row>
      <xdr:rowOff>63517</xdr:rowOff>
    </xdr:from>
    <xdr:ext cx="469744" cy="259045"/>
    <xdr:sp macro="" textlink="">
      <xdr:nvSpPr>
        <xdr:cNvPr id="136" name="n_2mainValue【図書館】&#10;一人当たり面積"/>
        <xdr:cNvSpPr txBox="1"/>
      </xdr:nvSpPr>
      <xdr:spPr>
        <a:xfrm>
          <a:off x="8515427" y="572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33</xdr:row>
      <xdr:rowOff>36085</xdr:rowOff>
    </xdr:from>
    <xdr:ext cx="469744" cy="259045"/>
    <xdr:sp macro="" textlink="">
      <xdr:nvSpPr>
        <xdr:cNvPr id="137" name="n_3mainValue【図書館】&#10;一人当たり面積"/>
        <xdr:cNvSpPr txBox="1"/>
      </xdr:nvSpPr>
      <xdr:spPr>
        <a:xfrm>
          <a:off x="7626427" y="5693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8" name="テキスト ボックス 147"/>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65</xdr:row>
      <xdr:rowOff>0</xdr:rowOff>
    </xdr:from>
    <xdr:to>
      <xdr:col>28</xdr:col>
      <xdr:colOff>114300</xdr:colOff>
      <xdr:row>65</xdr:row>
      <xdr:rowOff>0</xdr:rowOff>
    </xdr:to>
    <xdr:cxnSp macro="">
      <xdr:nvCxnSpPr>
        <xdr:cNvPr id="149" name="直線コネクタ 148"/>
        <xdr:cNvCxnSpPr/>
      </xdr:nvCxnSpPr>
      <xdr:spPr>
        <a:xfrm>
          <a:off x="762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64</xdr:row>
      <xdr:rowOff>29227</xdr:rowOff>
    </xdr:from>
    <xdr:ext cx="403059" cy="259045"/>
    <xdr:sp macro="" textlink="">
      <xdr:nvSpPr>
        <xdr:cNvPr id="150" name="テキスト ボックス 149"/>
        <xdr:cNvSpPr txBox="1"/>
      </xdr:nvSpPr>
      <xdr:spPr>
        <a:xfrm>
          <a:off x="358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63</xdr:row>
      <xdr:rowOff>57150</xdr:rowOff>
    </xdr:to>
    <xdr:cxnSp macro="">
      <xdr:nvCxnSpPr>
        <xdr:cNvPr id="151" name="直線コネクタ 150"/>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86377</xdr:rowOff>
    </xdr:from>
    <xdr:ext cx="403059" cy="259045"/>
    <xdr:sp macro="" textlink="">
      <xdr:nvSpPr>
        <xdr:cNvPr id="152" name="テキスト ボックス 151"/>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114300</xdr:rowOff>
    </xdr:from>
    <xdr:to>
      <xdr:col>28</xdr:col>
      <xdr:colOff>114300</xdr:colOff>
      <xdr:row>61</xdr:row>
      <xdr:rowOff>114300</xdr:rowOff>
    </xdr:to>
    <xdr:cxnSp macro="">
      <xdr:nvCxnSpPr>
        <xdr:cNvPr id="153" name="直線コネクタ 152"/>
        <xdr:cNvCxnSpPr/>
      </xdr:nvCxnSpPr>
      <xdr:spPr>
        <a:xfrm>
          <a:off x="762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143527</xdr:rowOff>
    </xdr:from>
    <xdr:ext cx="403059" cy="259045"/>
    <xdr:sp macro="" textlink="">
      <xdr:nvSpPr>
        <xdr:cNvPr id="154" name="テキスト ボックス 153"/>
        <xdr:cNvSpPr txBox="1"/>
      </xdr:nvSpPr>
      <xdr:spPr>
        <a:xfrm>
          <a:off x="358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5" name="直線コネクタ 15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6" name="テキスト ボックス 15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57150</xdr:rowOff>
    </xdr:from>
    <xdr:to>
      <xdr:col>28</xdr:col>
      <xdr:colOff>114300</xdr:colOff>
      <xdr:row>58</xdr:row>
      <xdr:rowOff>57150</xdr:rowOff>
    </xdr:to>
    <xdr:cxnSp macro="">
      <xdr:nvCxnSpPr>
        <xdr:cNvPr id="157" name="直線コネクタ 156"/>
        <xdr:cNvCxnSpPr/>
      </xdr:nvCxnSpPr>
      <xdr:spPr>
        <a:xfrm>
          <a:off x="762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86377</xdr:rowOff>
    </xdr:from>
    <xdr:ext cx="403059" cy="259045"/>
    <xdr:sp macro="" textlink="">
      <xdr:nvSpPr>
        <xdr:cNvPr id="158" name="テキスト ボックス 157"/>
        <xdr:cNvSpPr txBox="1"/>
      </xdr:nvSpPr>
      <xdr:spPr>
        <a:xfrm>
          <a:off x="358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114300</xdr:rowOff>
    </xdr:from>
    <xdr:to>
      <xdr:col>28</xdr:col>
      <xdr:colOff>114300</xdr:colOff>
      <xdr:row>56</xdr:row>
      <xdr:rowOff>114300</xdr:rowOff>
    </xdr:to>
    <xdr:cxnSp macro="">
      <xdr:nvCxnSpPr>
        <xdr:cNvPr id="159" name="直線コネクタ 158"/>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143527</xdr:rowOff>
    </xdr:from>
    <xdr:ext cx="403059" cy="259045"/>
    <xdr:sp macro="" textlink="">
      <xdr:nvSpPr>
        <xdr:cNvPr id="160" name="テキスト ボックス 159"/>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0</xdr:rowOff>
    </xdr:from>
    <xdr:to>
      <xdr:col>28</xdr:col>
      <xdr:colOff>114300</xdr:colOff>
      <xdr:row>55</xdr:row>
      <xdr:rowOff>0</xdr:rowOff>
    </xdr:to>
    <xdr:cxnSp macro="">
      <xdr:nvCxnSpPr>
        <xdr:cNvPr id="161" name="直線コネクタ 160"/>
        <xdr:cNvCxnSpPr/>
      </xdr:nvCxnSpPr>
      <xdr:spPr>
        <a:xfrm>
          <a:off x="762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29227</xdr:rowOff>
    </xdr:from>
    <xdr:ext cx="403059" cy="259045"/>
    <xdr:sp macro="" textlink="">
      <xdr:nvSpPr>
        <xdr:cNvPr id="162" name="テキスト ボックス 161"/>
        <xdr:cNvSpPr txBox="1"/>
      </xdr:nvSpPr>
      <xdr:spPr>
        <a:xfrm>
          <a:off x="358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4" name="テキスト ボックス 163"/>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64</xdr:row>
      <xdr:rowOff>25718</xdr:rowOff>
    </xdr:to>
    <xdr:cxnSp macro="">
      <xdr:nvCxnSpPr>
        <xdr:cNvPr id="166" name="直線コネクタ 165"/>
        <xdr:cNvCxnSpPr/>
      </xdr:nvCxnSpPr>
      <xdr:spPr>
        <a:xfrm flipV="1">
          <a:off x="4634865" y="9624060"/>
          <a:ext cx="0" cy="1374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29545</xdr:rowOff>
    </xdr:from>
    <xdr:ext cx="405111" cy="259045"/>
    <xdr:sp macro="" textlink="">
      <xdr:nvSpPr>
        <xdr:cNvPr id="167" name="【体育館・プール】&#10;有形固定資産減価償却率最小値テキスト"/>
        <xdr:cNvSpPr txBox="1"/>
      </xdr:nvSpPr>
      <xdr:spPr>
        <a:xfrm>
          <a:off x="4673600" y="11002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25718</xdr:rowOff>
    </xdr:from>
    <xdr:to>
      <xdr:col>24</xdr:col>
      <xdr:colOff>152400</xdr:colOff>
      <xdr:row>64</xdr:row>
      <xdr:rowOff>25718</xdr:rowOff>
    </xdr:to>
    <xdr:cxnSp macro="">
      <xdr:nvCxnSpPr>
        <xdr:cNvPr id="168" name="直線コネクタ 167"/>
        <xdr:cNvCxnSpPr/>
      </xdr:nvCxnSpPr>
      <xdr:spPr>
        <a:xfrm>
          <a:off x="4546600" y="1099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140987</xdr:rowOff>
    </xdr:from>
    <xdr:ext cx="405111" cy="259045"/>
    <xdr:sp macro="" textlink="">
      <xdr:nvSpPr>
        <xdr:cNvPr id="169" name="【体育館・プール】&#10;有形固定資産減価償却率最大値テキスト"/>
        <xdr:cNvSpPr txBox="1"/>
      </xdr:nvSpPr>
      <xdr:spPr>
        <a:xfrm>
          <a:off x="4673600" y="939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170" name="直線コネクタ 169"/>
        <xdr:cNvCxnSpPr/>
      </xdr:nvCxnSpPr>
      <xdr:spPr>
        <a:xfrm>
          <a:off x="4546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74947</xdr:rowOff>
    </xdr:from>
    <xdr:ext cx="405111" cy="259045"/>
    <xdr:sp macro="" textlink="">
      <xdr:nvSpPr>
        <xdr:cNvPr id="171" name="【体育館・プール】&#10;有形固定資産減価償却率平均値テキスト"/>
        <xdr:cNvSpPr txBox="1"/>
      </xdr:nvSpPr>
      <xdr:spPr>
        <a:xfrm>
          <a:off x="4673600" y="1001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52070</xdr:rowOff>
    </xdr:from>
    <xdr:to>
      <xdr:col>24</xdr:col>
      <xdr:colOff>114300</xdr:colOff>
      <xdr:row>59</xdr:row>
      <xdr:rowOff>153670</xdr:rowOff>
    </xdr:to>
    <xdr:sp macro="" textlink="">
      <xdr:nvSpPr>
        <xdr:cNvPr id="172" name="フローチャート: 判断 171"/>
        <xdr:cNvSpPr/>
      </xdr:nvSpPr>
      <xdr:spPr>
        <a:xfrm>
          <a:off x="45847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74930</xdr:rowOff>
    </xdr:from>
    <xdr:to>
      <xdr:col>20</xdr:col>
      <xdr:colOff>38100</xdr:colOff>
      <xdr:row>60</xdr:row>
      <xdr:rowOff>5080</xdr:rowOff>
    </xdr:to>
    <xdr:sp macro="" textlink="">
      <xdr:nvSpPr>
        <xdr:cNvPr id="173" name="フローチャート: 判断 172"/>
        <xdr:cNvSpPr/>
      </xdr:nvSpPr>
      <xdr:spPr>
        <a:xfrm>
          <a:off x="3746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57785</xdr:rowOff>
    </xdr:from>
    <xdr:to>
      <xdr:col>15</xdr:col>
      <xdr:colOff>101600</xdr:colOff>
      <xdr:row>59</xdr:row>
      <xdr:rowOff>159385</xdr:rowOff>
    </xdr:to>
    <xdr:sp macro="" textlink="">
      <xdr:nvSpPr>
        <xdr:cNvPr id="174" name="フローチャート: 判断 173"/>
        <xdr:cNvSpPr/>
      </xdr:nvSpPr>
      <xdr:spPr>
        <a:xfrm>
          <a:off x="2857500" y="101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114935</xdr:rowOff>
    </xdr:from>
    <xdr:to>
      <xdr:col>10</xdr:col>
      <xdr:colOff>165100</xdr:colOff>
      <xdr:row>59</xdr:row>
      <xdr:rowOff>45085</xdr:rowOff>
    </xdr:to>
    <xdr:sp macro="" textlink="">
      <xdr:nvSpPr>
        <xdr:cNvPr id="175" name="フローチャート: 判断 174"/>
        <xdr:cNvSpPr/>
      </xdr:nvSpPr>
      <xdr:spPr>
        <a:xfrm>
          <a:off x="1968500" y="1005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117793</xdr:rowOff>
    </xdr:from>
    <xdr:to>
      <xdr:col>6</xdr:col>
      <xdr:colOff>38100</xdr:colOff>
      <xdr:row>59</xdr:row>
      <xdr:rowOff>47943</xdr:rowOff>
    </xdr:to>
    <xdr:sp macro="" textlink="">
      <xdr:nvSpPr>
        <xdr:cNvPr id="176" name="フローチャート: 判断 175"/>
        <xdr:cNvSpPr/>
      </xdr:nvSpPr>
      <xdr:spPr>
        <a:xfrm>
          <a:off x="1079500" y="10061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163513</xdr:rowOff>
    </xdr:from>
    <xdr:to>
      <xdr:col>24</xdr:col>
      <xdr:colOff>114300</xdr:colOff>
      <xdr:row>62</xdr:row>
      <xdr:rowOff>93663</xdr:rowOff>
    </xdr:to>
    <xdr:sp macro="" textlink="">
      <xdr:nvSpPr>
        <xdr:cNvPr id="182" name="楕円 181"/>
        <xdr:cNvSpPr/>
      </xdr:nvSpPr>
      <xdr:spPr>
        <a:xfrm>
          <a:off x="4584700" y="1062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141940</xdr:rowOff>
    </xdr:from>
    <xdr:ext cx="405111" cy="259045"/>
    <xdr:sp macro="" textlink="">
      <xdr:nvSpPr>
        <xdr:cNvPr id="183" name="【体育館・プール】&#10;有形固定資産減価償却率該当値テキスト"/>
        <xdr:cNvSpPr txBox="1"/>
      </xdr:nvSpPr>
      <xdr:spPr>
        <a:xfrm>
          <a:off x="4673600" y="10600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134938</xdr:rowOff>
    </xdr:from>
    <xdr:to>
      <xdr:col>20</xdr:col>
      <xdr:colOff>38100</xdr:colOff>
      <xdr:row>62</xdr:row>
      <xdr:rowOff>65088</xdr:rowOff>
    </xdr:to>
    <xdr:sp macro="" textlink="">
      <xdr:nvSpPr>
        <xdr:cNvPr id="184" name="楕円 183"/>
        <xdr:cNvSpPr/>
      </xdr:nvSpPr>
      <xdr:spPr>
        <a:xfrm>
          <a:off x="3746500" y="1059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14288</xdr:rowOff>
    </xdr:from>
    <xdr:to>
      <xdr:col>24</xdr:col>
      <xdr:colOff>63500</xdr:colOff>
      <xdr:row>62</xdr:row>
      <xdr:rowOff>42863</xdr:rowOff>
    </xdr:to>
    <xdr:cxnSp macro="">
      <xdr:nvCxnSpPr>
        <xdr:cNvPr id="185" name="直線コネクタ 184"/>
        <xdr:cNvCxnSpPr/>
      </xdr:nvCxnSpPr>
      <xdr:spPr>
        <a:xfrm>
          <a:off x="3797300" y="10644188"/>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109220</xdr:rowOff>
    </xdr:from>
    <xdr:to>
      <xdr:col>15</xdr:col>
      <xdr:colOff>101600</xdr:colOff>
      <xdr:row>62</xdr:row>
      <xdr:rowOff>39370</xdr:rowOff>
    </xdr:to>
    <xdr:sp macro="" textlink="">
      <xdr:nvSpPr>
        <xdr:cNvPr id="186" name="楕円 185"/>
        <xdr:cNvSpPr/>
      </xdr:nvSpPr>
      <xdr:spPr>
        <a:xfrm>
          <a:off x="28575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160020</xdr:rowOff>
    </xdr:from>
    <xdr:to>
      <xdr:col>19</xdr:col>
      <xdr:colOff>177800</xdr:colOff>
      <xdr:row>62</xdr:row>
      <xdr:rowOff>14288</xdr:rowOff>
    </xdr:to>
    <xdr:cxnSp macro="">
      <xdr:nvCxnSpPr>
        <xdr:cNvPr id="187" name="直線コネクタ 186"/>
        <xdr:cNvCxnSpPr/>
      </xdr:nvCxnSpPr>
      <xdr:spPr>
        <a:xfrm>
          <a:off x="2908300" y="10618470"/>
          <a:ext cx="889000" cy="2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46355</xdr:rowOff>
    </xdr:from>
    <xdr:to>
      <xdr:col>10</xdr:col>
      <xdr:colOff>165100</xdr:colOff>
      <xdr:row>61</xdr:row>
      <xdr:rowOff>147955</xdr:rowOff>
    </xdr:to>
    <xdr:sp macro="" textlink="">
      <xdr:nvSpPr>
        <xdr:cNvPr id="188" name="楕円 187"/>
        <xdr:cNvSpPr/>
      </xdr:nvSpPr>
      <xdr:spPr>
        <a:xfrm>
          <a:off x="1968500" y="1050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97155</xdr:rowOff>
    </xdr:from>
    <xdr:to>
      <xdr:col>15</xdr:col>
      <xdr:colOff>50800</xdr:colOff>
      <xdr:row>61</xdr:row>
      <xdr:rowOff>160020</xdr:rowOff>
    </xdr:to>
    <xdr:cxnSp macro="">
      <xdr:nvCxnSpPr>
        <xdr:cNvPr id="189" name="直線コネクタ 188"/>
        <xdr:cNvCxnSpPr/>
      </xdr:nvCxnSpPr>
      <xdr:spPr>
        <a:xfrm>
          <a:off x="2019300" y="1055560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21607</xdr:rowOff>
    </xdr:from>
    <xdr:ext cx="405111" cy="259045"/>
    <xdr:sp macro="" textlink="">
      <xdr:nvSpPr>
        <xdr:cNvPr id="190" name="n_1aveValue【体育館・プール】&#10;有形固定資産減価償却率"/>
        <xdr:cNvSpPr txBox="1"/>
      </xdr:nvSpPr>
      <xdr:spPr>
        <a:xfrm>
          <a:off x="35820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4462</xdr:rowOff>
    </xdr:from>
    <xdr:ext cx="405111" cy="259045"/>
    <xdr:sp macro="" textlink="">
      <xdr:nvSpPr>
        <xdr:cNvPr id="191" name="n_2aveValue【体育館・プール】&#10;有形固定資産減価償却率"/>
        <xdr:cNvSpPr txBox="1"/>
      </xdr:nvSpPr>
      <xdr:spPr>
        <a:xfrm>
          <a:off x="2705744" y="994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61612</xdr:rowOff>
    </xdr:from>
    <xdr:ext cx="405111" cy="259045"/>
    <xdr:sp macro="" textlink="">
      <xdr:nvSpPr>
        <xdr:cNvPr id="192" name="n_3aveValue【体育館・プール】&#10;有形固定資産減価償却率"/>
        <xdr:cNvSpPr txBox="1"/>
      </xdr:nvSpPr>
      <xdr:spPr>
        <a:xfrm>
          <a:off x="1816744" y="983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64470</xdr:rowOff>
    </xdr:from>
    <xdr:ext cx="405111" cy="259045"/>
    <xdr:sp macro="" textlink="">
      <xdr:nvSpPr>
        <xdr:cNvPr id="193" name="n_4aveValue【体育館・プール】&#10;有形固定資産減価償却率"/>
        <xdr:cNvSpPr txBox="1"/>
      </xdr:nvSpPr>
      <xdr:spPr>
        <a:xfrm>
          <a:off x="927744" y="9837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56215</xdr:rowOff>
    </xdr:from>
    <xdr:ext cx="405111" cy="259045"/>
    <xdr:sp macro="" textlink="">
      <xdr:nvSpPr>
        <xdr:cNvPr id="194" name="n_1mainValue【体育館・プール】&#10;有形固定資産減価償却率"/>
        <xdr:cNvSpPr txBox="1"/>
      </xdr:nvSpPr>
      <xdr:spPr>
        <a:xfrm>
          <a:off x="3582044" y="10686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30497</xdr:rowOff>
    </xdr:from>
    <xdr:ext cx="405111" cy="259045"/>
    <xdr:sp macro="" textlink="">
      <xdr:nvSpPr>
        <xdr:cNvPr id="195" name="n_2mainValue【体育館・プール】&#10;有形固定資産減価償却率"/>
        <xdr:cNvSpPr txBox="1"/>
      </xdr:nvSpPr>
      <xdr:spPr>
        <a:xfrm>
          <a:off x="2705744"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139082</xdr:rowOff>
    </xdr:from>
    <xdr:ext cx="405111" cy="259045"/>
    <xdr:sp macro="" textlink="">
      <xdr:nvSpPr>
        <xdr:cNvPr id="196" name="n_3mainValue【体育館・プール】&#10;有形固定資産減価償却率"/>
        <xdr:cNvSpPr txBox="1"/>
      </xdr:nvSpPr>
      <xdr:spPr>
        <a:xfrm>
          <a:off x="1816744" y="1059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7" name="正方形/長方形 19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8" name="正方形/長方形 19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9" name="正方形/長方形 19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0" name="正方形/長方形 19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1" name="正方形/長方形 20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2" name="正方形/長方形 20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3" name="正方形/長方形 20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4" name="正方形/長方形 20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5" name="テキスト ボックス 20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6" name="直線コネクタ 20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7" name="直線コネクタ 20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8" name="テキスト ボックス 20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9" name="直線コネクタ 20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0" name="テキスト ボックス 20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1" name="直線コネクタ 21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2" name="テキスト ボックス 21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3" name="直線コネクタ 21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4" name="テキスト ボックス 21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5" name="直線コネクタ 21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6" name="テキスト ボックス 21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7" name="直線コネクタ 21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8" name="テキスト ボックス 21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76200</xdr:rowOff>
    </xdr:from>
    <xdr:to>
      <xdr:col>54</xdr:col>
      <xdr:colOff>189865</xdr:colOff>
      <xdr:row>62</xdr:row>
      <xdr:rowOff>137160</xdr:rowOff>
    </xdr:to>
    <xdr:cxnSp macro="">
      <xdr:nvCxnSpPr>
        <xdr:cNvPr id="220" name="直線コネクタ 219"/>
        <xdr:cNvCxnSpPr/>
      </xdr:nvCxnSpPr>
      <xdr:spPr>
        <a:xfrm flipV="1">
          <a:off x="10476865" y="9677400"/>
          <a:ext cx="0" cy="1089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140987</xdr:rowOff>
    </xdr:from>
    <xdr:ext cx="469744" cy="259045"/>
    <xdr:sp macro="" textlink="">
      <xdr:nvSpPr>
        <xdr:cNvPr id="221" name="【体育館・プール】&#10;一人当たり面積最小値テキスト"/>
        <xdr:cNvSpPr txBox="1"/>
      </xdr:nvSpPr>
      <xdr:spPr>
        <a:xfrm>
          <a:off x="10515600"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137160</xdr:rowOff>
    </xdr:from>
    <xdr:to>
      <xdr:col>55</xdr:col>
      <xdr:colOff>88900</xdr:colOff>
      <xdr:row>62</xdr:row>
      <xdr:rowOff>137160</xdr:rowOff>
    </xdr:to>
    <xdr:cxnSp macro="">
      <xdr:nvCxnSpPr>
        <xdr:cNvPr id="222" name="直線コネクタ 221"/>
        <xdr:cNvCxnSpPr/>
      </xdr:nvCxnSpPr>
      <xdr:spPr>
        <a:xfrm>
          <a:off x="10388600" y="1076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22877</xdr:rowOff>
    </xdr:from>
    <xdr:ext cx="469744" cy="259045"/>
    <xdr:sp macro="" textlink="">
      <xdr:nvSpPr>
        <xdr:cNvPr id="223" name="【体育館・プール】&#10;一人当たり面積最大値テキスト"/>
        <xdr:cNvSpPr txBox="1"/>
      </xdr:nvSpPr>
      <xdr:spPr>
        <a:xfrm>
          <a:off x="10515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76200</xdr:rowOff>
    </xdr:from>
    <xdr:to>
      <xdr:col>55</xdr:col>
      <xdr:colOff>88900</xdr:colOff>
      <xdr:row>56</xdr:row>
      <xdr:rowOff>76200</xdr:rowOff>
    </xdr:to>
    <xdr:cxnSp macro="">
      <xdr:nvCxnSpPr>
        <xdr:cNvPr id="224" name="直線コネクタ 223"/>
        <xdr:cNvCxnSpPr/>
      </xdr:nvCxnSpPr>
      <xdr:spPr>
        <a:xfrm>
          <a:off x="10388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22877</xdr:rowOff>
    </xdr:from>
    <xdr:ext cx="469744" cy="259045"/>
    <xdr:sp macro="" textlink="">
      <xdr:nvSpPr>
        <xdr:cNvPr id="225" name="【体育館・プール】&#10;一人当たり面積平均値テキスト"/>
        <xdr:cNvSpPr txBox="1"/>
      </xdr:nvSpPr>
      <xdr:spPr>
        <a:xfrm>
          <a:off x="10515600" y="1048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44450</xdr:rowOff>
    </xdr:from>
    <xdr:to>
      <xdr:col>55</xdr:col>
      <xdr:colOff>50800</xdr:colOff>
      <xdr:row>61</xdr:row>
      <xdr:rowOff>146050</xdr:rowOff>
    </xdr:to>
    <xdr:sp macro="" textlink="">
      <xdr:nvSpPr>
        <xdr:cNvPr id="226" name="フローチャート: 判断 225"/>
        <xdr:cNvSpPr/>
      </xdr:nvSpPr>
      <xdr:spPr>
        <a:xfrm>
          <a:off x="104267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52070</xdr:rowOff>
    </xdr:from>
    <xdr:to>
      <xdr:col>50</xdr:col>
      <xdr:colOff>165100</xdr:colOff>
      <xdr:row>61</xdr:row>
      <xdr:rowOff>153670</xdr:rowOff>
    </xdr:to>
    <xdr:sp macro="" textlink="">
      <xdr:nvSpPr>
        <xdr:cNvPr id="227" name="フローチャート: 判断 226"/>
        <xdr:cNvSpPr/>
      </xdr:nvSpPr>
      <xdr:spPr>
        <a:xfrm>
          <a:off x="9588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74930</xdr:rowOff>
    </xdr:from>
    <xdr:to>
      <xdr:col>46</xdr:col>
      <xdr:colOff>38100</xdr:colOff>
      <xdr:row>62</xdr:row>
      <xdr:rowOff>5080</xdr:rowOff>
    </xdr:to>
    <xdr:sp macro="" textlink="">
      <xdr:nvSpPr>
        <xdr:cNvPr id="228" name="フローチャート: 判断 227"/>
        <xdr:cNvSpPr/>
      </xdr:nvSpPr>
      <xdr:spPr>
        <a:xfrm>
          <a:off x="8699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44450</xdr:rowOff>
    </xdr:from>
    <xdr:to>
      <xdr:col>41</xdr:col>
      <xdr:colOff>101600</xdr:colOff>
      <xdr:row>61</xdr:row>
      <xdr:rowOff>146050</xdr:rowOff>
    </xdr:to>
    <xdr:sp macro="" textlink="">
      <xdr:nvSpPr>
        <xdr:cNvPr id="229" name="フローチャート: 判断 228"/>
        <xdr:cNvSpPr/>
      </xdr:nvSpPr>
      <xdr:spPr>
        <a:xfrm>
          <a:off x="7810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128270</xdr:rowOff>
    </xdr:from>
    <xdr:to>
      <xdr:col>36</xdr:col>
      <xdr:colOff>165100</xdr:colOff>
      <xdr:row>62</xdr:row>
      <xdr:rowOff>58420</xdr:rowOff>
    </xdr:to>
    <xdr:sp macro="" textlink="">
      <xdr:nvSpPr>
        <xdr:cNvPr id="230" name="フローチャート: 判断 229"/>
        <xdr:cNvSpPr/>
      </xdr:nvSpPr>
      <xdr:spPr>
        <a:xfrm>
          <a:off x="6921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1" name="テキスト ボックス 23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2" name="テキスト ボックス 23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3" name="テキスト ボックス 23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4" name="テキスト ボックス 23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5" name="テキスト ボックス 23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25400</xdr:rowOff>
    </xdr:from>
    <xdr:to>
      <xdr:col>55</xdr:col>
      <xdr:colOff>50800</xdr:colOff>
      <xdr:row>56</xdr:row>
      <xdr:rowOff>127000</xdr:rowOff>
    </xdr:to>
    <xdr:sp macro="" textlink="">
      <xdr:nvSpPr>
        <xdr:cNvPr id="236" name="楕円 235"/>
        <xdr:cNvSpPr/>
      </xdr:nvSpPr>
      <xdr:spPr>
        <a:xfrm>
          <a:off x="104267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149877</xdr:rowOff>
    </xdr:from>
    <xdr:ext cx="469744" cy="259045"/>
    <xdr:sp macro="" textlink="">
      <xdr:nvSpPr>
        <xdr:cNvPr id="237" name="【体育館・プール】&#10;一人当たり面積該当値テキスト"/>
        <xdr:cNvSpPr txBox="1"/>
      </xdr:nvSpPr>
      <xdr:spPr>
        <a:xfrm>
          <a:off x="10515600" y="957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151130</xdr:rowOff>
    </xdr:from>
    <xdr:to>
      <xdr:col>50</xdr:col>
      <xdr:colOff>165100</xdr:colOff>
      <xdr:row>56</xdr:row>
      <xdr:rowOff>81280</xdr:rowOff>
    </xdr:to>
    <xdr:sp macro="" textlink="">
      <xdr:nvSpPr>
        <xdr:cNvPr id="238" name="楕円 237"/>
        <xdr:cNvSpPr/>
      </xdr:nvSpPr>
      <xdr:spPr>
        <a:xfrm>
          <a:off x="9588500" y="958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30480</xdr:rowOff>
    </xdr:from>
    <xdr:to>
      <xdr:col>55</xdr:col>
      <xdr:colOff>0</xdr:colOff>
      <xdr:row>56</xdr:row>
      <xdr:rowOff>76200</xdr:rowOff>
    </xdr:to>
    <xdr:cxnSp macro="">
      <xdr:nvCxnSpPr>
        <xdr:cNvPr id="239" name="直線コネクタ 238"/>
        <xdr:cNvCxnSpPr/>
      </xdr:nvCxnSpPr>
      <xdr:spPr>
        <a:xfrm>
          <a:off x="9639300" y="96316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97790</xdr:rowOff>
    </xdr:from>
    <xdr:to>
      <xdr:col>46</xdr:col>
      <xdr:colOff>38100</xdr:colOff>
      <xdr:row>56</xdr:row>
      <xdr:rowOff>27940</xdr:rowOff>
    </xdr:to>
    <xdr:sp macro="" textlink="">
      <xdr:nvSpPr>
        <xdr:cNvPr id="240" name="楕円 239"/>
        <xdr:cNvSpPr/>
      </xdr:nvSpPr>
      <xdr:spPr>
        <a:xfrm>
          <a:off x="8699500" y="952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148590</xdr:rowOff>
    </xdr:from>
    <xdr:to>
      <xdr:col>50</xdr:col>
      <xdr:colOff>114300</xdr:colOff>
      <xdr:row>56</xdr:row>
      <xdr:rowOff>30480</xdr:rowOff>
    </xdr:to>
    <xdr:cxnSp macro="">
      <xdr:nvCxnSpPr>
        <xdr:cNvPr id="241" name="直線コネクタ 240"/>
        <xdr:cNvCxnSpPr/>
      </xdr:nvCxnSpPr>
      <xdr:spPr>
        <a:xfrm>
          <a:off x="8750300" y="95783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59690</xdr:rowOff>
    </xdr:from>
    <xdr:to>
      <xdr:col>41</xdr:col>
      <xdr:colOff>101600</xdr:colOff>
      <xdr:row>55</xdr:row>
      <xdr:rowOff>161290</xdr:rowOff>
    </xdr:to>
    <xdr:sp macro="" textlink="">
      <xdr:nvSpPr>
        <xdr:cNvPr id="242" name="楕円 241"/>
        <xdr:cNvSpPr/>
      </xdr:nvSpPr>
      <xdr:spPr>
        <a:xfrm>
          <a:off x="7810500" y="948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55</xdr:row>
      <xdr:rowOff>110490</xdr:rowOff>
    </xdr:from>
    <xdr:to>
      <xdr:col>45</xdr:col>
      <xdr:colOff>177800</xdr:colOff>
      <xdr:row>55</xdr:row>
      <xdr:rowOff>148590</xdr:rowOff>
    </xdr:to>
    <xdr:cxnSp macro="">
      <xdr:nvCxnSpPr>
        <xdr:cNvPr id="243" name="直線コネクタ 242"/>
        <xdr:cNvCxnSpPr/>
      </xdr:nvCxnSpPr>
      <xdr:spPr>
        <a:xfrm>
          <a:off x="7861300" y="95402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144797</xdr:rowOff>
    </xdr:from>
    <xdr:ext cx="469744" cy="259045"/>
    <xdr:sp macro="" textlink="">
      <xdr:nvSpPr>
        <xdr:cNvPr id="244" name="n_1aveValue【体育館・プール】&#10;一人当たり面積"/>
        <xdr:cNvSpPr txBox="1"/>
      </xdr:nvSpPr>
      <xdr:spPr>
        <a:xfrm>
          <a:off x="9391727" y="1060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167657</xdr:rowOff>
    </xdr:from>
    <xdr:ext cx="469744" cy="259045"/>
    <xdr:sp macro="" textlink="">
      <xdr:nvSpPr>
        <xdr:cNvPr id="245" name="n_2aveValue【体育館・プール】&#10;一人当たり面積"/>
        <xdr:cNvSpPr txBox="1"/>
      </xdr:nvSpPr>
      <xdr:spPr>
        <a:xfrm>
          <a:off x="85154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137177</xdr:rowOff>
    </xdr:from>
    <xdr:ext cx="469744" cy="259045"/>
    <xdr:sp macro="" textlink="">
      <xdr:nvSpPr>
        <xdr:cNvPr id="246" name="n_3aveValue【体育館・プール】&#10;一人当たり面積"/>
        <xdr:cNvSpPr txBox="1"/>
      </xdr:nvSpPr>
      <xdr:spPr>
        <a:xfrm>
          <a:off x="7626427" y="1059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74947</xdr:rowOff>
    </xdr:from>
    <xdr:ext cx="469744" cy="259045"/>
    <xdr:sp macro="" textlink="">
      <xdr:nvSpPr>
        <xdr:cNvPr id="247" name="n_4aveValue【体育館・プール】&#10;一人当たり面積"/>
        <xdr:cNvSpPr txBox="1"/>
      </xdr:nvSpPr>
      <xdr:spPr>
        <a:xfrm>
          <a:off x="67374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54</xdr:row>
      <xdr:rowOff>97807</xdr:rowOff>
    </xdr:from>
    <xdr:ext cx="469744" cy="259045"/>
    <xdr:sp macro="" textlink="">
      <xdr:nvSpPr>
        <xdr:cNvPr id="248" name="n_1mainValue【体育館・プール】&#10;一人当たり面積"/>
        <xdr:cNvSpPr txBox="1"/>
      </xdr:nvSpPr>
      <xdr:spPr>
        <a:xfrm>
          <a:off x="9391727" y="935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54</xdr:row>
      <xdr:rowOff>44467</xdr:rowOff>
    </xdr:from>
    <xdr:ext cx="469744" cy="259045"/>
    <xdr:sp macro="" textlink="">
      <xdr:nvSpPr>
        <xdr:cNvPr id="249" name="n_2mainValue【体育館・プール】&#10;一人当たり面積"/>
        <xdr:cNvSpPr txBox="1"/>
      </xdr:nvSpPr>
      <xdr:spPr>
        <a:xfrm>
          <a:off x="8515427" y="930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54</xdr:row>
      <xdr:rowOff>6367</xdr:rowOff>
    </xdr:from>
    <xdr:ext cx="469744" cy="259045"/>
    <xdr:sp macro="" textlink="">
      <xdr:nvSpPr>
        <xdr:cNvPr id="250" name="n_3mainValue【体育館・プール】&#10;一人当たり面積"/>
        <xdr:cNvSpPr txBox="1"/>
      </xdr:nvSpPr>
      <xdr:spPr>
        <a:xfrm>
          <a:off x="7626427" y="926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1" name="正方形/長方形 25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2" name="正方形/長方形 25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3" name="正方形/長方形 25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4" name="正方形/長方形 25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5" name="正方形/長方形 25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6" name="正方形/長方形 25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7" name="正方形/長方形 25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8" name="正方形/長方形 25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9" name="テキスト ボックス 25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0" name="直線コネクタ 25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61" name="テキスト ボックス 260"/>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2" name="直線コネクタ 26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63" name="テキスト ボックス 26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4" name="直線コネクタ 26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5" name="テキスト ボックス 26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6" name="直線コネクタ 26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7" name="テキスト ボックス 26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8" name="直線コネクタ 26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9" name="テキスト ボックス 26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0" name="直線コネクタ 26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1" name="テキスト ボックス 270"/>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2" name="直線コネクタ 27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3" name="テキスト ボックス 272"/>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64770</xdr:rowOff>
    </xdr:from>
    <xdr:to>
      <xdr:col>24</xdr:col>
      <xdr:colOff>62865</xdr:colOff>
      <xdr:row>85</xdr:row>
      <xdr:rowOff>163830</xdr:rowOff>
    </xdr:to>
    <xdr:cxnSp macro="">
      <xdr:nvCxnSpPr>
        <xdr:cNvPr id="275" name="直線コネクタ 274"/>
        <xdr:cNvCxnSpPr/>
      </xdr:nvCxnSpPr>
      <xdr:spPr>
        <a:xfrm flipV="1">
          <a:off x="4634865" y="1326642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167657</xdr:rowOff>
    </xdr:from>
    <xdr:ext cx="405111" cy="259045"/>
    <xdr:sp macro="" textlink="">
      <xdr:nvSpPr>
        <xdr:cNvPr id="276" name="【福祉施設】&#10;有形固定資産減価償却率最小値テキスト"/>
        <xdr:cNvSpPr txBox="1"/>
      </xdr:nvSpPr>
      <xdr:spPr>
        <a:xfrm>
          <a:off x="4673600"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163830</xdr:rowOff>
    </xdr:from>
    <xdr:to>
      <xdr:col>24</xdr:col>
      <xdr:colOff>152400</xdr:colOff>
      <xdr:row>85</xdr:row>
      <xdr:rowOff>163830</xdr:rowOff>
    </xdr:to>
    <xdr:cxnSp macro="">
      <xdr:nvCxnSpPr>
        <xdr:cNvPr id="277" name="直線コネクタ 276"/>
        <xdr:cNvCxnSpPr/>
      </xdr:nvCxnSpPr>
      <xdr:spPr>
        <a:xfrm>
          <a:off x="4546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11447</xdr:rowOff>
    </xdr:from>
    <xdr:ext cx="405111" cy="259045"/>
    <xdr:sp macro="" textlink="">
      <xdr:nvSpPr>
        <xdr:cNvPr id="278" name="【福祉施設】&#10;有形固定資産減価償却率最大値テキスト"/>
        <xdr:cNvSpPr txBox="1"/>
      </xdr:nvSpPr>
      <xdr:spPr>
        <a:xfrm>
          <a:off x="4673600" y="1304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64770</xdr:rowOff>
    </xdr:from>
    <xdr:to>
      <xdr:col>24</xdr:col>
      <xdr:colOff>152400</xdr:colOff>
      <xdr:row>77</xdr:row>
      <xdr:rowOff>64770</xdr:rowOff>
    </xdr:to>
    <xdr:cxnSp macro="">
      <xdr:nvCxnSpPr>
        <xdr:cNvPr id="279" name="直線コネクタ 278"/>
        <xdr:cNvCxnSpPr/>
      </xdr:nvCxnSpPr>
      <xdr:spPr>
        <a:xfrm>
          <a:off x="4546600" y="132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110507</xdr:rowOff>
    </xdr:from>
    <xdr:ext cx="405111" cy="259045"/>
    <xdr:sp macro="" textlink="">
      <xdr:nvSpPr>
        <xdr:cNvPr id="280" name="【福祉施設】&#10;有形固定資産減価償却率平均値テキスト"/>
        <xdr:cNvSpPr txBox="1"/>
      </xdr:nvSpPr>
      <xdr:spPr>
        <a:xfrm>
          <a:off x="4673600" y="13997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132080</xdr:rowOff>
    </xdr:from>
    <xdr:to>
      <xdr:col>24</xdr:col>
      <xdr:colOff>114300</xdr:colOff>
      <xdr:row>82</xdr:row>
      <xdr:rowOff>62230</xdr:rowOff>
    </xdr:to>
    <xdr:sp macro="" textlink="">
      <xdr:nvSpPr>
        <xdr:cNvPr id="281" name="フローチャート: 判断 280"/>
        <xdr:cNvSpPr/>
      </xdr:nvSpPr>
      <xdr:spPr>
        <a:xfrm>
          <a:off x="45847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105411</xdr:rowOff>
    </xdr:from>
    <xdr:to>
      <xdr:col>20</xdr:col>
      <xdr:colOff>38100</xdr:colOff>
      <xdr:row>82</xdr:row>
      <xdr:rowOff>35561</xdr:rowOff>
    </xdr:to>
    <xdr:sp macro="" textlink="">
      <xdr:nvSpPr>
        <xdr:cNvPr id="282" name="フローチャート: 判断 281"/>
        <xdr:cNvSpPr/>
      </xdr:nvSpPr>
      <xdr:spPr>
        <a:xfrm>
          <a:off x="3746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25400</xdr:rowOff>
    </xdr:from>
    <xdr:to>
      <xdr:col>15</xdr:col>
      <xdr:colOff>101600</xdr:colOff>
      <xdr:row>81</xdr:row>
      <xdr:rowOff>127000</xdr:rowOff>
    </xdr:to>
    <xdr:sp macro="" textlink="">
      <xdr:nvSpPr>
        <xdr:cNvPr id="283" name="フローチャート: 判断 282"/>
        <xdr:cNvSpPr/>
      </xdr:nvSpPr>
      <xdr:spPr>
        <a:xfrm>
          <a:off x="2857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147320</xdr:rowOff>
    </xdr:from>
    <xdr:to>
      <xdr:col>10</xdr:col>
      <xdr:colOff>165100</xdr:colOff>
      <xdr:row>81</xdr:row>
      <xdr:rowOff>77470</xdr:rowOff>
    </xdr:to>
    <xdr:sp macro="" textlink="">
      <xdr:nvSpPr>
        <xdr:cNvPr id="284" name="フローチャート: 判断 283"/>
        <xdr:cNvSpPr/>
      </xdr:nvSpPr>
      <xdr:spPr>
        <a:xfrm>
          <a:off x="1968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55880</xdr:rowOff>
    </xdr:from>
    <xdr:to>
      <xdr:col>6</xdr:col>
      <xdr:colOff>38100</xdr:colOff>
      <xdr:row>81</xdr:row>
      <xdr:rowOff>157480</xdr:rowOff>
    </xdr:to>
    <xdr:sp macro="" textlink="">
      <xdr:nvSpPr>
        <xdr:cNvPr id="285" name="フローチャート: 判断 284"/>
        <xdr:cNvSpPr/>
      </xdr:nvSpPr>
      <xdr:spPr>
        <a:xfrm>
          <a:off x="1079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6" name="テキスト ボックス 28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7" name="テキスト ボックス 28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8" name="テキスト ボックス 28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9" name="テキスト ボックス 28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0" name="テキスト ボックス 28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78739</xdr:rowOff>
    </xdr:from>
    <xdr:to>
      <xdr:col>24</xdr:col>
      <xdr:colOff>114300</xdr:colOff>
      <xdr:row>81</xdr:row>
      <xdr:rowOff>8889</xdr:rowOff>
    </xdr:to>
    <xdr:sp macro="" textlink="">
      <xdr:nvSpPr>
        <xdr:cNvPr id="291" name="楕円 290"/>
        <xdr:cNvSpPr/>
      </xdr:nvSpPr>
      <xdr:spPr>
        <a:xfrm>
          <a:off x="4584700" y="137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101616</xdr:rowOff>
    </xdr:from>
    <xdr:ext cx="405111" cy="259045"/>
    <xdr:sp macro="" textlink="">
      <xdr:nvSpPr>
        <xdr:cNvPr id="292" name="【福祉施設】&#10;有形固定資産減価償却率該当値テキスト"/>
        <xdr:cNvSpPr txBox="1"/>
      </xdr:nvSpPr>
      <xdr:spPr>
        <a:xfrm>
          <a:off x="4673600" y="1364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158750</xdr:rowOff>
    </xdr:from>
    <xdr:to>
      <xdr:col>20</xdr:col>
      <xdr:colOff>38100</xdr:colOff>
      <xdr:row>80</xdr:row>
      <xdr:rowOff>88900</xdr:rowOff>
    </xdr:to>
    <xdr:sp macro="" textlink="">
      <xdr:nvSpPr>
        <xdr:cNvPr id="293" name="楕円 292"/>
        <xdr:cNvSpPr/>
      </xdr:nvSpPr>
      <xdr:spPr>
        <a:xfrm>
          <a:off x="3746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38100</xdr:rowOff>
    </xdr:from>
    <xdr:to>
      <xdr:col>24</xdr:col>
      <xdr:colOff>63500</xdr:colOff>
      <xdr:row>80</xdr:row>
      <xdr:rowOff>129539</xdr:rowOff>
    </xdr:to>
    <xdr:cxnSp macro="">
      <xdr:nvCxnSpPr>
        <xdr:cNvPr id="294" name="直線コネクタ 293"/>
        <xdr:cNvCxnSpPr/>
      </xdr:nvCxnSpPr>
      <xdr:spPr>
        <a:xfrm>
          <a:off x="3797300" y="13754100"/>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170180</xdr:rowOff>
    </xdr:from>
    <xdr:to>
      <xdr:col>15</xdr:col>
      <xdr:colOff>101600</xdr:colOff>
      <xdr:row>79</xdr:row>
      <xdr:rowOff>100330</xdr:rowOff>
    </xdr:to>
    <xdr:sp macro="" textlink="">
      <xdr:nvSpPr>
        <xdr:cNvPr id="295" name="楕円 294"/>
        <xdr:cNvSpPr/>
      </xdr:nvSpPr>
      <xdr:spPr>
        <a:xfrm>
          <a:off x="2857500" y="135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49530</xdr:rowOff>
    </xdr:from>
    <xdr:to>
      <xdr:col>19</xdr:col>
      <xdr:colOff>177800</xdr:colOff>
      <xdr:row>80</xdr:row>
      <xdr:rowOff>38100</xdr:rowOff>
    </xdr:to>
    <xdr:cxnSp macro="">
      <xdr:nvCxnSpPr>
        <xdr:cNvPr id="296" name="直線コネクタ 295"/>
        <xdr:cNvCxnSpPr/>
      </xdr:nvCxnSpPr>
      <xdr:spPr>
        <a:xfrm>
          <a:off x="2908300" y="135940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170180</xdr:rowOff>
    </xdr:from>
    <xdr:to>
      <xdr:col>10</xdr:col>
      <xdr:colOff>165100</xdr:colOff>
      <xdr:row>79</xdr:row>
      <xdr:rowOff>100330</xdr:rowOff>
    </xdr:to>
    <xdr:sp macro="" textlink="">
      <xdr:nvSpPr>
        <xdr:cNvPr id="297" name="楕円 296"/>
        <xdr:cNvSpPr/>
      </xdr:nvSpPr>
      <xdr:spPr>
        <a:xfrm>
          <a:off x="1968500" y="135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49530</xdr:rowOff>
    </xdr:from>
    <xdr:to>
      <xdr:col>15</xdr:col>
      <xdr:colOff>50800</xdr:colOff>
      <xdr:row>79</xdr:row>
      <xdr:rowOff>49530</xdr:rowOff>
    </xdr:to>
    <xdr:cxnSp macro="">
      <xdr:nvCxnSpPr>
        <xdr:cNvPr id="298" name="直線コネクタ 297"/>
        <xdr:cNvCxnSpPr/>
      </xdr:nvCxnSpPr>
      <xdr:spPr>
        <a:xfrm>
          <a:off x="2019300" y="13594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26688</xdr:rowOff>
    </xdr:from>
    <xdr:ext cx="405111" cy="259045"/>
    <xdr:sp macro="" textlink="">
      <xdr:nvSpPr>
        <xdr:cNvPr id="299" name="n_1aveValue【福祉施設】&#10;有形固定資産減価償却率"/>
        <xdr:cNvSpPr txBox="1"/>
      </xdr:nvSpPr>
      <xdr:spPr>
        <a:xfrm>
          <a:off x="358204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118127</xdr:rowOff>
    </xdr:from>
    <xdr:ext cx="405111" cy="259045"/>
    <xdr:sp macro="" textlink="">
      <xdr:nvSpPr>
        <xdr:cNvPr id="300" name="n_2aveValue【福祉施設】&#10;有形固定資産減価償却率"/>
        <xdr:cNvSpPr txBox="1"/>
      </xdr:nvSpPr>
      <xdr:spPr>
        <a:xfrm>
          <a:off x="2705744" y="1400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68597</xdr:rowOff>
    </xdr:from>
    <xdr:ext cx="405111" cy="259045"/>
    <xdr:sp macro="" textlink="">
      <xdr:nvSpPr>
        <xdr:cNvPr id="301" name="n_3aveValue【福祉施設】&#10;有形固定資産減価償却率"/>
        <xdr:cNvSpPr txBox="1"/>
      </xdr:nvSpPr>
      <xdr:spPr>
        <a:xfrm>
          <a:off x="1816744"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2557</xdr:rowOff>
    </xdr:from>
    <xdr:ext cx="405111" cy="259045"/>
    <xdr:sp macro="" textlink="">
      <xdr:nvSpPr>
        <xdr:cNvPr id="302" name="n_4aveValue【福祉施設】&#10;有形固定資産減価償却率"/>
        <xdr:cNvSpPr txBox="1"/>
      </xdr:nvSpPr>
      <xdr:spPr>
        <a:xfrm>
          <a:off x="927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105427</xdr:rowOff>
    </xdr:from>
    <xdr:ext cx="405111" cy="259045"/>
    <xdr:sp macro="" textlink="">
      <xdr:nvSpPr>
        <xdr:cNvPr id="303" name="n_1mainValue【福祉施設】&#10;有形固定資産減価償却率"/>
        <xdr:cNvSpPr txBox="1"/>
      </xdr:nvSpPr>
      <xdr:spPr>
        <a:xfrm>
          <a:off x="3582044" y="1347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116857</xdr:rowOff>
    </xdr:from>
    <xdr:ext cx="405111" cy="259045"/>
    <xdr:sp macro="" textlink="">
      <xdr:nvSpPr>
        <xdr:cNvPr id="304" name="n_2mainValue【福祉施設】&#10;有形固定資産減価償却率"/>
        <xdr:cNvSpPr txBox="1"/>
      </xdr:nvSpPr>
      <xdr:spPr>
        <a:xfrm>
          <a:off x="2705744" y="1331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116857</xdr:rowOff>
    </xdr:from>
    <xdr:ext cx="405111" cy="259045"/>
    <xdr:sp macro="" textlink="">
      <xdr:nvSpPr>
        <xdr:cNvPr id="305" name="n_3mainValue【福祉施設】&#10;有形固定資産減価償却率"/>
        <xdr:cNvSpPr txBox="1"/>
      </xdr:nvSpPr>
      <xdr:spPr>
        <a:xfrm>
          <a:off x="1816744" y="1331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6" name="正方形/長方形 30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7" name="正方形/長方形 30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8" name="正方形/長方形 30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9" name="正方形/長方形 30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0" name="正方形/長方形 30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1" name="正方形/長方形 31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2" name="正方形/長方形 31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3" name="正方形/長方形 31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4" name="テキスト ボックス 31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5" name="直線コネクタ 31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6" name="直線コネクタ 315"/>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7" name="テキスト ボックス 316"/>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8" name="直線コネクタ 317"/>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9" name="テキスト ボックス 318"/>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0" name="直線コネクタ 319"/>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21" name="テキスト ボックス 320"/>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2" name="直線コネクタ 321"/>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23" name="テキスト ボックス 322"/>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4" name="直線コネクタ 32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5" name="テキスト ボックス 32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154687</xdr:rowOff>
    </xdr:from>
    <xdr:to>
      <xdr:col>54</xdr:col>
      <xdr:colOff>189865</xdr:colOff>
      <xdr:row>86</xdr:row>
      <xdr:rowOff>24385</xdr:rowOff>
    </xdr:to>
    <xdr:cxnSp macro="">
      <xdr:nvCxnSpPr>
        <xdr:cNvPr id="327" name="直線コネクタ 326"/>
        <xdr:cNvCxnSpPr/>
      </xdr:nvCxnSpPr>
      <xdr:spPr>
        <a:xfrm flipV="1">
          <a:off x="10476865" y="13699237"/>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28" name="【福祉施設】&#10;一人当たり面積最小値テキスト"/>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29" name="直線コネクタ 328"/>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101364</xdr:rowOff>
    </xdr:from>
    <xdr:ext cx="469744" cy="259045"/>
    <xdr:sp macro="" textlink="">
      <xdr:nvSpPr>
        <xdr:cNvPr id="330" name="【福祉施設】&#10;一人当たり面積最大値テキスト"/>
        <xdr:cNvSpPr txBox="1"/>
      </xdr:nvSpPr>
      <xdr:spPr>
        <a:xfrm>
          <a:off x="10515600" y="13474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154687</xdr:rowOff>
    </xdr:from>
    <xdr:to>
      <xdr:col>55</xdr:col>
      <xdr:colOff>88900</xdr:colOff>
      <xdr:row>79</xdr:row>
      <xdr:rowOff>154687</xdr:rowOff>
    </xdr:to>
    <xdr:cxnSp macro="">
      <xdr:nvCxnSpPr>
        <xdr:cNvPr id="331" name="直線コネクタ 330"/>
        <xdr:cNvCxnSpPr/>
      </xdr:nvCxnSpPr>
      <xdr:spPr>
        <a:xfrm>
          <a:off x="10388600" y="13699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96029</xdr:rowOff>
    </xdr:from>
    <xdr:ext cx="469744" cy="259045"/>
    <xdr:sp macro="" textlink="">
      <xdr:nvSpPr>
        <xdr:cNvPr id="332" name="【福祉施設】&#10;一人当たり面積平均値テキスト"/>
        <xdr:cNvSpPr txBox="1"/>
      </xdr:nvSpPr>
      <xdr:spPr>
        <a:xfrm>
          <a:off x="10515600" y="144978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117602</xdr:rowOff>
    </xdr:from>
    <xdr:to>
      <xdr:col>55</xdr:col>
      <xdr:colOff>50800</xdr:colOff>
      <xdr:row>85</xdr:row>
      <xdr:rowOff>47752</xdr:rowOff>
    </xdr:to>
    <xdr:sp macro="" textlink="">
      <xdr:nvSpPr>
        <xdr:cNvPr id="333" name="フローチャート: 判断 332"/>
        <xdr:cNvSpPr/>
      </xdr:nvSpPr>
      <xdr:spPr>
        <a:xfrm>
          <a:off x="10426700" y="14519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129032</xdr:rowOff>
    </xdr:from>
    <xdr:to>
      <xdr:col>50</xdr:col>
      <xdr:colOff>165100</xdr:colOff>
      <xdr:row>85</xdr:row>
      <xdr:rowOff>59182</xdr:rowOff>
    </xdr:to>
    <xdr:sp macro="" textlink="">
      <xdr:nvSpPr>
        <xdr:cNvPr id="334" name="フローチャート: 判断 333"/>
        <xdr:cNvSpPr/>
      </xdr:nvSpPr>
      <xdr:spPr>
        <a:xfrm>
          <a:off x="9588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142748</xdr:rowOff>
    </xdr:from>
    <xdr:to>
      <xdr:col>46</xdr:col>
      <xdr:colOff>38100</xdr:colOff>
      <xdr:row>85</xdr:row>
      <xdr:rowOff>72898</xdr:rowOff>
    </xdr:to>
    <xdr:sp macro="" textlink="">
      <xdr:nvSpPr>
        <xdr:cNvPr id="335" name="フローチャート: 判断 334"/>
        <xdr:cNvSpPr/>
      </xdr:nvSpPr>
      <xdr:spPr>
        <a:xfrm>
          <a:off x="8699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131318</xdr:rowOff>
    </xdr:from>
    <xdr:to>
      <xdr:col>41</xdr:col>
      <xdr:colOff>101600</xdr:colOff>
      <xdr:row>85</xdr:row>
      <xdr:rowOff>61468</xdr:rowOff>
    </xdr:to>
    <xdr:sp macro="" textlink="">
      <xdr:nvSpPr>
        <xdr:cNvPr id="336" name="フローチャート: 判断 335"/>
        <xdr:cNvSpPr/>
      </xdr:nvSpPr>
      <xdr:spPr>
        <a:xfrm>
          <a:off x="7810500" y="1453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10161</xdr:rowOff>
    </xdr:from>
    <xdr:to>
      <xdr:col>36</xdr:col>
      <xdr:colOff>165100</xdr:colOff>
      <xdr:row>85</xdr:row>
      <xdr:rowOff>111761</xdr:rowOff>
    </xdr:to>
    <xdr:sp macro="" textlink="">
      <xdr:nvSpPr>
        <xdr:cNvPr id="337" name="フローチャート: 判断 336"/>
        <xdr:cNvSpPr/>
      </xdr:nvSpPr>
      <xdr:spPr>
        <a:xfrm>
          <a:off x="6921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8" name="テキスト ボックス 33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9" name="テキスト ボックス 33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0" name="テキスト ボックス 33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1" name="テキスト ボックス 34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2" name="テキスト ボックス 34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103887</xdr:rowOff>
    </xdr:from>
    <xdr:to>
      <xdr:col>55</xdr:col>
      <xdr:colOff>50800</xdr:colOff>
      <xdr:row>80</xdr:row>
      <xdr:rowOff>34037</xdr:rowOff>
    </xdr:to>
    <xdr:sp macro="" textlink="">
      <xdr:nvSpPr>
        <xdr:cNvPr id="343" name="楕円 342"/>
        <xdr:cNvSpPr/>
      </xdr:nvSpPr>
      <xdr:spPr>
        <a:xfrm>
          <a:off x="10426700" y="1364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56914</xdr:rowOff>
    </xdr:from>
    <xdr:ext cx="469744" cy="259045"/>
    <xdr:sp macro="" textlink="">
      <xdr:nvSpPr>
        <xdr:cNvPr id="344" name="【福祉施設】&#10;一人当たり面積該当値テキスト"/>
        <xdr:cNvSpPr txBox="1"/>
      </xdr:nvSpPr>
      <xdr:spPr>
        <a:xfrm>
          <a:off x="10515600" y="13601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90170</xdr:rowOff>
    </xdr:from>
    <xdr:to>
      <xdr:col>50</xdr:col>
      <xdr:colOff>165100</xdr:colOff>
      <xdr:row>80</xdr:row>
      <xdr:rowOff>20320</xdr:rowOff>
    </xdr:to>
    <xdr:sp macro="" textlink="">
      <xdr:nvSpPr>
        <xdr:cNvPr id="345" name="楕円 344"/>
        <xdr:cNvSpPr/>
      </xdr:nvSpPr>
      <xdr:spPr>
        <a:xfrm>
          <a:off x="9588500" y="1363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140970</xdr:rowOff>
    </xdr:from>
    <xdr:to>
      <xdr:col>55</xdr:col>
      <xdr:colOff>0</xdr:colOff>
      <xdr:row>79</xdr:row>
      <xdr:rowOff>154687</xdr:rowOff>
    </xdr:to>
    <xdr:cxnSp macro="">
      <xdr:nvCxnSpPr>
        <xdr:cNvPr id="346" name="直線コネクタ 345"/>
        <xdr:cNvCxnSpPr/>
      </xdr:nvCxnSpPr>
      <xdr:spPr>
        <a:xfrm>
          <a:off x="9639300" y="13685520"/>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49022</xdr:rowOff>
    </xdr:from>
    <xdr:to>
      <xdr:col>46</xdr:col>
      <xdr:colOff>38100</xdr:colOff>
      <xdr:row>79</xdr:row>
      <xdr:rowOff>150622</xdr:rowOff>
    </xdr:to>
    <xdr:sp macro="" textlink="">
      <xdr:nvSpPr>
        <xdr:cNvPr id="347" name="楕円 346"/>
        <xdr:cNvSpPr/>
      </xdr:nvSpPr>
      <xdr:spPr>
        <a:xfrm>
          <a:off x="8699500" y="1359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99822</xdr:rowOff>
    </xdr:from>
    <xdr:to>
      <xdr:col>50</xdr:col>
      <xdr:colOff>114300</xdr:colOff>
      <xdr:row>79</xdr:row>
      <xdr:rowOff>140970</xdr:rowOff>
    </xdr:to>
    <xdr:cxnSp macro="">
      <xdr:nvCxnSpPr>
        <xdr:cNvPr id="348" name="直線コネクタ 347"/>
        <xdr:cNvCxnSpPr/>
      </xdr:nvCxnSpPr>
      <xdr:spPr>
        <a:xfrm>
          <a:off x="8750300" y="136443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19304</xdr:rowOff>
    </xdr:from>
    <xdr:to>
      <xdr:col>41</xdr:col>
      <xdr:colOff>101600</xdr:colOff>
      <xdr:row>79</xdr:row>
      <xdr:rowOff>120904</xdr:rowOff>
    </xdr:to>
    <xdr:sp macro="" textlink="">
      <xdr:nvSpPr>
        <xdr:cNvPr id="349" name="楕円 348"/>
        <xdr:cNvSpPr/>
      </xdr:nvSpPr>
      <xdr:spPr>
        <a:xfrm>
          <a:off x="7810500" y="1356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70104</xdr:rowOff>
    </xdr:from>
    <xdr:to>
      <xdr:col>45</xdr:col>
      <xdr:colOff>177800</xdr:colOff>
      <xdr:row>79</xdr:row>
      <xdr:rowOff>99822</xdr:rowOff>
    </xdr:to>
    <xdr:cxnSp macro="">
      <xdr:nvCxnSpPr>
        <xdr:cNvPr id="350" name="直線コネクタ 349"/>
        <xdr:cNvCxnSpPr/>
      </xdr:nvCxnSpPr>
      <xdr:spPr>
        <a:xfrm>
          <a:off x="7861300" y="13614654"/>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50309</xdr:rowOff>
    </xdr:from>
    <xdr:ext cx="469744" cy="259045"/>
    <xdr:sp macro="" textlink="">
      <xdr:nvSpPr>
        <xdr:cNvPr id="351" name="n_1aveValue【福祉施設】&#10;一人当たり面積"/>
        <xdr:cNvSpPr txBox="1"/>
      </xdr:nvSpPr>
      <xdr:spPr>
        <a:xfrm>
          <a:off x="9391727" y="1462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64025</xdr:rowOff>
    </xdr:from>
    <xdr:ext cx="469744" cy="259045"/>
    <xdr:sp macro="" textlink="">
      <xdr:nvSpPr>
        <xdr:cNvPr id="352" name="n_2aveValue【福祉施設】&#10;一人当たり面積"/>
        <xdr:cNvSpPr txBox="1"/>
      </xdr:nvSpPr>
      <xdr:spPr>
        <a:xfrm>
          <a:off x="8515427" y="1463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52595</xdr:rowOff>
    </xdr:from>
    <xdr:ext cx="469744" cy="259045"/>
    <xdr:sp macro="" textlink="">
      <xdr:nvSpPr>
        <xdr:cNvPr id="353" name="n_3aveValue【福祉施設】&#10;一人当たり面積"/>
        <xdr:cNvSpPr txBox="1"/>
      </xdr:nvSpPr>
      <xdr:spPr>
        <a:xfrm>
          <a:off x="7626427" y="14625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128288</xdr:rowOff>
    </xdr:from>
    <xdr:ext cx="469744" cy="259045"/>
    <xdr:sp macro="" textlink="">
      <xdr:nvSpPr>
        <xdr:cNvPr id="354" name="n_4aveValue【福祉施設】&#10;一人当たり面積"/>
        <xdr:cNvSpPr txBox="1"/>
      </xdr:nvSpPr>
      <xdr:spPr>
        <a:xfrm>
          <a:off x="6737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36847</xdr:rowOff>
    </xdr:from>
    <xdr:ext cx="469744" cy="259045"/>
    <xdr:sp macro="" textlink="">
      <xdr:nvSpPr>
        <xdr:cNvPr id="355" name="n_1mainValue【福祉施設】&#10;一人当たり面積"/>
        <xdr:cNvSpPr txBox="1"/>
      </xdr:nvSpPr>
      <xdr:spPr>
        <a:xfrm>
          <a:off x="9391727" y="1340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167149</xdr:rowOff>
    </xdr:from>
    <xdr:ext cx="469744" cy="259045"/>
    <xdr:sp macro="" textlink="">
      <xdr:nvSpPr>
        <xdr:cNvPr id="356" name="n_2mainValue【福祉施設】&#10;一人当たり面積"/>
        <xdr:cNvSpPr txBox="1"/>
      </xdr:nvSpPr>
      <xdr:spPr>
        <a:xfrm>
          <a:off x="8515427" y="13368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137431</xdr:rowOff>
    </xdr:from>
    <xdr:ext cx="469744" cy="259045"/>
    <xdr:sp macro="" textlink="">
      <xdr:nvSpPr>
        <xdr:cNvPr id="357" name="n_3mainValue【福祉施設】&#10;一人当たり面積"/>
        <xdr:cNvSpPr txBox="1"/>
      </xdr:nvSpPr>
      <xdr:spPr>
        <a:xfrm>
          <a:off x="7626427" y="1333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8" name="正方形/長方形 35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9" name="正方形/長方形 35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0" name="正方形/長方形 35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1" name="正方形/長方形 36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2" name="正方形/長方形 36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3" name="正方形/長方形 36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4" name="正方形/長方形 36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5" name="正方形/長方形 36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6" name="テキスト ボックス 36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7" name="直線コネクタ 36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8" name="テキスト ボックス 36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69" name="直線コネクタ 36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70" name="テキスト ボックス 369"/>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71" name="直線コネクタ 37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72" name="テキスト ボックス 37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73" name="直線コネクタ 37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74" name="テキスト ボックス 37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75" name="直線コネクタ 37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76" name="テキスト ボックス 37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77" name="直線コネクタ 37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78" name="テキスト ボックス 377"/>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9" name="直線コネクタ 37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91439</xdr:rowOff>
    </xdr:from>
    <xdr:to>
      <xdr:col>24</xdr:col>
      <xdr:colOff>62865</xdr:colOff>
      <xdr:row>108</xdr:row>
      <xdr:rowOff>131445</xdr:rowOff>
    </xdr:to>
    <xdr:cxnSp macro="">
      <xdr:nvCxnSpPr>
        <xdr:cNvPr id="381" name="直線コネクタ 380"/>
        <xdr:cNvCxnSpPr/>
      </xdr:nvCxnSpPr>
      <xdr:spPr>
        <a:xfrm flipV="1">
          <a:off x="4634865" y="17236439"/>
          <a:ext cx="0" cy="1411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135272</xdr:rowOff>
    </xdr:from>
    <xdr:ext cx="405111" cy="259045"/>
    <xdr:sp macro="" textlink="">
      <xdr:nvSpPr>
        <xdr:cNvPr id="382" name="【市民会館】&#10;有形固定資産減価償却率最小値テキスト"/>
        <xdr:cNvSpPr txBox="1"/>
      </xdr:nvSpPr>
      <xdr:spPr>
        <a:xfrm>
          <a:off x="4673600" y="1865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131445</xdr:rowOff>
    </xdr:from>
    <xdr:to>
      <xdr:col>24</xdr:col>
      <xdr:colOff>152400</xdr:colOff>
      <xdr:row>108</xdr:row>
      <xdr:rowOff>131445</xdr:rowOff>
    </xdr:to>
    <xdr:cxnSp macro="">
      <xdr:nvCxnSpPr>
        <xdr:cNvPr id="383" name="直線コネクタ 382"/>
        <xdr:cNvCxnSpPr/>
      </xdr:nvCxnSpPr>
      <xdr:spPr>
        <a:xfrm>
          <a:off x="4546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38116</xdr:rowOff>
    </xdr:from>
    <xdr:ext cx="340478" cy="259045"/>
    <xdr:sp macro="" textlink="">
      <xdr:nvSpPr>
        <xdr:cNvPr id="384" name="【市民会館】&#10;有形固定資産減価償却率最大値テキスト"/>
        <xdr:cNvSpPr txBox="1"/>
      </xdr:nvSpPr>
      <xdr:spPr>
        <a:xfrm>
          <a:off x="4673600" y="170116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91439</xdr:rowOff>
    </xdr:from>
    <xdr:to>
      <xdr:col>24</xdr:col>
      <xdr:colOff>152400</xdr:colOff>
      <xdr:row>100</xdr:row>
      <xdr:rowOff>91439</xdr:rowOff>
    </xdr:to>
    <xdr:cxnSp macro="">
      <xdr:nvCxnSpPr>
        <xdr:cNvPr id="385" name="直線コネクタ 384"/>
        <xdr:cNvCxnSpPr/>
      </xdr:nvCxnSpPr>
      <xdr:spPr>
        <a:xfrm>
          <a:off x="4546600" y="1723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60977</xdr:rowOff>
    </xdr:from>
    <xdr:ext cx="405111" cy="259045"/>
    <xdr:sp macro="" textlink="">
      <xdr:nvSpPr>
        <xdr:cNvPr id="386" name="【市民会館】&#10;有形固定資産減価償却率平均値テキスト"/>
        <xdr:cNvSpPr txBox="1"/>
      </xdr:nvSpPr>
      <xdr:spPr>
        <a:xfrm>
          <a:off x="4673600" y="18063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82550</xdr:rowOff>
    </xdr:from>
    <xdr:to>
      <xdr:col>24</xdr:col>
      <xdr:colOff>114300</xdr:colOff>
      <xdr:row>106</xdr:row>
      <xdr:rowOff>12700</xdr:rowOff>
    </xdr:to>
    <xdr:sp macro="" textlink="">
      <xdr:nvSpPr>
        <xdr:cNvPr id="387" name="フローチャート: 判断 386"/>
        <xdr:cNvSpPr/>
      </xdr:nvSpPr>
      <xdr:spPr>
        <a:xfrm>
          <a:off x="45847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74930</xdr:rowOff>
    </xdr:from>
    <xdr:to>
      <xdr:col>20</xdr:col>
      <xdr:colOff>38100</xdr:colOff>
      <xdr:row>106</xdr:row>
      <xdr:rowOff>5080</xdr:rowOff>
    </xdr:to>
    <xdr:sp macro="" textlink="">
      <xdr:nvSpPr>
        <xdr:cNvPr id="388" name="フローチャート: 判断 387"/>
        <xdr:cNvSpPr/>
      </xdr:nvSpPr>
      <xdr:spPr>
        <a:xfrm>
          <a:off x="3746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31114</xdr:rowOff>
    </xdr:from>
    <xdr:to>
      <xdr:col>15</xdr:col>
      <xdr:colOff>101600</xdr:colOff>
      <xdr:row>105</xdr:row>
      <xdr:rowOff>132714</xdr:rowOff>
    </xdr:to>
    <xdr:sp macro="" textlink="">
      <xdr:nvSpPr>
        <xdr:cNvPr id="389" name="フローチャート: 判断 388"/>
        <xdr:cNvSpPr/>
      </xdr:nvSpPr>
      <xdr:spPr>
        <a:xfrm>
          <a:off x="2857500" y="180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4445</xdr:rowOff>
    </xdr:from>
    <xdr:to>
      <xdr:col>10</xdr:col>
      <xdr:colOff>165100</xdr:colOff>
      <xdr:row>105</xdr:row>
      <xdr:rowOff>106045</xdr:rowOff>
    </xdr:to>
    <xdr:sp macro="" textlink="">
      <xdr:nvSpPr>
        <xdr:cNvPr id="390" name="フローチャート: 判断 389"/>
        <xdr:cNvSpPr/>
      </xdr:nvSpPr>
      <xdr:spPr>
        <a:xfrm>
          <a:off x="1968500" y="1800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53975</xdr:rowOff>
    </xdr:from>
    <xdr:to>
      <xdr:col>6</xdr:col>
      <xdr:colOff>38100</xdr:colOff>
      <xdr:row>105</xdr:row>
      <xdr:rowOff>155575</xdr:rowOff>
    </xdr:to>
    <xdr:sp macro="" textlink="">
      <xdr:nvSpPr>
        <xdr:cNvPr id="391" name="フローチャート: 判断 390"/>
        <xdr:cNvSpPr/>
      </xdr:nvSpPr>
      <xdr:spPr>
        <a:xfrm>
          <a:off x="1079500" y="1805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2" name="テキスト ボックス 39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3" name="テキスト ボックス 39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4" name="テキスト ボックス 39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5" name="テキスト ボックス 39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6" name="テキスト ボックス 39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636</xdr:rowOff>
    </xdr:from>
    <xdr:to>
      <xdr:col>24</xdr:col>
      <xdr:colOff>114300</xdr:colOff>
      <xdr:row>105</xdr:row>
      <xdr:rowOff>102236</xdr:rowOff>
    </xdr:to>
    <xdr:sp macro="" textlink="">
      <xdr:nvSpPr>
        <xdr:cNvPr id="397" name="楕円 396"/>
        <xdr:cNvSpPr/>
      </xdr:nvSpPr>
      <xdr:spPr>
        <a:xfrm>
          <a:off x="4584700" y="1800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23513</xdr:rowOff>
    </xdr:from>
    <xdr:ext cx="405111" cy="259045"/>
    <xdr:sp macro="" textlink="">
      <xdr:nvSpPr>
        <xdr:cNvPr id="398" name="【市民会館】&#10;有形固定資産減価償却率該当値テキスト"/>
        <xdr:cNvSpPr txBox="1"/>
      </xdr:nvSpPr>
      <xdr:spPr>
        <a:xfrm>
          <a:off x="4673600" y="17854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130175</xdr:rowOff>
    </xdr:from>
    <xdr:to>
      <xdr:col>20</xdr:col>
      <xdr:colOff>38100</xdr:colOff>
      <xdr:row>105</xdr:row>
      <xdr:rowOff>60325</xdr:rowOff>
    </xdr:to>
    <xdr:sp macro="" textlink="">
      <xdr:nvSpPr>
        <xdr:cNvPr id="399" name="楕円 398"/>
        <xdr:cNvSpPr/>
      </xdr:nvSpPr>
      <xdr:spPr>
        <a:xfrm>
          <a:off x="3746500" y="1796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9525</xdr:rowOff>
    </xdr:from>
    <xdr:to>
      <xdr:col>24</xdr:col>
      <xdr:colOff>63500</xdr:colOff>
      <xdr:row>105</xdr:row>
      <xdr:rowOff>51436</xdr:rowOff>
    </xdr:to>
    <xdr:cxnSp macro="">
      <xdr:nvCxnSpPr>
        <xdr:cNvPr id="400" name="直線コネクタ 399"/>
        <xdr:cNvCxnSpPr/>
      </xdr:nvCxnSpPr>
      <xdr:spPr>
        <a:xfrm>
          <a:off x="3797300" y="18011775"/>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88264</xdr:rowOff>
    </xdr:from>
    <xdr:to>
      <xdr:col>15</xdr:col>
      <xdr:colOff>101600</xdr:colOff>
      <xdr:row>105</xdr:row>
      <xdr:rowOff>18414</xdr:rowOff>
    </xdr:to>
    <xdr:sp macro="" textlink="">
      <xdr:nvSpPr>
        <xdr:cNvPr id="401" name="楕円 400"/>
        <xdr:cNvSpPr/>
      </xdr:nvSpPr>
      <xdr:spPr>
        <a:xfrm>
          <a:off x="2857500" y="1791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139064</xdr:rowOff>
    </xdr:from>
    <xdr:to>
      <xdr:col>19</xdr:col>
      <xdr:colOff>177800</xdr:colOff>
      <xdr:row>105</xdr:row>
      <xdr:rowOff>9525</xdr:rowOff>
    </xdr:to>
    <xdr:cxnSp macro="">
      <xdr:nvCxnSpPr>
        <xdr:cNvPr id="402" name="直線コネクタ 401"/>
        <xdr:cNvCxnSpPr/>
      </xdr:nvCxnSpPr>
      <xdr:spPr>
        <a:xfrm>
          <a:off x="2908300" y="1796986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46355</xdr:rowOff>
    </xdr:from>
    <xdr:to>
      <xdr:col>10</xdr:col>
      <xdr:colOff>165100</xdr:colOff>
      <xdr:row>104</xdr:row>
      <xdr:rowOff>147955</xdr:rowOff>
    </xdr:to>
    <xdr:sp macro="" textlink="">
      <xdr:nvSpPr>
        <xdr:cNvPr id="403" name="楕円 402"/>
        <xdr:cNvSpPr/>
      </xdr:nvSpPr>
      <xdr:spPr>
        <a:xfrm>
          <a:off x="1968500" y="1787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97155</xdr:rowOff>
    </xdr:from>
    <xdr:to>
      <xdr:col>15</xdr:col>
      <xdr:colOff>50800</xdr:colOff>
      <xdr:row>104</xdr:row>
      <xdr:rowOff>139064</xdr:rowOff>
    </xdr:to>
    <xdr:cxnSp macro="">
      <xdr:nvCxnSpPr>
        <xdr:cNvPr id="404" name="直線コネクタ 403"/>
        <xdr:cNvCxnSpPr/>
      </xdr:nvCxnSpPr>
      <xdr:spPr>
        <a:xfrm>
          <a:off x="2019300" y="17927955"/>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167657</xdr:rowOff>
    </xdr:from>
    <xdr:ext cx="405111" cy="259045"/>
    <xdr:sp macro="" textlink="">
      <xdr:nvSpPr>
        <xdr:cNvPr id="405" name="n_1aveValue【市民会館】&#10;有形固定資産減価償却率"/>
        <xdr:cNvSpPr txBox="1"/>
      </xdr:nvSpPr>
      <xdr:spPr>
        <a:xfrm>
          <a:off x="3582044" y="1816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123841</xdr:rowOff>
    </xdr:from>
    <xdr:ext cx="405111" cy="259045"/>
    <xdr:sp macro="" textlink="">
      <xdr:nvSpPr>
        <xdr:cNvPr id="406" name="n_2aveValue【市民会館】&#10;有形固定資産減価償却率"/>
        <xdr:cNvSpPr txBox="1"/>
      </xdr:nvSpPr>
      <xdr:spPr>
        <a:xfrm>
          <a:off x="2705744" y="18126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97172</xdr:rowOff>
    </xdr:from>
    <xdr:ext cx="405111" cy="259045"/>
    <xdr:sp macro="" textlink="">
      <xdr:nvSpPr>
        <xdr:cNvPr id="407" name="n_3aveValue【市民会館】&#10;有形固定資産減価償却率"/>
        <xdr:cNvSpPr txBox="1"/>
      </xdr:nvSpPr>
      <xdr:spPr>
        <a:xfrm>
          <a:off x="1816744" y="1809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652</xdr:rowOff>
    </xdr:from>
    <xdr:ext cx="405111" cy="259045"/>
    <xdr:sp macro="" textlink="">
      <xdr:nvSpPr>
        <xdr:cNvPr id="408" name="n_4aveValue【市民会館】&#10;有形固定資産減価償却率"/>
        <xdr:cNvSpPr txBox="1"/>
      </xdr:nvSpPr>
      <xdr:spPr>
        <a:xfrm>
          <a:off x="927744" y="17831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76852</xdr:rowOff>
    </xdr:from>
    <xdr:ext cx="405111" cy="259045"/>
    <xdr:sp macro="" textlink="">
      <xdr:nvSpPr>
        <xdr:cNvPr id="409" name="n_1mainValue【市民会館】&#10;有形固定資産減価償却率"/>
        <xdr:cNvSpPr txBox="1"/>
      </xdr:nvSpPr>
      <xdr:spPr>
        <a:xfrm>
          <a:off x="3582044" y="1773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34941</xdr:rowOff>
    </xdr:from>
    <xdr:ext cx="405111" cy="259045"/>
    <xdr:sp macro="" textlink="">
      <xdr:nvSpPr>
        <xdr:cNvPr id="410" name="n_2mainValue【市民会館】&#10;有形固定資産減価償却率"/>
        <xdr:cNvSpPr txBox="1"/>
      </xdr:nvSpPr>
      <xdr:spPr>
        <a:xfrm>
          <a:off x="2705744" y="1769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164482</xdr:rowOff>
    </xdr:from>
    <xdr:ext cx="405111" cy="259045"/>
    <xdr:sp macro="" textlink="">
      <xdr:nvSpPr>
        <xdr:cNvPr id="411" name="n_3mainValue【市民会館】&#10;有形固定資産減価償却率"/>
        <xdr:cNvSpPr txBox="1"/>
      </xdr:nvSpPr>
      <xdr:spPr>
        <a:xfrm>
          <a:off x="1816744" y="1765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2" name="正方形/長方形 41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3" name="正方形/長方形 41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4" name="正方形/長方形 41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5" name="正方形/長方形 41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6" name="正方形/長方形 41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7" name="正方形/長方形 41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8" name="正方形/長方形 41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9" name="正方形/長方形 41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0" name="テキスト ボックス 41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1" name="直線コネクタ 42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2" name="直線コネクタ 42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23" name="テキスト ボックス 42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4" name="直線コネクタ 42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25" name="テキスト ボックス 42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6" name="直線コネクタ 42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27" name="テキスト ボックス 42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28" name="直線コネクタ 42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29" name="テキスト ボックス 42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30" name="直線コネクタ 42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31" name="テキスト ボックス 43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2" name="直線コネクタ 43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3" name="テキスト ボックス 43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53339</xdr:rowOff>
    </xdr:from>
    <xdr:to>
      <xdr:col>54</xdr:col>
      <xdr:colOff>189865</xdr:colOff>
      <xdr:row>108</xdr:row>
      <xdr:rowOff>53339</xdr:rowOff>
    </xdr:to>
    <xdr:cxnSp macro="">
      <xdr:nvCxnSpPr>
        <xdr:cNvPr id="435" name="直線コネクタ 434"/>
        <xdr:cNvCxnSpPr/>
      </xdr:nvCxnSpPr>
      <xdr:spPr>
        <a:xfrm flipV="1">
          <a:off x="10476865" y="17198339"/>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436" name="【市民会館】&#10;一人当たり面積最小値テキスト"/>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437" name="直線コネクタ 436"/>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xdr:rowOff>
    </xdr:from>
    <xdr:ext cx="469744" cy="259045"/>
    <xdr:sp macro="" textlink="">
      <xdr:nvSpPr>
        <xdr:cNvPr id="438" name="【市民会館】&#10;一人当たり面積最大値テキスト"/>
        <xdr:cNvSpPr txBox="1"/>
      </xdr:nvSpPr>
      <xdr:spPr>
        <a:xfrm>
          <a:off x="10515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53339</xdr:rowOff>
    </xdr:from>
    <xdr:to>
      <xdr:col>55</xdr:col>
      <xdr:colOff>88900</xdr:colOff>
      <xdr:row>100</xdr:row>
      <xdr:rowOff>53339</xdr:rowOff>
    </xdr:to>
    <xdr:cxnSp macro="">
      <xdr:nvCxnSpPr>
        <xdr:cNvPr id="439" name="直線コネクタ 438"/>
        <xdr:cNvCxnSpPr/>
      </xdr:nvCxnSpPr>
      <xdr:spPr>
        <a:xfrm>
          <a:off x="10388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30497</xdr:rowOff>
    </xdr:from>
    <xdr:ext cx="469744" cy="259045"/>
    <xdr:sp macro="" textlink="">
      <xdr:nvSpPr>
        <xdr:cNvPr id="440" name="【市民会館】&#10;一人当たり面積平均値テキスト"/>
        <xdr:cNvSpPr txBox="1"/>
      </xdr:nvSpPr>
      <xdr:spPr>
        <a:xfrm>
          <a:off x="10515600" y="18032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52070</xdr:rowOff>
    </xdr:from>
    <xdr:to>
      <xdr:col>55</xdr:col>
      <xdr:colOff>50800</xdr:colOff>
      <xdr:row>105</xdr:row>
      <xdr:rowOff>153670</xdr:rowOff>
    </xdr:to>
    <xdr:sp macro="" textlink="">
      <xdr:nvSpPr>
        <xdr:cNvPr id="441" name="フローチャート: 判断 440"/>
        <xdr:cNvSpPr/>
      </xdr:nvSpPr>
      <xdr:spPr>
        <a:xfrm>
          <a:off x="104267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52070</xdr:rowOff>
    </xdr:from>
    <xdr:to>
      <xdr:col>50</xdr:col>
      <xdr:colOff>165100</xdr:colOff>
      <xdr:row>105</xdr:row>
      <xdr:rowOff>153670</xdr:rowOff>
    </xdr:to>
    <xdr:sp macro="" textlink="">
      <xdr:nvSpPr>
        <xdr:cNvPr id="442" name="フローチャート: 判断 441"/>
        <xdr:cNvSpPr/>
      </xdr:nvSpPr>
      <xdr:spPr>
        <a:xfrm>
          <a:off x="9588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67311</xdr:rowOff>
    </xdr:from>
    <xdr:to>
      <xdr:col>46</xdr:col>
      <xdr:colOff>38100</xdr:colOff>
      <xdr:row>105</xdr:row>
      <xdr:rowOff>168911</xdr:rowOff>
    </xdr:to>
    <xdr:sp macro="" textlink="">
      <xdr:nvSpPr>
        <xdr:cNvPr id="443" name="フローチャート: 判断 442"/>
        <xdr:cNvSpPr/>
      </xdr:nvSpPr>
      <xdr:spPr>
        <a:xfrm>
          <a:off x="8699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44450</xdr:rowOff>
    </xdr:from>
    <xdr:to>
      <xdr:col>41</xdr:col>
      <xdr:colOff>101600</xdr:colOff>
      <xdr:row>105</xdr:row>
      <xdr:rowOff>146050</xdr:rowOff>
    </xdr:to>
    <xdr:sp macro="" textlink="">
      <xdr:nvSpPr>
        <xdr:cNvPr id="444" name="フローチャート: 判断 443"/>
        <xdr:cNvSpPr/>
      </xdr:nvSpPr>
      <xdr:spPr>
        <a:xfrm>
          <a:off x="7810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74930</xdr:rowOff>
    </xdr:from>
    <xdr:to>
      <xdr:col>36</xdr:col>
      <xdr:colOff>165100</xdr:colOff>
      <xdr:row>106</xdr:row>
      <xdr:rowOff>5080</xdr:rowOff>
    </xdr:to>
    <xdr:sp macro="" textlink="">
      <xdr:nvSpPr>
        <xdr:cNvPr id="445" name="フローチャート: 判断 444"/>
        <xdr:cNvSpPr/>
      </xdr:nvSpPr>
      <xdr:spPr>
        <a:xfrm>
          <a:off x="6921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6" name="テキスト ボックス 44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7" name="テキスト ボックス 44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8" name="テキスト ボックス 44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9" name="テキスト ボックス 44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0" name="テキスト ボックス 44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82550</xdr:rowOff>
    </xdr:from>
    <xdr:to>
      <xdr:col>55</xdr:col>
      <xdr:colOff>50800</xdr:colOff>
      <xdr:row>102</xdr:row>
      <xdr:rowOff>12700</xdr:rowOff>
    </xdr:to>
    <xdr:sp macro="" textlink="">
      <xdr:nvSpPr>
        <xdr:cNvPr id="451" name="楕円 450"/>
        <xdr:cNvSpPr/>
      </xdr:nvSpPr>
      <xdr:spPr>
        <a:xfrm>
          <a:off x="104267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105427</xdr:rowOff>
    </xdr:from>
    <xdr:ext cx="469744" cy="259045"/>
    <xdr:sp macro="" textlink="">
      <xdr:nvSpPr>
        <xdr:cNvPr id="452" name="【市民会館】&#10;一人当たり面積該当値テキスト"/>
        <xdr:cNvSpPr txBox="1"/>
      </xdr:nvSpPr>
      <xdr:spPr>
        <a:xfrm>
          <a:off x="10515600" y="1725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36830</xdr:rowOff>
    </xdr:from>
    <xdr:to>
      <xdr:col>50</xdr:col>
      <xdr:colOff>165100</xdr:colOff>
      <xdr:row>101</xdr:row>
      <xdr:rowOff>138430</xdr:rowOff>
    </xdr:to>
    <xdr:sp macro="" textlink="">
      <xdr:nvSpPr>
        <xdr:cNvPr id="453" name="楕円 452"/>
        <xdr:cNvSpPr/>
      </xdr:nvSpPr>
      <xdr:spPr>
        <a:xfrm>
          <a:off x="9588500" y="1735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87630</xdr:rowOff>
    </xdr:from>
    <xdr:to>
      <xdr:col>55</xdr:col>
      <xdr:colOff>0</xdr:colOff>
      <xdr:row>101</xdr:row>
      <xdr:rowOff>133350</xdr:rowOff>
    </xdr:to>
    <xdr:cxnSp macro="">
      <xdr:nvCxnSpPr>
        <xdr:cNvPr id="454" name="直線コネクタ 453"/>
        <xdr:cNvCxnSpPr/>
      </xdr:nvCxnSpPr>
      <xdr:spPr>
        <a:xfrm>
          <a:off x="9639300" y="174040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100</xdr:row>
      <xdr:rowOff>154939</xdr:rowOff>
    </xdr:from>
    <xdr:to>
      <xdr:col>46</xdr:col>
      <xdr:colOff>38100</xdr:colOff>
      <xdr:row>101</xdr:row>
      <xdr:rowOff>85089</xdr:rowOff>
    </xdr:to>
    <xdr:sp macro="" textlink="">
      <xdr:nvSpPr>
        <xdr:cNvPr id="455" name="楕円 454"/>
        <xdr:cNvSpPr/>
      </xdr:nvSpPr>
      <xdr:spPr>
        <a:xfrm>
          <a:off x="8699500" y="1729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34289</xdr:rowOff>
    </xdr:from>
    <xdr:to>
      <xdr:col>50</xdr:col>
      <xdr:colOff>114300</xdr:colOff>
      <xdr:row>101</xdr:row>
      <xdr:rowOff>87630</xdr:rowOff>
    </xdr:to>
    <xdr:cxnSp macro="">
      <xdr:nvCxnSpPr>
        <xdr:cNvPr id="456" name="直線コネクタ 455"/>
        <xdr:cNvCxnSpPr/>
      </xdr:nvCxnSpPr>
      <xdr:spPr>
        <a:xfrm>
          <a:off x="8750300" y="173507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100</xdr:row>
      <xdr:rowOff>124461</xdr:rowOff>
    </xdr:from>
    <xdr:to>
      <xdr:col>41</xdr:col>
      <xdr:colOff>101600</xdr:colOff>
      <xdr:row>101</xdr:row>
      <xdr:rowOff>54611</xdr:rowOff>
    </xdr:to>
    <xdr:sp macro="" textlink="">
      <xdr:nvSpPr>
        <xdr:cNvPr id="457" name="楕円 456"/>
        <xdr:cNvSpPr/>
      </xdr:nvSpPr>
      <xdr:spPr>
        <a:xfrm>
          <a:off x="7810500" y="1726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101</xdr:row>
      <xdr:rowOff>3811</xdr:rowOff>
    </xdr:from>
    <xdr:to>
      <xdr:col>45</xdr:col>
      <xdr:colOff>177800</xdr:colOff>
      <xdr:row>101</xdr:row>
      <xdr:rowOff>34289</xdr:rowOff>
    </xdr:to>
    <xdr:cxnSp macro="">
      <xdr:nvCxnSpPr>
        <xdr:cNvPr id="458" name="直線コネクタ 457"/>
        <xdr:cNvCxnSpPr/>
      </xdr:nvCxnSpPr>
      <xdr:spPr>
        <a:xfrm>
          <a:off x="7861300" y="173202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144797</xdr:rowOff>
    </xdr:from>
    <xdr:ext cx="469744" cy="259045"/>
    <xdr:sp macro="" textlink="">
      <xdr:nvSpPr>
        <xdr:cNvPr id="459" name="n_1aveValue【市民会館】&#10;一人当たり面積"/>
        <xdr:cNvSpPr txBox="1"/>
      </xdr:nvSpPr>
      <xdr:spPr>
        <a:xfrm>
          <a:off x="9391727" y="1814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160038</xdr:rowOff>
    </xdr:from>
    <xdr:ext cx="469744" cy="259045"/>
    <xdr:sp macro="" textlink="">
      <xdr:nvSpPr>
        <xdr:cNvPr id="460" name="n_2aveValue【市民会館】&#10;一人当たり面積"/>
        <xdr:cNvSpPr txBox="1"/>
      </xdr:nvSpPr>
      <xdr:spPr>
        <a:xfrm>
          <a:off x="8515427" y="1816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137177</xdr:rowOff>
    </xdr:from>
    <xdr:ext cx="469744" cy="259045"/>
    <xdr:sp macro="" textlink="">
      <xdr:nvSpPr>
        <xdr:cNvPr id="461" name="n_3aveValue【市民会館】&#10;一人当たり面積"/>
        <xdr:cNvSpPr txBox="1"/>
      </xdr:nvSpPr>
      <xdr:spPr>
        <a:xfrm>
          <a:off x="7626427"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21607</xdr:rowOff>
    </xdr:from>
    <xdr:ext cx="469744" cy="259045"/>
    <xdr:sp macro="" textlink="">
      <xdr:nvSpPr>
        <xdr:cNvPr id="462" name="n_4aveValue【市民会館】&#10;一人当たり面積"/>
        <xdr:cNvSpPr txBox="1"/>
      </xdr:nvSpPr>
      <xdr:spPr>
        <a:xfrm>
          <a:off x="6737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99</xdr:row>
      <xdr:rowOff>154957</xdr:rowOff>
    </xdr:from>
    <xdr:ext cx="469744" cy="259045"/>
    <xdr:sp macro="" textlink="">
      <xdr:nvSpPr>
        <xdr:cNvPr id="463" name="n_1mainValue【市民会館】&#10;一人当たり面積"/>
        <xdr:cNvSpPr txBox="1"/>
      </xdr:nvSpPr>
      <xdr:spPr>
        <a:xfrm>
          <a:off x="9391727" y="1712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99</xdr:row>
      <xdr:rowOff>101616</xdr:rowOff>
    </xdr:from>
    <xdr:ext cx="469744" cy="259045"/>
    <xdr:sp macro="" textlink="">
      <xdr:nvSpPr>
        <xdr:cNvPr id="464" name="n_2mainValue【市民会館】&#10;一人当たり面積"/>
        <xdr:cNvSpPr txBox="1"/>
      </xdr:nvSpPr>
      <xdr:spPr>
        <a:xfrm>
          <a:off x="8515427" y="1707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99</xdr:row>
      <xdr:rowOff>71138</xdr:rowOff>
    </xdr:from>
    <xdr:ext cx="469744" cy="259045"/>
    <xdr:sp macro="" textlink="">
      <xdr:nvSpPr>
        <xdr:cNvPr id="465" name="n_3mainValue【市民会館】&#10;一人当たり面積"/>
        <xdr:cNvSpPr txBox="1"/>
      </xdr:nvSpPr>
      <xdr:spPr>
        <a:xfrm>
          <a:off x="7626427" y="1704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6" name="正方形/長方形 46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7" name="正方形/長方形 46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8" name="正方形/長方形 46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9" name="正方形/長方形 46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0" name="正方形/長方形 46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1" name="正方形/長方形 47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2" name="正方形/長方形 47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3" name="正方形/長方形 47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4" name="テキスト ボックス 47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5" name="直線コネクタ 47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76" name="テキスト ボックス 475"/>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7" name="直線コネクタ 47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78" name="テキスト ボックス 47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79" name="直線コネクタ 47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80" name="テキスト ボックス 47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1" name="直線コネクタ 48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2" name="テキスト ボックス 48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3" name="直線コネクタ 48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4" name="テキスト ボックス 48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5" name="直線コネクタ 48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6" name="テキスト ボックス 485"/>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7" name="直線コネクタ 48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88" name="テキスト ボックス 487"/>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42</xdr:row>
      <xdr:rowOff>0</xdr:rowOff>
    </xdr:from>
    <xdr:to>
      <xdr:col>85</xdr:col>
      <xdr:colOff>126364</xdr:colOff>
      <xdr:row>42</xdr:row>
      <xdr:rowOff>19050</xdr:rowOff>
    </xdr:to>
    <xdr:cxnSp macro="">
      <xdr:nvCxnSpPr>
        <xdr:cNvPr id="490" name="直線コネクタ 489"/>
        <xdr:cNvCxnSpPr/>
      </xdr:nvCxnSpPr>
      <xdr:spPr>
        <a:xfrm flipV="1">
          <a:off x="16318864" y="7200900"/>
          <a:ext cx="0" cy="19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105427</xdr:rowOff>
    </xdr:from>
    <xdr:ext cx="405111" cy="259045"/>
    <xdr:sp macro="" textlink="">
      <xdr:nvSpPr>
        <xdr:cNvPr id="491" name="【一般廃棄物処理施設】&#10;有形固定資産減価償却率最小値テキスト"/>
        <xdr:cNvSpPr txBox="1"/>
      </xdr:nvSpPr>
      <xdr:spPr>
        <a:xfrm>
          <a:off x="16357600" y="7306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492" name="直線コネクタ 491"/>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67327</xdr:rowOff>
    </xdr:from>
    <xdr:ext cx="405111" cy="259045"/>
    <xdr:sp macro="" textlink="">
      <xdr:nvSpPr>
        <xdr:cNvPr id="493" name="【一般廃棄物処理施設】&#10;有形固定資産減価償却率最大値テキスト"/>
        <xdr:cNvSpPr txBox="1"/>
      </xdr:nvSpPr>
      <xdr:spPr>
        <a:xfrm>
          <a:off x="16357600" y="6925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0</xdr:rowOff>
    </xdr:from>
    <xdr:to>
      <xdr:col>86</xdr:col>
      <xdr:colOff>25400</xdr:colOff>
      <xdr:row>42</xdr:row>
      <xdr:rowOff>0</xdr:rowOff>
    </xdr:to>
    <xdr:cxnSp macro="">
      <xdr:nvCxnSpPr>
        <xdr:cNvPr id="494" name="直線コネクタ 493"/>
        <xdr:cNvCxnSpPr/>
      </xdr:nvCxnSpPr>
      <xdr:spPr>
        <a:xfrm>
          <a:off x="16230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22877</xdr:rowOff>
    </xdr:from>
    <xdr:ext cx="405111" cy="259045"/>
    <xdr:sp macro="" textlink="">
      <xdr:nvSpPr>
        <xdr:cNvPr id="495" name="【一般廃棄物処理施設】&#10;有形固定資産減価償却率平均値テキスト"/>
        <xdr:cNvSpPr txBox="1"/>
      </xdr:nvSpPr>
      <xdr:spPr>
        <a:xfrm>
          <a:off x="16357600" y="7052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120650</xdr:rowOff>
    </xdr:from>
    <xdr:to>
      <xdr:col>85</xdr:col>
      <xdr:colOff>177800</xdr:colOff>
      <xdr:row>42</xdr:row>
      <xdr:rowOff>50800</xdr:rowOff>
    </xdr:to>
    <xdr:sp macro="" textlink="">
      <xdr:nvSpPr>
        <xdr:cNvPr id="496" name="フローチャート: 判断 495"/>
        <xdr:cNvSpPr/>
      </xdr:nvSpPr>
      <xdr:spPr>
        <a:xfrm>
          <a:off x="16268700" y="715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139700</xdr:rowOff>
    </xdr:from>
    <xdr:to>
      <xdr:col>81</xdr:col>
      <xdr:colOff>101600</xdr:colOff>
      <xdr:row>39</xdr:row>
      <xdr:rowOff>69850</xdr:rowOff>
    </xdr:to>
    <xdr:sp macro="" textlink="">
      <xdr:nvSpPr>
        <xdr:cNvPr id="497" name="フローチャート: 判断 496"/>
        <xdr:cNvSpPr/>
      </xdr:nvSpPr>
      <xdr:spPr>
        <a:xfrm>
          <a:off x="15430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120650</xdr:rowOff>
    </xdr:from>
    <xdr:to>
      <xdr:col>76</xdr:col>
      <xdr:colOff>165100</xdr:colOff>
      <xdr:row>36</xdr:row>
      <xdr:rowOff>50800</xdr:rowOff>
    </xdr:to>
    <xdr:sp macro="" textlink="">
      <xdr:nvSpPr>
        <xdr:cNvPr id="498" name="フローチャート: 判断 497"/>
        <xdr:cNvSpPr/>
      </xdr:nvSpPr>
      <xdr:spPr>
        <a:xfrm>
          <a:off x="14541500" y="612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33</xdr:row>
      <xdr:rowOff>63500</xdr:rowOff>
    </xdr:from>
    <xdr:to>
      <xdr:col>72</xdr:col>
      <xdr:colOff>38100</xdr:colOff>
      <xdr:row>33</xdr:row>
      <xdr:rowOff>165100</xdr:rowOff>
    </xdr:to>
    <xdr:sp macro="" textlink="">
      <xdr:nvSpPr>
        <xdr:cNvPr id="499" name="フローチャート: 判断 498"/>
        <xdr:cNvSpPr/>
      </xdr:nvSpPr>
      <xdr:spPr>
        <a:xfrm>
          <a:off x="13652500" y="572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0" name="テキスト ボックス 49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1" name="テキスト ボックス 50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2" name="テキスト ボックス 50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3" name="テキスト ボックス 50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4" name="テキスト ボックス 50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120650</xdr:rowOff>
    </xdr:from>
    <xdr:to>
      <xdr:col>85</xdr:col>
      <xdr:colOff>177800</xdr:colOff>
      <xdr:row>42</xdr:row>
      <xdr:rowOff>50800</xdr:rowOff>
    </xdr:to>
    <xdr:sp macro="" textlink="">
      <xdr:nvSpPr>
        <xdr:cNvPr id="505" name="楕円 504"/>
        <xdr:cNvSpPr/>
      </xdr:nvSpPr>
      <xdr:spPr>
        <a:xfrm>
          <a:off x="16268700" y="715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149877</xdr:rowOff>
    </xdr:from>
    <xdr:ext cx="405111" cy="259045"/>
    <xdr:sp macro="" textlink="">
      <xdr:nvSpPr>
        <xdr:cNvPr id="506" name="【一般廃棄物処理施設】&#10;有形固定資産減価償却率該当値テキスト"/>
        <xdr:cNvSpPr txBox="1"/>
      </xdr:nvSpPr>
      <xdr:spPr>
        <a:xfrm>
          <a:off x="16357600" y="7179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139700</xdr:rowOff>
    </xdr:from>
    <xdr:to>
      <xdr:col>81</xdr:col>
      <xdr:colOff>101600</xdr:colOff>
      <xdr:row>39</xdr:row>
      <xdr:rowOff>69850</xdr:rowOff>
    </xdr:to>
    <xdr:sp macro="" textlink="">
      <xdr:nvSpPr>
        <xdr:cNvPr id="507" name="楕円 506"/>
        <xdr:cNvSpPr/>
      </xdr:nvSpPr>
      <xdr:spPr>
        <a:xfrm>
          <a:off x="15430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19050</xdr:rowOff>
    </xdr:from>
    <xdr:to>
      <xdr:col>85</xdr:col>
      <xdr:colOff>127000</xdr:colOff>
      <xdr:row>42</xdr:row>
      <xdr:rowOff>0</xdr:rowOff>
    </xdr:to>
    <xdr:cxnSp macro="">
      <xdr:nvCxnSpPr>
        <xdr:cNvPr id="508" name="直線コネクタ 507"/>
        <xdr:cNvCxnSpPr/>
      </xdr:nvCxnSpPr>
      <xdr:spPr>
        <a:xfrm>
          <a:off x="15481300" y="6705600"/>
          <a:ext cx="8382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120650</xdr:rowOff>
    </xdr:from>
    <xdr:to>
      <xdr:col>76</xdr:col>
      <xdr:colOff>165100</xdr:colOff>
      <xdr:row>36</xdr:row>
      <xdr:rowOff>50800</xdr:rowOff>
    </xdr:to>
    <xdr:sp macro="" textlink="">
      <xdr:nvSpPr>
        <xdr:cNvPr id="509" name="楕円 508"/>
        <xdr:cNvSpPr/>
      </xdr:nvSpPr>
      <xdr:spPr>
        <a:xfrm>
          <a:off x="145415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0</xdr:rowOff>
    </xdr:from>
    <xdr:to>
      <xdr:col>81</xdr:col>
      <xdr:colOff>50800</xdr:colOff>
      <xdr:row>39</xdr:row>
      <xdr:rowOff>19050</xdr:rowOff>
    </xdr:to>
    <xdr:cxnSp macro="">
      <xdr:nvCxnSpPr>
        <xdr:cNvPr id="510" name="直線コネクタ 509"/>
        <xdr:cNvCxnSpPr/>
      </xdr:nvCxnSpPr>
      <xdr:spPr>
        <a:xfrm>
          <a:off x="14592300" y="6172200"/>
          <a:ext cx="889000" cy="53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63500</xdr:rowOff>
    </xdr:from>
    <xdr:to>
      <xdr:col>72</xdr:col>
      <xdr:colOff>38100</xdr:colOff>
      <xdr:row>34</xdr:row>
      <xdr:rowOff>165100</xdr:rowOff>
    </xdr:to>
    <xdr:sp macro="" textlink="">
      <xdr:nvSpPr>
        <xdr:cNvPr id="511" name="楕円 510"/>
        <xdr:cNvSpPr/>
      </xdr:nvSpPr>
      <xdr:spPr>
        <a:xfrm>
          <a:off x="13652500" y="58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114300</xdr:rowOff>
    </xdr:from>
    <xdr:to>
      <xdr:col>76</xdr:col>
      <xdr:colOff>114300</xdr:colOff>
      <xdr:row>36</xdr:row>
      <xdr:rowOff>0</xdr:rowOff>
    </xdr:to>
    <xdr:cxnSp macro="">
      <xdr:nvCxnSpPr>
        <xdr:cNvPr id="512" name="直線コネクタ 511"/>
        <xdr:cNvCxnSpPr/>
      </xdr:nvCxnSpPr>
      <xdr:spPr>
        <a:xfrm>
          <a:off x="13703300" y="59436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60977</xdr:rowOff>
    </xdr:from>
    <xdr:ext cx="405111" cy="259045"/>
    <xdr:sp macro="" textlink="">
      <xdr:nvSpPr>
        <xdr:cNvPr id="513" name="n_1aveValue【一般廃棄物処理施設】&#10;有形固定資産減価償却率"/>
        <xdr:cNvSpPr txBox="1"/>
      </xdr:nvSpPr>
      <xdr:spPr>
        <a:xfrm>
          <a:off x="152660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41927</xdr:rowOff>
    </xdr:from>
    <xdr:ext cx="405111" cy="259045"/>
    <xdr:sp macro="" textlink="">
      <xdr:nvSpPr>
        <xdr:cNvPr id="514" name="n_2aveValue【一般廃棄物処理施設】&#10;有形固定資産減価償却率"/>
        <xdr:cNvSpPr txBox="1"/>
      </xdr:nvSpPr>
      <xdr:spPr>
        <a:xfrm>
          <a:off x="14389744" y="621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10177</xdr:rowOff>
    </xdr:from>
    <xdr:ext cx="405111" cy="259045"/>
    <xdr:sp macro="" textlink="">
      <xdr:nvSpPr>
        <xdr:cNvPr id="515" name="n_3aveValue【一般廃棄物処理施設】&#10;有形固定資産減価償却率"/>
        <xdr:cNvSpPr txBox="1"/>
      </xdr:nvSpPr>
      <xdr:spPr>
        <a:xfrm>
          <a:off x="13500744" y="549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86377</xdr:rowOff>
    </xdr:from>
    <xdr:ext cx="405111" cy="259045"/>
    <xdr:sp macro="" textlink="">
      <xdr:nvSpPr>
        <xdr:cNvPr id="516" name="n_1mainValue【一般廃棄物処理施設】&#10;有形固定資産減価償却率"/>
        <xdr:cNvSpPr txBox="1"/>
      </xdr:nvSpPr>
      <xdr:spPr>
        <a:xfrm>
          <a:off x="15266044" y="643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67327</xdr:rowOff>
    </xdr:from>
    <xdr:ext cx="405111" cy="259045"/>
    <xdr:sp macro="" textlink="">
      <xdr:nvSpPr>
        <xdr:cNvPr id="517" name="n_2mainValue【一般廃棄物処理施設】&#10;有形固定資産減価償却率"/>
        <xdr:cNvSpPr txBox="1"/>
      </xdr:nvSpPr>
      <xdr:spPr>
        <a:xfrm>
          <a:off x="14389744" y="58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156227</xdr:rowOff>
    </xdr:from>
    <xdr:ext cx="405111" cy="259045"/>
    <xdr:sp macro="" textlink="">
      <xdr:nvSpPr>
        <xdr:cNvPr id="518" name="n_3mainValue【一般廃棄物処理施設】&#10;有形固定資産減価償却率"/>
        <xdr:cNvSpPr txBox="1"/>
      </xdr:nvSpPr>
      <xdr:spPr>
        <a:xfrm>
          <a:off x="13500744" y="5985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9" name="正方形/長方形 51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0" name="正方形/長方形 51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1" name="正方形/長方形 52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2" name="正方形/長方形 52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3" name="正方形/長方形 52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4" name="正方形/長方形 52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5" name="正方形/長方形 52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6" name="正方形/長方形 52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7" name="テキスト ボックス 52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8" name="直線コネクタ 52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29" name="直線コネクタ 52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30" name="テキスト ボックス 529"/>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1" name="直線コネクタ 53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38</xdr:row>
      <xdr:rowOff>48277</xdr:rowOff>
    </xdr:from>
    <xdr:ext cx="531299" cy="259045"/>
    <xdr:sp macro="" textlink="">
      <xdr:nvSpPr>
        <xdr:cNvPr id="532" name="テキスト ボックス 531"/>
        <xdr:cNvSpPr txBox="1"/>
      </xdr:nvSpPr>
      <xdr:spPr>
        <a:xfrm>
          <a:off x="17756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33" name="直線コネクタ 53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34" name="テキスト ボックス 533"/>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35" name="直線コネクタ 53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36" name="テキスト ボックス 535"/>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7" name="直線コネクタ 53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38" name="テキスト ボックス 53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156155</xdr:rowOff>
    </xdr:from>
    <xdr:to>
      <xdr:col>116</xdr:col>
      <xdr:colOff>62864</xdr:colOff>
      <xdr:row>41</xdr:row>
      <xdr:rowOff>132719</xdr:rowOff>
    </xdr:to>
    <xdr:cxnSp macro="">
      <xdr:nvCxnSpPr>
        <xdr:cNvPr id="540" name="直線コネクタ 539"/>
        <xdr:cNvCxnSpPr/>
      </xdr:nvCxnSpPr>
      <xdr:spPr>
        <a:xfrm flipV="1">
          <a:off x="22160864" y="5814005"/>
          <a:ext cx="0" cy="1348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136546</xdr:rowOff>
    </xdr:from>
    <xdr:ext cx="313932" cy="259045"/>
    <xdr:sp macro="" textlink="">
      <xdr:nvSpPr>
        <xdr:cNvPr id="541" name="【一般廃棄物処理施設】&#10;一人当たり有形固定資産（償却資産）額最小値テキスト"/>
        <xdr:cNvSpPr txBox="1"/>
      </xdr:nvSpPr>
      <xdr:spPr>
        <a:xfrm>
          <a:off x="22199600" y="71659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132719</xdr:rowOff>
    </xdr:from>
    <xdr:to>
      <xdr:col>116</xdr:col>
      <xdr:colOff>152400</xdr:colOff>
      <xdr:row>41</xdr:row>
      <xdr:rowOff>132719</xdr:rowOff>
    </xdr:to>
    <xdr:cxnSp macro="">
      <xdr:nvCxnSpPr>
        <xdr:cNvPr id="542" name="直線コネクタ 541"/>
        <xdr:cNvCxnSpPr/>
      </xdr:nvCxnSpPr>
      <xdr:spPr>
        <a:xfrm>
          <a:off x="22072600" y="716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102832</xdr:rowOff>
    </xdr:from>
    <xdr:ext cx="599010" cy="259045"/>
    <xdr:sp macro="" textlink="">
      <xdr:nvSpPr>
        <xdr:cNvPr id="543" name="【一般廃棄物処理施設】&#10;一人当たり有形固定資産（償却資産）額最大値テキスト"/>
        <xdr:cNvSpPr txBox="1"/>
      </xdr:nvSpPr>
      <xdr:spPr>
        <a:xfrm>
          <a:off x="22199600" y="5589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156155</xdr:rowOff>
    </xdr:from>
    <xdr:to>
      <xdr:col>116</xdr:col>
      <xdr:colOff>152400</xdr:colOff>
      <xdr:row>33</xdr:row>
      <xdr:rowOff>156155</xdr:rowOff>
    </xdr:to>
    <xdr:cxnSp macro="">
      <xdr:nvCxnSpPr>
        <xdr:cNvPr id="544" name="直線コネクタ 543"/>
        <xdr:cNvCxnSpPr/>
      </xdr:nvCxnSpPr>
      <xdr:spPr>
        <a:xfrm>
          <a:off x="22072600" y="581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151420</xdr:rowOff>
    </xdr:from>
    <xdr:ext cx="534377" cy="259045"/>
    <xdr:sp macro="" textlink="">
      <xdr:nvSpPr>
        <xdr:cNvPr id="545" name="【一般廃棄物処理施設】&#10;一人当たり有形固定資産（償却資産）額平均値テキスト"/>
        <xdr:cNvSpPr txBox="1"/>
      </xdr:nvSpPr>
      <xdr:spPr>
        <a:xfrm>
          <a:off x="22199600" y="6495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1543</xdr:rowOff>
    </xdr:from>
    <xdr:to>
      <xdr:col>116</xdr:col>
      <xdr:colOff>114300</xdr:colOff>
      <xdr:row>38</xdr:row>
      <xdr:rowOff>103143</xdr:rowOff>
    </xdr:to>
    <xdr:sp macro="" textlink="">
      <xdr:nvSpPr>
        <xdr:cNvPr id="546" name="フローチャート: 判断 545"/>
        <xdr:cNvSpPr/>
      </xdr:nvSpPr>
      <xdr:spPr>
        <a:xfrm>
          <a:off x="22110700" y="65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5841</xdr:rowOff>
    </xdr:from>
    <xdr:to>
      <xdr:col>112</xdr:col>
      <xdr:colOff>38100</xdr:colOff>
      <xdr:row>38</xdr:row>
      <xdr:rowOff>107441</xdr:rowOff>
    </xdr:to>
    <xdr:sp macro="" textlink="">
      <xdr:nvSpPr>
        <xdr:cNvPr id="547" name="フローチャート: 判断 546"/>
        <xdr:cNvSpPr/>
      </xdr:nvSpPr>
      <xdr:spPr>
        <a:xfrm>
          <a:off x="21272500" y="6520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102584</xdr:rowOff>
    </xdr:from>
    <xdr:to>
      <xdr:col>107</xdr:col>
      <xdr:colOff>101600</xdr:colOff>
      <xdr:row>38</xdr:row>
      <xdr:rowOff>32734</xdr:rowOff>
    </xdr:to>
    <xdr:sp macro="" textlink="">
      <xdr:nvSpPr>
        <xdr:cNvPr id="548" name="フローチャート: 判断 547"/>
        <xdr:cNvSpPr/>
      </xdr:nvSpPr>
      <xdr:spPr>
        <a:xfrm>
          <a:off x="20383500" y="6446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105419</xdr:rowOff>
    </xdr:from>
    <xdr:to>
      <xdr:col>102</xdr:col>
      <xdr:colOff>165100</xdr:colOff>
      <xdr:row>38</xdr:row>
      <xdr:rowOff>35569</xdr:rowOff>
    </xdr:to>
    <xdr:sp macro="" textlink="">
      <xdr:nvSpPr>
        <xdr:cNvPr id="549" name="フローチャート: 判断 548"/>
        <xdr:cNvSpPr/>
      </xdr:nvSpPr>
      <xdr:spPr>
        <a:xfrm>
          <a:off x="19494500" y="644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0" name="テキスト ボックス 54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1" name="テキスト ボックス 55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2" name="テキスト ボックス 55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3" name="テキスト ボックス 55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4" name="テキスト ボックス 55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105355</xdr:rowOff>
    </xdr:from>
    <xdr:to>
      <xdr:col>116</xdr:col>
      <xdr:colOff>114300</xdr:colOff>
      <xdr:row>34</xdr:row>
      <xdr:rowOff>35505</xdr:rowOff>
    </xdr:to>
    <xdr:sp macro="" textlink="">
      <xdr:nvSpPr>
        <xdr:cNvPr id="555" name="楕円 554"/>
        <xdr:cNvSpPr/>
      </xdr:nvSpPr>
      <xdr:spPr>
        <a:xfrm>
          <a:off x="22110700" y="576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58382</xdr:rowOff>
    </xdr:from>
    <xdr:ext cx="599010" cy="259045"/>
    <xdr:sp macro="" textlink="">
      <xdr:nvSpPr>
        <xdr:cNvPr id="556" name="【一般廃棄物処理施設】&#10;一人当たり有形固定資産（償却資産）額該当値テキスト"/>
        <xdr:cNvSpPr txBox="1"/>
      </xdr:nvSpPr>
      <xdr:spPr>
        <a:xfrm>
          <a:off x="22199600" y="5716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65899</xdr:rowOff>
    </xdr:from>
    <xdr:to>
      <xdr:col>112</xdr:col>
      <xdr:colOff>38100</xdr:colOff>
      <xdr:row>33</xdr:row>
      <xdr:rowOff>167499</xdr:rowOff>
    </xdr:to>
    <xdr:sp macro="" textlink="">
      <xdr:nvSpPr>
        <xdr:cNvPr id="557" name="楕円 556"/>
        <xdr:cNvSpPr/>
      </xdr:nvSpPr>
      <xdr:spPr>
        <a:xfrm>
          <a:off x="21272500" y="572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116699</xdr:rowOff>
    </xdr:from>
    <xdr:to>
      <xdr:col>116</xdr:col>
      <xdr:colOff>63500</xdr:colOff>
      <xdr:row>33</xdr:row>
      <xdr:rowOff>156155</xdr:rowOff>
    </xdr:to>
    <xdr:cxnSp macro="">
      <xdr:nvCxnSpPr>
        <xdr:cNvPr id="558" name="直線コネクタ 557"/>
        <xdr:cNvCxnSpPr/>
      </xdr:nvCxnSpPr>
      <xdr:spPr>
        <a:xfrm>
          <a:off x="21323300" y="5774549"/>
          <a:ext cx="838200" cy="3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32</xdr:row>
      <xdr:rowOff>160521</xdr:rowOff>
    </xdr:from>
    <xdr:to>
      <xdr:col>107</xdr:col>
      <xdr:colOff>101600</xdr:colOff>
      <xdr:row>33</xdr:row>
      <xdr:rowOff>90671</xdr:rowOff>
    </xdr:to>
    <xdr:sp macro="" textlink="">
      <xdr:nvSpPr>
        <xdr:cNvPr id="559" name="楕円 558"/>
        <xdr:cNvSpPr/>
      </xdr:nvSpPr>
      <xdr:spPr>
        <a:xfrm>
          <a:off x="20383500" y="564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39871</xdr:rowOff>
    </xdr:from>
    <xdr:to>
      <xdr:col>111</xdr:col>
      <xdr:colOff>177800</xdr:colOff>
      <xdr:row>33</xdr:row>
      <xdr:rowOff>116699</xdr:rowOff>
    </xdr:to>
    <xdr:cxnSp macro="">
      <xdr:nvCxnSpPr>
        <xdr:cNvPr id="560" name="直線コネクタ 559"/>
        <xdr:cNvCxnSpPr/>
      </xdr:nvCxnSpPr>
      <xdr:spPr>
        <a:xfrm>
          <a:off x="20434300" y="5697721"/>
          <a:ext cx="889000" cy="7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141922</xdr:rowOff>
    </xdr:from>
    <xdr:to>
      <xdr:col>102</xdr:col>
      <xdr:colOff>165100</xdr:colOff>
      <xdr:row>34</xdr:row>
      <xdr:rowOff>72072</xdr:rowOff>
    </xdr:to>
    <xdr:sp macro="" textlink="">
      <xdr:nvSpPr>
        <xdr:cNvPr id="561" name="楕円 560"/>
        <xdr:cNvSpPr/>
      </xdr:nvSpPr>
      <xdr:spPr>
        <a:xfrm>
          <a:off x="19494500" y="579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33</xdr:row>
      <xdr:rowOff>39871</xdr:rowOff>
    </xdr:from>
    <xdr:to>
      <xdr:col>107</xdr:col>
      <xdr:colOff>50800</xdr:colOff>
      <xdr:row>34</xdr:row>
      <xdr:rowOff>21272</xdr:rowOff>
    </xdr:to>
    <xdr:cxnSp macro="">
      <xdr:nvCxnSpPr>
        <xdr:cNvPr id="562" name="直線コネクタ 561"/>
        <xdr:cNvCxnSpPr/>
      </xdr:nvCxnSpPr>
      <xdr:spPr>
        <a:xfrm flipV="1">
          <a:off x="19545300" y="5697721"/>
          <a:ext cx="889000" cy="152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98568</xdr:rowOff>
    </xdr:from>
    <xdr:ext cx="534377" cy="259045"/>
    <xdr:sp macro="" textlink="">
      <xdr:nvSpPr>
        <xdr:cNvPr id="563" name="n_1aveValue【一般廃棄物処理施設】&#10;一人当たり有形固定資産（償却資産）額"/>
        <xdr:cNvSpPr txBox="1"/>
      </xdr:nvSpPr>
      <xdr:spPr>
        <a:xfrm>
          <a:off x="21043411" y="661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23861</xdr:rowOff>
    </xdr:from>
    <xdr:ext cx="534377" cy="259045"/>
    <xdr:sp macro="" textlink="">
      <xdr:nvSpPr>
        <xdr:cNvPr id="564" name="n_2aveValue【一般廃棄物処理施設】&#10;一人当たり有形固定資産（償却資産）額"/>
        <xdr:cNvSpPr txBox="1"/>
      </xdr:nvSpPr>
      <xdr:spPr>
        <a:xfrm>
          <a:off x="20167111" y="65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26696</xdr:rowOff>
    </xdr:from>
    <xdr:ext cx="534377" cy="259045"/>
    <xdr:sp macro="" textlink="">
      <xdr:nvSpPr>
        <xdr:cNvPr id="565" name="n_3aveValue【一般廃棄物処理施設】&#10;一人当たり有形固定資産（償却資産）額"/>
        <xdr:cNvSpPr txBox="1"/>
      </xdr:nvSpPr>
      <xdr:spPr>
        <a:xfrm>
          <a:off x="19278111" y="654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32</xdr:row>
      <xdr:rowOff>12576</xdr:rowOff>
    </xdr:from>
    <xdr:ext cx="599010" cy="259045"/>
    <xdr:sp macro="" textlink="">
      <xdr:nvSpPr>
        <xdr:cNvPr id="566" name="n_1mainValue【一般廃棄物処理施設】&#10;一人当たり有形固定資産（償却資産）額"/>
        <xdr:cNvSpPr txBox="1"/>
      </xdr:nvSpPr>
      <xdr:spPr>
        <a:xfrm>
          <a:off x="21011095" y="5498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31</xdr:row>
      <xdr:rowOff>107198</xdr:rowOff>
    </xdr:from>
    <xdr:ext cx="599010" cy="259045"/>
    <xdr:sp macro="" textlink="">
      <xdr:nvSpPr>
        <xdr:cNvPr id="567" name="n_2mainValue【一般廃棄物処理施設】&#10;一人当たり有形固定資産（償却資産）額"/>
        <xdr:cNvSpPr txBox="1"/>
      </xdr:nvSpPr>
      <xdr:spPr>
        <a:xfrm>
          <a:off x="20134795" y="5422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32</xdr:row>
      <xdr:rowOff>88599</xdr:rowOff>
    </xdr:from>
    <xdr:ext cx="599010" cy="259045"/>
    <xdr:sp macro="" textlink="">
      <xdr:nvSpPr>
        <xdr:cNvPr id="568" name="n_3mainValue【一般廃棄物処理施設】&#10;一人当たり有形固定資産（償却資産）額"/>
        <xdr:cNvSpPr txBox="1"/>
      </xdr:nvSpPr>
      <xdr:spPr>
        <a:xfrm>
          <a:off x="19245795" y="5574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9" name="正方形/長方形 56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0" name="正方形/長方形 56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1" name="正方形/長方形 57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2" name="正方形/長方形 57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3" name="正方形/長方形 57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4" name="正方形/長方形 57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5" name="正方形/長方形 57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6" name="正方形/長方形 57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77" name="テキスト ボックス 57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8" name="直線コネクタ 57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79" name="テキスト ボックス 57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80" name="直線コネクタ 57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81" name="テキスト ボックス 580"/>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82" name="直線コネクタ 58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83" name="テキスト ボックス 58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84" name="直線コネクタ 58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85" name="テキスト ボックス 58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86" name="直線コネクタ 58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87" name="テキスト ボックス 58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88" name="直線コネクタ 58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89" name="テキスト ボックス 58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90" name="直線コネクタ 58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91" name="テキスト ボックス 590"/>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2" name="直線コネクタ 59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16328</xdr:rowOff>
    </xdr:from>
    <xdr:to>
      <xdr:col>85</xdr:col>
      <xdr:colOff>126364</xdr:colOff>
      <xdr:row>63</xdr:row>
      <xdr:rowOff>76744</xdr:rowOff>
    </xdr:to>
    <xdr:cxnSp macro="">
      <xdr:nvCxnSpPr>
        <xdr:cNvPr id="594" name="直線コネクタ 593"/>
        <xdr:cNvCxnSpPr/>
      </xdr:nvCxnSpPr>
      <xdr:spPr>
        <a:xfrm flipV="1">
          <a:off x="16318864" y="9788978"/>
          <a:ext cx="0" cy="1089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80571</xdr:rowOff>
    </xdr:from>
    <xdr:ext cx="405111" cy="259045"/>
    <xdr:sp macro="" textlink="">
      <xdr:nvSpPr>
        <xdr:cNvPr id="595" name="【保健センター・保健所】&#10;有形固定資産減価償却率最小値テキスト"/>
        <xdr:cNvSpPr txBox="1"/>
      </xdr:nvSpPr>
      <xdr:spPr>
        <a:xfrm>
          <a:off x="16357600" y="1088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76744</xdr:rowOff>
    </xdr:from>
    <xdr:to>
      <xdr:col>86</xdr:col>
      <xdr:colOff>25400</xdr:colOff>
      <xdr:row>63</xdr:row>
      <xdr:rowOff>76744</xdr:rowOff>
    </xdr:to>
    <xdr:cxnSp macro="">
      <xdr:nvCxnSpPr>
        <xdr:cNvPr id="596" name="直線コネクタ 595"/>
        <xdr:cNvCxnSpPr/>
      </xdr:nvCxnSpPr>
      <xdr:spPr>
        <a:xfrm>
          <a:off x="16230600" y="1087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134455</xdr:rowOff>
    </xdr:from>
    <xdr:ext cx="405111" cy="259045"/>
    <xdr:sp macro="" textlink="">
      <xdr:nvSpPr>
        <xdr:cNvPr id="597" name="【保健センター・保健所】&#10;有形固定資産減価償却率最大値テキスト"/>
        <xdr:cNvSpPr txBox="1"/>
      </xdr:nvSpPr>
      <xdr:spPr>
        <a:xfrm>
          <a:off x="16357600" y="9564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16328</xdr:rowOff>
    </xdr:from>
    <xdr:to>
      <xdr:col>86</xdr:col>
      <xdr:colOff>25400</xdr:colOff>
      <xdr:row>57</xdr:row>
      <xdr:rowOff>16328</xdr:rowOff>
    </xdr:to>
    <xdr:cxnSp macro="">
      <xdr:nvCxnSpPr>
        <xdr:cNvPr id="598" name="直線コネクタ 597"/>
        <xdr:cNvCxnSpPr/>
      </xdr:nvCxnSpPr>
      <xdr:spPr>
        <a:xfrm>
          <a:off x="16230600" y="9788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92546</xdr:rowOff>
    </xdr:from>
    <xdr:ext cx="405111" cy="259045"/>
    <xdr:sp macro="" textlink="">
      <xdr:nvSpPr>
        <xdr:cNvPr id="599" name="【保健センター・保健所】&#10;有形固定資産減価償却率平均値テキスト"/>
        <xdr:cNvSpPr txBox="1"/>
      </xdr:nvSpPr>
      <xdr:spPr>
        <a:xfrm>
          <a:off x="16357600" y="1020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114119</xdr:rowOff>
    </xdr:from>
    <xdr:to>
      <xdr:col>85</xdr:col>
      <xdr:colOff>177800</xdr:colOff>
      <xdr:row>60</xdr:row>
      <xdr:rowOff>44269</xdr:rowOff>
    </xdr:to>
    <xdr:sp macro="" textlink="">
      <xdr:nvSpPr>
        <xdr:cNvPr id="600" name="フローチャート: 判断 599"/>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140244</xdr:rowOff>
    </xdr:from>
    <xdr:to>
      <xdr:col>81</xdr:col>
      <xdr:colOff>101600</xdr:colOff>
      <xdr:row>60</xdr:row>
      <xdr:rowOff>70394</xdr:rowOff>
    </xdr:to>
    <xdr:sp macro="" textlink="">
      <xdr:nvSpPr>
        <xdr:cNvPr id="601" name="フローチャート: 判断 600"/>
        <xdr:cNvSpPr/>
      </xdr:nvSpPr>
      <xdr:spPr>
        <a:xfrm>
          <a:off x="15430500" y="1025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104322</xdr:rowOff>
    </xdr:from>
    <xdr:to>
      <xdr:col>76</xdr:col>
      <xdr:colOff>165100</xdr:colOff>
      <xdr:row>60</xdr:row>
      <xdr:rowOff>34472</xdr:rowOff>
    </xdr:to>
    <xdr:sp macro="" textlink="">
      <xdr:nvSpPr>
        <xdr:cNvPr id="602" name="フローチャート: 判断 601"/>
        <xdr:cNvSpPr/>
      </xdr:nvSpPr>
      <xdr:spPr>
        <a:xfrm>
          <a:off x="14541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140244</xdr:rowOff>
    </xdr:from>
    <xdr:to>
      <xdr:col>72</xdr:col>
      <xdr:colOff>38100</xdr:colOff>
      <xdr:row>59</xdr:row>
      <xdr:rowOff>70394</xdr:rowOff>
    </xdr:to>
    <xdr:sp macro="" textlink="">
      <xdr:nvSpPr>
        <xdr:cNvPr id="603" name="フローチャート: 判断 602"/>
        <xdr:cNvSpPr/>
      </xdr:nvSpPr>
      <xdr:spPr>
        <a:xfrm>
          <a:off x="13652500" y="1008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145143</xdr:rowOff>
    </xdr:from>
    <xdr:to>
      <xdr:col>67</xdr:col>
      <xdr:colOff>101600</xdr:colOff>
      <xdr:row>59</xdr:row>
      <xdr:rowOff>75293</xdr:rowOff>
    </xdr:to>
    <xdr:sp macro="" textlink="">
      <xdr:nvSpPr>
        <xdr:cNvPr id="604" name="フローチャート: 判断 603"/>
        <xdr:cNvSpPr/>
      </xdr:nvSpPr>
      <xdr:spPr>
        <a:xfrm>
          <a:off x="12763500" y="100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5" name="テキスト ボックス 60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6" name="テキスト ボックス 60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7" name="テキスト ボックス 60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08" name="テキスト ボックス 60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09" name="テキスト ボックス 60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136978</xdr:rowOff>
    </xdr:from>
    <xdr:to>
      <xdr:col>85</xdr:col>
      <xdr:colOff>177800</xdr:colOff>
      <xdr:row>57</xdr:row>
      <xdr:rowOff>67128</xdr:rowOff>
    </xdr:to>
    <xdr:sp macro="" textlink="">
      <xdr:nvSpPr>
        <xdr:cNvPr id="610" name="楕円 609"/>
        <xdr:cNvSpPr/>
      </xdr:nvSpPr>
      <xdr:spPr>
        <a:xfrm>
          <a:off x="16268700" y="973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90005</xdr:rowOff>
    </xdr:from>
    <xdr:ext cx="405111" cy="259045"/>
    <xdr:sp macro="" textlink="">
      <xdr:nvSpPr>
        <xdr:cNvPr id="611" name="【保健センター・保健所】&#10;有形固定資産減価償却率該当値テキスト"/>
        <xdr:cNvSpPr txBox="1"/>
      </xdr:nvSpPr>
      <xdr:spPr>
        <a:xfrm>
          <a:off x="16357600" y="9691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104322</xdr:rowOff>
    </xdr:from>
    <xdr:to>
      <xdr:col>81</xdr:col>
      <xdr:colOff>101600</xdr:colOff>
      <xdr:row>57</xdr:row>
      <xdr:rowOff>34472</xdr:rowOff>
    </xdr:to>
    <xdr:sp macro="" textlink="">
      <xdr:nvSpPr>
        <xdr:cNvPr id="612" name="楕円 611"/>
        <xdr:cNvSpPr/>
      </xdr:nvSpPr>
      <xdr:spPr>
        <a:xfrm>
          <a:off x="15430500" y="970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155122</xdr:rowOff>
    </xdr:from>
    <xdr:to>
      <xdr:col>85</xdr:col>
      <xdr:colOff>127000</xdr:colOff>
      <xdr:row>57</xdr:row>
      <xdr:rowOff>16328</xdr:rowOff>
    </xdr:to>
    <xdr:cxnSp macro="">
      <xdr:nvCxnSpPr>
        <xdr:cNvPr id="613" name="直線コネクタ 612"/>
        <xdr:cNvCxnSpPr/>
      </xdr:nvCxnSpPr>
      <xdr:spPr>
        <a:xfrm>
          <a:off x="15481300" y="975632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71665</xdr:rowOff>
    </xdr:from>
    <xdr:to>
      <xdr:col>76</xdr:col>
      <xdr:colOff>165100</xdr:colOff>
      <xdr:row>57</xdr:row>
      <xdr:rowOff>1815</xdr:rowOff>
    </xdr:to>
    <xdr:sp macro="" textlink="">
      <xdr:nvSpPr>
        <xdr:cNvPr id="614" name="楕円 613"/>
        <xdr:cNvSpPr/>
      </xdr:nvSpPr>
      <xdr:spPr>
        <a:xfrm>
          <a:off x="14541500" y="967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122465</xdr:rowOff>
    </xdr:from>
    <xdr:to>
      <xdr:col>81</xdr:col>
      <xdr:colOff>50800</xdr:colOff>
      <xdr:row>56</xdr:row>
      <xdr:rowOff>155122</xdr:rowOff>
    </xdr:to>
    <xdr:cxnSp macro="">
      <xdr:nvCxnSpPr>
        <xdr:cNvPr id="615" name="直線コネクタ 614"/>
        <xdr:cNvCxnSpPr/>
      </xdr:nvCxnSpPr>
      <xdr:spPr>
        <a:xfrm>
          <a:off x="14592300" y="972366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39007</xdr:rowOff>
    </xdr:from>
    <xdr:to>
      <xdr:col>72</xdr:col>
      <xdr:colOff>38100</xdr:colOff>
      <xdr:row>56</xdr:row>
      <xdr:rowOff>140607</xdr:rowOff>
    </xdr:to>
    <xdr:sp macro="" textlink="">
      <xdr:nvSpPr>
        <xdr:cNvPr id="616" name="楕円 615"/>
        <xdr:cNvSpPr/>
      </xdr:nvSpPr>
      <xdr:spPr>
        <a:xfrm>
          <a:off x="13652500" y="964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89807</xdr:rowOff>
    </xdr:from>
    <xdr:to>
      <xdr:col>76</xdr:col>
      <xdr:colOff>114300</xdr:colOff>
      <xdr:row>56</xdr:row>
      <xdr:rowOff>122465</xdr:rowOff>
    </xdr:to>
    <xdr:cxnSp macro="">
      <xdr:nvCxnSpPr>
        <xdr:cNvPr id="617" name="直線コネクタ 616"/>
        <xdr:cNvCxnSpPr/>
      </xdr:nvCxnSpPr>
      <xdr:spPr>
        <a:xfrm>
          <a:off x="13703300" y="969100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61521</xdr:rowOff>
    </xdr:from>
    <xdr:ext cx="405111" cy="259045"/>
    <xdr:sp macro="" textlink="">
      <xdr:nvSpPr>
        <xdr:cNvPr id="618" name="n_1aveValue【保健センター・保健所】&#10;有形固定資産減価償却率"/>
        <xdr:cNvSpPr txBox="1"/>
      </xdr:nvSpPr>
      <xdr:spPr>
        <a:xfrm>
          <a:off x="15266044" y="1034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25599</xdr:rowOff>
    </xdr:from>
    <xdr:ext cx="405111" cy="259045"/>
    <xdr:sp macro="" textlink="">
      <xdr:nvSpPr>
        <xdr:cNvPr id="619" name="n_2aveValue【保健センター・保健所】&#10;有形固定資産減価償却率"/>
        <xdr:cNvSpPr txBox="1"/>
      </xdr:nvSpPr>
      <xdr:spPr>
        <a:xfrm>
          <a:off x="14389744"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61521</xdr:rowOff>
    </xdr:from>
    <xdr:ext cx="405111" cy="259045"/>
    <xdr:sp macro="" textlink="">
      <xdr:nvSpPr>
        <xdr:cNvPr id="620" name="n_3aveValue【保健センター・保健所】&#10;有形固定資産減価償却率"/>
        <xdr:cNvSpPr txBox="1"/>
      </xdr:nvSpPr>
      <xdr:spPr>
        <a:xfrm>
          <a:off x="13500744" y="1017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91820</xdr:rowOff>
    </xdr:from>
    <xdr:ext cx="405111" cy="259045"/>
    <xdr:sp macro="" textlink="">
      <xdr:nvSpPr>
        <xdr:cNvPr id="621" name="n_4aveValue【保健センター・保健所】&#10;有形固定資産減価償却率"/>
        <xdr:cNvSpPr txBox="1"/>
      </xdr:nvSpPr>
      <xdr:spPr>
        <a:xfrm>
          <a:off x="12611744" y="986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50999</xdr:rowOff>
    </xdr:from>
    <xdr:ext cx="405111" cy="259045"/>
    <xdr:sp macro="" textlink="">
      <xdr:nvSpPr>
        <xdr:cNvPr id="622" name="n_1mainValue【保健センター・保健所】&#10;有形固定資産減価償却率"/>
        <xdr:cNvSpPr txBox="1"/>
      </xdr:nvSpPr>
      <xdr:spPr>
        <a:xfrm>
          <a:off x="15266044" y="9480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18342</xdr:rowOff>
    </xdr:from>
    <xdr:ext cx="405111" cy="259045"/>
    <xdr:sp macro="" textlink="">
      <xdr:nvSpPr>
        <xdr:cNvPr id="623" name="n_2mainValue【保健センター・保健所】&#10;有形固定資産減価償却率"/>
        <xdr:cNvSpPr txBox="1"/>
      </xdr:nvSpPr>
      <xdr:spPr>
        <a:xfrm>
          <a:off x="14389744" y="944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157134</xdr:rowOff>
    </xdr:from>
    <xdr:ext cx="405111" cy="259045"/>
    <xdr:sp macro="" textlink="">
      <xdr:nvSpPr>
        <xdr:cNvPr id="624" name="n_3mainValue【保健センター・保健所】&#10;有形固定資産減価償却率"/>
        <xdr:cNvSpPr txBox="1"/>
      </xdr:nvSpPr>
      <xdr:spPr>
        <a:xfrm>
          <a:off x="13500744" y="9415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5" name="正方形/長方形 62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6" name="正方形/長方形 62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7" name="正方形/長方形 62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8" name="正方形/長方形 62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9" name="正方形/長方形 62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0" name="正方形/長方形 62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1" name="正方形/長方形 63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2" name="正方形/長方形 63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3" name="テキスト ボックス 63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4" name="直線コネクタ 63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35" name="直線コネクタ 63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36" name="テキスト ボックス 63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37" name="直線コネクタ 63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38" name="テキスト ボックス 63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39" name="直線コネクタ 63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40" name="テキスト ボックス 63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41" name="直線コネクタ 64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42" name="テキスト ボックス 64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43" name="直線コネクタ 64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44" name="テキスト ボックス 64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5" name="直線コネクタ 64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6" name="テキスト ボックス 64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38100</xdr:rowOff>
    </xdr:to>
    <xdr:cxnSp macro="">
      <xdr:nvCxnSpPr>
        <xdr:cNvPr id="648" name="直線コネクタ 647"/>
        <xdr:cNvCxnSpPr/>
      </xdr:nvCxnSpPr>
      <xdr:spPr>
        <a:xfrm flipV="1">
          <a:off x="22160864" y="96012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649"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650" name="直線コネクタ 649"/>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651" name="【保健センター・保健所】&#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652" name="直線コネクタ 651"/>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3827</xdr:rowOff>
    </xdr:from>
    <xdr:ext cx="469744" cy="259045"/>
    <xdr:sp macro="" textlink="">
      <xdr:nvSpPr>
        <xdr:cNvPr id="653" name="【保健センター・保健所】&#10;一人当たり面積平均値テキスト"/>
        <xdr:cNvSpPr txBox="1"/>
      </xdr:nvSpPr>
      <xdr:spPr>
        <a:xfrm>
          <a:off x="22199600" y="10633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25400</xdr:rowOff>
    </xdr:from>
    <xdr:to>
      <xdr:col>116</xdr:col>
      <xdr:colOff>114300</xdr:colOff>
      <xdr:row>62</xdr:row>
      <xdr:rowOff>127000</xdr:rowOff>
    </xdr:to>
    <xdr:sp macro="" textlink="">
      <xdr:nvSpPr>
        <xdr:cNvPr id="654" name="フローチャート: 判断 653"/>
        <xdr:cNvSpPr/>
      </xdr:nvSpPr>
      <xdr:spPr>
        <a:xfrm>
          <a:off x="221107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25400</xdr:rowOff>
    </xdr:from>
    <xdr:to>
      <xdr:col>112</xdr:col>
      <xdr:colOff>38100</xdr:colOff>
      <xdr:row>62</xdr:row>
      <xdr:rowOff>127000</xdr:rowOff>
    </xdr:to>
    <xdr:sp macro="" textlink="">
      <xdr:nvSpPr>
        <xdr:cNvPr id="655" name="フローチャート: 判断 654"/>
        <xdr:cNvSpPr/>
      </xdr:nvSpPr>
      <xdr:spPr>
        <a:xfrm>
          <a:off x="21272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63500</xdr:rowOff>
    </xdr:from>
    <xdr:to>
      <xdr:col>107</xdr:col>
      <xdr:colOff>101600</xdr:colOff>
      <xdr:row>62</xdr:row>
      <xdr:rowOff>165100</xdr:rowOff>
    </xdr:to>
    <xdr:sp macro="" textlink="">
      <xdr:nvSpPr>
        <xdr:cNvPr id="656" name="フローチャート: 判断 655"/>
        <xdr:cNvSpPr/>
      </xdr:nvSpPr>
      <xdr:spPr>
        <a:xfrm>
          <a:off x="20383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44450</xdr:rowOff>
    </xdr:from>
    <xdr:to>
      <xdr:col>102</xdr:col>
      <xdr:colOff>165100</xdr:colOff>
      <xdr:row>62</xdr:row>
      <xdr:rowOff>146050</xdr:rowOff>
    </xdr:to>
    <xdr:sp macro="" textlink="">
      <xdr:nvSpPr>
        <xdr:cNvPr id="657" name="フローチャート: 判断 656"/>
        <xdr:cNvSpPr/>
      </xdr:nvSpPr>
      <xdr:spPr>
        <a:xfrm>
          <a:off x="19494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44450</xdr:rowOff>
    </xdr:from>
    <xdr:to>
      <xdr:col>98</xdr:col>
      <xdr:colOff>38100</xdr:colOff>
      <xdr:row>62</xdr:row>
      <xdr:rowOff>146050</xdr:rowOff>
    </xdr:to>
    <xdr:sp macro="" textlink="">
      <xdr:nvSpPr>
        <xdr:cNvPr id="658" name="フローチャート: 判断 657"/>
        <xdr:cNvSpPr/>
      </xdr:nvSpPr>
      <xdr:spPr>
        <a:xfrm>
          <a:off x="18605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59" name="テキスト ボックス 65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0" name="テキスト ボックス 65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1" name="テキスト ボックス 66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2" name="テキスト ボックス 66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3" name="テキスト ボックス 66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25400</xdr:rowOff>
    </xdr:from>
    <xdr:to>
      <xdr:col>116</xdr:col>
      <xdr:colOff>114300</xdr:colOff>
      <xdr:row>59</xdr:row>
      <xdr:rowOff>127000</xdr:rowOff>
    </xdr:to>
    <xdr:sp macro="" textlink="">
      <xdr:nvSpPr>
        <xdr:cNvPr id="664" name="楕円 663"/>
        <xdr:cNvSpPr/>
      </xdr:nvSpPr>
      <xdr:spPr>
        <a:xfrm>
          <a:off x="221107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48277</xdr:rowOff>
    </xdr:from>
    <xdr:ext cx="469744" cy="259045"/>
    <xdr:sp macro="" textlink="">
      <xdr:nvSpPr>
        <xdr:cNvPr id="665" name="【保健センター・保健所】&#10;一人当たり面積該当値テキスト"/>
        <xdr:cNvSpPr txBox="1"/>
      </xdr:nvSpPr>
      <xdr:spPr>
        <a:xfrm>
          <a:off x="22199600" y="999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6350</xdr:rowOff>
    </xdr:from>
    <xdr:to>
      <xdr:col>112</xdr:col>
      <xdr:colOff>38100</xdr:colOff>
      <xdr:row>59</xdr:row>
      <xdr:rowOff>107950</xdr:rowOff>
    </xdr:to>
    <xdr:sp macro="" textlink="">
      <xdr:nvSpPr>
        <xdr:cNvPr id="666" name="楕円 665"/>
        <xdr:cNvSpPr/>
      </xdr:nvSpPr>
      <xdr:spPr>
        <a:xfrm>
          <a:off x="21272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57150</xdr:rowOff>
    </xdr:from>
    <xdr:to>
      <xdr:col>116</xdr:col>
      <xdr:colOff>63500</xdr:colOff>
      <xdr:row>59</xdr:row>
      <xdr:rowOff>76200</xdr:rowOff>
    </xdr:to>
    <xdr:cxnSp macro="">
      <xdr:nvCxnSpPr>
        <xdr:cNvPr id="667" name="直線コネクタ 666"/>
        <xdr:cNvCxnSpPr/>
      </xdr:nvCxnSpPr>
      <xdr:spPr>
        <a:xfrm>
          <a:off x="21323300" y="101727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139700</xdr:rowOff>
    </xdr:from>
    <xdr:to>
      <xdr:col>107</xdr:col>
      <xdr:colOff>101600</xdr:colOff>
      <xdr:row>59</xdr:row>
      <xdr:rowOff>69850</xdr:rowOff>
    </xdr:to>
    <xdr:sp macro="" textlink="">
      <xdr:nvSpPr>
        <xdr:cNvPr id="668" name="楕円 667"/>
        <xdr:cNvSpPr/>
      </xdr:nvSpPr>
      <xdr:spPr>
        <a:xfrm>
          <a:off x="203835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19050</xdr:rowOff>
    </xdr:from>
    <xdr:to>
      <xdr:col>111</xdr:col>
      <xdr:colOff>177800</xdr:colOff>
      <xdr:row>59</xdr:row>
      <xdr:rowOff>57150</xdr:rowOff>
    </xdr:to>
    <xdr:cxnSp macro="">
      <xdr:nvCxnSpPr>
        <xdr:cNvPr id="669" name="直線コネクタ 668"/>
        <xdr:cNvCxnSpPr/>
      </xdr:nvCxnSpPr>
      <xdr:spPr>
        <a:xfrm>
          <a:off x="20434300" y="10134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120650</xdr:rowOff>
    </xdr:from>
    <xdr:to>
      <xdr:col>102</xdr:col>
      <xdr:colOff>165100</xdr:colOff>
      <xdr:row>59</xdr:row>
      <xdr:rowOff>50800</xdr:rowOff>
    </xdr:to>
    <xdr:sp macro="" textlink="">
      <xdr:nvSpPr>
        <xdr:cNvPr id="670" name="楕円 669"/>
        <xdr:cNvSpPr/>
      </xdr:nvSpPr>
      <xdr:spPr>
        <a:xfrm>
          <a:off x="19494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0</xdr:rowOff>
    </xdr:from>
    <xdr:to>
      <xdr:col>107</xdr:col>
      <xdr:colOff>50800</xdr:colOff>
      <xdr:row>59</xdr:row>
      <xdr:rowOff>19050</xdr:rowOff>
    </xdr:to>
    <xdr:cxnSp macro="">
      <xdr:nvCxnSpPr>
        <xdr:cNvPr id="671" name="直線コネクタ 670"/>
        <xdr:cNvCxnSpPr/>
      </xdr:nvCxnSpPr>
      <xdr:spPr>
        <a:xfrm>
          <a:off x="19545300" y="10115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118127</xdr:rowOff>
    </xdr:from>
    <xdr:ext cx="469744" cy="259045"/>
    <xdr:sp macro="" textlink="">
      <xdr:nvSpPr>
        <xdr:cNvPr id="672" name="n_1aveValue【保健センター・保健所】&#10;一人当たり面積"/>
        <xdr:cNvSpPr txBox="1"/>
      </xdr:nvSpPr>
      <xdr:spPr>
        <a:xfrm>
          <a:off x="21075727"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156227</xdr:rowOff>
    </xdr:from>
    <xdr:ext cx="469744" cy="259045"/>
    <xdr:sp macro="" textlink="">
      <xdr:nvSpPr>
        <xdr:cNvPr id="673" name="n_2aveValue【保健センター・保健所】&#10;一人当たり面積"/>
        <xdr:cNvSpPr txBox="1"/>
      </xdr:nvSpPr>
      <xdr:spPr>
        <a:xfrm>
          <a:off x="20199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137177</xdr:rowOff>
    </xdr:from>
    <xdr:ext cx="469744" cy="259045"/>
    <xdr:sp macro="" textlink="">
      <xdr:nvSpPr>
        <xdr:cNvPr id="674" name="n_3aveValue【保健センター・保健所】&#10;一人当たり面積"/>
        <xdr:cNvSpPr txBox="1"/>
      </xdr:nvSpPr>
      <xdr:spPr>
        <a:xfrm>
          <a:off x="19310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162577</xdr:rowOff>
    </xdr:from>
    <xdr:ext cx="469744" cy="259045"/>
    <xdr:sp macro="" textlink="">
      <xdr:nvSpPr>
        <xdr:cNvPr id="675" name="n_4aveValue【保健センター・保健所】&#10;一人当たり面積"/>
        <xdr:cNvSpPr txBox="1"/>
      </xdr:nvSpPr>
      <xdr:spPr>
        <a:xfrm>
          <a:off x="18421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124477</xdr:rowOff>
    </xdr:from>
    <xdr:ext cx="469744" cy="259045"/>
    <xdr:sp macro="" textlink="">
      <xdr:nvSpPr>
        <xdr:cNvPr id="676" name="n_1mainValue【保健センター・保健所】&#10;一人当たり面積"/>
        <xdr:cNvSpPr txBox="1"/>
      </xdr:nvSpPr>
      <xdr:spPr>
        <a:xfrm>
          <a:off x="21075727" y="989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86377</xdr:rowOff>
    </xdr:from>
    <xdr:ext cx="469744" cy="259045"/>
    <xdr:sp macro="" textlink="">
      <xdr:nvSpPr>
        <xdr:cNvPr id="677" name="n_2mainValue【保健センター・保健所】&#10;一人当たり面積"/>
        <xdr:cNvSpPr txBox="1"/>
      </xdr:nvSpPr>
      <xdr:spPr>
        <a:xfrm>
          <a:off x="20199427" y="985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67327</xdr:rowOff>
    </xdr:from>
    <xdr:ext cx="469744" cy="259045"/>
    <xdr:sp macro="" textlink="">
      <xdr:nvSpPr>
        <xdr:cNvPr id="678" name="n_3mainValue【保健センター・保健所】&#10;一人当たり面積"/>
        <xdr:cNvSpPr txBox="1"/>
      </xdr:nvSpPr>
      <xdr:spPr>
        <a:xfrm>
          <a:off x="19310427" y="983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79" name="正方形/長方形 67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72</xdr:row>
      <xdr:rowOff>127000</xdr:rowOff>
    </xdr:from>
    <xdr:to>
      <xdr:col>73</xdr:col>
      <xdr:colOff>63500</xdr:colOff>
      <xdr:row>74</xdr:row>
      <xdr:rowOff>38100</xdr:rowOff>
    </xdr:to>
    <xdr:sp macro="" textlink="">
      <xdr:nvSpPr>
        <xdr:cNvPr id="680" name="正方形/長方形 679"/>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73</xdr:row>
      <xdr:rowOff>158750</xdr:rowOff>
    </xdr:from>
    <xdr:to>
      <xdr:col>73</xdr:col>
      <xdr:colOff>63500</xdr:colOff>
      <xdr:row>75</xdr:row>
      <xdr:rowOff>69850</xdr:rowOff>
    </xdr:to>
    <xdr:sp macro="" textlink="">
      <xdr:nvSpPr>
        <xdr:cNvPr id="681" name="正方形/長方形 680"/>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72</xdr:row>
      <xdr:rowOff>127000</xdr:rowOff>
    </xdr:from>
    <xdr:to>
      <xdr:col>80</xdr:col>
      <xdr:colOff>0</xdr:colOff>
      <xdr:row>74</xdr:row>
      <xdr:rowOff>38100</xdr:rowOff>
    </xdr:to>
    <xdr:sp macro="" textlink="">
      <xdr:nvSpPr>
        <xdr:cNvPr id="682" name="正方形/長方形 681"/>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73</xdr:row>
      <xdr:rowOff>158750</xdr:rowOff>
    </xdr:from>
    <xdr:to>
      <xdr:col>80</xdr:col>
      <xdr:colOff>0</xdr:colOff>
      <xdr:row>75</xdr:row>
      <xdr:rowOff>69850</xdr:rowOff>
    </xdr:to>
    <xdr:sp macro="" textlink="">
      <xdr:nvSpPr>
        <xdr:cNvPr id="683" name="正方形/長方形 682"/>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4" name="正方形/長方形 68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72</xdr:row>
      <xdr:rowOff>127000</xdr:rowOff>
    </xdr:from>
    <xdr:to>
      <xdr:col>104</xdr:col>
      <xdr:colOff>0</xdr:colOff>
      <xdr:row>74</xdr:row>
      <xdr:rowOff>38100</xdr:rowOff>
    </xdr:to>
    <xdr:sp macro="" textlink="">
      <xdr:nvSpPr>
        <xdr:cNvPr id="686" name="正方形/長方形 685"/>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73</xdr:row>
      <xdr:rowOff>158750</xdr:rowOff>
    </xdr:from>
    <xdr:to>
      <xdr:col>104</xdr:col>
      <xdr:colOff>0</xdr:colOff>
      <xdr:row>75</xdr:row>
      <xdr:rowOff>69850</xdr:rowOff>
    </xdr:to>
    <xdr:sp macro="" textlink="">
      <xdr:nvSpPr>
        <xdr:cNvPr id="687" name="正方形/長方形 686"/>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72</xdr:row>
      <xdr:rowOff>127000</xdr:rowOff>
    </xdr:from>
    <xdr:to>
      <xdr:col>110</xdr:col>
      <xdr:colOff>127000</xdr:colOff>
      <xdr:row>74</xdr:row>
      <xdr:rowOff>38100</xdr:rowOff>
    </xdr:to>
    <xdr:sp macro="" textlink="">
      <xdr:nvSpPr>
        <xdr:cNvPr id="688" name="正方形/長方形 687"/>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73</xdr:row>
      <xdr:rowOff>158750</xdr:rowOff>
    </xdr:from>
    <xdr:to>
      <xdr:col>110</xdr:col>
      <xdr:colOff>127000</xdr:colOff>
      <xdr:row>75</xdr:row>
      <xdr:rowOff>69850</xdr:rowOff>
    </xdr:to>
    <xdr:sp macro="" textlink="">
      <xdr:nvSpPr>
        <xdr:cNvPr id="689" name="正方形/長方形 688"/>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91" name="正方形/長方形 69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2" name="正方形/長方形 69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3" name="正方形/長方形 69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4" name="正方形/長方形 69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5" name="正方形/長方形 69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6" name="正方形/長方形 69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7" name="正方形/長方形 69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8" name="正方形/長方形 69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9" name="テキスト ボックス 69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0" name="直線コネクタ 69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1" name="テキスト ボックス 70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02" name="直線コネクタ 70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03" name="テキスト ボックス 70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04" name="直線コネクタ 70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05" name="テキスト ボックス 70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06" name="直線コネクタ 70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07" name="テキスト ボックス 70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08" name="直線コネクタ 70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09" name="テキスト ボックス 70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10" name="直線コネクタ 70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11" name="テキスト ボックス 710"/>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2" name="直線コネクタ 71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62864</xdr:rowOff>
    </xdr:from>
    <xdr:to>
      <xdr:col>85</xdr:col>
      <xdr:colOff>126364</xdr:colOff>
      <xdr:row>108</xdr:row>
      <xdr:rowOff>165736</xdr:rowOff>
    </xdr:to>
    <xdr:cxnSp macro="">
      <xdr:nvCxnSpPr>
        <xdr:cNvPr id="714" name="直線コネクタ 713"/>
        <xdr:cNvCxnSpPr/>
      </xdr:nvCxnSpPr>
      <xdr:spPr>
        <a:xfrm flipV="1">
          <a:off x="16318864" y="17379314"/>
          <a:ext cx="0" cy="1303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169563</xdr:rowOff>
    </xdr:from>
    <xdr:ext cx="405111" cy="259045"/>
    <xdr:sp macro="" textlink="">
      <xdr:nvSpPr>
        <xdr:cNvPr id="715" name="【庁舎】&#10;有形固定資産減価償却率最小値テキスト"/>
        <xdr:cNvSpPr txBox="1"/>
      </xdr:nvSpPr>
      <xdr:spPr>
        <a:xfrm>
          <a:off x="16357600" y="1868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165736</xdr:rowOff>
    </xdr:from>
    <xdr:to>
      <xdr:col>86</xdr:col>
      <xdr:colOff>25400</xdr:colOff>
      <xdr:row>108</xdr:row>
      <xdr:rowOff>165736</xdr:rowOff>
    </xdr:to>
    <xdr:cxnSp macro="">
      <xdr:nvCxnSpPr>
        <xdr:cNvPr id="716" name="直線コネクタ 715"/>
        <xdr:cNvCxnSpPr/>
      </xdr:nvCxnSpPr>
      <xdr:spPr>
        <a:xfrm>
          <a:off x="16230600" y="1868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9541</xdr:rowOff>
    </xdr:from>
    <xdr:ext cx="405111" cy="259045"/>
    <xdr:sp macro="" textlink="">
      <xdr:nvSpPr>
        <xdr:cNvPr id="717" name="【庁舎】&#10;有形固定資産減価償却率最大値テキスト"/>
        <xdr:cNvSpPr txBox="1"/>
      </xdr:nvSpPr>
      <xdr:spPr>
        <a:xfrm>
          <a:off x="16357600" y="17154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62864</xdr:rowOff>
    </xdr:from>
    <xdr:to>
      <xdr:col>86</xdr:col>
      <xdr:colOff>25400</xdr:colOff>
      <xdr:row>101</xdr:row>
      <xdr:rowOff>62864</xdr:rowOff>
    </xdr:to>
    <xdr:cxnSp macro="">
      <xdr:nvCxnSpPr>
        <xdr:cNvPr id="718" name="直線コネクタ 717"/>
        <xdr:cNvCxnSpPr/>
      </xdr:nvCxnSpPr>
      <xdr:spPr>
        <a:xfrm>
          <a:off x="16230600" y="1737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11447</xdr:rowOff>
    </xdr:from>
    <xdr:ext cx="405111" cy="259045"/>
    <xdr:sp macro="" textlink="">
      <xdr:nvSpPr>
        <xdr:cNvPr id="719" name="【庁舎】&#10;有形固定資産減価償却率平均値テキスト"/>
        <xdr:cNvSpPr txBox="1"/>
      </xdr:nvSpPr>
      <xdr:spPr>
        <a:xfrm>
          <a:off x="16357600" y="18013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33020</xdr:rowOff>
    </xdr:from>
    <xdr:to>
      <xdr:col>85</xdr:col>
      <xdr:colOff>177800</xdr:colOff>
      <xdr:row>105</xdr:row>
      <xdr:rowOff>134620</xdr:rowOff>
    </xdr:to>
    <xdr:sp macro="" textlink="">
      <xdr:nvSpPr>
        <xdr:cNvPr id="720" name="フローチャート: 判断 719"/>
        <xdr:cNvSpPr/>
      </xdr:nvSpPr>
      <xdr:spPr>
        <a:xfrm>
          <a:off x="162687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34925</xdr:rowOff>
    </xdr:from>
    <xdr:to>
      <xdr:col>81</xdr:col>
      <xdr:colOff>101600</xdr:colOff>
      <xdr:row>105</xdr:row>
      <xdr:rowOff>136525</xdr:rowOff>
    </xdr:to>
    <xdr:sp macro="" textlink="">
      <xdr:nvSpPr>
        <xdr:cNvPr id="721" name="フローチャート: 判断 720"/>
        <xdr:cNvSpPr/>
      </xdr:nvSpPr>
      <xdr:spPr>
        <a:xfrm>
          <a:off x="15430500" y="1803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12064</xdr:rowOff>
    </xdr:from>
    <xdr:to>
      <xdr:col>76</xdr:col>
      <xdr:colOff>165100</xdr:colOff>
      <xdr:row>105</xdr:row>
      <xdr:rowOff>113664</xdr:rowOff>
    </xdr:to>
    <xdr:sp macro="" textlink="">
      <xdr:nvSpPr>
        <xdr:cNvPr id="722" name="フローチャート: 判断 721"/>
        <xdr:cNvSpPr/>
      </xdr:nvSpPr>
      <xdr:spPr>
        <a:xfrm>
          <a:off x="14541500" y="1801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168275</xdr:rowOff>
    </xdr:from>
    <xdr:to>
      <xdr:col>72</xdr:col>
      <xdr:colOff>38100</xdr:colOff>
      <xdr:row>105</xdr:row>
      <xdr:rowOff>98425</xdr:rowOff>
    </xdr:to>
    <xdr:sp macro="" textlink="">
      <xdr:nvSpPr>
        <xdr:cNvPr id="723" name="フローチャート: 判断 722"/>
        <xdr:cNvSpPr/>
      </xdr:nvSpPr>
      <xdr:spPr>
        <a:xfrm>
          <a:off x="13652500" y="1799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4445</xdr:rowOff>
    </xdr:from>
    <xdr:to>
      <xdr:col>67</xdr:col>
      <xdr:colOff>101600</xdr:colOff>
      <xdr:row>105</xdr:row>
      <xdr:rowOff>106045</xdr:rowOff>
    </xdr:to>
    <xdr:sp macro="" textlink="">
      <xdr:nvSpPr>
        <xdr:cNvPr id="724" name="フローチャート: 判断 723"/>
        <xdr:cNvSpPr/>
      </xdr:nvSpPr>
      <xdr:spPr>
        <a:xfrm>
          <a:off x="12763500" y="1800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5" name="テキスト ボックス 72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6" name="テキスト ボックス 72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7" name="テキスト ボックス 72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8" name="テキスト ボックス 72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9" name="テキスト ボックス 72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151130</xdr:rowOff>
    </xdr:from>
    <xdr:to>
      <xdr:col>85</xdr:col>
      <xdr:colOff>177800</xdr:colOff>
      <xdr:row>103</xdr:row>
      <xdr:rowOff>81280</xdr:rowOff>
    </xdr:to>
    <xdr:sp macro="" textlink="">
      <xdr:nvSpPr>
        <xdr:cNvPr id="730" name="楕円 729"/>
        <xdr:cNvSpPr/>
      </xdr:nvSpPr>
      <xdr:spPr>
        <a:xfrm>
          <a:off x="16268700" y="1763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2557</xdr:rowOff>
    </xdr:from>
    <xdr:ext cx="405111" cy="259045"/>
    <xdr:sp macro="" textlink="">
      <xdr:nvSpPr>
        <xdr:cNvPr id="731" name="【庁舎】&#10;有形固定資産減価償却率該当値テキスト"/>
        <xdr:cNvSpPr txBox="1"/>
      </xdr:nvSpPr>
      <xdr:spPr>
        <a:xfrm>
          <a:off x="16357600" y="1749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101600</xdr:rowOff>
    </xdr:from>
    <xdr:to>
      <xdr:col>81</xdr:col>
      <xdr:colOff>101600</xdr:colOff>
      <xdr:row>103</xdr:row>
      <xdr:rowOff>31750</xdr:rowOff>
    </xdr:to>
    <xdr:sp macro="" textlink="">
      <xdr:nvSpPr>
        <xdr:cNvPr id="732" name="楕円 731"/>
        <xdr:cNvSpPr/>
      </xdr:nvSpPr>
      <xdr:spPr>
        <a:xfrm>
          <a:off x="15430500" y="1758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152400</xdr:rowOff>
    </xdr:from>
    <xdr:to>
      <xdr:col>85</xdr:col>
      <xdr:colOff>127000</xdr:colOff>
      <xdr:row>103</xdr:row>
      <xdr:rowOff>30480</xdr:rowOff>
    </xdr:to>
    <xdr:cxnSp macro="">
      <xdr:nvCxnSpPr>
        <xdr:cNvPr id="733" name="直線コネクタ 732"/>
        <xdr:cNvCxnSpPr/>
      </xdr:nvCxnSpPr>
      <xdr:spPr>
        <a:xfrm>
          <a:off x="15481300" y="1764030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53975</xdr:rowOff>
    </xdr:from>
    <xdr:to>
      <xdr:col>76</xdr:col>
      <xdr:colOff>165100</xdr:colOff>
      <xdr:row>102</xdr:row>
      <xdr:rowOff>155575</xdr:rowOff>
    </xdr:to>
    <xdr:sp macro="" textlink="">
      <xdr:nvSpPr>
        <xdr:cNvPr id="734" name="楕円 733"/>
        <xdr:cNvSpPr/>
      </xdr:nvSpPr>
      <xdr:spPr>
        <a:xfrm>
          <a:off x="14541500" y="1754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104775</xdr:rowOff>
    </xdr:from>
    <xdr:to>
      <xdr:col>81</xdr:col>
      <xdr:colOff>50800</xdr:colOff>
      <xdr:row>102</xdr:row>
      <xdr:rowOff>152400</xdr:rowOff>
    </xdr:to>
    <xdr:cxnSp macro="">
      <xdr:nvCxnSpPr>
        <xdr:cNvPr id="735" name="直線コネクタ 734"/>
        <xdr:cNvCxnSpPr/>
      </xdr:nvCxnSpPr>
      <xdr:spPr>
        <a:xfrm>
          <a:off x="14592300" y="1759267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4445</xdr:rowOff>
    </xdr:from>
    <xdr:to>
      <xdr:col>72</xdr:col>
      <xdr:colOff>38100</xdr:colOff>
      <xdr:row>102</xdr:row>
      <xdr:rowOff>106045</xdr:rowOff>
    </xdr:to>
    <xdr:sp macro="" textlink="">
      <xdr:nvSpPr>
        <xdr:cNvPr id="736" name="楕円 735"/>
        <xdr:cNvSpPr/>
      </xdr:nvSpPr>
      <xdr:spPr>
        <a:xfrm>
          <a:off x="13652500" y="1749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55245</xdr:rowOff>
    </xdr:from>
    <xdr:to>
      <xdr:col>76</xdr:col>
      <xdr:colOff>114300</xdr:colOff>
      <xdr:row>102</xdr:row>
      <xdr:rowOff>104775</xdr:rowOff>
    </xdr:to>
    <xdr:cxnSp macro="">
      <xdr:nvCxnSpPr>
        <xdr:cNvPr id="737" name="直線コネクタ 736"/>
        <xdr:cNvCxnSpPr/>
      </xdr:nvCxnSpPr>
      <xdr:spPr>
        <a:xfrm>
          <a:off x="13703300" y="1754314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127652</xdr:rowOff>
    </xdr:from>
    <xdr:ext cx="405111" cy="259045"/>
    <xdr:sp macro="" textlink="">
      <xdr:nvSpPr>
        <xdr:cNvPr id="738" name="n_1aveValue【庁舎】&#10;有形固定資産減価償却率"/>
        <xdr:cNvSpPr txBox="1"/>
      </xdr:nvSpPr>
      <xdr:spPr>
        <a:xfrm>
          <a:off x="15266044" y="1812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104791</xdr:rowOff>
    </xdr:from>
    <xdr:ext cx="405111" cy="259045"/>
    <xdr:sp macro="" textlink="">
      <xdr:nvSpPr>
        <xdr:cNvPr id="739" name="n_2aveValue【庁舎】&#10;有形固定資産減価償却率"/>
        <xdr:cNvSpPr txBox="1"/>
      </xdr:nvSpPr>
      <xdr:spPr>
        <a:xfrm>
          <a:off x="14389744" y="1810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89552</xdr:rowOff>
    </xdr:from>
    <xdr:ext cx="405111" cy="259045"/>
    <xdr:sp macro="" textlink="">
      <xdr:nvSpPr>
        <xdr:cNvPr id="740" name="n_3aveValue【庁舎】&#10;有形固定資産減価償却率"/>
        <xdr:cNvSpPr txBox="1"/>
      </xdr:nvSpPr>
      <xdr:spPr>
        <a:xfrm>
          <a:off x="13500744" y="1809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122572</xdr:rowOff>
    </xdr:from>
    <xdr:ext cx="405111" cy="259045"/>
    <xdr:sp macro="" textlink="">
      <xdr:nvSpPr>
        <xdr:cNvPr id="741" name="n_4aveValue【庁舎】&#10;有形固定資産減価償却率"/>
        <xdr:cNvSpPr txBox="1"/>
      </xdr:nvSpPr>
      <xdr:spPr>
        <a:xfrm>
          <a:off x="12611744" y="1778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48277</xdr:rowOff>
    </xdr:from>
    <xdr:ext cx="405111" cy="259045"/>
    <xdr:sp macro="" textlink="">
      <xdr:nvSpPr>
        <xdr:cNvPr id="742" name="n_1mainValue【庁舎】&#10;有形固定資産減価償却率"/>
        <xdr:cNvSpPr txBox="1"/>
      </xdr:nvSpPr>
      <xdr:spPr>
        <a:xfrm>
          <a:off x="15266044" y="1736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652</xdr:rowOff>
    </xdr:from>
    <xdr:ext cx="405111" cy="259045"/>
    <xdr:sp macro="" textlink="">
      <xdr:nvSpPr>
        <xdr:cNvPr id="743" name="n_2mainValue【庁舎】&#10;有形固定資産減価償却率"/>
        <xdr:cNvSpPr txBox="1"/>
      </xdr:nvSpPr>
      <xdr:spPr>
        <a:xfrm>
          <a:off x="14389744" y="1731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122572</xdr:rowOff>
    </xdr:from>
    <xdr:ext cx="405111" cy="259045"/>
    <xdr:sp macro="" textlink="">
      <xdr:nvSpPr>
        <xdr:cNvPr id="744" name="n_3mainValue【庁舎】&#10;有形固定資産減価償却率"/>
        <xdr:cNvSpPr txBox="1"/>
      </xdr:nvSpPr>
      <xdr:spPr>
        <a:xfrm>
          <a:off x="13500744" y="1726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5" name="正方形/長方形 74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6" name="正方形/長方形 74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7" name="正方形/長方形 74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8" name="正方形/長方形 74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9" name="正方形/長方形 74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0" name="正方形/長方形 74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1" name="正方形/長方形 75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2" name="正方形/長方形 75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3" name="テキスト ボックス 75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4" name="直線コネクタ 75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55" name="直線コネクタ 75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56" name="テキスト ボックス 75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57" name="直線コネクタ 75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58" name="テキスト ボックス 75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59" name="直線コネクタ 75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60" name="テキスト ボックス 75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61" name="直線コネクタ 76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62" name="テキスト ボックス 76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63" name="直線コネクタ 76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64" name="テキスト ボックス 76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65" name="直線コネクタ 76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66" name="テキスト ボックス 76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7" name="直線コネクタ 76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8" name="テキスト ボックス 76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157843</xdr:rowOff>
    </xdr:from>
    <xdr:to>
      <xdr:col>116</xdr:col>
      <xdr:colOff>62864</xdr:colOff>
      <xdr:row>108</xdr:row>
      <xdr:rowOff>95794</xdr:rowOff>
    </xdr:to>
    <xdr:cxnSp macro="">
      <xdr:nvCxnSpPr>
        <xdr:cNvPr id="770" name="直線コネクタ 769"/>
        <xdr:cNvCxnSpPr/>
      </xdr:nvCxnSpPr>
      <xdr:spPr>
        <a:xfrm flipV="1">
          <a:off x="22160864" y="17302843"/>
          <a:ext cx="0" cy="130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99621</xdr:rowOff>
    </xdr:from>
    <xdr:ext cx="469744" cy="259045"/>
    <xdr:sp macro="" textlink="">
      <xdr:nvSpPr>
        <xdr:cNvPr id="771" name="【庁舎】&#10;一人当たり面積最小値テキスト"/>
        <xdr:cNvSpPr txBox="1"/>
      </xdr:nvSpPr>
      <xdr:spPr>
        <a:xfrm>
          <a:off x="22199600" y="186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95794</xdr:rowOff>
    </xdr:from>
    <xdr:to>
      <xdr:col>116</xdr:col>
      <xdr:colOff>152400</xdr:colOff>
      <xdr:row>108</xdr:row>
      <xdr:rowOff>95794</xdr:rowOff>
    </xdr:to>
    <xdr:cxnSp macro="">
      <xdr:nvCxnSpPr>
        <xdr:cNvPr id="772" name="直線コネクタ 771"/>
        <xdr:cNvCxnSpPr/>
      </xdr:nvCxnSpPr>
      <xdr:spPr>
        <a:xfrm>
          <a:off x="22072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104520</xdr:rowOff>
    </xdr:from>
    <xdr:ext cx="469744" cy="259045"/>
    <xdr:sp macro="" textlink="">
      <xdr:nvSpPr>
        <xdr:cNvPr id="773" name="【庁舎】&#10;一人当たり面積最大値テキスト"/>
        <xdr:cNvSpPr txBox="1"/>
      </xdr:nvSpPr>
      <xdr:spPr>
        <a:xfrm>
          <a:off x="22199600" y="1707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157843</xdr:rowOff>
    </xdr:from>
    <xdr:to>
      <xdr:col>116</xdr:col>
      <xdr:colOff>152400</xdr:colOff>
      <xdr:row>100</xdr:row>
      <xdr:rowOff>157843</xdr:rowOff>
    </xdr:to>
    <xdr:cxnSp macro="">
      <xdr:nvCxnSpPr>
        <xdr:cNvPr id="774" name="直線コネクタ 773"/>
        <xdr:cNvCxnSpPr/>
      </xdr:nvCxnSpPr>
      <xdr:spPr>
        <a:xfrm>
          <a:off x="22072600" y="1730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62609</xdr:rowOff>
    </xdr:from>
    <xdr:ext cx="469744" cy="259045"/>
    <xdr:sp macro="" textlink="">
      <xdr:nvSpPr>
        <xdr:cNvPr id="775" name="【庁舎】&#10;一人当たり面積平均値テキスト"/>
        <xdr:cNvSpPr txBox="1"/>
      </xdr:nvSpPr>
      <xdr:spPr>
        <a:xfrm>
          <a:off x="22199600" y="182363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84182</xdr:rowOff>
    </xdr:from>
    <xdr:to>
      <xdr:col>116</xdr:col>
      <xdr:colOff>114300</xdr:colOff>
      <xdr:row>107</xdr:row>
      <xdr:rowOff>14332</xdr:rowOff>
    </xdr:to>
    <xdr:sp macro="" textlink="">
      <xdr:nvSpPr>
        <xdr:cNvPr id="776" name="フローチャート: 判断 775"/>
        <xdr:cNvSpPr/>
      </xdr:nvSpPr>
      <xdr:spPr>
        <a:xfrm>
          <a:off x="221107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97245</xdr:rowOff>
    </xdr:from>
    <xdr:to>
      <xdr:col>112</xdr:col>
      <xdr:colOff>38100</xdr:colOff>
      <xdr:row>107</xdr:row>
      <xdr:rowOff>27395</xdr:rowOff>
    </xdr:to>
    <xdr:sp macro="" textlink="">
      <xdr:nvSpPr>
        <xdr:cNvPr id="777" name="フローチャート: 判断 776"/>
        <xdr:cNvSpPr/>
      </xdr:nvSpPr>
      <xdr:spPr>
        <a:xfrm>
          <a:off x="21272500" y="1827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110308</xdr:rowOff>
    </xdr:from>
    <xdr:to>
      <xdr:col>107</xdr:col>
      <xdr:colOff>101600</xdr:colOff>
      <xdr:row>107</xdr:row>
      <xdr:rowOff>40458</xdr:rowOff>
    </xdr:to>
    <xdr:sp macro="" textlink="">
      <xdr:nvSpPr>
        <xdr:cNvPr id="778" name="フローチャート: 判断 777"/>
        <xdr:cNvSpPr/>
      </xdr:nvSpPr>
      <xdr:spPr>
        <a:xfrm>
          <a:off x="20383500" y="1828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41729</xdr:rowOff>
    </xdr:from>
    <xdr:to>
      <xdr:col>102</xdr:col>
      <xdr:colOff>165100</xdr:colOff>
      <xdr:row>106</xdr:row>
      <xdr:rowOff>143329</xdr:rowOff>
    </xdr:to>
    <xdr:sp macro="" textlink="">
      <xdr:nvSpPr>
        <xdr:cNvPr id="779" name="フローチャート: 判断 778"/>
        <xdr:cNvSpPr/>
      </xdr:nvSpPr>
      <xdr:spPr>
        <a:xfrm>
          <a:off x="19494500" y="182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123371</xdr:rowOff>
    </xdr:from>
    <xdr:to>
      <xdr:col>98</xdr:col>
      <xdr:colOff>38100</xdr:colOff>
      <xdr:row>107</xdr:row>
      <xdr:rowOff>53521</xdr:rowOff>
    </xdr:to>
    <xdr:sp macro="" textlink="">
      <xdr:nvSpPr>
        <xdr:cNvPr id="780" name="フローチャート: 判断 779"/>
        <xdr:cNvSpPr/>
      </xdr:nvSpPr>
      <xdr:spPr>
        <a:xfrm>
          <a:off x="18605500" y="1829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1" name="テキスト ボックス 78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2" name="テキスト ボックス 78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3" name="テキスト ボックス 78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4" name="テキスト ボックス 78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5" name="テキスト ボックス 78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107043</xdr:rowOff>
    </xdr:from>
    <xdr:to>
      <xdr:col>116</xdr:col>
      <xdr:colOff>114300</xdr:colOff>
      <xdr:row>101</xdr:row>
      <xdr:rowOff>37193</xdr:rowOff>
    </xdr:to>
    <xdr:sp macro="" textlink="">
      <xdr:nvSpPr>
        <xdr:cNvPr id="786" name="楕円 785"/>
        <xdr:cNvSpPr/>
      </xdr:nvSpPr>
      <xdr:spPr>
        <a:xfrm>
          <a:off x="22110700" y="1725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60070</xdr:rowOff>
    </xdr:from>
    <xdr:ext cx="469744" cy="259045"/>
    <xdr:sp macro="" textlink="">
      <xdr:nvSpPr>
        <xdr:cNvPr id="787" name="【庁舎】&#10;一人当たり面積該当値テキスト"/>
        <xdr:cNvSpPr txBox="1"/>
      </xdr:nvSpPr>
      <xdr:spPr>
        <a:xfrm>
          <a:off x="22199600" y="1720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58057</xdr:rowOff>
    </xdr:from>
    <xdr:to>
      <xdr:col>112</xdr:col>
      <xdr:colOff>38100</xdr:colOff>
      <xdr:row>100</xdr:row>
      <xdr:rowOff>159657</xdr:rowOff>
    </xdr:to>
    <xdr:sp macro="" textlink="">
      <xdr:nvSpPr>
        <xdr:cNvPr id="788" name="楕円 787"/>
        <xdr:cNvSpPr/>
      </xdr:nvSpPr>
      <xdr:spPr>
        <a:xfrm>
          <a:off x="21272500" y="1720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108857</xdr:rowOff>
    </xdr:from>
    <xdr:to>
      <xdr:col>116</xdr:col>
      <xdr:colOff>63500</xdr:colOff>
      <xdr:row>100</xdr:row>
      <xdr:rowOff>157843</xdr:rowOff>
    </xdr:to>
    <xdr:cxnSp macro="">
      <xdr:nvCxnSpPr>
        <xdr:cNvPr id="789" name="直線コネクタ 788"/>
        <xdr:cNvCxnSpPr/>
      </xdr:nvCxnSpPr>
      <xdr:spPr>
        <a:xfrm>
          <a:off x="21323300" y="1725385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170724</xdr:rowOff>
    </xdr:from>
    <xdr:to>
      <xdr:col>107</xdr:col>
      <xdr:colOff>101600</xdr:colOff>
      <xdr:row>100</xdr:row>
      <xdr:rowOff>100874</xdr:rowOff>
    </xdr:to>
    <xdr:sp macro="" textlink="">
      <xdr:nvSpPr>
        <xdr:cNvPr id="790" name="楕円 789"/>
        <xdr:cNvSpPr/>
      </xdr:nvSpPr>
      <xdr:spPr>
        <a:xfrm>
          <a:off x="20383500" y="1714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50074</xdr:rowOff>
    </xdr:from>
    <xdr:to>
      <xdr:col>111</xdr:col>
      <xdr:colOff>177800</xdr:colOff>
      <xdr:row>100</xdr:row>
      <xdr:rowOff>108857</xdr:rowOff>
    </xdr:to>
    <xdr:cxnSp macro="">
      <xdr:nvCxnSpPr>
        <xdr:cNvPr id="791" name="直線コネクタ 790"/>
        <xdr:cNvCxnSpPr/>
      </xdr:nvCxnSpPr>
      <xdr:spPr>
        <a:xfrm>
          <a:off x="20434300" y="17195074"/>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134801</xdr:rowOff>
    </xdr:from>
    <xdr:to>
      <xdr:col>102</xdr:col>
      <xdr:colOff>165100</xdr:colOff>
      <xdr:row>100</xdr:row>
      <xdr:rowOff>64951</xdr:rowOff>
    </xdr:to>
    <xdr:sp macro="" textlink="">
      <xdr:nvSpPr>
        <xdr:cNvPr id="792" name="楕円 791"/>
        <xdr:cNvSpPr/>
      </xdr:nvSpPr>
      <xdr:spPr>
        <a:xfrm>
          <a:off x="19494500" y="1710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14151</xdr:rowOff>
    </xdr:from>
    <xdr:to>
      <xdr:col>107</xdr:col>
      <xdr:colOff>50800</xdr:colOff>
      <xdr:row>100</xdr:row>
      <xdr:rowOff>50074</xdr:rowOff>
    </xdr:to>
    <xdr:cxnSp macro="">
      <xdr:nvCxnSpPr>
        <xdr:cNvPr id="793" name="直線コネクタ 792"/>
        <xdr:cNvCxnSpPr/>
      </xdr:nvCxnSpPr>
      <xdr:spPr>
        <a:xfrm>
          <a:off x="19545300" y="1715915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18522</xdr:rowOff>
    </xdr:from>
    <xdr:ext cx="469744" cy="259045"/>
    <xdr:sp macro="" textlink="">
      <xdr:nvSpPr>
        <xdr:cNvPr id="794" name="n_1aveValue【庁舎】&#10;一人当たり面積"/>
        <xdr:cNvSpPr txBox="1"/>
      </xdr:nvSpPr>
      <xdr:spPr>
        <a:xfrm>
          <a:off x="21075727" y="1836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31585</xdr:rowOff>
    </xdr:from>
    <xdr:ext cx="469744" cy="259045"/>
    <xdr:sp macro="" textlink="">
      <xdr:nvSpPr>
        <xdr:cNvPr id="795" name="n_2aveValue【庁舎】&#10;一人当たり面積"/>
        <xdr:cNvSpPr txBox="1"/>
      </xdr:nvSpPr>
      <xdr:spPr>
        <a:xfrm>
          <a:off x="20199427" y="18376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134456</xdr:rowOff>
    </xdr:from>
    <xdr:ext cx="469744" cy="259045"/>
    <xdr:sp macro="" textlink="">
      <xdr:nvSpPr>
        <xdr:cNvPr id="796" name="n_3aveValue【庁舎】&#10;一人当たり面積"/>
        <xdr:cNvSpPr txBox="1"/>
      </xdr:nvSpPr>
      <xdr:spPr>
        <a:xfrm>
          <a:off x="19310427" y="1830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70048</xdr:rowOff>
    </xdr:from>
    <xdr:ext cx="469744" cy="259045"/>
    <xdr:sp macro="" textlink="">
      <xdr:nvSpPr>
        <xdr:cNvPr id="797" name="n_4aveValue【庁舎】&#10;一人当たり面積"/>
        <xdr:cNvSpPr txBox="1"/>
      </xdr:nvSpPr>
      <xdr:spPr>
        <a:xfrm>
          <a:off x="18421427" y="1807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4734</xdr:rowOff>
    </xdr:from>
    <xdr:ext cx="469744" cy="259045"/>
    <xdr:sp macro="" textlink="">
      <xdr:nvSpPr>
        <xdr:cNvPr id="798" name="n_1mainValue【庁舎】&#10;一人当たり面積"/>
        <xdr:cNvSpPr txBox="1"/>
      </xdr:nvSpPr>
      <xdr:spPr>
        <a:xfrm>
          <a:off x="21075727" y="1697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117401</xdr:rowOff>
    </xdr:from>
    <xdr:ext cx="469744" cy="259045"/>
    <xdr:sp macro="" textlink="">
      <xdr:nvSpPr>
        <xdr:cNvPr id="799" name="n_2mainValue【庁舎】&#10;一人当たり面積"/>
        <xdr:cNvSpPr txBox="1"/>
      </xdr:nvSpPr>
      <xdr:spPr>
        <a:xfrm>
          <a:off x="20199427" y="16919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98</xdr:row>
      <xdr:rowOff>81478</xdr:rowOff>
    </xdr:from>
    <xdr:ext cx="469744" cy="259045"/>
    <xdr:sp macro="" textlink="">
      <xdr:nvSpPr>
        <xdr:cNvPr id="800" name="n_3mainValue【庁舎】&#10;一人当たり面積"/>
        <xdr:cNvSpPr txBox="1"/>
      </xdr:nvSpPr>
      <xdr:spPr>
        <a:xfrm>
          <a:off x="19310427" y="1688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1" name="正方形/長方形 80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2" name="正方形/長方形 80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3" name="テキスト ボックス 80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明朝" panose="02020609040205080304" pitchFamily="17" charset="-128"/>
              <a:ea typeface="ＭＳ 明朝" panose="02020609040205080304" pitchFamily="17" charset="-128"/>
              <a:cs typeface="+mn-cs"/>
            </a:rPr>
            <a:t>多くの類型において、有形固定資産減価償却率が類似団体内平均値を下回る数値となっている。特に「保健センター・保健所」については、平成</a:t>
          </a:r>
          <a:r>
            <a:rPr kumimoji="1" lang="en-US" altLang="ja-JP" sz="1100" b="0" i="0" baseline="0">
              <a:solidFill>
                <a:schemeClr val="dk1"/>
              </a:solidFill>
              <a:effectLst/>
              <a:latin typeface="ＭＳ 明朝" panose="02020609040205080304" pitchFamily="17" charset="-128"/>
              <a:ea typeface="ＭＳ 明朝" panose="02020609040205080304" pitchFamily="17" charset="-128"/>
              <a:cs typeface="+mn-cs"/>
            </a:rPr>
            <a:t>22</a:t>
          </a:r>
          <a:r>
            <a:rPr kumimoji="1" lang="ja-JP" altLang="en-US" sz="1100" b="0" i="0" baseline="0">
              <a:solidFill>
                <a:schemeClr val="dk1"/>
              </a:solidFill>
              <a:effectLst/>
              <a:latin typeface="ＭＳ 明朝" panose="02020609040205080304" pitchFamily="17" charset="-128"/>
              <a:ea typeface="ＭＳ 明朝" panose="02020609040205080304" pitchFamily="17" charset="-128"/>
              <a:cs typeface="+mn-cs"/>
            </a:rPr>
            <a:t>年に改築したことにより類似団体内平均値を大きく下回っている。一方で、「体育館・プール」は、区内の小学校８校のうち３校が昭和期に建てられたことや、すでに閉校した昭和期の学校体育館を、スポーツ開放のため引き続き利用していることなどから、類似団体内平均値を上回る数値となっている。</a:t>
          </a:r>
        </a:p>
        <a:p>
          <a:pPr eaLnBrk="1" fontAlgn="auto" latinLnBrk="0" hangingPunct="1"/>
          <a:r>
            <a:rPr kumimoji="1" lang="ja-JP" altLang="en-US" sz="1100" b="0" i="0" baseline="0">
              <a:solidFill>
                <a:schemeClr val="dk1"/>
              </a:solidFill>
              <a:effectLst/>
              <a:latin typeface="ＭＳ 明朝" panose="02020609040205080304" pitchFamily="17" charset="-128"/>
              <a:ea typeface="ＭＳ 明朝" panose="02020609040205080304" pitchFamily="17" charset="-128"/>
              <a:cs typeface="+mn-cs"/>
            </a:rPr>
            <a:t>また、一人当たりの指標については、類似団体内平均値と比べ多くの類型で上回る数値となっている。これは類似団体の中で人口が最も少なく、固定費部分の割合が大きいことによる。</a:t>
          </a:r>
          <a:endParaRPr lang="ja-JP" altLang="ja-JP" sz="1400">
            <a:effectLst/>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東京都千代田区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65,942
62,714
11.66
59,296,029
55,961,131
1,950,534
33,800,225
134,870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こ数年は微増で推移しており、類似団体内平均を上回っている。類似団体内平均を上回っている主な要因は、昼間人口比率が高いため、地方消費税交付金や特別区たばこ税収入等が他団体に比べて多いこと等によ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今後も区税の滞納額の圧縮及び徴収業務の強化など、継続的な財源の確保に努めていく。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46</xdr:row>
      <xdr:rowOff>3175</xdr:rowOff>
    </xdr:from>
    <xdr:to>
      <xdr:col>27</xdr:col>
      <xdr:colOff>184150</xdr:colOff>
      <xdr:row>46</xdr:row>
      <xdr:rowOff>3175</xdr:rowOff>
    </xdr:to>
    <xdr:cxnSp macro="">
      <xdr:nvCxnSpPr>
        <xdr:cNvPr id="51" name="直線コネクタ 50"/>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2" name="テキスト ボックス 51"/>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3" name="直線コネクタ 52"/>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4" name="テキスト ボックス 53"/>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5" name="直線コネクタ 54"/>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6" name="テキスト ボックス 55"/>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7" name="直線コネクタ 56"/>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8" name="テキスト ボックス 57"/>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9" name="直線コネクタ 58"/>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60" name="テキスト ボックス 59"/>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1" name="直線コネクタ 60"/>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2" name="テキスト ボックス 61"/>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3" name="直線コネクタ 62"/>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4" name="テキスト ボックス 63"/>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5" name="直線コネクタ 64"/>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6" name="テキスト ボックス 65"/>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7"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103981</xdr:rowOff>
    </xdr:from>
    <xdr:to>
      <xdr:col>23</xdr:col>
      <xdr:colOff>133350</xdr:colOff>
      <xdr:row>44</xdr:row>
      <xdr:rowOff>134938</xdr:rowOff>
    </xdr:to>
    <xdr:cxnSp macro="">
      <xdr:nvCxnSpPr>
        <xdr:cNvPr id="68" name="直線コネクタ 67"/>
        <xdr:cNvCxnSpPr/>
      </xdr:nvCxnSpPr>
      <xdr:spPr>
        <a:xfrm flipV="1">
          <a:off x="4953000" y="6276181"/>
          <a:ext cx="0" cy="14025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9" name="財政力最小値テキスト"/>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70" name="直線コネクタ 69"/>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18908</xdr:rowOff>
    </xdr:from>
    <xdr:ext cx="762000" cy="259045"/>
    <xdr:sp macro="" textlink="">
      <xdr:nvSpPr>
        <xdr:cNvPr id="71" name="財政力最大値テキスト"/>
        <xdr:cNvSpPr txBox="1"/>
      </xdr:nvSpPr>
      <xdr:spPr>
        <a:xfrm>
          <a:off x="5041900" y="601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103981</xdr:rowOff>
    </xdr:from>
    <xdr:to>
      <xdr:col>24</xdr:col>
      <xdr:colOff>12700</xdr:colOff>
      <xdr:row>36</xdr:row>
      <xdr:rowOff>103981</xdr:rowOff>
    </xdr:to>
    <xdr:cxnSp macro="">
      <xdr:nvCxnSpPr>
        <xdr:cNvPr id="72" name="直線コネクタ 71"/>
        <xdr:cNvCxnSpPr/>
      </xdr:nvCxnSpPr>
      <xdr:spPr>
        <a:xfrm>
          <a:off x="4864100" y="627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147638</xdr:rowOff>
    </xdr:from>
    <xdr:to>
      <xdr:col>23</xdr:col>
      <xdr:colOff>133350</xdr:colOff>
      <xdr:row>39</xdr:row>
      <xdr:rowOff>162719</xdr:rowOff>
    </xdr:to>
    <xdr:cxnSp macro="">
      <xdr:nvCxnSpPr>
        <xdr:cNvPr id="73" name="直線コネクタ 72"/>
        <xdr:cNvCxnSpPr/>
      </xdr:nvCxnSpPr>
      <xdr:spPr>
        <a:xfrm>
          <a:off x="4114800" y="6834188"/>
          <a:ext cx="8382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37165</xdr:rowOff>
    </xdr:from>
    <xdr:ext cx="762000" cy="259045"/>
    <xdr:sp macro="" textlink="">
      <xdr:nvSpPr>
        <xdr:cNvPr id="74" name="財政力平均値テキスト"/>
        <xdr:cNvSpPr txBox="1"/>
      </xdr:nvSpPr>
      <xdr:spPr>
        <a:xfrm>
          <a:off x="5041900" y="7238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65088</xdr:rowOff>
    </xdr:from>
    <xdr:to>
      <xdr:col>23</xdr:col>
      <xdr:colOff>184150</xdr:colOff>
      <xdr:row>42</xdr:row>
      <xdr:rowOff>166688</xdr:rowOff>
    </xdr:to>
    <xdr:sp macro="" textlink="">
      <xdr:nvSpPr>
        <xdr:cNvPr id="75" name="フローチャート: 判断 74"/>
        <xdr:cNvSpPr/>
      </xdr:nvSpPr>
      <xdr:spPr>
        <a:xfrm>
          <a:off x="4902200" y="726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147638</xdr:rowOff>
    </xdr:from>
    <xdr:to>
      <xdr:col>19</xdr:col>
      <xdr:colOff>133350</xdr:colOff>
      <xdr:row>40</xdr:row>
      <xdr:rowOff>6350</xdr:rowOff>
    </xdr:to>
    <xdr:cxnSp macro="">
      <xdr:nvCxnSpPr>
        <xdr:cNvPr id="76" name="直線コネクタ 75"/>
        <xdr:cNvCxnSpPr/>
      </xdr:nvCxnSpPr>
      <xdr:spPr>
        <a:xfrm flipV="1">
          <a:off x="3225800" y="6834188"/>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7" name="フローチャート: 判断 76"/>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78" name="テキスト ボックス 77"/>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6350</xdr:rowOff>
    </xdr:from>
    <xdr:to>
      <xdr:col>15</xdr:col>
      <xdr:colOff>82550</xdr:colOff>
      <xdr:row>40</xdr:row>
      <xdr:rowOff>51594</xdr:rowOff>
    </xdr:to>
    <xdr:cxnSp macro="">
      <xdr:nvCxnSpPr>
        <xdr:cNvPr id="79" name="直線コネクタ 78"/>
        <xdr:cNvCxnSpPr/>
      </xdr:nvCxnSpPr>
      <xdr:spPr>
        <a:xfrm flipV="1">
          <a:off x="2336800" y="6864350"/>
          <a:ext cx="889000" cy="4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80" name="フローチャート: 判断 79"/>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81" name="テキスト ボックス 80"/>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51594</xdr:rowOff>
    </xdr:from>
    <xdr:to>
      <xdr:col>11</xdr:col>
      <xdr:colOff>31750</xdr:colOff>
      <xdr:row>40</xdr:row>
      <xdr:rowOff>81756</xdr:rowOff>
    </xdr:to>
    <xdr:cxnSp macro="">
      <xdr:nvCxnSpPr>
        <xdr:cNvPr id="82" name="直線コネクタ 81"/>
        <xdr:cNvCxnSpPr/>
      </xdr:nvCxnSpPr>
      <xdr:spPr>
        <a:xfrm flipV="1">
          <a:off x="1447800" y="6909594"/>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65088</xdr:rowOff>
    </xdr:from>
    <xdr:to>
      <xdr:col>11</xdr:col>
      <xdr:colOff>82550</xdr:colOff>
      <xdr:row>42</xdr:row>
      <xdr:rowOff>166688</xdr:rowOff>
    </xdr:to>
    <xdr:sp macro="" textlink="">
      <xdr:nvSpPr>
        <xdr:cNvPr id="83" name="フローチャート: 判断 82"/>
        <xdr:cNvSpPr/>
      </xdr:nvSpPr>
      <xdr:spPr>
        <a:xfrm>
          <a:off x="2286000" y="726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151465</xdr:rowOff>
    </xdr:from>
    <xdr:ext cx="762000" cy="259045"/>
    <xdr:sp macro="" textlink="">
      <xdr:nvSpPr>
        <xdr:cNvPr id="84" name="テキスト ボックス 83"/>
        <xdr:cNvSpPr txBox="1"/>
      </xdr:nvSpPr>
      <xdr:spPr>
        <a:xfrm>
          <a:off x="1955800" y="735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80169</xdr:rowOff>
    </xdr:from>
    <xdr:to>
      <xdr:col>7</xdr:col>
      <xdr:colOff>31750</xdr:colOff>
      <xdr:row>43</xdr:row>
      <xdr:rowOff>10319</xdr:rowOff>
    </xdr:to>
    <xdr:sp macro="" textlink="">
      <xdr:nvSpPr>
        <xdr:cNvPr id="85" name="フローチャート: 判断 84"/>
        <xdr:cNvSpPr/>
      </xdr:nvSpPr>
      <xdr:spPr>
        <a:xfrm>
          <a:off x="1397000" y="728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166546</xdr:rowOff>
    </xdr:from>
    <xdr:ext cx="762000" cy="259045"/>
    <xdr:sp macro="" textlink="">
      <xdr:nvSpPr>
        <xdr:cNvPr id="86" name="テキスト ボックス 85"/>
        <xdr:cNvSpPr txBox="1"/>
      </xdr:nvSpPr>
      <xdr:spPr>
        <a:xfrm>
          <a:off x="1066800" y="73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7" name="テキスト ボックス 86"/>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8" name="テキスト ボックス 87"/>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9" name="テキスト ボックス 88"/>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90" name="テキスト ボックス 89"/>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1" name="テキスト ボックス 90"/>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111919</xdr:rowOff>
    </xdr:from>
    <xdr:to>
      <xdr:col>23</xdr:col>
      <xdr:colOff>184150</xdr:colOff>
      <xdr:row>40</xdr:row>
      <xdr:rowOff>42069</xdr:rowOff>
    </xdr:to>
    <xdr:sp macro="" textlink="">
      <xdr:nvSpPr>
        <xdr:cNvPr id="92" name="楕円 91"/>
        <xdr:cNvSpPr/>
      </xdr:nvSpPr>
      <xdr:spPr>
        <a:xfrm>
          <a:off x="4902200" y="679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128446</xdr:rowOff>
    </xdr:from>
    <xdr:ext cx="762000" cy="259045"/>
    <xdr:sp macro="" textlink="">
      <xdr:nvSpPr>
        <xdr:cNvPr id="93" name="財政力該当値テキスト"/>
        <xdr:cNvSpPr txBox="1"/>
      </xdr:nvSpPr>
      <xdr:spPr>
        <a:xfrm>
          <a:off x="5041900" y="6643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96838</xdr:rowOff>
    </xdr:from>
    <xdr:to>
      <xdr:col>19</xdr:col>
      <xdr:colOff>184150</xdr:colOff>
      <xdr:row>40</xdr:row>
      <xdr:rowOff>26988</xdr:rowOff>
    </xdr:to>
    <xdr:sp macro="" textlink="">
      <xdr:nvSpPr>
        <xdr:cNvPr id="94" name="楕円 93"/>
        <xdr:cNvSpPr/>
      </xdr:nvSpPr>
      <xdr:spPr>
        <a:xfrm>
          <a:off x="4064000" y="678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37165</xdr:rowOff>
    </xdr:from>
    <xdr:ext cx="736600" cy="259045"/>
    <xdr:sp macro="" textlink="">
      <xdr:nvSpPr>
        <xdr:cNvPr id="95" name="テキスト ボックス 94"/>
        <xdr:cNvSpPr txBox="1"/>
      </xdr:nvSpPr>
      <xdr:spPr>
        <a:xfrm>
          <a:off x="3733800" y="655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127000</xdr:rowOff>
    </xdr:from>
    <xdr:to>
      <xdr:col>15</xdr:col>
      <xdr:colOff>133350</xdr:colOff>
      <xdr:row>40</xdr:row>
      <xdr:rowOff>57150</xdr:rowOff>
    </xdr:to>
    <xdr:sp macro="" textlink="">
      <xdr:nvSpPr>
        <xdr:cNvPr id="96" name="楕円 95"/>
        <xdr:cNvSpPr/>
      </xdr:nvSpPr>
      <xdr:spPr>
        <a:xfrm>
          <a:off x="3175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67327</xdr:rowOff>
    </xdr:from>
    <xdr:ext cx="762000" cy="259045"/>
    <xdr:sp macro="" textlink="">
      <xdr:nvSpPr>
        <xdr:cNvPr id="97" name="テキスト ボックス 96"/>
        <xdr:cNvSpPr txBox="1"/>
      </xdr:nvSpPr>
      <xdr:spPr>
        <a:xfrm>
          <a:off x="2844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794</xdr:rowOff>
    </xdr:from>
    <xdr:to>
      <xdr:col>11</xdr:col>
      <xdr:colOff>82550</xdr:colOff>
      <xdr:row>40</xdr:row>
      <xdr:rowOff>102394</xdr:rowOff>
    </xdr:to>
    <xdr:sp macro="" textlink="">
      <xdr:nvSpPr>
        <xdr:cNvPr id="98" name="楕円 97"/>
        <xdr:cNvSpPr/>
      </xdr:nvSpPr>
      <xdr:spPr>
        <a:xfrm>
          <a:off x="2286000" y="685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112571</xdr:rowOff>
    </xdr:from>
    <xdr:ext cx="762000" cy="259045"/>
    <xdr:sp macro="" textlink="">
      <xdr:nvSpPr>
        <xdr:cNvPr id="99" name="テキスト ボックス 98"/>
        <xdr:cNvSpPr txBox="1"/>
      </xdr:nvSpPr>
      <xdr:spPr>
        <a:xfrm>
          <a:off x="1955800" y="6627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30956</xdr:rowOff>
    </xdr:from>
    <xdr:to>
      <xdr:col>7</xdr:col>
      <xdr:colOff>31750</xdr:colOff>
      <xdr:row>40</xdr:row>
      <xdr:rowOff>132556</xdr:rowOff>
    </xdr:to>
    <xdr:sp macro="" textlink="">
      <xdr:nvSpPr>
        <xdr:cNvPr id="100" name="楕円 99"/>
        <xdr:cNvSpPr/>
      </xdr:nvSpPr>
      <xdr:spPr>
        <a:xfrm>
          <a:off x="1397000" y="688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142733</xdr:rowOff>
    </xdr:from>
    <xdr:ext cx="762000" cy="259045"/>
    <xdr:sp macro="" textlink="">
      <xdr:nvSpPr>
        <xdr:cNvPr id="101" name="テキスト ボックス 100"/>
        <xdr:cNvSpPr txBox="1"/>
      </xdr:nvSpPr>
      <xdr:spPr>
        <a:xfrm>
          <a:off x="1066800" y="665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2" name="正方形/長方形 101"/>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3" name="テキスト ボックス 102"/>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4" name="テキスト ボックス 103"/>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5" name="正方形/長方形 104"/>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6" name="正方形/長方形 105"/>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7" name="正方形/長方形 106"/>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8" name="正方形/長方形 107"/>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9" name="正方形/長方形 108"/>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10" name="正方形/長方形 109"/>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1" name="正方形/長方形 11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2" name="正方形/長方形 11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3" name="正方形/長方形 11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4" name="テキスト ボックス 11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令和元</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年度は、類似団体内平均を</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6.4</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ポイント下回り、対前年度比では</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となった。数値は、ここ数年</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70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％台前半で、類似団体平均を下回り推移している。対前年度比で</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となった主な要因は、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特別区税や使用料</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の増などによるものである。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また、類似団体内平均を下回っているのは、平成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年に制定した「千代田区行財政改革に関する基本条例」において、経常収支比率</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85</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％程度という数値目標を定め、行財政改革に取り組んでいることによる。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5" name="テキスト ボックス 11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6" name="直線コネクタ 11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7" name="テキスト ボックス 11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8" name="直線コネクタ 117"/>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9" name="テキスト ボックス 118"/>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20" name="直線コネクタ 119"/>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21" name="テキスト ボックス 120"/>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2" name="直線コネクタ 121"/>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3" name="テキスト ボックス 122"/>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4" name="直線コネクタ 123"/>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5" name="テキスト ボックス 124"/>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136652</xdr:rowOff>
    </xdr:from>
    <xdr:to>
      <xdr:col>23</xdr:col>
      <xdr:colOff>133350</xdr:colOff>
      <xdr:row>67</xdr:row>
      <xdr:rowOff>118618</xdr:rowOff>
    </xdr:to>
    <xdr:cxnSp macro="">
      <xdr:nvCxnSpPr>
        <xdr:cNvPr id="129" name="直線コネクタ 128"/>
        <xdr:cNvCxnSpPr/>
      </xdr:nvCxnSpPr>
      <xdr:spPr>
        <a:xfrm flipV="1">
          <a:off x="4953000" y="10080752"/>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90695</xdr:rowOff>
    </xdr:from>
    <xdr:ext cx="762000" cy="259045"/>
    <xdr:sp macro="" textlink="">
      <xdr:nvSpPr>
        <xdr:cNvPr id="130" name="財政構造の弾力性最小値テキスト"/>
        <xdr:cNvSpPr txBox="1"/>
      </xdr:nvSpPr>
      <xdr:spPr>
        <a:xfrm>
          <a:off x="5041900" y="1157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118618</xdr:rowOff>
    </xdr:from>
    <xdr:to>
      <xdr:col>24</xdr:col>
      <xdr:colOff>12700</xdr:colOff>
      <xdr:row>67</xdr:row>
      <xdr:rowOff>118618</xdr:rowOff>
    </xdr:to>
    <xdr:cxnSp macro="">
      <xdr:nvCxnSpPr>
        <xdr:cNvPr id="131" name="直線コネクタ 130"/>
        <xdr:cNvCxnSpPr/>
      </xdr:nvCxnSpPr>
      <xdr:spPr>
        <a:xfrm>
          <a:off x="4864100" y="1160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51579</xdr:rowOff>
    </xdr:from>
    <xdr:ext cx="762000" cy="259045"/>
    <xdr:sp macro="" textlink="">
      <xdr:nvSpPr>
        <xdr:cNvPr id="132" name="財政構造の弾力性最大値テキスト"/>
        <xdr:cNvSpPr txBox="1"/>
      </xdr:nvSpPr>
      <xdr:spPr>
        <a:xfrm>
          <a:off x="5041900" y="9824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136652</xdr:rowOff>
    </xdr:from>
    <xdr:to>
      <xdr:col>24</xdr:col>
      <xdr:colOff>12700</xdr:colOff>
      <xdr:row>58</xdr:row>
      <xdr:rowOff>136652</xdr:rowOff>
    </xdr:to>
    <xdr:cxnSp macro="">
      <xdr:nvCxnSpPr>
        <xdr:cNvPr id="133" name="直線コネクタ 132"/>
        <xdr:cNvCxnSpPr/>
      </xdr:nvCxnSpPr>
      <xdr:spPr>
        <a:xfrm>
          <a:off x="4864100" y="10080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44704</xdr:rowOff>
    </xdr:from>
    <xdr:to>
      <xdr:col>23</xdr:col>
      <xdr:colOff>133350</xdr:colOff>
      <xdr:row>60</xdr:row>
      <xdr:rowOff>141224</xdr:rowOff>
    </xdr:to>
    <xdr:cxnSp macro="">
      <xdr:nvCxnSpPr>
        <xdr:cNvPr id="134" name="直線コネクタ 133"/>
        <xdr:cNvCxnSpPr/>
      </xdr:nvCxnSpPr>
      <xdr:spPr>
        <a:xfrm flipV="1">
          <a:off x="4114800" y="10331704"/>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69359</xdr:rowOff>
    </xdr:from>
    <xdr:ext cx="762000" cy="259045"/>
    <xdr:sp macro="" textlink="">
      <xdr:nvSpPr>
        <xdr:cNvPr id="135" name="財政構造の弾力性平均値テキスト"/>
        <xdr:cNvSpPr txBox="1"/>
      </xdr:nvSpPr>
      <xdr:spPr>
        <a:xfrm>
          <a:off x="5041900" y="10870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97282</xdr:rowOff>
    </xdr:from>
    <xdr:to>
      <xdr:col>23</xdr:col>
      <xdr:colOff>184150</xdr:colOff>
      <xdr:row>64</xdr:row>
      <xdr:rowOff>27432</xdr:rowOff>
    </xdr:to>
    <xdr:sp macro="" textlink="">
      <xdr:nvSpPr>
        <xdr:cNvPr id="136" name="フローチャート: 判断 135"/>
        <xdr:cNvSpPr/>
      </xdr:nvSpPr>
      <xdr:spPr>
        <a:xfrm>
          <a:off x="4902200" y="1089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44704</xdr:rowOff>
    </xdr:from>
    <xdr:to>
      <xdr:col>19</xdr:col>
      <xdr:colOff>133350</xdr:colOff>
      <xdr:row>60</xdr:row>
      <xdr:rowOff>141224</xdr:rowOff>
    </xdr:to>
    <xdr:cxnSp macro="">
      <xdr:nvCxnSpPr>
        <xdr:cNvPr id="137" name="直線コネクタ 136"/>
        <xdr:cNvCxnSpPr/>
      </xdr:nvCxnSpPr>
      <xdr:spPr>
        <a:xfrm>
          <a:off x="3225800" y="1033170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116586</xdr:rowOff>
    </xdr:from>
    <xdr:to>
      <xdr:col>19</xdr:col>
      <xdr:colOff>184150</xdr:colOff>
      <xdr:row>64</xdr:row>
      <xdr:rowOff>46736</xdr:rowOff>
    </xdr:to>
    <xdr:sp macro="" textlink="">
      <xdr:nvSpPr>
        <xdr:cNvPr id="138" name="フローチャート: 判断 137"/>
        <xdr:cNvSpPr/>
      </xdr:nvSpPr>
      <xdr:spPr>
        <a:xfrm>
          <a:off x="4064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31513</xdr:rowOff>
    </xdr:from>
    <xdr:ext cx="736600" cy="259045"/>
    <xdr:sp macro="" textlink="">
      <xdr:nvSpPr>
        <xdr:cNvPr id="139" name="テキスト ボックス 138"/>
        <xdr:cNvSpPr txBox="1"/>
      </xdr:nvSpPr>
      <xdr:spPr>
        <a:xfrm>
          <a:off x="3733800" y="1100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148590</xdr:rowOff>
    </xdr:from>
    <xdr:to>
      <xdr:col>15</xdr:col>
      <xdr:colOff>82550</xdr:colOff>
      <xdr:row>60</xdr:row>
      <xdr:rowOff>44704</xdr:rowOff>
    </xdr:to>
    <xdr:cxnSp macro="">
      <xdr:nvCxnSpPr>
        <xdr:cNvPr id="140" name="直線コネクタ 139"/>
        <xdr:cNvCxnSpPr/>
      </xdr:nvCxnSpPr>
      <xdr:spPr>
        <a:xfrm>
          <a:off x="2336800" y="1026414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41656</xdr:rowOff>
    </xdr:from>
    <xdr:to>
      <xdr:col>15</xdr:col>
      <xdr:colOff>133350</xdr:colOff>
      <xdr:row>64</xdr:row>
      <xdr:rowOff>143256</xdr:rowOff>
    </xdr:to>
    <xdr:sp macro="" textlink="">
      <xdr:nvSpPr>
        <xdr:cNvPr id="141" name="フローチャート: 判断 140"/>
        <xdr:cNvSpPr/>
      </xdr:nvSpPr>
      <xdr:spPr>
        <a:xfrm>
          <a:off x="3175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128033</xdr:rowOff>
    </xdr:from>
    <xdr:ext cx="762000" cy="259045"/>
    <xdr:sp macro="" textlink="">
      <xdr:nvSpPr>
        <xdr:cNvPr id="142" name="テキスト ボックス 141"/>
        <xdr:cNvSpPr txBox="1"/>
      </xdr:nvSpPr>
      <xdr:spPr>
        <a:xfrm>
          <a:off x="2844800" y="1110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127000</xdr:rowOff>
    </xdr:from>
    <xdr:to>
      <xdr:col>11</xdr:col>
      <xdr:colOff>31750</xdr:colOff>
      <xdr:row>59</xdr:row>
      <xdr:rowOff>148590</xdr:rowOff>
    </xdr:to>
    <xdr:cxnSp macro="">
      <xdr:nvCxnSpPr>
        <xdr:cNvPr id="143" name="直線コネクタ 142"/>
        <xdr:cNvCxnSpPr/>
      </xdr:nvCxnSpPr>
      <xdr:spPr>
        <a:xfrm>
          <a:off x="1447800" y="1007110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116586</xdr:rowOff>
    </xdr:from>
    <xdr:to>
      <xdr:col>11</xdr:col>
      <xdr:colOff>82550</xdr:colOff>
      <xdr:row>64</xdr:row>
      <xdr:rowOff>46736</xdr:rowOff>
    </xdr:to>
    <xdr:sp macro="" textlink="">
      <xdr:nvSpPr>
        <xdr:cNvPr id="144" name="フローチャート: 判断 143"/>
        <xdr:cNvSpPr/>
      </xdr:nvSpPr>
      <xdr:spPr>
        <a:xfrm>
          <a:off x="2286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31513</xdr:rowOff>
    </xdr:from>
    <xdr:ext cx="762000" cy="259045"/>
    <xdr:sp macro="" textlink="">
      <xdr:nvSpPr>
        <xdr:cNvPr id="145" name="テキスト ボックス 144"/>
        <xdr:cNvSpPr txBox="1"/>
      </xdr:nvSpPr>
      <xdr:spPr>
        <a:xfrm>
          <a:off x="1955800" y="1100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143256</xdr:rowOff>
    </xdr:from>
    <xdr:to>
      <xdr:col>7</xdr:col>
      <xdr:colOff>31750</xdr:colOff>
      <xdr:row>63</xdr:row>
      <xdr:rowOff>73406</xdr:rowOff>
    </xdr:to>
    <xdr:sp macro="" textlink="">
      <xdr:nvSpPr>
        <xdr:cNvPr id="146" name="フローチャート: 判断 145"/>
        <xdr:cNvSpPr/>
      </xdr:nvSpPr>
      <xdr:spPr>
        <a:xfrm>
          <a:off x="1397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58183</xdr:rowOff>
    </xdr:from>
    <xdr:ext cx="762000" cy="259045"/>
    <xdr:sp macro="" textlink="">
      <xdr:nvSpPr>
        <xdr:cNvPr id="147" name="テキスト ボックス 146"/>
        <xdr:cNvSpPr txBox="1"/>
      </xdr:nvSpPr>
      <xdr:spPr>
        <a:xfrm>
          <a:off x="1066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165354</xdr:rowOff>
    </xdr:from>
    <xdr:to>
      <xdr:col>23</xdr:col>
      <xdr:colOff>184150</xdr:colOff>
      <xdr:row>60</xdr:row>
      <xdr:rowOff>95504</xdr:rowOff>
    </xdr:to>
    <xdr:sp macro="" textlink="">
      <xdr:nvSpPr>
        <xdr:cNvPr id="153" name="楕円 152"/>
        <xdr:cNvSpPr/>
      </xdr:nvSpPr>
      <xdr:spPr>
        <a:xfrm>
          <a:off x="4902200" y="1028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10431</xdr:rowOff>
    </xdr:from>
    <xdr:ext cx="762000" cy="259045"/>
    <xdr:sp macro="" textlink="">
      <xdr:nvSpPr>
        <xdr:cNvPr id="154" name="財政構造の弾力性該当値テキスト"/>
        <xdr:cNvSpPr txBox="1"/>
      </xdr:nvSpPr>
      <xdr:spPr>
        <a:xfrm>
          <a:off x="5041900" y="1012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90424</xdr:rowOff>
    </xdr:from>
    <xdr:to>
      <xdr:col>19</xdr:col>
      <xdr:colOff>184150</xdr:colOff>
      <xdr:row>61</xdr:row>
      <xdr:rowOff>20574</xdr:rowOff>
    </xdr:to>
    <xdr:sp macro="" textlink="">
      <xdr:nvSpPr>
        <xdr:cNvPr id="155" name="楕円 154"/>
        <xdr:cNvSpPr/>
      </xdr:nvSpPr>
      <xdr:spPr>
        <a:xfrm>
          <a:off x="4064000" y="1037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30751</xdr:rowOff>
    </xdr:from>
    <xdr:ext cx="736600" cy="259045"/>
    <xdr:sp macro="" textlink="">
      <xdr:nvSpPr>
        <xdr:cNvPr id="156" name="テキスト ボックス 155"/>
        <xdr:cNvSpPr txBox="1"/>
      </xdr:nvSpPr>
      <xdr:spPr>
        <a:xfrm>
          <a:off x="3733800" y="1014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165354</xdr:rowOff>
    </xdr:from>
    <xdr:to>
      <xdr:col>15</xdr:col>
      <xdr:colOff>133350</xdr:colOff>
      <xdr:row>60</xdr:row>
      <xdr:rowOff>95504</xdr:rowOff>
    </xdr:to>
    <xdr:sp macro="" textlink="">
      <xdr:nvSpPr>
        <xdr:cNvPr id="157" name="楕円 156"/>
        <xdr:cNvSpPr/>
      </xdr:nvSpPr>
      <xdr:spPr>
        <a:xfrm>
          <a:off x="3175000" y="1028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105681</xdr:rowOff>
    </xdr:from>
    <xdr:ext cx="762000" cy="259045"/>
    <xdr:sp macro="" textlink="">
      <xdr:nvSpPr>
        <xdr:cNvPr id="158" name="テキスト ボックス 157"/>
        <xdr:cNvSpPr txBox="1"/>
      </xdr:nvSpPr>
      <xdr:spPr>
        <a:xfrm>
          <a:off x="2844800" y="1004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97790</xdr:rowOff>
    </xdr:from>
    <xdr:to>
      <xdr:col>11</xdr:col>
      <xdr:colOff>82550</xdr:colOff>
      <xdr:row>60</xdr:row>
      <xdr:rowOff>27940</xdr:rowOff>
    </xdr:to>
    <xdr:sp macro="" textlink="">
      <xdr:nvSpPr>
        <xdr:cNvPr id="159" name="楕円 158"/>
        <xdr:cNvSpPr/>
      </xdr:nvSpPr>
      <xdr:spPr>
        <a:xfrm>
          <a:off x="2286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38117</xdr:rowOff>
    </xdr:from>
    <xdr:ext cx="762000" cy="259045"/>
    <xdr:sp macro="" textlink="">
      <xdr:nvSpPr>
        <xdr:cNvPr id="160" name="テキスト ボックス 159"/>
        <xdr:cNvSpPr txBox="1"/>
      </xdr:nvSpPr>
      <xdr:spPr>
        <a:xfrm>
          <a:off x="1955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76200</xdr:rowOff>
    </xdr:from>
    <xdr:to>
      <xdr:col>7</xdr:col>
      <xdr:colOff>31750</xdr:colOff>
      <xdr:row>59</xdr:row>
      <xdr:rowOff>6350</xdr:rowOff>
    </xdr:to>
    <xdr:sp macro="" textlink="">
      <xdr:nvSpPr>
        <xdr:cNvPr id="161" name="楕円 160"/>
        <xdr:cNvSpPr/>
      </xdr:nvSpPr>
      <xdr:spPr>
        <a:xfrm>
          <a:off x="1397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16527</xdr:rowOff>
    </xdr:from>
    <xdr:ext cx="762000" cy="259045"/>
    <xdr:sp macro="" textlink="">
      <xdr:nvSpPr>
        <xdr:cNvPr id="162" name="テキスト ボックス 161"/>
        <xdr:cNvSpPr txBox="1"/>
      </xdr:nvSpPr>
      <xdr:spPr>
        <a:xfrm>
          <a:off x="1066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[371,354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年度は、類似団体内平均を上回っており、対前年度比では</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430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の減となった。類似団体内平均を上回っている主な要因は、類似団体中最も人口が少ないこと及び昼間人口が突出していることによるものである。自治体が提供しているサービスには、窓口開設経費やシステム運営経費などの固定的な経費が発生するが、人口規模が小さいためこの固定費の割合が高くなる。 </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今後も、民間でも実施可能な業務については委託化などにより、人件費削減に努めていく。 </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53372</xdr:rowOff>
    </xdr:from>
    <xdr:to>
      <xdr:col>23</xdr:col>
      <xdr:colOff>133350</xdr:colOff>
      <xdr:row>88</xdr:row>
      <xdr:rowOff>103054</xdr:rowOff>
    </xdr:to>
    <xdr:cxnSp macro="">
      <xdr:nvCxnSpPr>
        <xdr:cNvPr id="190" name="直線コネクタ 189"/>
        <xdr:cNvCxnSpPr/>
      </xdr:nvCxnSpPr>
      <xdr:spPr>
        <a:xfrm flipV="1">
          <a:off x="4953000" y="13940822"/>
          <a:ext cx="0" cy="12498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75131</xdr:rowOff>
    </xdr:from>
    <xdr:ext cx="762000" cy="259045"/>
    <xdr:sp macro="" textlink="">
      <xdr:nvSpPr>
        <xdr:cNvPr id="191" name="人件費・物件費等の状況最小値テキスト"/>
        <xdr:cNvSpPr txBox="1"/>
      </xdr:nvSpPr>
      <xdr:spPr>
        <a:xfrm>
          <a:off x="5041900" y="1516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103054</xdr:rowOff>
    </xdr:from>
    <xdr:to>
      <xdr:col>24</xdr:col>
      <xdr:colOff>12700</xdr:colOff>
      <xdr:row>88</xdr:row>
      <xdr:rowOff>103054</xdr:rowOff>
    </xdr:to>
    <xdr:cxnSp macro="">
      <xdr:nvCxnSpPr>
        <xdr:cNvPr id="192" name="直線コネクタ 191"/>
        <xdr:cNvCxnSpPr/>
      </xdr:nvCxnSpPr>
      <xdr:spPr>
        <a:xfrm>
          <a:off x="4864100" y="15190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139749</xdr:rowOff>
    </xdr:from>
    <xdr:ext cx="762000" cy="259045"/>
    <xdr:sp macro="" textlink="">
      <xdr:nvSpPr>
        <xdr:cNvPr id="193" name="人件費・物件費等の状況最大値テキスト"/>
        <xdr:cNvSpPr txBox="1"/>
      </xdr:nvSpPr>
      <xdr:spPr>
        <a:xfrm>
          <a:off x="5041900" y="1368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53372</xdr:rowOff>
    </xdr:from>
    <xdr:to>
      <xdr:col>24</xdr:col>
      <xdr:colOff>12700</xdr:colOff>
      <xdr:row>81</xdr:row>
      <xdr:rowOff>53372</xdr:rowOff>
    </xdr:to>
    <xdr:cxnSp macro="">
      <xdr:nvCxnSpPr>
        <xdr:cNvPr id="194" name="直線コネクタ 193"/>
        <xdr:cNvCxnSpPr/>
      </xdr:nvCxnSpPr>
      <xdr:spPr>
        <a:xfrm>
          <a:off x="4864100" y="13940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88</xdr:row>
      <xdr:rowOff>103054</xdr:rowOff>
    </xdr:from>
    <xdr:to>
      <xdr:col>23</xdr:col>
      <xdr:colOff>133350</xdr:colOff>
      <xdr:row>88</xdr:row>
      <xdr:rowOff>105130</xdr:rowOff>
    </xdr:to>
    <xdr:cxnSp macro="">
      <xdr:nvCxnSpPr>
        <xdr:cNvPr id="195" name="直線コネクタ 194"/>
        <xdr:cNvCxnSpPr/>
      </xdr:nvCxnSpPr>
      <xdr:spPr>
        <a:xfrm flipV="1">
          <a:off x="4114800" y="15190654"/>
          <a:ext cx="838200" cy="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122925</xdr:rowOff>
    </xdr:from>
    <xdr:ext cx="762000" cy="259045"/>
    <xdr:sp macro="" textlink="">
      <xdr:nvSpPr>
        <xdr:cNvPr id="196" name="人件費・物件費等の状況平均値テキスト"/>
        <xdr:cNvSpPr txBox="1"/>
      </xdr:nvSpPr>
      <xdr:spPr>
        <a:xfrm>
          <a:off x="5041900" y="13838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106398</xdr:rowOff>
    </xdr:from>
    <xdr:to>
      <xdr:col>23</xdr:col>
      <xdr:colOff>184150</xdr:colOff>
      <xdr:row>82</xdr:row>
      <xdr:rowOff>36548</xdr:rowOff>
    </xdr:to>
    <xdr:sp macro="" textlink="">
      <xdr:nvSpPr>
        <xdr:cNvPr id="197" name="フローチャート: 判断 196"/>
        <xdr:cNvSpPr/>
      </xdr:nvSpPr>
      <xdr:spPr>
        <a:xfrm>
          <a:off x="4902200" y="1399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88</xdr:row>
      <xdr:rowOff>105130</xdr:rowOff>
    </xdr:from>
    <xdr:to>
      <xdr:col>19</xdr:col>
      <xdr:colOff>133350</xdr:colOff>
      <xdr:row>88</xdr:row>
      <xdr:rowOff>129505</xdr:rowOff>
    </xdr:to>
    <xdr:cxnSp macro="">
      <xdr:nvCxnSpPr>
        <xdr:cNvPr id="198" name="直線コネクタ 197"/>
        <xdr:cNvCxnSpPr/>
      </xdr:nvCxnSpPr>
      <xdr:spPr>
        <a:xfrm flipV="1">
          <a:off x="3225800" y="15192730"/>
          <a:ext cx="889000" cy="24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69489</xdr:rowOff>
    </xdr:from>
    <xdr:to>
      <xdr:col>19</xdr:col>
      <xdr:colOff>184150</xdr:colOff>
      <xdr:row>81</xdr:row>
      <xdr:rowOff>171089</xdr:rowOff>
    </xdr:to>
    <xdr:sp macro="" textlink="">
      <xdr:nvSpPr>
        <xdr:cNvPr id="199" name="フローチャート: 判断 198"/>
        <xdr:cNvSpPr/>
      </xdr:nvSpPr>
      <xdr:spPr>
        <a:xfrm>
          <a:off x="4064000" y="13956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9816</xdr:rowOff>
    </xdr:from>
    <xdr:ext cx="736600" cy="259045"/>
    <xdr:sp macro="" textlink="">
      <xdr:nvSpPr>
        <xdr:cNvPr id="200" name="テキスト ボックス 199"/>
        <xdr:cNvSpPr txBox="1"/>
      </xdr:nvSpPr>
      <xdr:spPr>
        <a:xfrm>
          <a:off x="3733800" y="13725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88</xdr:row>
      <xdr:rowOff>121717</xdr:rowOff>
    </xdr:from>
    <xdr:to>
      <xdr:col>15</xdr:col>
      <xdr:colOff>82550</xdr:colOff>
      <xdr:row>88</xdr:row>
      <xdr:rowOff>129505</xdr:rowOff>
    </xdr:to>
    <xdr:cxnSp macro="">
      <xdr:nvCxnSpPr>
        <xdr:cNvPr id="201" name="直線コネクタ 200"/>
        <xdr:cNvCxnSpPr/>
      </xdr:nvCxnSpPr>
      <xdr:spPr>
        <a:xfrm>
          <a:off x="2336800" y="15209317"/>
          <a:ext cx="889000" cy="7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65864</xdr:rowOff>
    </xdr:from>
    <xdr:to>
      <xdr:col>15</xdr:col>
      <xdr:colOff>133350</xdr:colOff>
      <xdr:row>81</xdr:row>
      <xdr:rowOff>167464</xdr:rowOff>
    </xdr:to>
    <xdr:sp macro="" textlink="">
      <xdr:nvSpPr>
        <xdr:cNvPr id="202" name="フローチャート: 判断 201"/>
        <xdr:cNvSpPr/>
      </xdr:nvSpPr>
      <xdr:spPr>
        <a:xfrm>
          <a:off x="3175000" y="1395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6191</xdr:rowOff>
    </xdr:from>
    <xdr:ext cx="762000" cy="259045"/>
    <xdr:sp macro="" textlink="">
      <xdr:nvSpPr>
        <xdr:cNvPr id="203" name="テキスト ボックス 202"/>
        <xdr:cNvSpPr txBox="1"/>
      </xdr:nvSpPr>
      <xdr:spPr>
        <a:xfrm>
          <a:off x="2844800" y="13722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88</xdr:row>
      <xdr:rowOff>77622</xdr:rowOff>
    </xdr:from>
    <xdr:to>
      <xdr:col>11</xdr:col>
      <xdr:colOff>31750</xdr:colOff>
      <xdr:row>88</xdr:row>
      <xdr:rowOff>121717</xdr:rowOff>
    </xdr:to>
    <xdr:cxnSp macro="">
      <xdr:nvCxnSpPr>
        <xdr:cNvPr id="204" name="直線コネクタ 203"/>
        <xdr:cNvCxnSpPr/>
      </xdr:nvCxnSpPr>
      <xdr:spPr>
        <a:xfrm>
          <a:off x="1447800" y="15165222"/>
          <a:ext cx="889000" cy="44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73292</xdr:rowOff>
    </xdr:from>
    <xdr:to>
      <xdr:col>11</xdr:col>
      <xdr:colOff>82550</xdr:colOff>
      <xdr:row>82</xdr:row>
      <xdr:rowOff>3442</xdr:rowOff>
    </xdr:to>
    <xdr:sp macro="" textlink="">
      <xdr:nvSpPr>
        <xdr:cNvPr id="205" name="フローチャート: 判断 204"/>
        <xdr:cNvSpPr/>
      </xdr:nvSpPr>
      <xdr:spPr>
        <a:xfrm>
          <a:off x="2286000" y="1396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13619</xdr:rowOff>
    </xdr:from>
    <xdr:ext cx="762000" cy="259045"/>
    <xdr:sp macro="" textlink="">
      <xdr:nvSpPr>
        <xdr:cNvPr id="206" name="テキスト ボックス 205"/>
        <xdr:cNvSpPr txBox="1"/>
      </xdr:nvSpPr>
      <xdr:spPr>
        <a:xfrm>
          <a:off x="1955800" y="13729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65015</xdr:rowOff>
    </xdr:from>
    <xdr:to>
      <xdr:col>7</xdr:col>
      <xdr:colOff>31750</xdr:colOff>
      <xdr:row>81</xdr:row>
      <xdr:rowOff>166615</xdr:rowOff>
    </xdr:to>
    <xdr:sp macro="" textlink="">
      <xdr:nvSpPr>
        <xdr:cNvPr id="207" name="フローチャート: 判断 206"/>
        <xdr:cNvSpPr/>
      </xdr:nvSpPr>
      <xdr:spPr>
        <a:xfrm>
          <a:off x="1397000" y="1395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5342</xdr:rowOff>
    </xdr:from>
    <xdr:ext cx="762000" cy="259045"/>
    <xdr:sp macro="" textlink="">
      <xdr:nvSpPr>
        <xdr:cNvPr id="208" name="テキスト ボックス 207"/>
        <xdr:cNvSpPr txBox="1"/>
      </xdr:nvSpPr>
      <xdr:spPr>
        <a:xfrm>
          <a:off x="1066800" y="1372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52254</xdr:rowOff>
    </xdr:from>
    <xdr:to>
      <xdr:col>23</xdr:col>
      <xdr:colOff>184150</xdr:colOff>
      <xdr:row>88</xdr:row>
      <xdr:rowOff>153854</xdr:rowOff>
    </xdr:to>
    <xdr:sp macro="" textlink="">
      <xdr:nvSpPr>
        <xdr:cNvPr id="214" name="楕円 213"/>
        <xdr:cNvSpPr/>
      </xdr:nvSpPr>
      <xdr:spPr>
        <a:xfrm>
          <a:off x="4902200" y="1513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119581</xdr:rowOff>
    </xdr:from>
    <xdr:ext cx="762000" cy="259045"/>
    <xdr:sp macro="" textlink="">
      <xdr:nvSpPr>
        <xdr:cNvPr id="215" name="人件費・物件費等の状況該当値テキスト"/>
        <xdr:cNvSpPr txBox="1"/>
      </xdr:nvSpPr>
      <xdr:spPr>
        <a:xfrm>
          <a:off x="5041900" y="1503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88</xdr:row>
      <xdr:rowOff>54330</xdr:rowOff>
    </xdr:from>
    <xdr:to>
      <xdr:col>19</xdr:col>
      <xdr:colOff>184150</xdr:colOff>
      <xdr:row>88</xdr:row>
      <xdr:rowOff>155930</xdr:rowOff>
    </xdr:to>
    <xdr:sp macro="" textlink="">
      <xdr:nvSpPr>
        <xdr:cNvPr id="216" name="楕円 215"/>
        <xdr:cNvSpPr/>
      </xdr:nvSpPr>
      <xdr:spPr>
        <a:xfrm>
          <a:off x="4064000" y="1514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88</xdr:row>
      <xdr:rowOff>140707</xdr:rowOff>
    </xdr:from>
    <xdr:ext cx="736600" cy="259045"/>
    <xdr:sp macro="" textlink="">
      <xdr:nvSpPr>
        <xdr:cNvPr id="217" name="テキスト ボックス 216"/>
        <xdr:cNvSpPr txBox="1"/>
      </xdr:nvSpPr>
      <xdr:spPr>
        <a:xfrm>
          <a:off x="3733800" y="15228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88</xdr:row>
      <xdr:rowOff>78705</xdr:rowOff>
    </xdr:from>
    <xdr:to>
      <xdr:col>15</xdr:col>
      <xdr:colOff>133350</xdr:colOff>
      <xdr:row>89</xdr:row>
      <xdr:rowOff>8855</xdr:rowOff>
    </xdr:to>
    <xdr:sp macro="" textlink="">
      <xdr:nvSpPr>
        <xdr:cNvPr id="218" name="楕円 217"/>
        <xdr:cNvSpPr/>
      </xdr:nvSpPr>
      <xdr:spPr>
        <a:xfrm>
          <a:off x="3175000" y="1516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88</xdr:row>
      <xdr:rowOff>165082</xdr:rowOff>
    </xdr:from>
    <xdr:ext cx="762000" cy="259045"/>
    <xdr:sp macro="" textlink="">
      <xdr:nvSpPr>
        <xdr:cNvPr id="219" name="テキスト ボックス 218"/>
        <xdr:cNvSpPr txBox="1"/>
      </xdr:nvSpPr>
      <xdr:spPr>
        <a:xfrm>
          <a:off x="2844800" y="1525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88</xdr:row>
      <xdr:rowOff>70917</xdr:rowOff>
    </xdr:from>
    <xdr:to>
      <xdr:col>11</xdr:col>
      <xdr:colOff>82550</xdr:colOff>
      <xdr:row>89</xdr:row>
      <xdr:rowOff>1067</xdr:rowOff>
    </xdr:to>
    <xdr:sp macro="" textlink="">
      <xdr:nvSpPr>
        <xdr:cNvPr id="220" name="楕円 219"/>
        <xdr:cNvSpPr/>
      </xdr:nvSpPr>
      <xdr:spPr>
        <a:xfrm>
          <a:off x="2286000" y="1515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88</xdr:row>
      <xdr:rowOff>157294</xdr:rowOff>
    </xdr:from>
    <xdr:ext cx="762000" cy="259045"/>
    <xdr:sp macro="" textlink="">
      <xdr:nvSpPr>
        <xdr:cNvPr id="221" name="テキスト ボックス 220"/>
        <xdr:cNvSpPr txBox="1"/>
      </xdr:nvSpPr>
      <xdr:spPr>
        <a:xfrm>
          <a:off x="1955800" y="15244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88</xdr:row>
      <xdr:rowOff>26822</xdr:rowOff>
    </xdr:from>
    <xdr:to>
      <xdr:col>7</xdr:col>
      <xdr:colOff>31750</xdr:colOff>
      <xdr:row>88</xdr:row>
      <xdr:rowOff>128422</xdr:rowOff>
    </xdr:to>
    <xdr:sp macro="" textlink="">
      <xdr:nvSpPr>
        <xdr:cNvPr id="222" name="楕円 221"/>
        <xdr:cNvSpPr/>
      </xdr:nvSpPr>
      <xdr:spPr>
        <a:xfrm>
          <a:off x="1397000" y="1511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88</xdr:row>
      <xdr:rowOff>113199</xdr:rowOff>
    </xdr:from>
    <xdr:ext cx="762000" cy="259045"/>
    <xdr:sp macro="" textlink="">
      <xdr:nvSpPr>
        <xdr:cNvPr id="223" name="テキスト ボックス 222"/>
        <xdr:cNvSpPr txBox="1"/>
      </xdr:nvSpPr>
      <xdr:spPr>
        <a:xfrm>
          <a:off x="1066800" y="15200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類似団体内平均を上回る状況であるが、今後も特別区人事委員会勧告を踏まえながら、引き続き給与水準の適正化に努めていく。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9" name="直線コネクタ 238"/>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0" name="テキスト ボックス 239"/>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1" name="直線コネクタ 240"/>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2" name="テキスト ボックス 241"/>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3" name="直線コネクタ 242"/>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4" name="テキスト ボックス 243"/>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5" name="直線コネクタ 244"/>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6" name="テキスト ボックス 245"/>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69850</xdr:rowOff>
    </xdr:to>
    <xdr:cxnSp macro="">
      <xdr:nvCxnSpPr>
        <xdr:cNvPr id="250" name="直線コネクタ 249"/>
        <xdr:cNvCxnSpPr/>
      </xdr:nvCxnSpPr>
      <xdr:spPr>
        <a:xfrm flipV="1">
          <a:off x="17018000" y="1388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1"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2" name="直線コネクタ 251"/>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3"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4" name="直線コネクタ 253"/>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53339</xdr:rowOff>
    </xdr:from>
    <xdr:to>
      <xdr:col>81</xdr:col>
      <xdr:colOff>44450</xdr:colOff>
      <xdr:row>88</xdr:row>
      <xdr:rowOff>144780</xdr:rowOff>
    </xdr:to>
    <xdr:cxnSp macro="">
      <xdr:nvCxnSpPr>
        <xdr:cNvPr id="255" name="直線コネクタ 254"/>
        <xdr:cNvCxnSpPr/>
      </xdr:nvCxnSpPr>
      <xdr:spPr>
        <a:xfrm flipV="1">
          <a:off x="16179800" y="14798039"/>
          <a:ext cx="838200" cy="43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147338</xdr:rowOff>
    </xdr:from>
    <xdr:ext cx="762000" cy="259045"/>
    <xdr:sp macro="" textlink="">
      <xdr:nvSpPr>
        <xdr:cNvPr id="256" name="給与水準   （国との比較）平均値テキスト"/>
        <xdr:cNvSpPr txBox="1"/>
      </xdr:nvSpPr>
      <xdr:spPr>
        <a:xfrm>
          <a:off x="17106900" y="142062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130811</xdr:rowOff>
    </xdr:from>
    <xdr:to>
      <xdr:col>81</xdr:col>
      <xdr:colOff>95250</xdr:colOff>
      <xdr:row>84</xdr:row>
      <xdr:rowOff>60961</xdr:rowOff>
    </xdr:to>
    <xdr:sp macro="" textlink="">
      <xdr:nvSpPr>
        <xdr:cNvPr id="257" name="フローチャート: 判断 256"/>
        <xdr:cNvSpPr/>
      </xdr:nvSpPr>
      <xdr:spPr>
        <a:xfrm>
          <a:off x="16967200" y="1436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74930</xdr:rowOff>
    </xdr:from>
    <xdr:to>
      <xdr:col>77</xdr:col>
      <xdr:colOff>44450</xdr:colOff>
      <xdr:row>88</xdr:row>
      <xdr:rowOff>144780</xdr:rowOff>
    </xdr:to>
    <xdr:cxnSp macro="">
      <xdr:nvCxnSpPr>
        <xdr:cNvPr id="258" name="直線コネクタ 257"/>
        <xdr:cNvCxnSpPr/>
      </xdr:nvCxnSpPr>
      <xdr:spPr>
        <a:xfrm>
          <a:off x="15290800" y="1499108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125730</xdr:rowOff>
    </xdr:from>
    <xdr:to>
      <xdr:col>77</xdr:col>
      <xdr:colOff>95250</xdr:colOff>
      <xdr:row>86</xdr:row>
      <xdr:rowOff>55880</xdr:rowOff>
    </xdr:to>
    <xdr:sp macro="" textlink="">
      <xdr:nvSpPr>
        <xdr:cNvPr id="259" name="フローチャート: 判断 258"/>
        <xdr:cNvSpPr/>
      </xdr:nvSpPr>
      <xdr:spPr>
        <a:xfrm>
          <a:off x="16129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66057</xdr:rowOff>
    </xdr:from>
    <xdr:ext cx="736600" cy="259045"/>
    <xdr:sp macro="" textlink="">
      <xdr:nvSpPr>
        <xdr:cNvPr id="260" name="テキスト ボックス 259"/>
        <xdr:cNvSpPr txBox="1"/>
      </xdr:nvSpPr>
      <xdr:spPr>
        <a:xfrm>
          <a:off x="15798800" y="1446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154939</xdr:rowOff>
    </xdr:from>
    <xdr:to>
      <xdr:col>72</xdr:col>
      <xdr:colOff>203200</xdr:colOff>
      <xdr:row>87</xdr:row>
      <xdr:rowOff>74930</xdr:rowOff>
    </xdr:to>
    <xdr:cxnSp macro="">
      <xdr:nvCxnSpPr>
        <xdr:cNvPr id="261" name="直線コネクタ 260"/>
        <xdr:cNvCxnSpPr/>
      </xdr:nvCxnSpPr>
      <xdr:spPr>
        <a:xfrm>
          <a:off x="14401800" y="14556739"/>
          <a:ext cx="889000" cy="43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99061</xdr:rowOff>
    </xdr:from>
    <xdr:to>
      <xdr:col>73</xdr:col>
      <xdr:colOff>44450</xdr:colOff>
      <xdr:row>87</xdr:row>
      <xdr:rowOff>29211</xdr:rowOff>
    </xdr:to>
    <xdr:sp macro="" textlink="">
      <xdr:nvSpPr>
        <xdr:cNvPr id="262" name="フローチャート: 判断 261"/>
        <xdr:cNvSpPr/>
      </xdr:nvSpPr>
      <xdr:spPr>
        <a:xfrm>
          <a:off x="15240000" y="14843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39388</xdr:rowOff>
    </xdr:from>
    <xdr:ext cx="762000" cy="259045"/>
    <xdr:sp macro="" textlink="">
      <xdr:nvSpPr>
        <xdr:cNvPr id="263" name="テキスト ボックス 262"/>
        <xdr:cNvSpPr txBox="1"/>
      </xdr:nvSpPr>
      <xdr:spPr>
        <a:xfrm>
          <a:off x="14909800" y="14612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154939</xdr:rowOff>
    </xdr:from>
    <xdr:to>
      <xdr:col>68</xdr:col>
      <xdr:colOff>152400</xdr:colOff>
      <xdr:row>86</xdr:row>
      <xdr:rowOff>101600</xdr:rowOff>
    </xdr:to>
    <xdr:cxnSp macro="">
      <xdr:nvCxnSpPr>
        <xdr:cNvPr id="264" name="直線コネクタ 263"/>
        <xdr:cNvCxnSpPr/>
      </xdr:nvCxnSpPr>
      <xdr:spPr>
        <a:xfrm flipV="1">
          <a:off x="13512800" y="14556739"/>
          <a:ext cx="889000" cy="28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29211</xdr:rowOff>
    </xdr:from>
    <xdr:to>
      <xdr:col>68</xdr:col>
      <xdr:colOff>203200</xdr:colOff>
      <xdr:row>85</xdr:row>
      <xdr:rowOff>130811</xdr:rowOff>
    </xdr:to>
    <xdr:sp macro="" textlink="">
      <xdr:nvSpPr>
        <xdr:cNvPr id="265" name="フローチャート: 判断 264"/>
        <xdr:cNvSpPr/>
      </xdr:nvSpPr>
      <xdr:spPr>
        <a:xfrm>
          <a:off x="143510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115588</xdr:rowOff>
    </xdr:from>
    <xdr:ext cx="762000" cy="259045"/>
    <xdr:sp macro="" textlink="">
      <xdr:nvSpPr>
        <xdr:cNvPr id="266" name="テキスト ボックス 265"/>
        <xdr:cNvSpPr txBox="1"/>
      </xdr:nvSpPr>
      <xdr:spPr>
        <a:xfrm>
          <a:off x="14020800" y="14688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7" name="フローチャート: 判断 266"/>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68" name="テキスト ボックス 267"/>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2539</xdr:rowOff>
    </xdr:from>
    <xdr:to>
      <xdr:col>81</xdr:col>
      <xdr:colOff>95250</xdr:colOff>
      <xdr:row>86</xdr:row>
      <xdr:rowOff>104139</xdr:rowOff>
    </xdr:to>
    <xdr:sp macro="" textlink="">
      <xdr:nvSpPr>
        <xdr:cNvPr id="274" name="楕円 273"/>
        <xdr:cNvSpPr/>
      </xdr:nvSpPr>
      <xdr:spPr>
        <a:xfrm>
          <a:off x="169672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146066</xdr:rowOff>
    </xdr:from>
    <xdr:ext cx="762000" cy="259045"/>
    <xdr:sp macro="" textlink="">
      <xdr:nvSpPr>
        <xdr:cNvPr id="275" name="給与水準   （国との比較）該当値テキスト"/>
        <xdr:cNvSpPr txBox="1"/>
      </xdr:nvSpPr>
      <xdr:spPr>
        <a:xfrm>
          <a:off x="17106900" y="14719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93980</xdr:rowOff>
    </xdr:from>
    <xdr:to>
      <xdr:col>77</xdr:col>
      <xdr:colOff>95250</xdr:colOff>
      <xdr:row>89</xdr:row>
      <xdr:rowOff>24130</xdr:rowOff>
    </xdr:to>
    <xdr:sp macro="" textlink="">
      <xdr:nvSpPr>
        <xdr:cNvPr id="276" name="楕円 275"/>
        <xdr:cNvSpPr/>
      </xdr:nvSpPr>
      <xdr:spPr>
        <a:xfrm>
          <a:off x="16129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8907</xdr:rowOff>
    </xdr:from>
    <xdr:ext cx="736600" cy="259045"/>
    <xdr:sp macro="" textlink="">
      <xdr:nvSpPr>
        <xdr:cNvPr id="277" name="テキスト ボックス 276"/>
        <xdr:cNvSpPr txBox="1"/>
      </xdr:nvSpPr>
      <xdr:spPr>
        <a:xfrm>
          <a:off x="15798800" y="15267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24130</xdr:rowOff>
    </xdr:from>
    <xdr:to>
      <xdr:col>73</xdr:col>
      <xdr:colOff>44450</xdr:colOff>
      <xdr:row>87</xdr:row>
      <xdr:rowOff>125730</xdr:rowOff>
    </xdr:to>
    <xdr:sp macro="" textlink="">
      <xdr:nvSpPr>
        <xdr:cNvPr id="278" name="楕円 277"/>
        <xdr:cNvSpPr/>
      </xdr:nvSpPr>
      <xdr:spPr>
        <a:xfrm>
          <a:off x="15240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110507</xdr:rowOff>
    </xdr:from>
    <xdr:ext cx="762000" cy="259045"/>
    <xdr:sp macro="" textlink="">
      <xdr:nvSpPr>
        <xdr:cNvPr id="279" name="テキスト ボックス 278"/>
        <xdr:cNvSpPr txBox="1"/>
      </xdr:nvSpPr>
      <xdr:spPr>
        <a:xfrm>
          <a:off x="14909800" y="1502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104139</xdr:rowOff>
    </xdr:from>
    <xdr:to>
      <xdr:col>68</xdr:col>
      <xdr:colOff>203200</xdr:colOff>
      <xdr:row>85</xdr:row>
      <xdr:rowOff>34289</xdr:rowOff>
    </xdr:to>
    <xdr:sp macro="" textlink="">
      <xdr:nvSpPr>
        <xdr:cNvPr id="280" name="楕円 279"/>
        <xdr:cNvSpPr/>
      </xdr:nvSpPr>
      <xdr:spPr>
        <a:xfrm>
          <a:off x="143510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44466</xdr:rowOff>
    </xdr:from>
    <xdr:ext cx="762000" cy="259045"/>
    <xdr:sp macro="" textlink="">
      <xdr:nvSpPr>
        <xdr:cNvPr id="281" name="テキスト ボックス 280"/>
        <xdr:cNvSpPr txBox="1"/>
      </xdr:nvSpPr>
      <xdr:spPr>
        <a:xfrm>
          <a:off x="14020800" y="142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2" name="楕円 281"/>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83" name="テキスト ボックス 282"/>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令和元年度の前年比で横ばいとなった。</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千代田区は類似団体（東京</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区）の中で人口が最も少ないため、人口の増減が本指標に与える影響は大きく、近年の人口増加を受けてポイント減を継続してきた。</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一方で社会構造や経済情勢の移り変わりに伴い、行政需要も増えていることから職員数も緩やかに増加している傾向にある。</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今後も革新技術を取り入れながら、様々な方法を用いて効率的な事務事業運営を実現するとともに、自治体が解決すべき課題に即応できる人材の育成と体制維持を推進していく。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31387</xdr:rowOff>
    </xdr:from>
    <xdr:to>
      <xdr:col>81</xdr:col>
      <xdr:colOff>44450</xdr:colOff>
      <xdr:row>67</xdr:row>
      <xdr:rowOff>42091</xdr:rowOff>
    </xdr:to>
    <xdr:cxnSp macro="">
      <xdr:nvCxnSpPr>
        <xdr:cNvPr id="315" name="直線コネクタ 314"/>
        <xdr:cNvCxnSpPr/>
      </xdr:nvCxnSpPr>
      <xdr:spPr>
        <a:xfrm flipV="1">
          <a:off x="17018000" y="10146937"/>
          <a:ext cx="0" cy="13823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14168</xdr:rowOff>
    </xdr:from>
    <xdr:ext cx="762000" cy="259045"/>
    <xdr:sp macro="" textlink="">
      <xdr:nvSpPr>
        <xdr:cNvPr id="316" name="定員管理の状況最小値テキスト"/>
        <xdr:cNvSpPr txBox="1"/>
      </xdr:nvSpPr>
      <xdr:spPr>
        <a:xfrm>
          <a:off x="17106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42091</xdr:rowOff>
    </xdr:from>
    <xdr:to>
      <xdr:col>81</xdr:col>
      <xdr:colOff>133350</xdr:colOff>
      <xdr:row>67</xdr:row>
      <xdr:rowOff>42091</xdr:rowOff>
    </xdr:to>
    <xdr:cxnSp macro="">
      <xdr:nvCxnSpPr>
        <xdr:cNvPr id="317" name="直線コネクタ 316"/>
        <xdr:cNvCxnSpPr/>
      </xdr:nvCxnSpPr>
      <xdr:spPr>
        <a:xfrm>
          <a:off x="16929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117764</xdr:rowOff>
    </xdr:from>
    <xdr:ext cx="762000" cy="259045"/>
    <xdr:sp macro="" textlink="">
      <xdr:nvSpPr>
        <xdr:cNvPr id="318" name="定員管理の状況最大値テキスト"/>
        <xdr:cNvSpPr txBox="1"/>
      </xdr:nvSpPr>
      <xdr:spPr>
        <a:xfrm>
          <a:off x="17106900" y="989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31387</xdr:rowOff>
    </xdr:from>
    <xdr:to>
      <xdr:col>81</xdr:col>
      <xdr:colOff>133350</xdr:colOff>
      <xdr:row>59</xdr:row>
      <xdr:rowOff>31387</xdr:rowOff>
    </xdr:to>
    <xdr:cxnSp macro="">
      <xdr:nvCxnSpPr>
        <xdr:cNvPr id="319" name="直線コネクタ 318"/>
        <xdr:cNvCxnSpPr/>
      </xdr:nvCxnSpPr>
      <xdr:spPr>
        <a:xfrm>
          <a:off x="16929100" y="1014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67</xdr:row>
      <xdr:rowOff>42091</xdr:rowOff>
    </xdr:from>
    <xdr:to>
      <xdr:col>81</xdr:col>
      <xdr:colOff>44450</xdr:colOff>
      <xdr:row>67</xdr:row>
      <xdr:rowOff>42091</xdr:rowOff>
    </xdr:to>
    <xdr:cxnSp macro="">
      <xdr:nvCxnSpPr>
        <xdr:cNvPr id="320" name="直線コネクタ 319"/>
        <xdr:cNvCxnSpPr/>
      </xdr:nvCxnSpPr>
      <xdr:spPr>
        <a:xfrm>
          <a:off x="16179800" y="1152924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162577</xdr:rowOff>
    </xdr:from>
    <xdr:ext cx="762000" cy="259045"/>
    <xdr:sp macro="" textlink="">
      <xdr:nvSpPr>
        <xdr:cNvPr id="321" name="定員管理の状況平均値テキスト"/>
        <xdr:cNvSpPr txBox="1"/>
      </xdr:nvSpPr>
      <xdr:spPr>
        <a:xfrm>
          <a:off x="17106900" y="1010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146050</xdr:rowOff>
    </xdr:from>
    <xdr:to>
      <xdr:col>81</xdr:col>
      <xdr:colOff>95250</xdr:colOff>
      <xdr:row>60</xdr:row>
      <xdr:rowOff>76200</xdr:rowOff>
    </xdr:to>
    <xdr:sp macro="" textlink="">
      <xdr:nvSpPr>
        <xdr:cNvPr id="322" name="フローチャート: 判断 321"/>
        <xdr:cNvSpPr/>
      </xdr:nvSpPr>
      <xdr:spPr>
        <a:xfrm>
          <a:off x="16967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67</xdr:row>
      <xdr:rowOff>42091</xdr:rowOff>
    </xdr:from>
    <xdr:to>
      <xdr:col>77</xdr:col>
      <xdr:colOff>44450</xdr:colOff>
      <xdr:row>67</xdr:row>
      <xdr:rowOff>91501</xdr:rowOff>
    </xdr:to>
    <xdr:cxnSp macro="">
      <xdr:nvCxnSpPr>
        <xdr:cNvPr id="323" name="直線コネクタ 322"/>
        <xdr:cNvCxnSpPr/>
      </xdr:nvCxnSpPr>
      <xdr:spPr>
        <a:xfrm flipV="1">
          <a:off x="15290800" y="11529241"/>
          <a:ext cx="889000" cy="49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138006</xdr:rowOff>
    </xdr:from>
    <xdr:to>
      <xdr:col>77</xdr:col>
      <xdr:colOff>95250</xdr:colOff>
      <xdr:row>60</xdr:row>
      <xdr:rowOff>68156</xdr:rowOff>
    </xdr:to>
    <xdr:sp macro="" textlink="">
      <xdr:nvSpPr>
        <xdr:cNvPr id="324" name="フローチャート: 判断 323"/>
        <xdr:cNvSpPr/>
      </xdr:nvSpPr>
      <xdr:spPr>
        <a:xfrm>
          <a:off x="161290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78333</xdr:rowOff>
    </xdr:from>
    <xdr:ext cx="736600" cy="259045"/>
    <xdr:sp macro="" textlink="">
      <xdr:nvSpPr>
        <xdr:cNvPr id="325" name="テキスト ボックス 324"/>
        <xdr:cNvSpPr txBox="1"/>
      </xdr:nvSpPr>
      <xdr:spPr>
        <a:xfrm>
          <a:off x="15798800" y="10022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67</xdr:row>
      <xdr:rowOff>91501</xdr:rowOff>
    </xdr:from>
    <xdr:to>
      <xdr:col>72</xdr:col>
      <xdr:colOff>203200</xdr:colOff>
      <xdr:row>67</xdr:row>
      <xdr:rowOff>119078</xdr:rowOff>
    </xdr:to>
    <xdr:cxnSp macro="">
      <xdr:nvCxnSpPr>
        <xdr:cNvPr id="326" name="直線コネクタ 325"/>
        <xdr:cNvCxnSpPr/>
      </xdr:nvCxnSpPr>
      <xdr:spPr>
        <a:xfrm flipV="1">
          <a:off x="14401800" y="11578651"/>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136858</xdr:rowOff>
    </xdr:from>
    <xdr:to>
      <xdr:col>73</xdr:col>
      <xdr:colOff>44450</xdr:colOff>
      <xdr:row>60</xdr:row>
      <xdr:rowOff>67008</xdr:rowOff>
    </xdr:to>
    <xdr:sp macro="" textlink="">
      <xdr:nvSpPr>
        <xdr:cNvPr id="327" name="フローチャート: 判断 326"/>
        <xdr:cNvSpPr/>
      </xdr:nvSpPr>
      <xdr:spPr>
        <a:xfrm>
          <a:off x="15240000" y="1025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77185</xdr:rowOff>
    </xdr:from>
    <xdr:ext cx="762000" cy="259045"/>
    <xdr:sp macro="" textlink="">
      <xdr:nvSpPr>
        <xdr:cNvPr id="328" name="テキスト ボックス 327"/>
        <xdr:cNvSpPr txBox="1"/>
      </xdr:nvSpPr>
      <xdr:spPr>
        <a:xfrm>
          <a:off x="14909800" y="1002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67</xdr:row>
      <xdr:rowOff>119078</xdr:rowOff>
    </xdr:from>
    <xdr:to>
      <xdr:col>68</xdr:col>
      <xdr:colOff>152400</xdr:colOff>
      <xdr:row>67</xdr:row>
      <xdr:rowOff>137462</xdr:rowOff>
    </xdr:to>
    <xdr:cxnSp macro="">
      <xdr:nvCxnSpPr>
        <xdr:cNvPr id="329" name="直線コネクタ 328"/>
        <xdr:cNvCxnSpPr/>
      </xdr:nvCxnSpPr>
      <xdr:spPr>
        <a:xfrm flipV="1">
          <a:off x="13512800" y="11606228"/>
          <a:ext cx="889000" cy="1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143752</xdr:rowOff>
    </xdr:from>
    <xdr:to>
      <xdr:col>68</xdr:col>
      <xdr:colOff>203200</xdr:colOff>
      <xdr:row>60</xdr:row>
      <xdr:rowOff>73902</xdr:rowOff>
    </xdr:to>
    <xdr:sp macro="" textlink="">
      <xdr:nvSpPr>
        <xdr:cNvPr id="330" name="フローチャート: 判断 329"/>
        <xdr:cNvSpPr/>
      </xdr:nvSpPr>
      <xdr:spPr>
        <a:xfrm>
          <a:off x="14351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84079</xdr:rowOff>
    </xdr:from>
    <xdr:ext cx="762000" cy="259045"/>
    <xdr:sp macro="" textlink="">
      <xdr:nvSpPr>
        <xdr:cNvPr id="331" name="テキスト ボックス 330"/>
        <xdr:cNvSpPr txBox="1"/>
      </xdr:nvSpPr>
      <xdr:spPr>
        <a:xfrm>
          <a:off x="14020800" y="1002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143752</xdr:rowOff>
    </xdr:from>
    <xdr:to>
      <xdr:col>64</xdr:col>
      <xdr:colOff>152400</xdr:colOff>
      <xdr:row>60</xdr:row>
      <xdr:rowOff>73902</xdr:rowOff>
    </xdr:to>
    <xdr:sp macro="" textlink="">
      <xdr:nvSpPr>
        <xdr:cNvPr id="332" name="フローチャート: 判断 331"/>
        <xdr:cNvSpPr/>
      </xdr:nvSpPr>
      <xdr:spPr>
        <a:xfrm>
          <a:off x="13462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84079</xdr:rowOff>
    </xdr:from>
    <xdr:ext cx="762000" cy="259045"/>
    <xdr:sp macro="" textlink="">
      <xdr:nvSpPr>
        <xdr:cNvPr id="333" name="テキスト ボックス 332"/>
        <xdr:cNvSpPr txBox="1"/>
      </xdr:nvSpPr>
      <xdr:spPr>
        <a:xfrm>
          <a:off x="13131800" y="1002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162741</xdr:rowOff>
    </xdr:from>
    <xdr:to>
      <xdr:col>81</xdr:col>
      <xdr:colOff>95250</xdr:colOff>
      <xdr:row>67</xdr:row>
      <xdr:rowOff>92891</xdr:rowOff>
    </xdr:to>
    <xdr:sp macro="" textlink="">
      <xdr:nvSpPr>
        <xdr:cNvPr id="339" name="楕円 338"/>
        <xdr:cNvSpPr/>
      </xdr:nvSpPr>
      <xdr:spPr>
        <a:xfrm>
          <a:off x="16967200" y="1147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58618</xdr:rowOff>
    </xdr:from>
    <xdr:ext cx="762000" cy="259045"/>
    <xdr:sp macro="" textlink="">
      <xdr:nvSpPr>
        <xdr:cNvPr id="340" name="定員管理の状況該当値テキスト"/>
        <xdr:cNvSpPr txBox="1"/>
      </xdr:nvSpPr>
      <xdr:spPr>
        <a:xfrm>
          <a:off x="17106900" y="11374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162741</xdr:rowOff>
    </xdr:from>
    <xdr:to>
      <xdr:col>77</xdr:col>
      <xdr:colOff>95250</xdr:colOff>
      <xdr:row>67</xdr:row>
      <xdr:rowOff>92891</xdr:rowOff>
    </xdr:to>
    <xdr:sp macro="" textlink="">
      <xdr:nvSpPr>
        <xdr:cNvPr id="341" name="楕円 340"/>
        <xdr:cNvSpPr/>
      </xdr:nvSpPr>
      <xdr:spPr>
        <a:xfrm>
          <a:off x="16129000" y="1147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67</xdr:row>
      <xdr:rowOff>77668</xdr:rowOff>
    </xdr:from>
    <xdr:ext cx="736600" cy="259045"/>
    <xdr:sp macro="" textlink="">
      <xdr:nvSpPr>
        <xdr:cNvPr id="342" name="テキスト ボックス 341"/>
        <xdr:cNvSpPr txBox="1"/>
      </xdr:nvSpPr>
      <xdr:spPr>
        <a:xfrm>
          <a:off x="15798800" y="11564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67</xdr:row>
      <xdr:rowOff>40701</xdr:rowOff>
    </xdr:from>
    <xdr:to>
      <xdr:col>73</xdr:col>
      <xdr:colOff>44450</xdr:colOff>
      <xdr:row>67</xdr:row>
      <xdr:rowOff>142301</xdr:rowOff>
    </xdr:to>
    <xdr:sp macro="" textlink="">
      <xdr:nvSpPr>
        <xdr:cNvPr id="343" name="楕円 342"/>
        <xdr:cNvSpPr/>
      </xdr:nvSpPr>
      <xdr:spPr>
        <a:xfrm>
          <a:off x="15240000" y="1152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67</xdr:row>
      <xdr:rowOff>127078</xdr:rowOff>
    </xdr:from>
    <xdr:ext cx="762000" cy="259045"/>
    <xdr:sp macro="" textlink="">
      <xdr:nvSpPr>
        <xdr:cNvPr id="344" name="テキスト ボックス 343"/>
        <xdr:cNvSpPr txBox="1"/>
      </xdr:nvSpPr>
      <xdr:spPr>
        <a:xfrm>
          <a:off x="14909800" y="11614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67</xdr:row>
      <xdr:rowOff>68278</xdr:rowOff>
    </xdr:from>
    <xdr:to>
      <xdr:col>68</xdr:col>
      <xdr:colOff>203200</xdr:colOff>
      <xdr:row>67</xdr:row>
      <xdr:rowOff>169878</xdr:rowOff>
    </xdr:to>
    <xdr:sp macro="" textlink="">
      <xdr:nvSpPr>
        <xdr:cNvPr id="345" name="楕円 344"/>
        <xdr:cNvSpPr/>
      </xdr:nvSpPr>
      <xdr:spPr>
        <a:xfrm>
          <a:off x="14351000" y="1155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67</xdr:row>
      <xdr:rowOff>154655</xdr:rowOff>
    </xdr:from>
    <xdr:ext cx="762000" cy="259045"/>
    <xdr:sp macro="" textlink="">
      <xdr:nvSpPr>
        <xdr:cNvPr id="346" name="テキスト ボックス 345"/>
        <xdr:cNvSpPr txBox="1"/>
      </xdr:nvSpPr>
      <xdr:spPr>
        <a:xfrm>
          <a:off x="14020800" y="11641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67</xdr:row>
      <xdr:rowOff>86662</xdr:rowOff>
    </xdr:from>
    <xdr:to>
      <xdr:col>64</xdr:col>
      <xdr:colOff>152400</xdr:colOff>
      <xdr:row>68</xdr:row>
      <xdr:rowOff>16812</xdr:rowOff>
    </xdr:to>
    <xdr:sp macro="" textlink="">
      <xdr:nvSpPr>
        <xdr:cNvPr id="347" name="楕円 346"/>
        <xdr:cNvSpPr/>
      </xdr:nvSpPr>
      <xdr:spPr>
        <a:xfrm>
          <a:off x="13462000" y="1157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68</xdr:row>
      <xdr:rowOff>1589</xdr:rowOff>
    </xdr:from>
    <xdr:ext cx="762000" cy="259045"/>
    <xdr:sp macro="" textlink="">
      <xdr:nvSpPr>
        <xdr:cNvPr id="348" name="テキスト ボックス 347"/>
        <xdr:cNvSpPr txBox="1"/>
      </xdr:nvSpPr>
      <xdr:spPr>
        <a:xfrm>
          <a:off x="13131800" y="11660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年度は、類似団体内平均を</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ポイント上回り、対前年度比では</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ポイントの減となった。数値は、ここ数年は微減で推移している。千代田区では、平成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年度以降新たに区債を発行しておらず、後年度の財政負担をできる限り軽減できるように努めている。対前年度比で減となった主な要因は、区債の償還が進み公債費が減となったことによるものである。 </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8467</xdr:rowOff>
    </xdr:from>
    <xdr:to>
      <xdr:col>81</xdr:col>
      <xdr:colOff>44450</xdr:colOff>
      <xdr:row>43</xdr:row>
      <xdr:rowOff>14817</xdr:rowOff>
    </xdr:to>
    <xdr:cxnSp macro="">
      <xdr:nvCxnSpPr>
        <xdr:cNvPr id="374" name="直線コネクタ 373"/>
        <xdr:cNvCxnSpPr/>
      </xdr:nvCxnSpPr>
      <xdr:spPr>
        <a:xfrm flipV="1">
          <a:off x="17018000" y="6180667"/>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42</xdr:row>
      <xdr:rowOff>158344</xdr:rowOff>
    </xdr:from>
    <xdr:ext cx="762000" cy="259045"/>
    <xdr:sp macro="" textlink="">
      <xdr:nvSpPr>
        <xdr:cNvPr id="375" name="公債費負担の状況最小値テキスト"/>
        <xdr:cNvSpPr txBox="1"/>
      </xdr:nvSpPr>
      <xdr:spPr>
        <a:xfrm>
          <a:off x="17106900" y="735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14817</xdr:rowOff>
    </xdr:from>
    <xdr:to>
      <xdr:col>81</xdr:col>
      <xdr:colOff>133350</xdr:colOff>
      <xdr:row>43</xdr:row>
      <xdr:rowOff>14817</xdr:rowOff>
    </xdr:to>
    <xdr:cxnSp macro="">
      <xdr:nvCxnSpPr>
        <xdr:cNvPr id="376" name="直線コネクタ 375"/>
        <xdr:cNvCxnSpPr/>
      </xdr:nvCxnSpPr>
      <xdr:spPr>
        <a:xfrm>
          <a:off x="16929100" y="738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94844</xdr:rowOff>
    </xdr:from>
    <xdr:ext cx="762000" cy="259045"/>
    <xdr:sp macro="" textlink="">
      <xdr:nvSpPr>
        <xdr:cNvPr id="377" name="公債費負担の状況最大値テキスト"/>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8467</xdr:rowOff>
    </xdr:from>
    <xdr:to>
      <xdr:col>81</xdr:col>
      <xdr:colOff>133350</xdr:colOff>
      <xdr:row>36</xdr:row>
      <xdr:rowOff>8467</xdr:rowOff>
    </xdr:to>
    <xdr:cxnSp macro="">
      <xdr:nvCxnSpPr>
        <xdr:cNvPr id="378" name="直線コネクタ 377"/>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14817</xdr:rowOff>
    </xdr:from>
    <xdr:to>
      <xdr:col>81</xdr:col>
      <xdr:colOff>44450</xdr:colOff>
      <xdr:row>43</xdr:row>
      <xdr:rowOff>75142</xdr:rowOff>
    </xdr:to>
    <xdr:cxnSp macro="">
      <xdr:nvCxnSpPr>
        <xdr:cNvPr id="379" name="直線コネクタ 378"/>
        <xdr:cNvCxnSpPr/>
      </xdr:nvCxnSpPr>
      <xdr:spPr>
        <a:xfrm flipV="1">
          <a:off x="16179800" y="7387167"/>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37</xdr:row>
      <xdr:rowOff>134002</xdr:rowOff>
    </xdr:from>
    <xdr:ext cx="762000" cy="259045"/>
    <xdr:sp macro="" textlink="">
      <xdr:nvSpPr>
        <xdr:cNvPr id="380" name="公債費負担の状況平均値テキスト"/>
        <xdr:cNvSpPr txBox="1"/>
      </xdr:nvSpPr>
      <xdr:spPr>
        <a:xfrm>
          <a:off x="17106900" y="64776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117475</xdr:rowOff>
    </xdr:from>
    <xdr:to>
      <xdr:col>81</xdr:col>
      <xdr:colOff>95250</xdr:colOff>
      <xdr:row>39</xdr:row>
      <xdr:rowOff>47625</xdr:rowOff>
    </xdr:to>
    <xdr:sp macro="" textlink="">
      <xdr:nvSpPr>
        <xdr:cNvPr id="381" name="フローチャート: 判断 380"/>
        <xdr:cNvSpPr/>
      </xdr:nvSpPr>
      <xdr:spPr>
        <a:xfrm>
          <a:off x="169672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75142</xdr:rowOff>
    </xdr:from>
    <xdr:to>
      <xdr:col>77</xdr:col>
      <xdr:colOff>44450</xdr:colOff>
      <xdr:row>43</xdr:row>
      <xdr:rowOff>115358</xdr:rowOff>
    </xdr:to>
    <xdr:cxnSp macro="">
      <xdr:nvCxnSpPr>
        <xdr:cNvPr id="382" name="直線コネクタ 381"/>
        <xdr:cNvCxnSpPr/>
      </xdr:nvCxnSpPr>
      <xdr:spPr>
        <a:xfrm flipV="1">
          <a:off x="15290800" y="744749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38</xdr:row>
      <xdr:rowOff>137583</xdr:rowOff>
    </xdr:from>
    <xdr:to>
      <xdr:col>77</xdr:col>
      <xdr:colOff>95250</xdr:colOff>
      <xdr:row>39</xdr:row>
      <xdr:rowOff>67733</xdr:rowOff>
    </xdr:to>
    <xdr:sp macro="" textlink="">
      <xdr:nvSpPr>
        <xdr:cNvPr id="383" name="フローチャート: 判断 382"/>
        <xdr:cNvSpPr/>
      </xdr:nvSpPr>
      <xdr:spPr>
        <a:xfrm>
          <a:off x="161290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77910</xdr:rowOff>
    </xdr:from>
    <xdr:ext cx="736600" cy="259045"/>
    <xdr:sp macro="" textlink="">
      <xdr:nvSpPr>
        <xdr:cNvPr id="384" name="テキスト ボックス 383"/>
        <xdr:cNvSpPr txBox="1"/>
      </xdr:nvSpPr>
      <xdr:spPr>
        <a:xfrm>
          <a:off x="15798800" y="6421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115358</xdr:rowOff>
    </xdr:from>
    <xdr:to>
      <xdr:col>72</xdr:col>
      <xdr:colOff>203200</xdr:colOff>
      <xdr:row>44</xdr:row>
      <xdr:rowOff>4233</xdr:rowOff>
    </xdr:to>
    <xdr:cxnSp macro="">
      <xdr:nvCxnSpPr>
        <xdr:cNvPr id="385" name="直線コネクタ 384"/>
        <xdr:cNvCxnSpPr/>
      </xdr:nvCxnSpPr>
      <xdr:spPr>
        <a:xfrm flipV="1">
          <a:off x="14401800" y="748770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6350</xdr:rowOff>
    </xdr:from>
    <xdr:to>
      <xdr:col>73</xdr:col>
      <xdr:colOff>44450</xdr:colOff>
      <xdr:row>39</xdr:row>
      <xdr:rowOff>107950</xdr:rowOff>
    </xdr:to>
    <xdr:sp macro="" textlink="">
      <xdr:nvSpPr>
        <xdr:cNvPr id="386" name="フローチャート: 判断 385"/>
        <xdr:cNvSpPr/>
      </xdr:nvSpPr>
      <xdr:spPr>
        <a:xfrm>
          <a:off x="15240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118127</xdr:rowOff>
    </xdr:from>
    <xdr:ext cx="762000" cy="259045"/>
    <xdr:sp macro="" textlink="">
      <xdr:nvSpPr>
        <xdr:cNvPr id="387" name="テキスト ボックス 386"/>
        <xdr:cNvSpPr txBox="1"/>
      </xdr:nvSpPr>
      <xdr:spPr>
        <a:xfrm>
          <a:off x="14909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4233</xdr:rowOff>
    </xdr:from>
    <xdr:to>
      <xdr:col>68</xdr:col>
      <xdr:colOff>152400</xdr:colOff>
      <xdr:row>44</xdr:row>
      <xdr:rowOff>104775</xdr:rowOff>
    </xdr:to>
    <xdr:cxnSp macro="">
      <xdr:nvCxnSpPr>
        <xdr:cNvPr id="388" name="直線コネクタ 387"/>
        <xdr:cNvCxnSpPr/>
      </xdr:nvCxnSpPr>
      <xdr:spPr>
        <a:xfrm flipV="1">
          <a:off x="13512800" y="7548033"/>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86783</xdr:rowOff>
    </xdr:from>
    <xdr:to>
      <xdr:col>68</xdr:col>
      <xdr:colOff>203200</xdr:colOff>
      <xdr:row>40</xdr:row>
      <xdr:rowOff>16933</xdr:rowOff>
    </xdr:to>
    <xdr:sp macro="" textlink="">
      <xdr:nvSpPr>
        <xdr:cNvPr id="389" name="フローチャート: 判断 388"/>
        <xdr:cNvSpPr/>
      </xdr:nvSpPr>
      <xdr:spPr>
        <a:xfrm>
          <a:off x="14351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27110</xdr:rowOff>
    </xdr:from>
    <xdr:ext cx="762000" cy="259045"/>
    <xdr:sp macro="" textlink="">
      <xdr:nvSpPr>
        <xdr:cNvPr id="390" name="テキスト ボックス 389"/>
        <xdr:cNvSpPr txBox="1"/>
      </xdr:nvSpPr>
      <xdr:spPr>
        <a:xfrm>
          <a:off x="14020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15875</xdr:rowOff>
    </xdr:from>
    <xdr:to>
      <xdr:col>64</xdr:col>
      <xdr:colOff>152400</xdr:colOff>
      <xdr:row>40</xdr:row>
      <xdr:rowOff>117475</xdr:rowOff>
    </xdr:to>
    <xdr:sp macro="" textlink="">
      <xdr:nvSpPr>
        <xdr:cNvPr id="391" name="フローチャート: 判断 390"/>
        <xdr:cNvSpPr/>
      </xdr:nvSpPr>
      <xdr:spPr>
        <a:xfrm>
          <a:off x="13462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127652</xdr:rowOff>
    </xdr:from>
    <xdr:ext cx="762000" cy="259045"/>
    <xdr:sp macro="" textlink="">
      <xdr:nvSpPr>
        <xdr:cNvPr id="392" name="テキスト ボックス 391"/>
        <xdr:cNvSpPr txBox="1"/>
      </xdr:nvSpPr>
      <xdr:spPr>
        <a:xfrm>
          <a:off x="13131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135467</xdr:rowOff>
    </xdr:from>
    <xdr:to>
      <xdr:col>81</xdr:col>
      <xdr:colOff>95250</xdr:colOff>
      <xdr:row>43</xdr:row>
      <xdr:rowOff>65617</xdr:rowOff>
    </xdr:to>
    <xdr:sp macro="" textlink="">
      <xdr:nvSpPr>
        <xdr:cNvPr id="398" name="楕円 397"/>
        <xdr:cNvSpPr/>
      </xdr:nvSpPr>
      <xdr:spPr>
        <a:xfrm>
          <a:off x="16967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31344</xdr:rowOff>
    </xdr:from>
    <xdr:ext cx="762000" cy="259045"/>
    <xdr:sp macro="" textlink="">
      <xdr:nvSpPr>
        <xdr:cNvPr id="399" name="公債費負担の状況該当値テキスト"/>
        <xdr:cNvSpPr txBox="1"/>
      </xdr:nvSpPr>
      <xdr:spPr>
        <a:xfrm>
          <a:off x="17106900" y="7232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24342</xdr:rowOff>
    </xdr:from>
    <xdr:to>
      <xdr:col>77</xdr:col>
      <xdr:colOff>95250</xdr:colOff>
      <xdr:row>43</xdr:row>
      <xdr:rowOff>125942</xdr:rowOff>
    </xdr:to>
    <xdr:sp macro="" textlink="">
      <xdr:nvSpPr>
        <xdr:cNvPr id="400" name="楕円 399"/>
        <xdr:cNvSpPr/>
      </xdr:nvSpPr>
      <xdr:spPr>
        <a:xfrm>
          <a:off x="16129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110719</xdr:rowOff>
    </xdr:from>
    <xdr:ext cx="736600" cy="259045"/>
    <xdr:sp macro="" textlink="">
      <xdr:nvSpPr>
        <xdr:cNvPr id="401" name="テキスト ボックス 400"/>
        <xdr:cNvSpPr txBox="1"/>
      </xdr:nvSpPr>
      <xdr:spPr>
        <a:xfrm>
          <a:off x="15798800" y="7483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64558</xdr:rowOff>
    </xdr:from>
    <xdr:to>
      <xdr:col>73</xdr:col>
      <xdr:colOff>44450</xdr:colOff>
      <xdr:row>43</xdr:row>
      <xdr:rowOff>166158</xdr:rowOff>
    </xdr:to>
    <xdr:sp macro="" textlink="">
      <xdr:nvSpPr>
        <xdr:cNvPr id="402" name="楕円 401"/>
        <xdr:cNvSpPr/>
      </xdr:nvSpPr>
      <xdr:spPr>
        <a:xfrm>
          <a:off x="15240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150935</xdr:rowOff>
    </xdr:from>
    <xdr:ext cx="762000" cy="259045"/>
    <xdr:sp macro="" textlink="">
      <xdr:nvSpPr>
        <xdr:cNvPr id="403" name="テキスト ボックス 402"/>
        <xdr:cNvSpPr txBox="1"/>
      </xdr:nvSpPr>
      <xdr:spPr>
        <a:xfrm>
          <a:off x="14909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124883</xdr:rowOff>
    </xdr:from>
    <xdr:to>
      <xdr:col>68</xdr:col>
      <xdr:colOff>203200</xdr:colOff>
      <xdr:row>44</xdr:row>
      <xdr:rowOff>55033</xdr:rowOff>
    </xdr:to>
    <xdr:sp macro="" textlink="">
      <xdr:nvSpPr>
        <xdr:cNvPr id="404" name="楕円 403"/>
        <xdr:cNvSpPr/>
      </xdr:nvSpPr>
      <xdr:spPr>
        <a:xfrm>
          <a:off x="14351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39810</xdr:rowOff>
    </xdr:from>
    <xdr:ext cx="762000" cy="259045"/>
    <xdr:sp macro="" textlink="">
      <xdr:nvSpPr>
        <xdr:cNvPr id="405" name="テキスト ボックス 404"/>
        <xdr:cNvSpPr txBox="1"/>
      </xdr:nvSpPr>
      <xdr:spPr>
        <a:xfrm>
          <a:off x="14020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53975</xdr:rowOff>
    </xdr:from>
    <xdr:to>
      <xdr:col>64</xdr:col>
      <xdr:colOff>152400</xdr:colOff>
      <xdr:row>44</xdr:row>
      <xdr:rowOff>155575</xdr:rowOff>
    </xdr:to>
    <xdr:sp macro="" textlink="">
      <xdr:nvSpPr>
        <xdr:cNvPr id="406" name="楕円 405"/>
        <xdr:cNvSpPr/>
      </xdr:nvSpPr>
      <xdr:spPr>
        <a:xfrm>
          <a:off x="13462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140352</xdr:rowOff>
    </xdr:from>
    <xdr:ext cx="762000" cy="259045"/>
    <xdr:sp macro="" textlink="">
      <xdr:nvSpPr>
        <xdr:cNvPr id="407" name="テキスト ボックス 406"/>
        <xdr:cNvSpPr txBox="1"/>
      </xdr:nvSpPr>
      <xdr:spPr>
        <a:xfrm>
          <a:off x="13131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将来負担額が充当可能財源等を下回っているため、</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となっている。今後も、過大な将来負担を発生させないよう、効率的な財政運営に努めていく。 </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28" name="直線コネクタ 427"/>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124477</xdr:rowOff>
    </xdr:from>
    <xdr:ext cx="762000" cy="259045"/>
    <xdr:sp macro="" textlink="">
      <xdr:nvSpPr>
        <xdr:cNvPr id="429" name="将来負担の状況最小値テキスト"/>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0" name="直線コネクタ 429"/>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124477</xdr:rowOff>
    </xdr:from>
    <xdr:ext cx="762000" cy="259045"/>
    <xdr:sp macro="" textlink="">
      <xdr:nvSpPr>
        <xdr:cNvPr id="431" name="将来負担の状況最大値テキスト"/>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2" name="直線コネクタ 431"/>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10177</xdr:rowOff>
    </xdr:from>
    <xdr:ext cx="762000" cy="259045"/>
    <xdr:sp macro="" textlink="">
      <xdr:nvSpPr>
        <xdr:cNvPr id="433" name="将来負担の状況平均値テキスト"/>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38100</xdr:rowOff>
    </xdr:from>
    <xdr:to>
      <xdr:col>81</xdr:col>
      <xdr:colOff>95250</xdr:colOff>
      <xdr:row>18</xdr:row>
      <xdr:rowOff>139700</xdr:rowOff>
    </xdr:to>
    <xdr:sp macro="" textlink="">
      <xdr:nvSpPr>
        <xdr:cNvPr id="434" name="フローチャート: 判断 433"/>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139700</xdr:rowOff>
    </xdr:to>
    <xdr:sp macro="" textlink="">
      <xdr:nvSpPr>
        <xdr:cNvPr id="435" name="フローチャート: 判断 434"/>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149877</xdr:rowOff>
    </xdr:from>
    <xdr:ext cx="736600" cy="259045"/>
    <xdr:sp macro="" textlink="">
      <xdr:nvSpPr>
        <xdr:cNvPr id="436" name="テキスト ボックス 435"/>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37" name="フローチャート: 判断 436"/>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149877</xdr:rowOff>
    </xdr:from>
    <xdr:ext cx="762000" cy="259045"/>
    <xdr:sp macro="" textlink="">
      <xdr:nvSpPr>
        <xdr:cNvPr id="438" name="テキスト ボックス 437"/>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macro="" textlink="">
      <xdr:nvSpPr>
        <xdr:cNvPr id="439" name="フローチャート: 判断 438"/>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149877</xdr:rowOff>
    </xdr:from>
    <xdr:ext cx="762000" cy="259045"/>
    <xdr:sp macro="" textlink="">
      <xdr:nvSpPr>
        <xdr:cNvPr id="440" name="テキスト ボックス 439"/>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41" name="フローチャート: 判断 440"/>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149877</xdr:rowOff>
    </xdr:from>
    <xdr:ext cx="762000" cy="259045"/>
    <xdr:sp macro="" textlink="">
      <xdr:nvSpPr>
        <xdr:cNvPr id="442" name="テキスト ボックス 441"/>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3" name="テキスト ボックス 44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4" name="テキスト ボックス 44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5" name="テキスト ボックス 44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6" name="テキスト ボックス 44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7" name="テキスト ボックス 44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東京都千代田区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65,942
62,714
11.66
59,296,029
55,961,131
1,950,534
33,800,225
134,870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人件費に係る経常収支比率は、対前年度比で</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ポイントの減となった。 主な要因は、退職手当の</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に加え</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、分母の特別区税や財政調整交付金の増などによるものである。 </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区では、平成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年度に制定した「千代田区行財政改革に関する基本条例」において、人件費比率</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％程度という数値目標を定めており、今後も条例の目標を恒常的に達成できるような財政運営に努めていく。 </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58964</xdr:rowOff>
    </xdr:from>
    <xdr:to>
      <xdr:col>24</xdr:col>
      <xdr:colOff>25400</xdr:colOff>
      <xdr:row>40</xdr:row>
      <xdr:rowOff>78015</xdr:rowOff>
    </xdr:to>
    <xdr:cxnSp macro="">
      <xdr:nvCxnSpPr>
        <xdr:cNvPr id="63" name="直線コネクタ 62"/>
        <xdr:cNvCxnSpPr/>
      </xdr:nvCxnSpPr>
      <xdr:spPr>
        <a:xfrm flipV="1">
          <a:off x="4826000" y="5716814"/>
          <a:ext cx="0" cy="1219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50092</xdr:rowOff>
    </xdr:from>
    <xdr:ext cx="762000" cy="259045"/>
    <xdr:sp macro="" textlink="">
      <xdr:nvSpPr>
        <xdr:cNvPr id="64" name="人件費最小値テキスト"/>
        <xdr:cNvSpPr txBox="1"/>
      </xdr:nvSpPr>
      <xdr:spPr>
        <a:xfrm>
          <a:off x="4914900" y="690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78015</xdr:rowOff>
    </xdr:from>
    <xdr:to>
      <xdr:col>24</xdr:col>
      <xdr:colOff>114300</xdr:colOff>
      <xdr:row>40</xdr:row>
      <xdr:rowOff>78015</xdr:rowOff>
    </xdr:to>
    <xdr:cxnSp macro="">
      <xdr:nvCxnSpPr>
        <xdr:cNvPr id="65" name="直線コネクタ 64"/>
        <xdr:cNvCxnSpPr/>
      </xdr:nvCxnSpPr>
      <xdr:spPr>
        <a:xfrm>
          <a:off x="4737100" y="693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145341</xdr:rowOff>
    </xdr:from>
    <xdr:ext cx="762000" cy="259045"/>
    <xdr:sp macro="" textlink="">
      <xdr:nvSpPr>
        <xdr:cNvPr id="66" name="人件費最大値テキスト"/>
        <xdr:cNvSpPr txBox="1"/>
      </xdr:nvSpPr>
      <xdr:spPr>
        <a:xfrm>
          <a:off x="4914900" y="5460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58964</xdr:rowOff>
    </xdr:from>
    <xdr:to>
      <xdr:col>24</xdr:col>
      <xdr:colOff>114300</xdr:colOff>
      <xdr:row>33</xdr:row>
      <xdr:rowOff>58964</xdr:rowOff>
    </xdr:to>
    <xdr:cxnSp macro="">
      <xdr:nvCxnSpPr>
        <xdr:cNvPr id="67" name="直線コネクタ 66"/>
        <xdr:cNvCxnSpPr/>
      </xdr:nvCxnSpPr>
      <xdr:spPr>
        <a:xfrm>
          <a:off x="4737100" y="571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97065</xdr:rowOff>
    </xdr:from>
    <xdr:to>
      <xdr:col>24</xdr:col>
      <xdr:colOff>25400</xdr:colOff>
      <xdr:row>41</xdr:row>
      <xdr:rowOff>4535</xdr:rowOff>
    </xdr:to>
    <xdr:cxnSp macro="">
      <xdr:nvCxnSpPr>
        <xdr:cNvPr id="68" name="直線コネクタ 67"/>
        <xdr:cNvCxnSpPr/>
      </xdr:nvCxnSpPr>
      <xdr:spPr>
        <a:xfrm flipV="1">
          <a:off x="3987800" y="6783615"/>
          <a:ext cx="838200" cy="250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152599</xdr:rowOff>
    </xdr:from>
    <xdr:ext cx="762000" cy="259045"/>
    <xdr:sp macro="" textlink="">
      <xdr:nvSpPr>
        <xdr:cNvPr id="69" name="人件費平均値テキスト"/>
        <xdr:cNvSpPr txBox="1"/>
      </xdr:nvSpPr>
      <xdr:spPr>
        <a:xfrm>
          <a:off x="4914900" y="615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136072</xdr:rowOff>
    </xdr:from>
    <xdr:to>
      <xdr:col>24</xdr:col>
      <xdr:colOff>76200</xdr:colOff>
      <xdr:row>37</xdr:row>
      <xdr:rowOff>66222</xdr:rowOff>
    </xdr:to>
    <xdr:sp macro="" textlink="">
      <xdr:nvSpPr>
        <xdr:cNvPr id="70" name="フローチャート: 判断 69"/>
        <xdr:cNvSpPr/>
      </xdr:nvSpPr>
      <xdr:spPr>
        <a:xfrm>
          <a:off x="47752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41</xdr:row>
      <xdr:rowOff>4535</xdr:rowOff>
    </xdr:from>
    <xdr:to>
      <xdr:col>19</xdr:col>
      <xdr:colOff>187325</xdr:colOff>
      <xdr:row>41</xdr:row>
      <xdr:rowOff>37193</xdr:rowOff>
    </xdr:to>
    <xdr:cxnSp macro="">
      <xdr:nvCxnSpPr>
        <xdr:cNvPr id="71" name="直線コネクタ 70"/>
        <xdr:cNvCxnSpPr/>
      </xdr:nvCxnSpPr>
      <xdr:spPr>
        <a:xfrm flipV="1">
          <a:off x="3098800" y="70339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29936</xdr:rowOff>
    </xdr:from>
    <xdr:to>
      <xdr:col>20</xdr:col>
      <xdr:colOff>38100</xdr:colOff>
      <xdr:row>37</xdr:row>
      <xdr:rowOff>131536</xdr:rowOff>
    </xdr:to>
    <xdr:sp macro="" textlink="">
      <xdr:nvSpPr>
        <xdr:cNvPr id="72" name="フローチャート: 判断 71"/>
        <xdr:cNvSpPr/>
      </xdr:nvSpPr>
      <xdr:spPr>
        <a:xfrm>
          <a:off x="3937000" y="637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141713</xdr:rowOff>
    </xdr:from>
    <xdr:ext cx="736600" cy="259045"/>
    <xdr:sp macro="" textlink="">
      <xdr:nvSpPr>
        <xdr:cNvPr id="73" name="テキスト ボックス 72"/>
        <xdr:cNvSpPr txBox="1"/>
      </xdr:nvSpPr>
      <xdr:spPr>
        <a:xfrm>
          <a:off x="3606800" y="6142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41</xdr:row>
      <xdr:rowOff>37193</xdr:rowOff>
    </xdr:from>
    <xdr:to>
      <xdr:col>15</xdr:col>
      <xdr:colOff>98425</xdr:colOff>
      <xdr:row>41</xdr:row>
      <xdr:rowOff>69850</xdr:rowOff>
    </xdr:to>
    <xdr:cxnSp macro="">
      <xdr:nvCxnSpPr>
        <xdr:cNvPr id="74" name="直線コネクタ 73"/>
        <xdr:cNvCxnSpPr/>
      </xdr:nvCxnSpPr>
      <xdr:spPr>
        <a:xfrm flipV="1">
          <a:off x="2209800" y="70666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117022</xdr:rowOff>
    </xdr:from>
    <xdr:to>
      <xdr:col>15</xdr:col>
      <xdr:colOff>149225</xdr:colOff>
      <xdr:row>38</xdr:row>
      <xdr:rowOff>47172</xdr:rowOff>
    </xdr:to>
    <xdr:sp macro="" textlink="">
      <xdr:nvSpPr>
        <xdr:cNvPr id="75" name="フローチャート: 判断 74"/>
        <xdr:cNvSpPr/>
      </xdr:nvSpPr>
      <xdr:spPr>
        <a:xfrm>
          <a:off x="3048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57349</xdr:rowOff>
    </xdr:from>
    <xdr:ext cx="762000" cy="259045"/>
    <xdr:sp macro="" textlink="">
      <xdr:nvSpPr>
        <xdr:cNvPr id="76" name="テキスト ボックス 75"/>
        <xdr:cNvSpPr txBox="1"/>
      </xdr:nvSpPr>
      <xdr:spPr>
        <a:xfrm>
          <a:off x="2717800" y="6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132443</xdr:rowOff>
    </xdr:from>
    <xdr:to>
      <xdr:col>11</xdr:col>
      <xdr:colOff>9525</xdr:colOff>
      <xdr:row>41</xdr:row>
      <xdr:rowOff>69850</xdr:rowOff>
    </xdr:to>
    <xdr:cxnSp macro="">
      <xdr:nvCxnSpPr>
        <xdr:cNvPr id="77" name="直線コネクタ 76"/>
        <xdr:cNvCxnSpPr/>
      </xdr:nvCxnSpPr>
      <xdr:spPr>
        <a:xfrm>
          <a:off x="1320800" y="6990443"/>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127907</xdr:rowOff>
    </xdr:from>
    <xdr:to>
      <xdr:col>11</xdr:col>
      <xdr:colOff>60325</xdr:colOff>
      <xdr:row>38</xdr:row>
      <xdr:rowOff>58057</xdr:rowOff>
    </xdr:to>
    <xdr:sp macro="" textlink="">
      <xdr:nvSpPr>
        <xdr:cNvPr id="78" name="フローチャート: 判断 77"/>
        <xdr:cNvSpPr/>
      </xdr:nvSpPr>
      <xdr:spPr>
        <a:xfrm>
          <a:off x="21590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68234</xdr:rowOff>
    </xdr:from>
    <xdr:ext cx="762000" cy="259045"/>
    <xdr:sp macro="" textlink="">
      <xdr:nvSpPr>
        <xdr:cNvPr id="79" name="テキスト ボックス 78"/>
        <xdr:cNvSpPr txBox="1"/>
      </xdr:nvSpPr>
      <xdr:spPr>
        <a:xfrm>
          <a:off x="1828800" y="624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73478</xdr:rowOff>
    </xdr:from>
    <xdr:to>
      <xdr:col>6</xdr:col>
      <xdr:colOff>171450</xdr:colOff>
      <xdr:row>38</xdr:row>
      <xdr:rowOff>3628</xdr:rowOff>
    </xdr:to>
    <xdr:sp macro="" textlink="">
      <xdr:nvSpPr>
        <xdr:cNvPr id="80" name="フローチャート: 判断 79"/>
        <xdr:cNvSpPr/>
      </xdr:nvSpPr>
      <xdr:spPr>
        <a:xfrm>
          <a:off x="1270000" y="641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13805</xdr:rowOff>
    </xdr:from>
    <xdr:ext cx="762000" cy="259045"/>
    <xdr:sp macro="" textlink="">
      <xdr:nvSpPr>
        <xdr:cNvPr id="81" name="テキスト ボックス 80"/>
        <xdr:cNvSpPr txBox="1"/>
      </xdr:nvSpPr>
      <xdr:spPr>
        <a:xfrm>
          <a:off x="939800" y="618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46265</xdr:rowOff>
    </xdr:from>
    <xdr:to>
      <xdr:col>24</xdr:col>
      <xdr:colOff>76200</xdr:colOff>
      <xdr:row>39</xdr:row>
      <xdr:rowOff>147865</xdr:rowOff>
    </xdr:to>
    <xdr:sp macro="" textlink="">
      <xdr:nvSpPr>
        <xdr:cNvPr id="87" name="楕円 86"/>
        <xdr:cNvSpPr/>
      </xdr:nvSpPr>
      <xdr:spPr>
        <a:xfrm>
          <a:off x="4775200" y="673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18342</xdr:rowOff>
    </xdr:from>
    <xdr:ext cx="762000" cy="259045"/>
    <xdr:sp macro="" textlink="">
      <xdr:nvSpPr>
        <xdr:cNvPr id="88" name="人件費該当値テキスト"/>
        <xdr:cNvSpPr txBox="1"/>
      </xdr:nvSpPr>
      <xdr:spPr>
        <a:xfrm>
          <a:off x="4914900" y="670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125185</xdr:rowOff>
    </xdr:from>
    <xdr:to>
      <xdr:col>20</xdr:col>
      <xdr:colOff>38100</xdr:colOff>
      <xdr:row>41</xdr:row>
      <xdr:rowOff>55335</xdr:rowOff>
    </xdr:to>
    <xdr:sp macro="" textlink="">
      <xdr:nvSpPr>
        <xdr:cNvPr id="89" name="楕円 88"/>
        <xdr:cNvSpPr/>
      </xdr:nvSpPr>
      <xdr:spPr>
        <a:xfrm>
          <a:off x="3937000" y="698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40112</xdr:rowOff>
    </xdr:from>
    <xdr:ext cx="736600" cy="259045"/>
    <xdr:sp macro="" textlink="">
      <xdr:nvSpPr>
        <xdr:cNvPr id="90" name="テキスト ボックス 89"/>
        <xdr:cNvSpPr txBox="1"/>
      </xdr:nvSpPr>
      <xdr:spPr>
        <a:xfrm>
          <a:off x="3606800" y="7069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157843</xdr:rowOff>
    </xdr:from>
    <xdr:to>
      <xdr:col>15</xdr:col>
      <xdr:colOff>149225</xdr:colOff>
      <xdr:row>41</xdr:row>
      <xdr:rowOff>87993</xdr:rowOff>
    </xdr:to>
    <xdr:sp macro="" textlink="">
      <xdr:nvSpPr>
        <xdr:cNvPr id="91" name="楕円 90"/>
        <xdr:cNvSpPr/>
      </xdr:nvSpPr>
      <xdr:spPr>
        <a:xfrm>
          <a:off x="3048000" y="701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72770</xdr:rowOff>
    </xdr:from>
    <xdr:ext cx="762000" cy="259045"/>
    <xdr:sp macro="" textlink="">
      <xdr:nvSpPr>
        <xdr:cNvPr id="92" name="テキスト ボックス 91"/>
        <xdr:cNvSpPr txBox="1"/>
      </xdr:nvSpPr>
      <xdr:spPr>
        <a:xfrm>
          <a:off x="2717800" y="710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41</xdr:row>
      <xdr:rowOff>19050</xdr:rowOff>
    </xdr:from>
    <xdr:to>
      <xdr:col>11</xdr:col>
      <xdr:colOff>60325</xdr:colOff>
      <xdr:row>41</xdr:row>
      <xdr:rowOff>120650</xdr:rowOff>
    </xdr:to>
    <xdr:sp macro="" textlink="">
      <xdr:nvSpPr>
        <xdr:cNvPr id="93" name="楕円 92"/>
        <xdr:cNvSpPr/>
      </xdr:nvSpPr>
      <xdr:spPr>
        <a:xfrm>
          <a:off x="21590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105427</xdr:rowOff>
    </xdr:from>
    <xdr:ext cx="762000" cy="259045"/>
    <xdr:sp macro="" textlink="">
      <xdr:nvSpPr>
        <xdr:cNvPr id="94" name="テキスト ボックス 93"/>
        <xdr:cNvSpPr txBox="1"/>
      </xdr:nvSpPr>
      <xdr:spPr>
        <a:xfrm>
          <a:off x="18288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81643</xdr:rowOff>
    </xdr:from>
    <xdr:to>
      <xdr:col>6</xdr:col>
      <xdr:colOff>171450</xdr:colOff>
      <xdr:row>41</xdr:row>
      <xdr:rowOff>11793</xdr:rowOff>
    </xdr:to>
    <xdr:sp macro="" textlink="">
      <xdr:nvSpPr>
        <xdr:cNvPr id="95" name="楕円 94"/>
        <xdr:cNvSpPr/>
      </xdr:nvSpPr>
      <xdr:spPr>
        <a:xfrm>
          <a:off x="1270000" y="693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168020</xdr:rowOff>
    </xdr:from>
    <xdr:ext cx="762000" cy="259045"/>
    <xdr:sp macro="" textlink="">
      <xdr:nvSpPr>
        <xdr:cNvPr id="96" name="テキスト ボックス 95"/>
        <xdr:cNvSpPr txBox="1"/>
      </xdr:nvSpPr>
      <xdr:spPr>
        <a:xfrm>
          <a:off x="939800" y="702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明朝" panose="02020600040205080304" pitchFamily="18" charset="-128"/>
              <a:ea typeface="ＭＳ Ｐ明朝" panose="02020600040205080304" pitchFamily="18"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物件費に係る経常収支比率は、類似団体内平均を</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ポイント上回っており、対前年度比では、</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ポイントの</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となった。主な要因は、小学校保守管理運営費の増</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がある一方、</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分母の特別区税や財政調整交付金の増などによるものである。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今後も、限られた財源を効率的に活用するように努めていく。 </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21</xdr:row>
      <xdr:rowOff>120650</xdr:rowOff>
    </xdr:to>
    <xdr:cxnSp macro="">
      <xdr:nvCxnSpPr>
        <xdr:cNvPr id="124" name="直線コネクタ 123"/>
        <xdr:cNvCxnSpPr/>
      </xdr:nvCxnSpPr>
      <xdr:spPr>
        <a:xfrm flipV="1">
          <a:off x="16510000" y="22987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92727</xdr:rowOff>
    </xdr:from>
    <xdr:ext cx="762000" cy="259045"/>
    <xdr:sp macro="" textlink="">
      <xdr:nvSpPr>
        <xdr:cNvPr id="125" name="物件費最小値テキスト"/>
        <xdr:cNvSpPr txBox="1"/>
      </xdr:nvSpPr>
      <xdr:spPr>
        <a:xfrm>
          <a:off x="16598900" y="369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120650</xdr:rowOff>
    </xdr:from>
    <xdr:to>
      <xdr:col>82</xdr:col>
      <xdr:colOff>196850</xdr:colOff>
      <xdr:row>21</xdr:row>
      <xdr:rowOff>120650</xdr:rowOff>
    </xdr:to>
    <xdr:cxnSp macro="">
      <xdr:nvCxnSpPr>
        <xdr:cNvPr id="126" name="直線コネクタ 125"/>
        <xdr:cNvCxnSpPr/>
      </xdr:nvCxnSpPr>
      <xdr:spPr>
        <a:xfrm>
          <a:off x="16421100" y="372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27"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8" name="直線コネクタ 127"/>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152400</xdr:rowOff>
    </xdr:from>
    <xdr:to>
      <xdr:col>82</xdr:col>
      <xdr:colOff>107950</xdr:colOff>
      <xdr:row>17</xdr:row>
      <xdr:rowOff>19050</xdr:rowOff>
    </xdr:to>
    <xdr:cxnSp macro="">
      <xdr:nvCxnSpPr>
        <xdr:cNvPr id="129" name="直線コネクタ 128"/>
        <xdr:cNvCxnSpPr/>
      </xdr:nvCxnSpPr>
      <xdr:spPr>
        <a:xfrm flipV="1">
          <a:off x="15671800" y="2895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22877</xdr:rowOff>
    </xdr:from>
    <xdr:ext cx="762000" cy="259045"/>
    <xdr:sp macro="" textlink="">
      <xdr:nvSpPr>
        <xdr:cNvPr id="130" name="物件費平均値テキスト"/>
        <xdr:cNvSpPr txBox="1"/>
      </xdr:nvSpPr>
      <xdr:spPr>
        <a:xfrm>
          <a:off x="16598900" y="2423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6350</xdr:rowOff>
    </xdr:from>
    <xdr:to>
      <xdr:col>82</xdr:col>
      <xdr:colOff>158750</xdr:colOff>
      <xdr:row>15</xdr:row>
      <xdr:rowOff>107950</xdr:rowOff>
    </xdr:to>
    <xdr:sp macro="" textlink="">
      <xdr:nvSpPr>
        <xdr:cNvPr id="131" name="フローチャート: 判断 130"/>
        <xdr:cNvSpPr/>
      </xdr:nvSpPr>
      <xdr:spPr>
        <a:xfrm>
          <a:off x="16459200" y="2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76200</xdr:rowOff>
    </xdr:from>
    <xdr:to>
      <xdr:col>78</xdr:col>
      <xdr:colOff>69850</xdr:colOff>
      <xdr:row>17</xdr:row>
      <xdr:rowOff>19050</xdr:rowOff>
    </xdr:to>
    <xdr:cxnSp macro="">
      <xdr:nvCxnSpPr>
        <xdr:cNvPr id="132" name="直線コネクタ 131"/>
        <xdr:cNvCxnSpPr/>
      </xdr:nvCxnSpPr>
      <xdr:spPr>
        <a:xfrm>
          <a:off x="14782800" y="2819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50800</xdr:rowOff>
    </xdr:from>
    <xdr:to>
      <xdr:col>78</xdr:col>
      <xdr:colOff>120650</xdr:colOff>
      <xdr:row>14</xdr:row>
      <xdr:rowOff>152400</xdr:rowOff>
    </xdr:to>
    <xdr:sp macro="" textlink="">
      <xdr:nvSpPr>
        <xdr:cNvPr id="133" name="フローチャート: 判断 132"/>
        <xdr:cNvSpPr/>
      </xdr:nvSpPr>
      <xdr:spPr>
        <a:xfrm>
          <a:off x="15621000" y="245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162577</xdr:rowOff>
    </xdr:from>
    <xdr:ext cx="736600" cy="259045"/>
    <xdr:sp macro="" textlink="">
      <xdr:nvSpPr>
        <xdr:cNvPr id="134" name="テキスト ボックス 133"/>
        <xdr:cNvSpPr txBox="1"/>
      </xdr:nvSpPr>
      <xdr:spPr>
        <a:xfrm>
          <a:off x="15290800" y="221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95250</xdr:rowOff>
    </xdr:from>
    <xdr:to>
      <xdr:col>73</xdr:col>
      <xdr:colOff>180975</xdr:colOff>
      <xdr:row>16</xdr:row>
      <xdr:rowOff>76200</xdr:rowOff>
    </xdr:to>
    <xdr:cxnSp macro="">
      <xdr:nvCxnSpPr>
        <xdr:cNvPr id="135" name="直線コネクタ 134"/>
        <xdr:cNvCxnSpPr/>
      </xdr:nvCxnSpPr>
      <xdr:spPr>
        <a:xfrm>
          <a:off x="13893800" y="26670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0</xdr:rowOff>
    </xdr:from>
    <xdr:to>
      <xdr:col>74</xdr:col>
      <xdr:colOff>31750</xdr:colOff>
      <xdr:row>14</xdr:row>
      <xdr:rowOff>101600</xdr:rowOff>
    </xdr:to>
    <xdr:sp macro="" textlink="">
      <xdr:nvSpPr>
        <xdr:cNvPr id="136" name="フローチャート: 判断 135"/>
        <xdr:cNvSpPr/>
      </xdr:nvSpPr>
      <xdr:spPr>
        <a:xfrm>
          <a:off x="1473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111777</xdr:rowOff>
    </xdr:from>
    <xdr:ext cx="762000" cy="259045"/>
    <xdr:sp macro="" textlink="">
      <xdr:nvSpPr>
        <xdr:cNvPr id="137" name="テキスト ボックス 136"/>
        <xdr:cNvSpPr txBox="1"/>
      </xdr:nvSpPr>
      <xdr:spPr>
        <a:xfrm>
          <a:off x="1440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95250</xdr:rowOff>
    </xdr:from>
    <xdr:to>
      <xdr:col>69</xdr:col>
      <xdr:colOff>92075</xdr:colOff>
      <xdr:row>15</xdr:row>
      <xdr:rowOff>133350</xdr:rowOff>
    </xdr:to>
    <xdr:cxnSp macro="">
      <xdr:nvCxnSpPr>
        <xdr:cNvPr id="138" name="直線コネクタ 137"/>
        <xdr:cNvCxnSpPr/>
      </xdr:nvCxnSpPr>
      <xdr:spPr>
        <a:xfrm flipV="1">
          <a:off x="13004800" y="2667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158750</xdr:rowOff>
    </xdr:from>
    <xdr:to>
      <xdr:col>69</xdr:col>
      <xdr:colOff>142875</xdr:colOff>
      <xdr:row>14</xdr:row>
      <xdr:rowOff>88900</xdr:rowOff>
    </xdr:to>
    <xdr:sp macro="" textlink="">
      <xdr:nvSpPr>
        <xdr:cNvPr id="139" name="フローチャート: 判断 138"/>
        <xdr:cNvSpPr/>
      </xdr:nvSpPr>
      <xdr:spPr>
        <a:xfrm>
          <a:off x="13843000" y="238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99077</xdr:rowOff>
    </xdr:from>
    <xdr:ext cx="762000" cy="259045"/>
    <xdr:sp macro="" textlink="">
      <xdr:nvSpPr>
        <xdr:cNvPr id="140" name="テキスト ボックス 139"/>
        <xdr:cNvSpPr txBox="1"/>
      </xdr:nvSpPr>
      <xdr:spPr>
        <a:xfrm>
          <a:off x="135128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82550</xdr:rowOff>
    </xdr:from>
    <xdr:to>
      <xdr:col>65</xdr:col>
      <xdr:colOff>53975</xdr:colOff>
      <xdr:row>14</xdr:row>
      <xdr:rowOff>12700</xdr:rowOff>
    </xdr:to>
    <xdr:sp macro="" textlink="">
      <xdr:nvSpPr>
        <xdr:cNvPr id="141" name="フローチャート: 判断 140"/>
        <xdr:cNvSpPr/>
      </xdr:nvSpPr>
      <xdr:spPr>
        <a:xfrm>
          <a:off x="12954000" y="231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22877</xdr:rowOff>
    </xdr:from>
    <xdr:ext cx="762000" cy="259045"/>
    <xdr:sp macro="" textlink="">
      <xdr:nvSpPr>
        <xdr:cNvPr id="142" name="テキスト ボックス 141"/>
        <xdr:cNvSpPr txBox="1"/>
      </xdr:nvSpPr>
      <xdr:spPr>
        <a:xfrm>
          <a:off x="126238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101600</xdr:rowOff>
    </xdr:from>
    <xdr:to>
      <xdr:col>82</xdr:col>
      <xdr:colOff>158750</xdr:colOff>
      <xdr:row>17</xdr:row>
      <xdr:rowOff>31750</xdr:rowOff>
    </xdr:to>
    <xdr:sp macro="" textlink="">
      <xdr:nvSpPr>
        <xdr:cNvPr id="148" name="楕円 147"/>
        <xdr:cNvSpPr/>
      </xdr:nvSpPr>
      <xdr:spPr>
        <a:xfrm>
          <a:off x="16459200" y="284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73677</xdr:rowOff>
    </xdr:from>
    <xdr:ext cx="762000" cy="259045"/>
    <xdr:sp macro="" textlink="">
      <xdr:nvSpPr>
        <xdr:cNvPr id="149" name="物件費該当値テキスト"/>
        <xdr:cNvSpPr txBox="1"/>
      </xdr:nvSpPr>
      <xdr:spPr>
        <a:xfrm>
          <a:off x="165989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139700</xdr:rowOff>
    </xdr:from>
    <xdr:to>
      <xdr:col>78</xdr:col>
      <xdr:colOff>120650</xdr:colOff>
      <xdr:row>17</xdr:row>
      <xdr:rowOff>69850</xdr:rowOff>
    </xdr:to>
    <xdr:sp macro="" textlink="">
      <xdr:nvSpPr>
        <xdr:cNvPr id="150" name="楕円 149"/>
        <xdr:cNvSpPr/>
      </xdr:nvSpPr>
      <xdr:spPr>
        <a:xfrm>
          <a:off x="15621000" y="28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54627</xdr:rowOff>
    </xdr:from>
    <xdr:ext cx="736600" cy="259045"/>
    <xdr:sp macro="" textlink="">
      <xdr:nvSpPr>
        <xdr:cNvPr id="151" name="テキスト ボックス 150"/>
        <xdr:cNvSpPr txBox="1"/>
      </xdr:nvSpPr>
      <xdr:spPr>
        <a:xfrm>
          <a:off x="15290800" y="296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25400</xdr:rowOff>
    </xdr:from>
    <xdr:to>
      <xdr:col>74</xdr:col>
      <xdr:colOff>31750</xdr:colOff>
      <xdr:row>16</xdr:row>
      <xdr:rowOff>127000</xdr:rowOff>
    </xdr:to>
    <xdr:sp macro="" textlink="">
      <xdr:nvSpPr>
        <xdr:cNvPr id="152" name="楕円 151"/>
        <xdr:cNvSpPr/>
      </xdr:nvSpPr>
      <xdr:spPr>
        <a:xfrm>
          <a:off x="14732000" y="276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111777</xdr:rowOff>
    </xdr:from>
    <xdr:ext cx="762000" cy="259045"/>
    <xdr:sp macro="" textlink="">
      <xdr:nvSpPr>
        <xdr:cNvPr id="153" name="テキスト ボックス 152"/>
        <xdr:cNvSpPr txBox="1"/>
      </xdr:nvSpPr>
      <xdr:spPr>
        <a:xfrm>
          <a:off x="14401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44450</xdr:rowOff>
    </xdr:from>
    <xdr:to>
      <xdr:col>69</xdr:col>
      <xdr:colOff>142875</xdr:colOff>
      <xdr:row>15</xdr:row>
      <xdr:rowOff>146050</xdr:rowOff>
    </xdr:to>
    <xdr:sp macro="" textlink="">
      <xdr:nvSpPr>
        <xdr:cNvPr id="154" name="楕円 153"/>
        <xdr:cNvSpPr/>
      </xdr:nvSpPr>
      <xdr:spPr>
        <a:xfrm>
          <a:off x="13843000" y="261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55" name="テキスト ボックス 154"/>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82550</xdr:rowOff>
    </xdr:from>
    <xdr:to>
      <xdr:col>65</xdr:col>
      <xdr:colOff>53975</xdr:colOff>
      <xdr:row>16</xdr:row>
      <xdr:rowOff>12700</xdr:rowOff>
    </xdr:to>
    <xdr:sp macro="" textlink="">
      <xdr:nvSpPr>
        <xdr:cNvPr id="156" name="楕円 155"/>
        <xdr:cNvSpPr/>
      </xdr:nvSpPr>
      <xdr:spPr>
        <a:xfrm>
          <a:off x="12954000" y="265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168927</xdr:rowOff>
    </xdr:from>
    <xdr:ext cx="762000" cy="259045"/>
    <xdr:sp macro="" textlink="">
      <xdr:nvSpPr>
        <xdr:cNvPr id="157" name="テキスト ボックス 156"/>
        <xdr:cNvSpPr txBox="1"/>
      </xdr:nvSpPr>
      <xdr:spPr>
        <a:xfrm>
          <a:off x="12623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扶助費に係る経常収支比率は、類似団体内平均を大きく下回り、対前年度比では</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となった。主な要因は、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生活保護費及び感染症公費負担の減</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などによるものである。今後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、人口の増加に伴う扶助費の増加が見込まれている。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73660</xdr:rowOff>
    </xdr:from>
    <xdr:to>
      <xdr:col>24</xdr:col>
      <xdr:colOff>25400</xdr:colOff>
      <xdr:row>61</xdr:row>
      <xdr:rowOff>31750</xdr:rowOff>
    </xdr:to>
    <xdr:cxnSp macro="">
      <xdr:nvCxnSpPr>
        <xdr:cNvPr id="185" name="直線コネクタ 184"/>
        <xdr:cNvCxnSpPr/>
      </xdr:nvCxnSpPr>
      <xdr:spPr>
        <a:xfrm flipV="1">
          <a:off x="4826000" y="933196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6"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7" name="直線コネクタ 186"/>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160037</xdr:rowOff>
    </xdr:from>
    <xdr:ext cx="762000" cy="259045"/>
    <xdr:sp macro="" textlink="">
      <xdr:nvSpPr>
        <xdr:cNvPr id="188" name="扶助費最大値テキスト"/>
        <xdr:cNvSpPr txBox="1"/>
      </xdr:nvSpPr>
      <xdr:spPr>
        <a:xfrm>
          <a:off x="4914900" y="907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73660</xdr:rowOff>
    </xdr:from>
    <xdr:to>
      <xdr:col>24</xdr:col>
      <xdr:colOff>114300</xdr:colOff>
      <xdr:row>54</xdr:row>
      <xdr:rowOff>73660</xdr:rowOff>
    </xdr:to>
    <xdr:cxnSp macro="">
      <xdr:nvCxnSpPr>
        <xdr:cNvPr id="189" name="直線コネクタ 188"/>
        <xdr:cNvCxnSpPr/>
      </xdr:nvCxnSpPr>
      <xdr:spPr>
        <a:xfrm>
          <a:off x="4737100" y="933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73660</xdr:rowOff>
    </xdr:from>
    <xdr:to>
      <xdr:col>24</xdr:col>
      <xdr:colOff>25400</xdr:colOff>
      <xdr:row>54</xdr:row>
      <xdr:rowOff>165100</xdr:rowOff>
    </xdr:to>
    <xdr:cxnSp macro="">
      <xdr:nvCxnSpPr>
        <xdr:cNvPr id="190" name="直線コネクタ 189"/>
        <xdr:cNvCxnSpPr/>
      </xdr:nvCxnSpPr>
      <xdr:spPr>
        <a:xfrm flipV="1">
          <a:off x="3987800" y="93319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154957</xdr:rowOff>
    </xdr:from>
    <xdr:ext cx="762000" cy="259045"/>
    <xdr:sp macro="" textlink="">
      <xdr:nvSpPr>
        <xdr:cNvPr id="191" name="扶助費平均値テキスト"/>
        <xdr:cNvSpPr txBox="1"/>
      </xdr:nvSpPr>
      <xdr:spPr>
        <a:xfrm>
          <a:off x="4914900" y="1009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11430</xdr:rowOff>
    </xdr:from>
    <xdr:to>
      <xdr:col>24</xdr:col>
      <xdr:colOff>76200</xdr:colOff>
      <xdr:row>59</xdr:row>
      <xdr:rowOff>113030</xdr:rowOff>
    </xdr:to>
    <xdr:sp macro="" textlink="">
      <xdr:nvSpPr>
        <xdr:cNvPr id="192" name="フローチャート: 判断 191"/>
        <xdr:cNvSpPr/>
      </xdr:nvSpPr>
      <xdr:spPr>
        <a:xfrm>
          <a:off x="4775200" y="101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96520</xdr:rowOff>
    </xdr:from>
    <xdr:to>
      <xdr:col>19</xdr:col>
      <xdr:colOff>187325</xdr:colOff>
      <xdr:row>54</xdr:row>
      <xdr:rowOff>165100</xdr:rowOff>
    </xdr:to>
    <xdr:cxnSp macro="">
      <xdr:nvCxnSpPr>
        <xdr:cNvPr id="193" name="直線コネクタ 192"/>
        <xdr:cNvCxnSpPr/>
      </xdr:nvCxnSpPr>
      <xdr:spPr>
        <a:xfrm>
          <a:off x="3098800" y="93548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59</xdr:row>
      <xdr:rowOff>26670</xdr:rowOff>
    </xdr:from>
    <xdr:to>
      <xdr:col>20</xdr:col>
      <xdr:colOff>38100</xdr:colOff>
      <xdr:row>59</xdr:row>
      <xdr:rowOff>128270</xdr:rowOff>
    </xdr:to>
    <xdr:sp macro="" textlink="">
      <xdr:nvSpPr>
        <xdr:cNvPr id="194" name="フローチャート: 判断 193"/>
        <xdr:cNvSpPr/>
      </xdr:nvSpPr>
      <xdr:spPr>
        <a:xfrm>
          <a:off x="3937000" y="1014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113047</xdr:rowOff>
    </xdr:from>
    <xdr:ext cx="736600" cy="259045"/>
    <xdr:sp macro="" textlink="">
      <xdr:nvSpPr>
        <xdr:cNvPr id="195" name="テキスト ボックス 194"/>
        <xdr:cNvSpPr txBox="1"/>
      </xdr:nvSpPr>
      <xdr:spPr>
        <a:xfrm>
          <a:off x="3606800" y="1022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88900</xdr:rowOff>
    </xdr:from>
    <xdr:to>
      <xdr:col>15</xdr:col>
      <xdr:colOff>98425</xdr:colOff>
      <xdr:row>54</xdr:row>
      <xdr:rowOff>96520</xdr:rowOff>
    </xdr:to>
    <xdr:cxnSp macro="">
      <xdr:nvCxnSpPr>
        <xdr:cNvPr id="196" name="直線コネクタ 195"/>
        <xdr:cNvCxnSpPr/>
      </xdr:nvCxnSpPr>
      <xdr:spPr>
        <a:xfrm>
          <a:off x="2209800" y="9347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19050</xdr:rowOff>
    </xdr:from>
    <xdr:to>
      <xdr:col>15</xdr:col>
      <xdr:colOff>149225</xdr:colOff>
      <xdr:row>59</xdr:row>
      <xdr:rowOff>120650</xdr:rowOff>
    </xdr:to>
    <xdr:sp macro="" textlink="">
      <xdr:nvSpPr>
        <xdr:cNvPr id="197" name="フローチャート: 判断 196"/>
        <xdr:cNvSpPr/>
      </xdr:nvSpPr>
      <xdr:spPr>
        <a:xfrm>
          <a:off x="3048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105427</xdr:rowOff>
    </xdr:from>
    <xdr:ext cx="762000" cy="259045"/>
    <xdr:sp macro="" textlink="">
      <xdr:nvSpPr>
        <xdr:cNvPr id="198" name="テキスト ボックス 197"/>
        <xdr:cNvSpPr txBox="1"/>
      </xdr:nvSpPr>
      <xdr:spPr>
        <a:xfrm>
          <a:off x="2717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161290</xdr:rowOff>
    </xdr:from>
    <xdr:to>
      <xdr:col>11</xdr:col>
      <xdr:colOff>9525</xdr:colOff>
      <xdr:row>54</xdr:row>
      <xdr:rowOff>88900</xdr:rowOff>
    </xdr:to>
    <xdr:cxnSp macro="">
      <xdr:nvCxnSpPr>
        <xdr:cNvPr id="199" name="直線コネクタ 198"/>
        <xdr:cNvCxnSpPr/>
      </xdr:nvCxnSpPr>
      <xdr:spPr>
        <a:xfrm>
          <a:off x="1320800" y="92481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114300</xdr:rowOff>
    </xdr:from>
    <xdr:to>
      <xdr:col>11</xdr:col>
      <xdr:colOff>60325</xdr:colOff>
      <xdr:row>59</xdr:row>
      <xdr:rowOff>44450</xdr:rowOff>
    </xdr:to>
    <xdr:sp macro="" textlink="">
      <xdr:nvSpPr>
        <xdr:cNvPr id="200" name="フローチャート: 判断 199"/>
        <xdr:cNvSpPr/>
      </xdr:nvSpPr>
      <xdr:spPr>
        <a:xfrm>
          <a:off x="2159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29227</xdr:rowOff>
    </xdr:from>
    <xdr:ext cx="762000" cy="259045"/>
    <xdr:sp macro="" textlink="">
      <xdr:nvSpPr>
        <xdr:cNvPr id="201" name="テキスト ボックス 200"/>
        <xdr:cNvSpPr txBox="1"/>
      </xdr:nvSpPr>
      <xdr:spPr>
        <a:xfrm>
          <a:off x="1828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60960</xdr:rowOff>
    </xdr:from>
    <xdr:to>
      <xdr:col>6</xdr:col>
      <xdr:colOff>171450</xdr:colOff>
      <xdr:row>58</xdr:row>
      <xdr:rowOff>162560</xdr:rowOff>
    </xdr:to>
    <xdr:sp macro="" textlink="">
      <xdr:nvSpPr>
        <xdr:cNvPr id="202" name="フローチャート: 判断 201"/>
        <xdr:cNvSpPr/>
      </xdr:nvSpPr>
      <xdr:spPr>
        <a:xfrm>
          <a:off x="1270000" y="1000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147337</xdr:rowOff>
    </xdr:from>
    <xdr:ext cx="762000" cy="259045"/>
    <xdr:sp macro="" textlink="">
      <xdr:nvSpPr>
        <xdr:cNvPr id="203" name="テキスト ボックス 202"/>
        <xdr:cNvSpPr txBox="1"/>
      </xdr:nvSpPr>
      <xdr:spPr>
        <a:xfrm>
          <a:off x="939800" y="1009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22860</xdr:rowOff>
    </xdr:from>
    <xdr:to>
      <xdr:col>24</xdr:col>
      <xdr:colOff>76200</xdr:colOff>
      <xdr:row>54</xdr:row>
      <xdr:rowOff>124460</xdr:rowOff>
    </xdr:to>
    <xdr:sp macro="" textlink="">
      <xdr:nvSpPr>
        <xdr:cNvPr id="209" name="楕円 208"/>
        <xdr:cNvSpPr/>
      </xdr:nvSpPr>
      <xdr:spPr>
        <a:xfrm>
          <a:off x="4775200" y="928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102887</xdr:rowOff>
    </xdr:from>
    <xdr:ext cx="762000" cy="259045"/>
    <xdr:sp macro="" textlink="">
      <xdr:nvSpPr>
        <xdr:cNvPr id="210" name="扶助費該当値テキスト"/>
        <xdr:cNvSpPr txBox="1"/>
      </xdr:nvSpPr>
      <xdr:spPr>
        <a:xfrm>
          <a:off x="4914900" y="918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114300</xdr:rowOff>
    </xdr:from>
    <xdr:to>
      <xdr:col>20</xdr:col>
      <xdr:colOff>38100</xdr:colOff>
      <xdr:row>55</xdr:row>
      <xdr:rowOff>44450</xdr:rowOff>
    </xdr:to>
    <xdr:sp macro="" textlink="">
      <xdr:nvSpPr>
        <xdr:cNvPr id="211" name="楕円 210"/>
        <xdr:cNvSpPr/>
      </xdr:nvSpPr>
      <xdr:spPr>
        <a:xfrm>
          <a:off x="3937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54627</xdr:rowOff>
    </xdr:from>
    <xdr:ext cx="736600" cy="259045"/>
    <xdr:sp macro="" textlink="">
      <xdr:nvSpPr>
        <xdr:cNvPr id="212" name="テキスト ボックス 211"/>
        <xdr:cNvSpPr txBox="1"/>
      </xdr:nvSpPr>
      <xdr:spPr>
        <a:xfrm>
          <a:off x="3606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45720</xdr:rowOff>
    </xdr:from>
    <xdr:to>
      <xdr:col>15</xdr:col>
      <xdr:colOff>149225</xdr:colOff>
      <xdr:row>54</xdr:row>
      <xdr:rowOff>147320</xdr:rowOff>
    </xdr:to>
    <xdr:sp macro="" textlink="">
      <xdr:nvSpPr>
        <xdr:cNvPr id="213" name="楕円 212"/>
        <xdr:cNvSpPr/>
      </xdr:nvSpPr>
      <xdr:spPr>
        <a:xfrm>
          <a:off x="3048000" y="93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157497</xdr:rowOff>
    </xdr:from>
    <xdr:ext cx="762000" cy="259045"/>
    <xdr:sp macro="" textlink="">
      <xdr:nvSpPr>
        <xdr:cNvPr id="214" name="テキスト ボックス 213"/>
        <xdr:cNvSpPr txBox="1"/>
      </xdr:nvSpPr>
      <xdr:spPr>
        <a:xfrm>
          <a:off x="2717800" y="907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38100</xdr:rowOff>
    </xdr:from>
    <xdr:to>
      <xdr:col>11</xdr:col>
      <xdr:colOff>60325</xdr:colOff>
      <xdr:row>54</xdr:row>
      <xdr:rowOff>139700</xdr:rowOff>
    </xdr:to>
    <xdr:sp macro="" textlink="">
      <xdr:nvSpPr>
        <xdr:cNvPr id="215" name="楕円 214"/>
        <xdr:cNvSpPr/>
      </xdr:nvSpPr>
      <xdr:spPr>
        <a:xfrm>
          <a:off x="2159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149877</xdr:rowOff>
    </xdr:from>
    <xdr:ext cx="762000" cy="259045"/>
    <xdr:sp macro="" textlink="">
      <xdr:nvSpPr>
        <xdr:cNvPr id="216" name="テキスト ボックス 215"/>
        <xdr:cNvSpPr txBox="1"/>
      </xdr:nvSpPr>
      <xdr:spPr>
        <a:xfrm>
          <a:off x="1828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110490</xdr:rowOff>
    </xdr:from>
    <xdr:to>
      <xdr:col>6</xdr:col>
      <xdr:colOff>171450</xdr:colOff>
      <xdr:row>54</xdr:row>
      <xdr:rowOff>40640</xdr:rowOff>
    </xdr:to>
    <xdr:sp macro="" textlink="">
      <xdr:nvSpPr>
        <xdr:cNvPr id="217" name="楕円 216"/>
        <xdr:cNvSpPr/>
      </xdr:nvSpPr>
      <xdr:spPr>
        <a:xfrm>
          <a:off x="1270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50817</xdr:rowOff>
    </xdr:from>
    <xdr:ext cx="762000" cy="259045"/>
    <xdr:sp macro="" textlink="">
      <xdr:nvSpPr>
        <xdr:cNvPr id="218" name="テキスト ボックス 217"/>
        <xdr:cNvSpPr txBox="1"/>
      </xdr:nvSpPr>
      <xdr:spPr>
        <a:xfrm>
          <a:off x="939800" y="896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その他に係る経常収支比率は、類似団体内平均を下回り、対前年度比では</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ポイントの増となった。類似団体内平均を下回っている主な要因は、他団体に比して特別会計等への繰出金の割合が低いためである。 しかしながら、特別会計への繰出金は、近年、医療費や給付費の上昇とともに増加傾向にあるため、今後の制度改正等の動向に注視するとともに、給付の適正化及び保険料の収納率向上に努めていく。 </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102507</xdr:rowOff>
    </xdr:to>
    <xdr:cxnSp macro="">
      <xdr:nvCxnSpPr>
        <xdr:cNvPr id="248" name="直線コネクタ 247"/>
        <xdr:cNvCxnSpPr/>
      </xdr:nvCxnSpPr>
      <xdr:spPr>
        <a:xfrm flipV="1">
          <a:off x="16510000" y="9271000"/>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74584</xdr:rowOff>
    </xdr:from>
    <xdr:ext cx="762000" cy="259045"/>
    <xdr:sp macro="" textlink="">
      <xdr:nvSpPr>
        <xdr:cNvPr id="249" name="その他最小値テキスト"/>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102507</xdr:rowOff>
    </xdr:from>
    <xdr:to>
      <xdr:col>82</xdr:col>
      <xdr:colOff>196850</xdr:colOff>
      <xdr:row>61</xdr:row>
      <xdr:rowOff>102507</xdr:rowOff>
    </xdr:to>
    <xdr:cxnSp macro="">
      <xdr:nvCxnSpPr>
        <xdr:cNvPr id="250" name="直線コネクタ 249"/>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51"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52" name="直線コネクタ 251"/>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94343</xdr:rowOff>
    </xdr:from>
    <xdr:to>
      <xdr:col>82</xdr:col>
      <xdr:colOff>107950</xdr:colOff>
      <xdr:row>54</xdr:row>
      <xdr:rowOff>159657</xdr:rowOff>
    </xdr:to>
    <xdr:cxnSp macro="">
      <xdr:nvCxnSpPr>
        <xdr:cNvPr id="253" name="直線コネクタ 252"/>
        <xdr:cNvCxnSpPr/>
      </xdr:nvCxnSpPr>
      <xdr:spPr>
        <a:xfrm>
          <a:off x="15671800" y="93526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121755</xdr:rowOff>
    </xdr:from>
    <xdr:ext cx="762000" cy="259045"/>
    <xdr:sp macro="" textlink="">
      <xdr:nvSpPr>
        <xdr:cNvPr id="254" name="その他平均値テキスト"/>
        <xdr:cNvSpPr txBox="1"/>
      </xdr:nvSpPr>
      <xdr:spPr>
        <a:xfrm>
          <a:off x="16598900" y="989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149678</xdr:rowOff>
    </xdr:from>
    <xdr:to>
      <xdr:col>82</xdr:col>
      <xdr:colOff>158750</xdr:colOff>
      <xdr:row>58</xdr:row>
      <xdr:rowOff>79828</xdr:rowOff>
    </xdr:to>
    <xdr:sp macro="" textlink="">
      <xdr:nvSpPr>
        <xdr:cNvPr id="255" name="フローチャート: 判断 254"/>
        <xdr:cNvSpPr/>
      </xdr:nvSpPr>
      <xdr:spPr>
        <a:xfrm>
          <a:off x="16459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61685</xdr:rowOff>
    </xdr:from>
    <xdr:to>
      <xdr:col>78</xdr:col>
      <xdr:colOff>69850</xdr:colOff>
      <xdr:row>54</xdr:row>
      <xdr:rowOff>94343</xdr:rowOff>
    </xdr:to>
    <xdr:cxnSp macro="">
      <xdr:nvCxnSpPr>
        <xdr:cNvPr id="256" name="直線コネクタ 255"/>
        <xdr:cNvCxnSpPr/>
      </xdr:nvCxnSpPr>
      <xdr:spPr>
        <a:xfrm>
          <a:off x="14782800" y="93199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10885</xdr:rowOff>
    </xdr:from>
    <xdr:to>
      <xdr:col>78</xdr:col>
      <xdr:colOff>120650</xdr:colOff>
      <xdr:row>58</xdr:row>
      <xdr:rowOff>112485</xdr:rowOff>
    </xdr:to>
    <xdr:sp macro="" textlink="">
      <xdr:nvSpPr>
        <xdr:cNvPr id="257" name="フローチャート: 判断 256"/>
        <xdr:cNvSpPr/>
      </xdr:nvSpPr>
      <xdr:spPr>
        <a:xfrm>
          <a:off x="15621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97262</xdr:rowOff>
    </xdr:from>
    <xdr:ext cx="736600" cy="259045"/>
    <xdr:sp macro="" textlink="">
      <xdr:nvSpPr>
        <xdr:cNvPr id="258" name="テキスト ボックス 257"/>
        <xdr:cNvSpPr txBox="1"/>
      </xdr:nvSpPr>
      <xdr:spPr>
        <a:xfrm>
          <a:off x="15290800" y="10041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61685</xdr:rowOff>
    </xdr:from>
    <xdr:to>
      <xdr:col>73</xdr:col>
      <xdr:colOff>180975</xdr:colOff>
      <xdr:row>54</xdr:row>
      <xdr:rowOff>78015</xdr:rowOff>
    </xdr:to>
    <xdr:cxnSp macro="">
      <xdr:nvCxnSpPr>
        <xdr:cNvPr id="259" name="直線コネクタ 258"/>
        <xdr:cNvCxnSpPr/>
      </xdr:nvCxnSpPr>
      <xdr:spPr>
        <a:xfrm flipV="1">
          <a:off x="13893800" y="93199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10885</xdr:rowOff>
    </xdr:from>
    <xdr:to>
      <xdr:col>74</xdr:col>
      <xdr:colOff>31750</xdr:colOff>
      <xdr:row>58</xdr:row>
      <xdr:rowOff>112485</xdr:rowOff>
    </xdr:to>
    <xdr:sp macro="" textlink="">
      <xdr:nvSpPr>
        <xdr:cNvPr id="260" name="フローチャート: 判断 259"/>
        <xdr:cNvSpPr/>
      </xdr:nvSpPr>
      <xdr:spPr>
        <a:xfrm>
          <a:off x="14732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97262</xdr:rowOff>
    </xdr:from>
    <xdr:ext cx="762000" cy="259045"/>
    <xdr:sp macro="" textlink="">
      <xdr:nvSpPr>
        <xdr:cNvPr id="261" name="テキスト ボックス 260"/>
        <xdr:cNvSpPr txBox="1"/>
      </xdr:nvSpPr>
      <xdr:spPr>
        <a:xfrm>
          <a:off x="14401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151493</xdr:rowOff>
    </xdr:from>
    <xdr:to>
      <xdr:col>69</xdr:col>
      <xdr:colOff>92075</xdr:colOff>
      <xdr:row>54</xdr:row>
      <xdr:rowOff>78015</xdr:rowOff>
    </xdr:to>
    <xdr:cxnSp macro="">
      <xdr:nvCxnSpPr>
        <xdr:cNvPr id="262" name="直線コネクタ 261"/>
        <xdr:cNvCxnSpPr/>
      </xdr:nvCxnSpPr>
      <xdr:spPr>
        <a:xfrm>
          <a:off x="13004800" y="92383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149678</xdr:rowOff>
    </xdr:from>
    <xdr:to>
      <xdr:col>69</xdr:col>
      <xdr:colOff>142875</xdr:colOff>
      <xdr:row>58</xdr:row>
      <xdr:rowOff>79828</xdr:rowOff>
    </xdr:to>
    <xdr:sp macro="" textlink="">
      <xdr:nvSpPr>
        <xdr:cNvPr id="263" name="フローチャート: 判断 262"/>
        <xdr:cNvSpPr/>
      </xdr:nvSpPr>
      <xdr:spPr>
        <a:xfrm>
          <a:off x="13843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64605</xdr:rowOff>
    </xdr:from>
    <xdr:ext cx="762000" cy="259045"/>
    <xdr:sp macro="" textlink="">
      <xdr:nvSpPr>
        <xdr:cNvPr id="264" name="テキスト ボックス 263"/>
        <xdr:cNvSpPr txBox="1"/>
      </xdr:nvSpPr>
      <xdr:spPr>
        <a:xfrm>
          <a:off x="13512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84365</xdr:rowOff>
    </xdr:from>
    <xdr:to>
      <xdr:col>65</xdr:col>
      <xdr:colOff>53975</xdr:colOff>
      <xdr:row>58</xdr:row>
      <xdr:rowOff>14515</xdr:rowOff>
    </xdr:to>
    <xdr:sp macro="" textlink="">
      <xdr:nvSpPr>
        <xdr:cNvPr id="265" name="フローチャート: 判断 264"/>
        <xdr:cNvSpPr/>
      </xdr:nvSpPr>
      <xdr:spPr>
        <a:xfrm>
          <a:off x="12954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170742</xdr:rowOff>
    </xdr:from>
    <xdr:ext cx="762000" cy="259045"/>
    <xdr:sp macro="" textlink="">
      <xdr:nvSpPr>
        <xdr:cNvPr id="266" name="テキスト ボックス 265"/>
        <xdr:cNvSpPr txBox="1"/>
      </xdr:nvSpPr>
      <xdr:spPr>
        <a:xfrm>
          <a:off x="12623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108857</xdr:rowOff>
    </xdr:from>
    <xdr:to>
      <xdr:col>82</xdr:col>
      <xdr:colOff>158750</xdr:colOff>
      <xdr:row>55</xdr:row>
      <xdr:rowOff>39007</xdr:rowOff>
    </xdr:to>
    <xdr:sp macro="" textlink="">
      <xdr:nvSpPr>
        <xdr:cNvPr id="272" name="楕円 271"/>
        <xdr:cNvSpPr/>
      </xdr:nvSpPr>
      <xdr:spPr>
        <a:xfrm>
          <a:off x="164592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125384</xdr:rowOff>
    </xdr:from>
    <xdr:ext cx="762000" cy="259045"/>
    <xdr:sp macro="" textlink="">
      <xdr:nvSpPr>
        <xdr:cNvPr id="273" name="その他該当値テキスト"/>
        <xdr:cNvSpPr txBox="1"/>
      </xdr:nvSpPr>
      <xdr:spPr>
        <a:xfrm>
          <a:off x="165989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43543</xdr:rowOff>
    </xdr:from>
    <xdr:to>
      <xdr:col>78</xdr:col>
      <xdr:colOff>120650</xdr:colOff>
      <xdr:row>54</xdr:row>
      <xdr:rowOff>145143</xdr:rowOff>
    </xdr:to>
    <xdr:sp macro="" textlink="">
      <xdr:nvSpPr>
        <xdr:cNvPr id="274" name="楕円 273"/>
        <xdr:cNvSpPr/>
      </xdr:nvSpPr>
      <xdr:spPr>
        <a:xfrm>
          <a:off x="15621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155320</xdr:rowOff>
    </xdr:from>
    <xdr:ext cx="736600" cy="259045"/>
    <xdr:sp macro="" textlink="">
      <xdr:nvSpPr>
        <xdr:cNvPr id="275" name="テキスト ボックス 274"/>
        <xdr:cNvSpPr txBox="1"/>
      </xdr:nvSpPr>
      <xdr:spPr>
        <a:xfrm>
          <a:off x="15290800" y="907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10885</xdr:rowOff>
    </xdr:from>
    <xdr:to>
      <xdr:col>74</xdr:col>
      <xdr:colOff>31750</xdr:colOff>
      <xdr:row>54</xdr:row>
      <xdr:rowOff>112485</xdr:rowOff>
    </xdr:to>
    <xdr:sp macro="" textlink="">
      <xdr:nvSpPr>
        <xdr:cNvPr id="276" name="楕円 275"/>
        <xdr:cNvSpPr/>
      </xdr:nvSpPr>
      <xdr:spPr>
        <a:xfrm>
          <a:off x="14732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122662</xdr:rowOff>
    </xdr:from>
    <xdr:ext cx="762000" cy="259045"/>
    <xdr:sp macro="" textlink="">
      <xdr:nvSpPr>
        <xdr:cNvPr id="277" name="テキスト ボックス 276"/>
        <xdr:cNvSpPr txBox="1"/>
      </xdr:nvSpPr>
      <xdr:spPr>
        <a:xfrm>
          <a:off x="14401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27215</xdr:rowOff>
    </xdr:from>
    <xdr:to>
      <xdr:col>69</xdr:col>
      <xdr:colOff>142875</xdr:colOff>
      <xdr:row>54</xdr:row>
      <xdr:rowOff>128815</xdr:rowOff>
    </xdr:to>
    <xdr:sp macro="" textlink="">
      <xdr:nvSpPr>
        <xdr:cNvPr id="278" name="楕円 277"/>
        <xdr:cNvSpPr/>
      </xdr:nvSpPr>
      <xdr:spPr>
        <a:xfrm>
          <a:off x="13843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138992</xdr:rowOff>
    </xdr:from>
    <xdr:ext cx="762000" cy="259045"/>
    <xdr:sp macro="" textlink="">
      <xdr:nvSpPr>
        <xdr:cNvPr id="279" name="テキスト ボックス 278"/>
        <xdr:cNvSpPr txBox="1"/>
      </xdr:nvSpPr>
      <xdr:spPr>
        <a:xfrm>
          <a:off x="13512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100693</xdr:rowOff>
    </xdr:from>
    <xdr:to>
      <xdr:col>65</xdr:col>
      <xdr:colOff>53975</xdr:colOff>
      <xdr:row>54</xdr:row>
      <xdr:rowOff>30843</xdr:rowOff>
    </xdr:to>
    <xdr:sp macro="" textlink="">
      <xdr:nvSpPr>
        <xdr:cNvPr id="280" name="楕円 279"/>
        <xdr:cNvSpPr/>
      </xdr:nvSpPr>
      <xdr:spPr>
        <a:xfrm>
          <a:off x="12954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41020</xdr:rowOff>
    </xdr:from>
    <xdr:ext cx="762000" cy="259045"/>
    <xdr:sp macro="" textlink="">
      <xdr:nvSpPr>
        <xdr:cNvPr id="281" name="テキスト ボックス 280"/>
        <xdr:cNvSpPr txBox="1"/>
      </xdr:nvSpPr>
      <xdr:spPr>
        <a:xfrm>
          <a:off x="12623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補助費等に係る経常収支比率は、類似団体内平均を</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4.2</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、対前年度比では</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となった。主な要因は、私立学童クラブ運営補助の増によるものである。 </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、引き続き適正な執行管理に努めていく。 </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146050</xdr:rowOff>
    </xdr:from>
    <xdr:to>
      <xdr:col>82</xdr:col>
      <xdr:colOff>107950</xdr:colOff>
      <xdr:row>40</xdr:row>
      <xdr:rowOff>69850</xdr:rowOff>
    </xdr:to>
    <xdr:cxnSp macro="">
      <xdr:nvCxnSpPr>
        <xdr:cNvPr id="309" name="直線コネクタ 308"/>
        <xdr:cNvCxnSpPr/>
      </xdr:nvCxnSpPr>
      <xdr:spPr>
        <a:xfrm flipV="1">
          <a:off x="16510000" y="5803900"/>
          <a:ext cx="0" cy="1123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41927</xdr:rowOff>
    </xdr:from>
    <xdr:ext cx="762000" cy="259045"/>
    <xdr:sp macro="" textlink="">
      <xdr:nvSpPr>
        <xdr:cNvPr id="310" name="補助費等最小値テキスト"/>
        <xdr:cNvSpPr txBox="1"/>
      </xdr:nvSpPr>
      <xdr:spPr>
        <a:xfrm>
          <a:off x="16598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69850</xdr:rowOff>
    </xdr:from>
    <xdr:to>
      <xdr:col>82</xdr:col>
      <xdr:colOff>196850</xdr:colOff>
      <xdr:row>40</xdr:row>
      <xdr:rowOff>69850</xdr:rowOff>
    </xdr:to>
    <xdr:cxnSp macro="">
      <xdr:nvCxnSpPr>
        <xdr:cNvPr id="311" name="直線コネクタ 310"/>
        <xdr:cNvCxnSpPr/>
      </xdr:nvCxnSpPr>
      <xdr:spPr>
        <a:xfrm>
          <a:off x="16421100" y="692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60977</xdr:rowOff>
    </xdr:from>
    <xdr:ext cx="762000" cy="259045"/>
    <xdr:sp macro="" textlink="">
      <xdr:nvSpPr>
        <xdr:cNvPr id="312" name="補助費等最大値テキスト"/>
        <xdr:cNvSpPr txBox="1"/>
      </xdr:nvSpPr>
      <xdr:spPr>
        <a:xfrm>
          <a:off x="16598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146050</xdr:rowOff>
    </xdr:from>
    <xdr:to>
      <xdr:col>82</xdr:col>
      <xdr:colOff>196850</xdr:colOff>
      <xdr:row>33</xdr:row>
      <xdr:rowOff>146050</xdr:rowOff>
    </xdr:to>
    <xdr:cxnSp macro="">
      <xdr:nvCxnSpPr>
        <xdr:cNvPr id="313" name="直線コネクタ 312"/>
        <xdr:cNvCxnSpPr/>
      </xdr:nvCxnSpPr>
      <xdr:spPr>
        <a:xfrm>
          <a:off x="16421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69850</xdr:rowOff>
    </xdr:from>
    <xdr:to>
      <xdr:col>82</xdr:col>
      <xdr:colOff>107950</xdr:colOff>
      <xdr:row>40</xdr:row>
      <xdr:rowOff>69850</xdr:rowOff>
    </xdr:to>
    <xdr:cxnSp macro="">
      <xdr:nvCxnSpPr>
        <xdr:cNvPr id="314" name="直線コネクタ 313"/>
        <xdr:cNvCxnSpPr/>
      </xdr:nvCxnSpPr>
      <xdr:spPr>
        <a:xfrm>
          <a:off x="15671800" y="6413500"/>
          <a:ext cx="838200" cy="51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92727</xdr:rowOff>
    </xdr:from>
    <xdr:ext cx="762000" cy="259045"/>
    <xdr:sp macro="" textlink="">
      <xdr:nvSpPr>
        <xdr:cNvPr id="315" name="補助費等平均値テキスト"/>
        <xdr:cNvSpPr txBox="1"/>
      </xdr:nvSpPr>
      <xdr:spPr>
        <a:xfrm>
          <a:off x="16598900" y="5922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76200</xdr:rowOff>
    </xdr:from>
    <xdr:to>
      <xdr:col>82</xdr:col>
      <xdr:colOff>158750</xdr:colOff>
      <xdr:row>36</xdr:row>
      <xdr:rowOff>6350</xdr:rowOff>
    </xdr:to>
    <xdr:sp macro="" textlink="">
      <xdr:nvSpPr>
        <xdr:cNvPr id="316" name="フローチャート: 判断 315"/>
        <xdr:cNvSpPr/>
      </xdr:nvSpPr>
      <xdr:spPr>
        <a:xfrm>
          <a:off x="164592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69850</xdr:rowOff>
    </xdr:from>
    <xdr:to>
      <xdr:col>78</xdr:col>
      <xdr:colOff>69850</xdr:colOff>
      <xdr:row>37</xdr:row>
      <xdr:rowOff>88900</xdr:rowOff>
    </xdr:to>
    <xdr:cxnSp macro="">
      <xdr:nvCxnSpPr>
        <xdr:cNvPr id="317" name="直線コネクタ 316"/>
        <xdr:cNvCxnSpPr/>
      </xdr:nvCxnSpPr>
      <xdr:spPr>
        <a:xfrm flipV="1">
          <a:off x="14782800" y="6413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76200</xdr:rowOff>
    </xdr:from>
    <xdr:to>
      <xdr:col>78</xdr:col>
      <xdr:colOff>120650</xdr:colOff>
      <xdr:row>36</xdr:row>
      <xdr:rowOff>6350</xdr:rowOff>
    </xdr:to>
    <xdr:sp macro="" textlink="">
      <xdr:nvSpPr>
        <xdr:cNvPr id="318" name="フローチャート: 判断 317"/>
        <xdr:cNvSpPr/>
      </xdr:nvSpPr>
      <xdr:spPr>
        <a:xfrm>
          <a:off x="15621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16527</xdr:rowOff>
    </xdr:from>
    <xdr:ext cx="736600" cy="259045"/>
    <xdr:sp macro="" textlink="">
      <xdr:nvSpPr>
        <xdr:cNvPr id="319" name="テキスト ボックス 318"/>
        <xdr:cNvSpPr txBox="1"/>
      </xdr:nvSpPr>
      <xdr:spPr>
        <a:xfrm>
          <a:off x="15290800" y="5845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50800</xdr:rowOff>
    </xdr:from>
    <xdr:to>
      <xdr:col>73</xdr:col>
      <xdr:colOff>180975</xdr:colOff>
      <xdr:row>37</xdr:row>
      <xdr:rowOff>88900</xdr:rowOff>
    </xdr:to>
    <xdr:cxnSp macro="">
      <xdr:nvCxnSpPr>
        <xdr:cNvPr id="320" name="直線コネクタ 319"/>
        <xdr:cNvCxnSpPr/>
      </xdr:nvCxnSpPr>
      <xdr:spPr>
        <a:xfrm>
          <a:off x="13893800" y="63944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114300</xdr:rowOff>
    </xdr:from>
    <xdr:to>
      <xdr:col>74</xdr:col>
      <xdr:colOff>31750</xdr:colOff>
      <xdr:row>36</xdr:row>
      <xdr:rowOff>44450</xdr:rowOff>
    </xdr:to>
    <xdr:sp macro="" textlink="">
      <xdr:nvSpPr>
        <xdr:cNvPr id="321" name="フローチャート: 判断 320"/>
        <xdr:cNvSpPr/>
      </xdr:nvSpPr>
      <xdr:spPr>
        <a:xfrm>
          <a:off x="14732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54627</xdr:rowOff>
    </xdr:from>
    <xdr:ext cx="762000" cy="259045"/>
    <xdr:sp macro="" textlink="">
      <xdr:nvSpPr>
        <xdr:cNvPr id="322" name="テキスト ボックス 321"/>
        <xdr:cNvSpPr txBox="1"/>
      </xdr:nvSpPr>
      <xdr:spPr>
        <a:xfrm>
          <a:off x="144018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50800</xdr:rowOff>
    </xdr:from>
    <xdr:to>
      <xdr:col>69</xdr:col>
      <xdr:colOff>92075</xdr:colOff>
      <xdr:row>37</xdr:row>
      <xdr:rowOff>165100</xdr:rowOff>
    </xdr:to>
    <xdr:cxnSp macro="">
      <xdr:nvCxnSpPr>
        <xdr:cNvPr id="323" name="直線コネクタ 322"/>
        <xdr:cNvCxnSpPr/>
      </xdr:nvCxnSpPr>
      <xdr:spPr>
        <a:xfrm flipV="1">
          <a:off x="13004800" y="63944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114300</xdr:rowOff>
    </xdr:from>
    <xdr:to>
      <xdr:col>69</xdr:col>
      <xdr:colOff>142875</xdr:colOff>
      <xdr:row>36</xdr:row>
      <xdr:rowOff>44450</xdr:rowOff>
    </xdr:to>
    <xdr:sp macro="" textlink="">
      <xdr:nvSpPr>
        <xdr:cNvPr id="324" name="フローチャート: 判断 323"/>
        <xdr:cNvSpPr/>
      </xdr:nvSpPr>
      <xdr:spPr>
        <a:xfrm>
          <a:off x="13843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54627</xdr:rowOff>
    </xdr:from>
    <xdr:ext cx="762000" cy="259045"/>
    <xdr:sp macro="" textlink="">
      <xdr:nvSpPr>
        <xdr:cNvPr id="325" name="テキスト ボックス 324"/>
        <xdr:cNvSpPr txBox="1"/>
      </xdr:nvSpPr>
      <xdr:spPr>
        <a:xfrm>
          <a:off x="135128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152400</xdr:rowOff>
    </xdr:from>
    <xdr:to>
      <xdr:col>65</xdr:col>
      <xdr:colOff>53975</xdr:colOff>
      <xdr:row>36</xdr:row>
      <xdr:rowOff>82550</xdr:rowOff>
    </xdr:to>
    <xdr:sp macro="" textlink="">
      <xdr:nvSpPr>
        <xdr:cNvPr id="326" name="フローチャート: 判断 325"/>
        <xdr:cNvSpPr/>
      </xdr:nvSpPr>
      <xdr:spPr>
        <a:xfrm>
          <a:off x="12954000" y="61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92727</xdr:rowOff>
    </xdr:from>
    <xdr:ext cx="762000" cy="259045"/>
    <xdr:sp macro="" textlink="">
      <xdr:nvSpPr>
        <xdr:cNvPr id="327" name="テキスト ボックス 326"/>
        <xdr:cNvSpPr txBox="1"/>
      </xdr:nvSpPr>
      <xdr:spPr>
        <a:xfrm>
          <a:off x="12623800" y="592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19050</xdr:rowOff>
    </xdr:from>
    <xdr:to>
      <xdr:col>82</xdr:col>
      <xdr:colOff>158750</xdr:colOff>
      <xdr:row>40</xdr:row>
      <xdr:rowOff>120650</xdr:rowOff>
    </xdr:to>
    <xdr:sp macro="" textlink="">
      <xdr:nvSpPr>
        <xdr:cNvPr id="333" name="楕円 332"/>
        <xdr:cNvSpPr/>
      </xdr:nvSpPr>
      <xdr:spPr>
        <a:xfrm>
          <a:off x="16459200" y="687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99077</xdr:rowOff>
    </xdr:from>
    <xdr:ext cx="762000" cy="259045"/>
    <xdr:sp macro="" textlink="">
      <xdr:nvSpPr>
        <xdr:cNvPr id="334" name="補助費等該当値テキスト"/>
        <xdr:cNvSpPr txBox="1"/>
      </xdr:nvSpPr>
      <xdr:spPr>
        <a:xfrm>
          <a:off x="16598900" y="678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19050</xdr:rowOff>
    </xdr:from>
    <xdr:to>
      <xdr:col>78</xdr:col>
      <xdr:colOff>120650</xdr:colOff>
      <xdr:row>37</xdr:row>
      <xdr:rowOff>120650</xdr:rowOff>
    </xdr:to>
    <xdr:sp macro="" textlink="">
      <xdr:nvSpPr>
        <xdr:cNvPr id="335" name="楕円 334"/>
        <xdr:cNvSpPr/>
      </xdr:nvSpPr>
      <xdr:spPr>
        <a:xfrm>
          <a:off x="15621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36" name="テキスト ボックス 335"/>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38100</xdr:rowOff>
    </xdr:from>
    <xdr:to>
      <xdr:col>74</xdr:col>
      <xdr:colOff>31750</xdr:colOff>
      <xdr:row>37</xdr:row>
      <xdr:rowOff>139700</xdr:rowOff>
    </xdr:to>
    <xdr:sp macro="" textlink="">
      <xdr:nvSpPr>
        <xdr:cNvPr id="337" name="楕円 336"/>
        <xdr:cNvSpPr/>
      </xdr:nvSpPr>
      <xdr:spPr>
        <a:xfrm>
          <a:off x="14732000" y="638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124477</xdr:rowOff>
    </xdr:from>
    <xdr:ext cx="762000" cy="259045"/>
    <xdr:sp macro="" textlink="">
      <xdr:nvSpPr>
        <xdr:cNvPr id="338" name="テキスト ボックス 337"/>
        <xdr:cNvSpPr txBox="1"/>
      </xdr:nvSpPr>
      <xdr:spPr>
        <a:xfrm>
          <a:off x="14401800" y="646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0</xdr:rowOff>
    </xdr:from>
    <xdr:to>
      <xdr:col>69</xdr:col>
      <xdr:colOff>142875</xdr:colOff>
      <xdr:row>37</xdr:row>
      <xdr:rowOff>101600</xdr:rowOff>
    </xdr:to>
    <xdr:sp macro="" textlink="">
      <xdr:nvSpPr>
        <xdr:cNvPr id="339" name="楕円 338"/>
        <xdr:cNvSpPr/>
      </xdr:nvSpPr>
      <xdr:spPr>
        <a:xfrm>
          <a:off x="13843000" y="634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86377</xdr:rowOff>
    </xdr:from>
    <xdr:ext cx="762000" cy="259045"/>
    <xdr:sp macro="" textlink="">
      <xdr:nvSpPr>
        <xdr:cNvPr id="340" name="テキスト ボックス 339"/>
        <xdr:cNvSpPr txBox="1"/>
      </xdr:nvSpPr>
      <xdr:spPr>
        <a:xfrm>
          <a:off x="13512800" y="643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114300</xdr:rowOff>
    </xdr:from>
    <xdr:to>
      <xdr:col>65</xdr:col>
      <xdr:colOff>53975</xdr:colOff>
      <xdr:row>38</xdr:row>
      <xdr:rowOff>44450</xdr:rowOff>
    </xdr:to>
    <xdr:sp macro="" textlink="">
      <xdr:nvSpPr>
        <xdr:cNvPr id="341" name="楕円 340"/>
        <xdr:cNvSpPr/>
      </xdr:nvSpPr>
      <xdr:spPr>
        <a:xfrm>
          <a:off x="12954000" y="645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29227</xdr:rowOff>
    </xdr:from>
    <xdr:ext cx="762000" cy="259045"/>
    <xdr:sp macro="" textlink="">
      <xdr:nvSpPr>
        <xdr:cNvPr id="342" name="テキスト ボックス 341"/>
        <xdr:cNvSpPr txBox="1"/>
      </xdr:nvSpPr>
      <xdr:spPr>
        <a:xfrm>
          <a:off x="12623800" y="654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公債費に係る経常収支比率は、類似団体内平均を</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ポイント下回った。 類似団体内平均を下回っている主な要因は、後年度負担を考慮し、平成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年度以降、新規の区債を発行していないことによるものであり、令和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年度までにすべての区債の償還が完了する見込みである。 </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今後も、継続的な行財政の効率化を行い、過大な後年度負担を発生させないような財政運営に努めていく。 </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82</xdr:row>
      <xdr:rowOff>12700</xdr:rowOff>
    </xdr:to>
    <xdr:cxnSp macro="">
      <xdr:nvCxnSpPr>
        <xdr:cNvPr id="369" name="直線コネクタ 368"/>
        <xdr:cNvCxnSpPr/>
      </xdr:nvCxnSpPr>
      <xdr:spPr>
        <a:xfrm flipV="1">
          <a:off x="4826000" y="125476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156227</xdr:rowOff>
    </xdr:from>
    <xdr:ext cx="762000" cy="259045"/>
    <xdr:sp macro="" textlink="">
      <xdr:nvSpPr>
        <xdr:cNvPr id="370" name="公債費最小値テキスト"/>
        <xdr:cNvSpPr txBox="1"/>
      </xdr:nvSpPr>
      <xdr:spPr>
        <a:xfrm>
          <a:off x="49149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12700</xdr:rowOff>
    </xdr:from>
    <xdr:to>
      <xdr:col>24</xdr:col>
      <xdr:colOff>114300</xdr:colOff>
      <xdr:row>82</xdr:row>
      <xdr:rowOff>12700</xdr:rowOff>
    </xdr:to>
    <xdr:cxnSp macro="">
      <xdr:nvCxnSpPr>
        <xdr:cNvPr id="371" name="直線コネクタ 370"/>
        <xdr:cNvCxnSpPr/>
      </xdr:nvCxnSpPr>
      <xdr:spPr>
        <a:xfrm>
          <a:off x="4737100" y="1407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macro="" textlink="">
      <xdr:nvSpPr>
        <xdr:cNvPr id="372" name="公債費最大値テキスト"/>
        <xdr:cNvSpPr txBox="1"/>
      </xdr:nvSpPr>
      <xdr:spPr>
        <a:xfrm>
          <a:off x="4914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73" name="直線コネクタ 372"/>
        <xdr:cNvCxnSpPr/>
      </xdr:nvCxnSpPr>
      <xdr:spPr>
        <a:xfrm>
          <a:off x="4737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31750</xdr:rowOff>
    </xdr:from>
    <xdr:to>
      <xdr:col>24</xdr:col>
      <xdr:colOff>25400</xdr:colOff>
      <xdr:row>73</xdr:row>
      <xdr:rowOff>146050</xdr:rowOff>
    </xdr:to>
    <xdr:cxnSp macro="">
      <xdr:nvCxnSpPr>
        <xdr:cNvPr id="374" name="直線コネクタ 373"/>
        <xdr:cNvCxnSpPr/>
      </xdr:nvCxnSpPr>
      <xdr:spPr>
        <a:xfrm flipV="1">
          <a:off x="3987800" y="125476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67327</xdr:rowOff>
    </xdr:from>
    <xdr:ext cx="762000" cy="259045"/>
    <xdr:sp macro="" textlink="">
      <xdr:nvSpPr>
        <xdr:cNvPr id="375" name="公債費平均値テキスト"/>
        <xdr:cNvSpPr txBox="1"/>
      </xdr:nvSpPr>
      <xdr:spPr>
        <a:xfrm>
          <a:off x="4914900" y="1326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95250</xdr:rowOff>
    </xdr:from>
    <xdr:to>
      <xdr:col>24</xdr:col>
      <xdr:colOff>76200</xdr:colOff>
      <xdr:row>78</xdr:row>
      <xdr:rowOff>25400</xdr:rowOff>
    </xdr:to>
    <xdr:sp macro="" textlink="">
      <xdr:nvSpPr>
        <xdr:cNvPr id="376" name="フローチャート: 判断 375"/>
        <xdr:cNvSpPr/>
      </xdr:nvSpPr>
      <xdr:spPr>
        <a:xfrm>
          <a:off x="4775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146050</xdr:rowOff>
    </xdr:from>
    <xdr:to>
      <xdr:col>19</xdr:col>
      <xdr:colOff>187325</xdr:colOff>
      <xdr:row>75</xdr:row>
      <xdr:rowOff>31750</xdr:rowOff>
    </xdr:to>
    <xdr:cxnSp macro="">
      <xdr:nvCxnSpPr>
        <xdr:cNvPr id="377" name="直線コネクタ 376"/>
        <xdr:cNvCxnSpPr/>
      </xdr:nvCxnSpPr>
      <xdr:spPr>
        <a:xfrm flipV="1">
          <a:off x="3098800" y="126619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0</xdr:rowOff>
    </xdr:from>
    <xdr:to>
      <xdr:col>20</xdr:col>
      <xdr:colOff>38100</xdr:colOff>
      <xdr:row>78</xdr:row>
      <xdr:rowOff>101600</xdr:rowOff>
    </xdr:to>
    <xdr:sp macro="" textlink="">
      <xdr:nvSpPr>
        <xdr:cNvPr id="378" name="フローチャート: 判断 377"/>
        <xdr:cNvSpPr/>
      </xdr:nvSpPr>
      <xdr:spPr>
        <a:xfrm>
          <a:off x="3937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86377</xdr:rowOff>
    </xdr:from>
    <xdr:ext cx="736600" cy="259045"/>
    <xdr:sp macro="" textlink="">
      <xdr:nvSpPr>
        <xdr:cNvPr id="379" name="テキスト ボックス 378"/>
        <xdr:cNvSpPr txBox="1"/>
      </xdr:nvSpPr>
      <xdr:spPr>
        <a:xfrm>
          <a:off x="3606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31750</xdr:rowOff>
    </xdr:from>
    <xdr:to>
      <xdr:col>15</xdr:col>
      <xdr:colOff>98425</xdr:colOff>
      <xdr:row>76</xdr:row>
      <xdr:rowOff>12700</xdr:rowOff>
    </xdr:to>
    <xdr:cxnSp macro="">
      <xdr:nvCxnSpPr>
        <xdr:cNvPr id="380" name="直線コネクタ 379"/>
        <xdr:cNvCxnSpPr/>
      </xdr:nvCxnSpPr>
      <xdr:spPr>
        <a:xfrm flipV="1">
          <a:off x="2209800" y="128905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79</xdr:row>
      <xdr:rowOff>19050</xdr:rowOff>
    </xdr:from>
    <xdr:to>
      <xdr:col>15</xdr:col>
      <xdr:colOff>149225</xdr:colOff>
      <xdr:row>79</xdr:row>
      <xdr:rowOff>120650</xdr:rowOff>
    </xdr:to>
    <xdr:sp macro="" textlink="">
      <xdr:nvSpPr>
        <xdr:cNvPr id="381" name="フローチャート: 判断 380"/>
        <xdr:cNvSpPr/>
      </xdr:nvSpPr>
      <xdr:spPr>
        <a:xfrm>
          <a:off x="30480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105427</xdr:rowOff>
    </xdr:from>
    <xdr:ext cx="762000" cy="259045"/>
    <xdr:sp macro="" textlink="">
      <xdr:nvSpPr>
        <xdr:cNvPr id="382" name="テキスト ボックス 381"/>
        <xdr:cNvSpPr txBox="1"/>
      </xdr:nvSpPr>
      <xdr:spPr>
        <a:xfrm>
          <a:off x="2717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12700</xdr:rowOff>
    </xdr:from>
    <xdr:to>
      <xdr:col>11</xdr:col>
      <xdr:colOff>9525</xdr:colOff>
      <xdr:row>76</xdr:row>
      <xdr:rowOff>12700</xdr:rowOff>
    </xdr:to>
    <xdr:cxnSp macro="">
      <xdr:nvCxnSpPr>
        <xdr:cNvPr id="383" name="直線コネクタ 382"/>
        <xdr:cNvCxnSpPr/>
      </xdr:nvCxnSpPr>
      <xdr:spPr>
        <a:xfrm>
          <a:off x="1320800" y="13042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95250</xdr:rowOff>
    </xdr:from>
    <xdr:to>
      <xdr:col>11</xdr:col>
      <xdr:colOff>60325</xdr:colOff>
      <xdr:row>80</xdr:row>
      <xdr:rowOff>25400</xdr:rowOff>
    </xdr:to>
    <xdr:sp macro="" textlink="">
      <xdr:nvSpPr>
        <xdr:cNvPr id="384" name="フローチャート: 判断 383"/>
        <xdr:cNvSpPr/>
      </xdr:nvSpPr>
      <xdr:spPr>
        <a:xfrm>
          <a:off x="2159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10177</xdr:rowOff>
    </xdr:from>
    <xdr:ext cx="762000" cy="259045"/>
    <xdr:sp macro="" textlink="">
      <xdr:nvSpPr>
        <xdr:cNvPr id="385" name="テキスト ボックス 384"/>
        <xdr:cNvSpPr txBox="1"/>
      </xdr:nvSpPr>
      <xdr:spPr>
        <a:xfrm>
          <a:off x="1828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114300</xdr:rowOff>
    </xdr:from>
    <xdr:to>
      <xdr:col>6</xdr:col>
      <xdr:colOff>171450</xdr:colOff>
      <xdr:row>81</xdr:row>
      <xdr:rowOff>44450</xdr:rowOff>
    </xdr:to>
    <xdr:sp macro="" textlink="">
      <xdr:nvSpPr>
        <xdr:cNvPr id="386" name="フローチャート: 判断 385"/>
        <xdr:cNvSpPr/>
      </xdr:nvSpPr>
      <xdr:spPr>
        <a:xfrm>
          <a:off x="1270000" y="1383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29227</xdr:rowOff>
    </xdr:from>
    <xdr:ext cx="762000" cy="259045"/>
    <xdr:sp macro="" textlink="">
      <xdr:nvSpPr>
        <xdr:cNvPr id="387" name="テキスト ボックス 386"/>
        <xdr:cNvSpPr txBox="1"/>
      </xdr:nvSpPr>
      <xdr:spPr>
        <a:xfrm>
          <a:off x="939800" y="1391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72</xdr:row>
      <xdr:rowOff>152400</xdr:rowOff>
    </xdr:from>
    <xdr:to>
      <xdr:col>24</xdr:col>
      <xdr:colOff>76200</xdr:colOff>
      <xdr:row>73</xdr:row>
      <xdr:rowOff>82550</xdr:rowOff>
    </xdr:to>
    <xdr:sp macro="" textlink="">
      <xdr:nvSpPr>
        <xdr:cNvPr id="393" name="楕円 392"/>
        <xdr:cNvSpPr/>
      </xdr:nvSpPr>
      <xdr:spPr>
        <a:xfrm>
          <a:off x="4775200" y="1249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60977</xdr:rowOff>
    </xdr:from>
    <xdr:ext cx="762000" cy="259045"/>
    <xdr:sp macro="" textlink="">
      <xdr:nvSpPr>
        <xdr:cNvPr id="394" name="公債費該当値テキスト"/>
        <xdr:cNvSpPr txBox="1"/>
      </xdr:nvSpPr>
      <xdr:spPr>
        <a:xfrm>
          <a:off x="4914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95250</xdr:rowOff>
    </xdr:from>
    <xdr:to>
      <xdr:col>20</xdr:col>
      <xdr:colOff>38100</xdr:colOff>
      <xdr:row>74</xdr:row>
      <xdr:rowOff>25400</xdr:rowOff>
    </xdr:to>
    <xdr:sp macro="" textlink="">
      <xdr:nvSpPr>
        <xdr:cNvPr id="395" name="楕円 394"/>
        <xdr:cNvSpPr/>
      </xdr:nvSpPr>
      <xdr:spPr>
        <a:xfrm>
          <a:off x="3937000" y="1261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35577</xdr:rowOff>
    </xdr:from>
    <xdr:ext cx="736600" cy="259045"/>
    <xdr:sp macro="" textlink="">
      <xdr:nvSpPr>
        <xdr:cNvPr id="396" name="テキスト ボックス 395"/>
        <xdr:cNvSpPr txBox="1"/>
      </xdr:nvSpPr>
      <xdr:spPr>
        <a:xfrm>
          <a:off x="3606800" y="1237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152400</xdr:rowOff>
    </xdr:from>
    <xdr:to>
      <xdr:col>15</xdr:col>
      <xdr:colOff>149225</xdr:colOff>
      <xdr:row>75</xdr:row>
      <xdr:rowOff>82550</xdr:rowOff>
    </xdr:to>
    <xdr:sp macro="" textlink="">
      <xdr:nvSpPr>
        <xdr:cNvPr id="397" name="楕円 396"/>
        <xdr:cNvSpPr/>
      </xdr:nvSpPr>
      <xdr:spPr>
        <a:xfrm>
          <a:off x="3048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92727</xdr:rowOff>
    </xdr:from>
    <xdr:ext cx="762000" cy="259045"/>
    <xdr:sp macro="" textlink="">
      <xdr:nvSpPr>
        <xdr:cNvPr id="398" name="テキスト ボックス 397"/>
        <xdr:cNvSpPr txBox="1"/>
      </xdr:nvSpPr>
      <xdr:spPr>
        <a:xfrm>
          <a:off x="2717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133350</xdr:rowOff>
    </xdr:from>
    <xdr:to>
      <xdr:col>11</xdr:col>
      <xdr:colOff>60325</xdr:colOff>
      <xdr:row>76</xdr:row>
      <xdr:rowOff>63500</xdr:rowOff>
    </xdr:to>
    <xdr:sp macro="" textlink="">
      <xdr:nvSpPr>
        <xdr:cNvPr id="399" name="楕円 398"/>
        <xdr:cNvSpPr/>
      </xdr:nvSpPr>
      <xdr:spPr>
        <a:xfrm>
          <a:off x="2159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73677</xdr:rowOff>
    </xdr:from>
    <xdr:ext cx="762000" cy="259045"/>
    <xdr:sp macro="" textlink="">
      <xdr:nvSpPr>
        <xdr:cNvPr id="400" name="テキスト ボックス 399"/>
        <xdr:cNvSpPr txBox="1"/>
      </xdr:nvSpPr>
      <xdr:spPr>
        <a:xfrm>
          <a:off x="1828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133350</xdr:rowOff>
    </xdr:from>
    <xdr:to>
      <xdr:col>6</xdr:col>
      <xdr:colOff>171450</xdr:colOff>
      <xdr:row>76</xdr:row>
      <xdr:rowOff>63500</xdr:rowOff>
    </xdr:to>
    <xdr:sp macro="" textlink="">
      <xdr:nvSpPr>
        <xdr:cNvPr id="401" name="楕円 400"/>
        <xdr:cNvSpPr/>
      </xdr:nvSpPr>
      <xdr:spPr>
        <a:xfrm>
          <a:off x="1270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73677</xdr:rowOff>
    </xdr:from>
    <xdr:ext cx="762000" cy="259045"/>
    <xdr:sp macro="" textlink="">
      <xdr:nvSpPr>
        <xdr:cNvPr id="402" name="テキスト ボックス 401"/>
        <xdr:cNvSpPr txBox="1"/>
      </xdr:nvSpPr>
      <xdr:spPr>
        <a:xfrm>
          <a:off x="939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公債費を除いたものに係る経常収支比率は、類似団体内平均を</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ポイント下回</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、対前年度比では</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となった。主な要因は、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生活保護費及び感染症公費負担の減</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などにより扶助費へ充当された経常一般財源が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となったことによるものである。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今後とも事務事業全般の見直しによる経常的経費の削減に努めていく</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60706</xdr:rowOff>
    </xdr:from>
    <xdr:to>
      <xdr:col>82</xdr:col>
      <xdr:colOff>107950</xdr:colOff>
      <xdr:row>80</xdr:row>
      <xdr:rowOff>149861</xdr:rowOff>
    </xdr:to>
    <xdr:cxnSp macro="">
      <xdr:nvCxnSpPr>
        <xdr:cNvPr id="428" name="直線コネクタ 427"/>
        <xdr:cNvCxnSpPr/>
      </xdr:nvCxnSpPr>
      <xdr:spPr>
        <a:xfrm flipV="1">
          <a:off x="16510000" y="12576556"/>
          <a:ext cx="0" cy="1289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121938</xdr:rowOff>
    </xdr:from>
    <xdr:ext cx="762000" cy="259045"/>
    <xdr:sp macro="" textlink="">
      <xdr:nvSpPr>
        <xdr:cNvPr id="429" name="公債費以外最小値テキスト"/>
        <xdr:cNvSpPr txBox="1"/>
      </xdr:nvSpPr>
      <xdr:spPr>
        <a:xfrm>
          <a:off x="16598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149861</xdr:rowOff>
    </xdr:from>
    <xdr:to>
      <xdr:col>82</xdr:col>
      <xdr:colOff>196850</xdr:colOff>
      <xdr:row>80</xdr:row>
      <xdr:rowOff>149861</xdr:rowOff>
    </xdr:to>
    <xdr:cxnSp macro="">
      <xdr:nvCxnSpPr>
        <xdr:cNvPr id="430" name="直線コネクタ 429"/>
        <xdr:cNvCxnSpPr/>
      </xdr:nvCxnSpPr>
      <xdr:spPr>
        <a:xfrm>
          <a:off x="16421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147083</xdr:rowOff>
    </xdr:from>
    <xdr:ext cx="762000" cy="259045"/>
    <xdr:sp macro="" textlink="">
      <xdr:nvSpPr>
        <xdr:cNvPr id="431" name="公債費以外最大値テキスト"/>
        <xdr:cNvSpPr txBox="1"/>
      </xdr:nvSpPr>
      <xdr:spPr>
        <a:xfrm>
          <a:off x="16598900" y="1232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60706</xdr:rowOff>
    </xdr:from>
    <xdr:to>
      <xdr:col>82</xdr:col>
      <xdr:colOff>196850</xdr:colOff>
      <xdr:row>73</xdr:row>
      <xdr:rowOff>60706</xdr:rowOff>
    </xdr:to>
    <xdr:cxnSp macro="">
      <xdr:nvCxnSpPr>
        <xdr:cNvPr id="432" name="直線コネクタ 431"/>
        <xdr:cNvCxnSpPr/>
      </xdr:nvCxnSpPr>
      <xdr:spPr>
        <a:xfrm>
          <a:off x="16421100" y="1257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136144</xdr:rowOff>
    </xdr:from>
    <xdr:to>
      <xdr:col>82</xdr:col>
      <xdr:colOff>107950</xdr:colOff>
      <xdr:row>75</xdr:row>
      <xdr:rowOff>28702</xdr:rowOff>
    </xdr:to>
    <xdr:cxnSp macro="">
      <xdr:nvCxnSpPr>
        <xdr:cNvPr id="433" name="直線コネクタ 432"/>
        <xdr:cNvCxnSpPr/>
      </xdr:nvCxnSpPr>
      <xdr:spPr>
        <a:xfrm flipV="1">
          <a:off x="15671800" y="1282344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107714</xdr:rowOff>
    </xdr:from>
    <xdr:ext cx="762000" cy="259045"/>
    <xdr:sp macro="" textlink="">
      <xdr:nvSpPr>
        <xdr:cNvPr id="434" name="公債費以外平均値テキスト"/>
        <xdr:cNvSpPr txBox="1"/>
      </xdr:nvSpPr>
      <xdr:spPr>
        <a:xfrm>
          <a:off x="16598900" y="131379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135637</xdr:rowOff>
    </xdr:from>
    <xdr:to>
      <xdr:col>82</xdr:col>
      <xdr:colOff>158750</xdr:colOff>
      <xdr:row>77</xdr:row>
      <xdr:rowOff>65787</xdr:rowOff>
    </xdr:to>
    <xdr:sp macro="" textlink="">
      <xdr:nvSpPr>
        <xdr:cNvPr id="435" name="フローチャート: 判断 434"/>
        <xdr:cNvSpPr/>
      </xdr:nvSpPr>
      <xdr:spPr>
        <a:xfrm>
          <a:off x="164592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53848</xdr:rowOff>
    </xdr:from>
    <xdr:to>
      <xdr:col>78</xdr:col>
      <xdr:colOff>69850</xdr:colOff>
      <xdr:row>75</xdr:row>
      <xdr:rowOff>28702</xdr:rowOff>
    </xdr:to>
    <xdr:cxnSp macro="">
      <xdr:nvCxnSpPr>
        <xdr:cNvPr id="436" name="直線コネクタ 435"/>
        <xdr:cNvCxnSpPr/>
      </xdr:nvCxnSpPr>
      <xdr:spPr>
        <a:xfrm>
          <a:off x="14782800" y="12741148"/>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7" name="フローチャート: 判断 436"/>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50564</xdr:rowOff>
    </xdr:from>
    <xdr:ext cx="736600" cy="259045"/>
    <xdr:sp macro="" textlink="">
      <xdr:nvSpPr>
        <xdr:cNvPr id="438" name="テキスト ボックス 437"/>
        <xdr:cNvSpPr txBox="1"/>
      </xdr:nvSpPr>
      <xdr:spPr>
        <a:xfrm>
          <a:off x="15290800" y="13252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124714</xdr:rowOff>
    </xdr:from>
    <xdr:to>
      <xdr:col>73</xdr:col>
      <xdr:colOff>180975</xdr:colOff>
      <xdr:row>74</xdr:row>
      <xdr:rowOff>53848</xdr:rowOff>
    </xdr:to>
    <xdr:cxnSp macro="">
      <xdr:nvCxnSpPr>
        <xdr:cNvPr id="439" name="直線コネクタ 438"/>
        <xdr:cNvCxnSpPr/>
      </xdr:nvCxnSpPr>
      <xdr:spPr>
        <a:xfrm>
          <a:off x="13893800" y="1264056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9906</xdr:rowOff>
    </xdr:from>
    <xdr:to>
      <xdr:col>74</xdr:col>
      <xdr:colOff>31750</xdr:colOff>
      <xdr:row>77</xdr:row>
      <xdr:rowOff>111506</xdr:rowOff>
    </xdr:to>
    <xdr:sp macro="" textlink="">
      <xdr:nvSpPr>
        <xdr:cNvPr id="440" name="フローチャート: 判断 439"/>
        <xdr:cNvSpPr/>
      </xdr:nvSpPr>
      <xdr:spPr>
        <a:xfrm>
          <a:off x="14732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96283</xdr:rowOff>
    </xdr:from>
    <xdr:ext cx="762000" cy="259045"/>
    <xdr:sp macro="" textlink="">
      <xdr:nvSpPr>
        <xdr:cNvPr id="441" name="テキスト ボックス 440"/>
        <xdr:cNvSpPr txBox="1"/>
      </xdr:nvSpPr>
      <xdr:spPr>
        <a:xfrm>
          <a:off x="14401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72</xdr:row>
      <xdr:rowOff>113284</xdr:rowOff>
    </xdr:from>
    <xdr:to>
      <xdr:col>69</xdr:col>
      <xdr:colOff>92075</xdr:colOff>
      <xdr:row>73</xdr:row>
      <xdr:rowOff>124714</xdr:rowOff>
    </xdr:to>
    <xdr:cxnSp macro="">
      <xdr:nvCxnSpPr>
        <xdr:cNvPr id="442" name="直線コネクタ 441"/>
        <xdr:cNvCxnSpPr/>
      </xdr:nvCxnSpPr>
      <xdr:spPr>
        <a:xfrm>
          <a:off x="13004800" y="12457684"/>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71628</xdr:rowOff>
    </xdr:from>
    <xdr:to>
      <xdr:col>69</xdr:col>
      <xdr:colOff>142875</xdr:colOff>
      <xdr:row>77</xdr:row>
      <xdr:rowOff>1778</xdr:rowOff>
    </xdr:to>
    <xdr:sp macro="" textlink="">
      <xdr:nvSpPr>
        <xdr:cNvPr id="443" name="フローチャート: 判断 442"/>
        <xdr:cNvSpPr/>
      </xdr:nvSpPr>
      <xdr:spPr>
        <a:xfrm>
          <a:off x="13843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158005</xdr:rowOff>
    </xdr:from>
    <xdr:ext cx="762000" cy="259045"/>
    <xdr:sp macro="" textlink="">
      <xdr:nvSpPr>
        <xdr:cNvPr id="444" name="テキスト ボックス 443"/>
        <xdr:cNvSpPr txBox="1"/>
      </xdr:nvSpPr>
      <xdr:spPr>
        <a:xfrm>
          <a:off x="135128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60198</xdr:rowOff>
    </xdr:from>
    <xdr:to>
      <xdr:col>65</xdr:col>
      <xdr:colOff>53975</xdr:colOff>
      <xdr:row>75</xdr:row>
      <xdr:rowOff>161798</xdr:rowOff>
    </xdr:to>
    <xdr:sp macro="" textlink="">
      <xdr:nvSpPr>
        <xdr:cNvPr id="445" name="フローチャート: 判断 444"/>
        <xdr:cNvSpPr/>
      </xdr:nvSpPr>
      <xdr:spPr>
        <a:xfrm>
          <a:off x="12954000" y="1291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146575</xdr:rowOff>
    </xdr:from>
    <xdr:ext cx="762000" cy="259045"/>
    <xdr:sp macro="" textlink="">
      <xdr:nvSpPr>
        <xdr:cNvPr id="446" name="テキスト ボックス 445"/>
        <xdr:cNvSpPr txBox="1"/>
      </xdr:nvSpPr>
      <xdr:spPr>
        <a:xfrm>
          <a:off x="12623800" y="13005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85344</xdr:rowOff>
    </xdr:from>
    <xdr:to>
      <xdr:col>82</xdr:col>
      <xdr:colOff>158750</xdr:colOff>
      <xdr:row>75</xdr:row>
      <xdr:rowOff>15494</xdr:rowOff>
    </xdr:to>
    <xdr:sp macro="" textlink="">
      <xdr:nvSpPr>
        <xdr:cNvPr id="452" name="楕円 451"/>
        <xdr:cNvSpPr/>
      </xdr:nvSpPr>
      <xdr:spPr>
        <a:xfrm>
          <a:off x="16459200" y="1277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101871</xdr:rowOff>
    </xdr:from>
    <xdr:ext cx="762000" cy="259045"/>
    <xdr:sp macro="" textlink="">
      <xdr:nvSpPr>
        <xdr:cNvPr id="453" name="公債費以外該当値テキスト"/>
        <xdr:cNvSpPr txBox="1"/>
      </xdr:nvSpPr>
      <xdr:spPr>
        <a:xfrm>
          <a:off x="16598900" y="12617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149352</xdr:rowOff>
    </xdr:from>
    <xdr:to>
      <xdr:col>78</xdr:col>
      <xdr:colOff>120650</xdr:colOff>
      <xdr:row>75</xdr:row>
      <xdr:rowOff>79502</xdr:rowOff>
    </xdr:to>
    <xdr:sp macro="" textlink="">
      <xdr:nvSpPr>
        <xdr:cNvPr id="454" name="楕円 453"/>
        <xdr:cNvSpPr/>
      </xdr:nvSpPr>
      <xdr:spPr>
        <a:xfrm>
          <a:off x="156210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89679</xdr:rowOff>
    </xdr:from>
    <xdr:ext cx="736600" cy="259045"/>
    <xdr:sp macro="" textlink="">
      <xdr:nvSpPr>
        <xdr:cNvPr id="455" name="テキスト ボックス 454"/>
        <xdr:cNvSpPr txBox="1"/>
      </xdr:nvSpPr>
      <xdr:spPr>
        <a:xfrm>
          <a:off x="15290800" y="12605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3048</xdr:rowOff>
    </xdr:from>
    <xdr:to>
      <xdr:col>74</xdr:col>
      <xdr:colOff>31750</xdr:colOff>
      <xdr:row>74</xdr:row>
      <xdr:rowOff>104648</xdr:rowOff>
    </xdr:to>
    <xdr:sp macro="" textlink="">
      <xdr:nvSpPr>
        <xdr:cNvPr id="456" name="楕円 455"/>
        <xdr:cNvSpPr/>
      </xdr:nvSpPr>
      <xdr:spPr>
        <a:xfrm>
          <a:off x="14732000" y="1269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114825</xdr:rowOff>
    </xdr:from>
    <xdr:ext cx="762000" cy="259045"/>
    <xdr:sp macro="" textlink="">
      <xdr:nvSpPr>
        <xdr:cNvPr id="457" name="テキスト ボックス 456"/>
        <xdr:cNvSpPr txBox="1"/>
      </xdr:nvSpPr>
      <xdr:spPr>
        <a:xfrm>
          <a:off x="14401800" y="1245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73914</xdr:rowOff>
    </xdr:from>
    <xdr:to>
      <xdr:col>69</xdr:col>
      <xdr:colOff>142875</xdr:colOff>
      <xdr:row>74</xdr:row>
      <xdr:rowOff>4064</xdr:rowOff>
    </xdr:to>
    <xdr:sp macro="" textlink="">
      <xdr:nvSpPr>
        <xdr:cNvPr id="458" name="楕円 457"/>
        <xdr:cNvSpPr/>
      </xdr:nvSpPr>
      <xdr:spPr>
        <a:xfrm>
          <a:off x="13843000" y="1258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14241</xdr:rowOff>
    </xdr:from>
    <xdr:ext cx="762000" cy="259045"/>
    <xdr:sp macro="" textlink="">
      <xdr:nvSpPr>
        <xdr:cNvPr id="459" name="テキスト ボックス 458"/>
        <xdr:cNvSpPr txBox="1"/>
      </xdr:nvSpPr>
      <xdr:spPr>
        <a:xfrm>
          <a:off x="13512800" y="12358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62484</xdr:rowOff>
    </xdr:from>
    <xdr:to>
      <xdr:col>65</xdr:col>
      <xdr:colOff>53975</xdr:colOff>
      <xdr:row>72</xdr:row>
      <xdr:rowOff>164084</xdr:rowOff>
    </xdr:to>
    <xdr:sp macro="" textlink="">
      <xdr:nvSpPr>
        <xdr:cNvPr id="460" name="楕円 459"/>
        <xdr:cNvSpPr/>
      </xdr:nvSpPr>
      <xdr:spPr>
        <a:xfrm>
          <a:off x="12954000" y="1240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2811</xdr:rowOff>
    </xdr:from>
    <xdr:ext cx="762000" cy="259045"/>
    <xdr:sp macro="" textlink="">
      <xdr:nvSpPr>
        <xdr:cNvPr id="461" name="テキスト ボックス 460"/>
        <xdr:cNvSpPr txBox="1"/>
      </xdr:nvSpPr>
      <xdr:spPr>
        <a:xfrm>
          <a:off x="12623800" y="12175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東京都千代田区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17599</xdr:rowOff>
    </xdr:from>
    <xdr:to>
      <xdr:col>29</xdr:col>
      <xdr:colOff>127000</xdr:colOff>
      <xdr:row>19</xdr:row>
      <xdr:rowOff>83305</xdr:rowOff>
    </xdr:to>
    <xdr:cxnSp macro="">
      <xdr:nvCxnSpPr>
        <xdr:cNvPr id="47" name="直線コネクタ 46"/>
        <xdr:cNvCxnSpPr/>
      </xdr:nvCxnSpPr>
      <xdr:spPr bwMode="auto">
        <a:xfrm flipV="1">
          <a:off x="5651500" y="2122624"/>
          <a:ext cx="0" cy="1265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55382</xdr:rowOff>
    </xdr:from>
    <xdr:ext cx="762000" cy="259045"/>
    <xdr:sp macro="" textlink="">
      <xdr:nvSpPr>
        <xdr:cNvPr id="48" name="人口1人当たり決算額の推移最小値テキスト130"/>
        <xdr:cNvSpPr txBox="1"/>
      </xdr:nvSpPr>
      <xdr:spPr>
        <a:xfrm>
          <a:off x="5740400" y="33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83305</xdr:rowOff>
    </xdr:from>
    <xdr:to>
      <xdr:col>30</xdr:col>
      <xdr:colOff>25400</xdr:colOff>
      <xdr:row>19</xdr:row>
      <xdr:rowOff>83305</xdr:rowOff>
    </xdr:to>
    <xdr:cxnSp macro="">
      <xdr:nvCxnSpPr>
        <xdr:cNvPr id="49" name="直線コネクタ 48"/>
        <xdr:cNvCxnSpPr/>
      </xdr:nvCxnSpPr>
      <xdr:spPr bwMode="auto">
        <a:xfrm>
          <a:off x="5562600" y="33884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103976</xdr:rowOff>
    </xdr:from>
    <xdr:ext cx="762000" cy="259045"/>
    <xdr:sp macro="" textlink="">
      <xdr:nvSpPr>
        <xdr:cNvPr id="50" name="人口1人当たり決算額の推移最大値テキスト130"/>
        <xdr:cNvSpPr txBox="1"/>
      </xdr:nvSpPr>
      <xdr:spPr>
        <a:xfrm>
          <a:off x="5740400" y="1866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17599</xdr:rowOff>
    </xdr:from>
    <xdr:to>
      <xdr:col>30</xdr:col>
      <xdr:colOff>25400</xdr:colOff>
      <xdr:row>12</xdr:row>
      <xdr:rowOff>17599</xdr:rowOff>
    </xdr:to>
    <xdr:cxnSp macro="">
      <xdr:nvCxnSpPr>
        <xdr:cNvPr id="51" name="直線コネクタ 50"/>
        <xdr:cNvCxnSpPr/>
      </xdr:nvCxnSpPr>
      <xdr:spPr bwMode="auto">
        <a:xfrm>
          <a:off x="5562600" y="21226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11</xdr:row>
      <xdr:rowOff>114971</xdr:rowOff>
    </xdr:from>
    <xdr:to>
      <xdr:col>29</xdr:col>
      <xdr:colOff>127000</xdr:colOff>
      <xdr:row>12</xdr:row>
      <xdr:rowOff>17599</xdr:rowOff>
    </xdr:to>
    <xdr:cxnSp macro="">
      <xdr:nvCxnSpPr>
        <xdr:cNvPr id="52" name="直線コネクタ 51"/>
        <xdr:cNvCxnSpPr/>
      </xdr:nvCxnSpPr>
      <xdr:spPr bwMode="auto">
        <a:xfrm>
          <a:off x="5003800" y="2048546"/>
          <a:ext cx="647700" cy="740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36586</xdr:rowOff>
    </xdr:from>
    <xdr:ext cx="762000" cy="259045"/>
    <xdr:sp macro="" textlink="">
      <xdr:nvSpPr>
        <xdr:cNvPr id="53" name="人口1人当たり決算額の推移平均値テキスト130"/>
        <xdr:cNvSpPr txBox="1"/>
      </xdr:nvSpPr>
      <xdr:spPr>
        <a:xfrm>
          <a:off x="5740400" y="31703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64509</xdr:rowOff>
    </xdr:from>
    <xdr:to>
      <xdr:col>29</xdr:col>
      <xdr:colOff>177800</xdr:colOff>
      <xdr:row>18</xdr:row>
      <xdr:rowOff>166108</xdr:rowOff>
    </xdr:to>
    <xdr:sp macro="" textlink="">
      <xdr:nvSpPr>
        <xdr:cNvPr id="54" name="フローチャート: 判断 53"/>
        <xdr:cNvSpPr/>
      </xdr:nvSpPr>
      <xdr:spPr bwMode="auto">
        <a:xfrm>
          <a:off x="5600700" y="3198234"/>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11</xdr:row>
      <xdr:rowOff>38445</xdr:rowOff>
    </xdr:from>
    <xdr:to>
      <xdr:col>26</xdr:col>
      <xdr:colOff>50800</xdr:colOff>
      <xdr:row>11</xdr:row>
      <xdr:rowOff>114971</xdr:rowOff>
    </xdr:to>
    <xdr:cxnSp macro="">
      <xdr:nvCxnSpPr>
        <xdr:cNvPr id="55" name="直線コネクタ 54"/>
        <xdr:cNvCxnSpPr/>
      </xdr:nvCxnSpPr>
      <xdr:spPr bwMode="auto">
        <a:xfrm>
          <a:off x="4305300" y="1972020"/>
          <a:ext cx="698500" cy="765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69952</xdr:rowOff>
    </xdr:from>
    <xdr:to>
      <xdr:col>26</xdr:col>
      <xdr:colOff>101600</xdr:colOff>
      <xdr:row>19</xdr:row>
      <xdr:rowOff>102</xdr:rowOff>
    </xdr:to>
    <xdr:sp macro="" textlink="">
      <xdr:nvSpPr>
        <xdr:cNvPr id="56" name="フローチャート: 判断 55"/>
        <xdr:cNvSpPr/>
      </xdr:nvSpPr>
      <xdr:spPr bwMode="auto">
        <a:xfrm>
          <a:off x="4953000" y="3203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156329</xdr:rowOff>
    </xdr:from>
    <xdr:ext cx="736600" cy="259045"/>
    <xdr:sp macro="" textlink="">
      <xdr:nvSpPr>
        <xdr:cNvPr id="57" name="テキスト ボックス 56"/>
        <xdr:cNvSpPr txBox="1"/>
      </xdr:nvSpPr>
      <xdr:spPr>
        <a:xfrm>
          <a:off x="4622800" y="3290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10</xdr:row>
      <xdr:rowOff>161290</xdr:rowOff>
    </xdr:from>
    <xdr:to>
      <xdr:col>22</xdr:col>
      <xdr:colOff>114300</xdr:colOff>
      <xdr:row>11</xdr:row>
      <xdr:rowOff>38445</xdr:rowOff>
    </xdr:to>
    <xdr:cxnSp macro="">
      <xdr:nvCxnSpPr>
        <xdr:cNvPr id="58" name="直線コネクタ 57"/>
        <xdr:cNvCxnSpPr/>
      </xdr:nvCxnSpPr>
      <xdr:spPr bwMode="auto">
        <a:xfrm>
          <a:off x="3606800" y="1923415"/>
          <a:ext cx="698500" cy="486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54810</xdr:rowOff>
    </xdr:from>
    <xdr:to>
      <xdr:col>22</xdr:col>
      <xdr:colOff>165100</xdr:colOff>
      <xdr:row>18</xdr:row>
      <xdr:rowOff>156410</xdr:rowOff>
    </xdr:to>
    <xdr:sp macro="" textlink="">
      <xdr:nvSpPr>
        <xdr:cNvPr id="59" name="フローチャート: 判断 58"/>
        <xdr:cNvSpPr/>
      </xdr:nvSpPr>
      <xdr:spPr bwMode="auto">
        <a:xfrm>
          <a:off x="4254500" y="31885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141186</xdr:rowOff>
    </xdr:from>
    <xdr:ext cx="762000" cy="259045"/>
    <xdr:sp macro="" textlink="">
      <xdr:nvSpPr>
        <xdr:cNvPr id="60" name="テキスト ボックス 59"/>
        <xdr:cNvSpPr txBox="1"/>
      </xdr:nvSpPr>
      <xdr:spPr>
        <a:xfrm>
          <a:off x="3924300" y="327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10</xdr:row>
      <xdr:rowOff>146594</xdr:rowOff>
    </xdr:from>
    <xdr:to>
      <xdr:col>18</xdr:col>
      <xdr:colOff>177800</xdr:colOff>
      <xdr:row>10</xdr:row>
      <xdr:rowOff>161290</xdr:rowOff>
    </xdr:to>
    <xdr:cxnSp macro="">
      <xdr:nvCxnSpPr>
        <xdr:cNvPr id="61" name="直線コネクタ 60"/>
        <xdr:cNvCxnSpPr/>
      </xdr:nvCxnSpPr>
      <xdr:spPr bwMode="auto">
        <a:xfrm>
          <a:off x="2908300" y="1908719"/>
          <a:ext cx="698500" cy="146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48812</xdr:rowOff>
    </xdr:from>
    <xdr:to>
      <xdr:col>19</xdr:col>
      <xdr:colOff>38100</xdr:colOff>
      <xdr:row>18</xdr:row>
      <xdr:rowOff>150412</xdr:rowOff>
    </xdr:to>
    <xdr:sp macro="" textlink="">
      <xdr:nvSpPr>
        <xdr:cNvPr id="62" name="フローチャート: 判断 61"/>
        <xdr:cNvSpPr/>
      </xdr:nvSpPr>
      <xdr:spPr bwMode="auto">
        <a:xfrm>
          <a:off x="3556000" y="3182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135188</xdr:rowOff>
    </xdr:from>
    <xdr:ext cx="762000" cy="259045"/>
    <xdr:sp macro="" textlink="">
      <xdr:nvSpPr>
        <xdr:cNvPr id="63" name="テキスト ボックス 62"/>
        <xdr:cNvSpPr txBox="1"/>
      </xdr:nvSpPr>
      <xdr:spPr>
        <a:xfrm>
          <a:off x="3225800" y="326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48594</xdr:rowOff>
    </xdr:from>
    <xdr:to>
      <xdr:col>15</xdr:col>
      <xdr:colOff>101600</xdr:colOff>
      <xdr:row>18</xdr:row>
      <xdr:rowOff>150194</xdr:rowOff>
    </xdr:to>
    <xdr:sp macro="" textlink="">
      <xdr:nvSpPr>
        <xdr:cNvPr id="64" name="フローチャート: 判断 63"/>
        <xdr:cNvSpPr/>
      </xdr:nvSpPr>
      <xdr:spPr bwMode="auto">
        <a:xfrm>
          <a:off x="2857500" y="31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134971</xdr:rowOff>
    </xdr:from>
    <xdr:ext cx="762000" cy="259045"/>
    <xdr:sp macro="" textlink="">
      <xdr:nvSpPr>
        <xdr:cNvPr id="65" name="テキスト ボックス 64"/>
        <xdr:cNvSpPr txBox="1"/>
      </xdr:nvSpPr>
      <xdr:spPr>
        <a:xfrm>
          <a:off x="2527300" y="3268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138249</xdr:rowOff>
    </xdr:from>
    <xdr:to>
      <xdr:col>29</xdr:col>
      <xdr:colOff>177800</xdr:colOff>
      <xdr:row>12</xdr:row>
      <xdr:rowOff>68399</xdr:rowOff>
    </xdr:to>
    <xdr:sp macro="" textlink="">
      <xdr:nvSpPr>
        <xdr:cNvPr id="71" name="楕円 70"/>
        <xdr:cNvSpPr/>
      </xdr:nvSpPr>
      <xdr:spPr bwMode="auto">
        <a:xfrm>
          <a:off x="5600700" y="20718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84926</xdr:rowOff>
    </xdr:from>
    <xdr:ext cx="762000" cy="259045"/>
    <xdr:sp macro="" textlink="">
      <xdr:nvSpPr>
        <xdr:cNvPr id="72" name="人口1人当たり決算額の推移該当値テキスト130"/>
        <xdr:cNvSpPr txBox="1"/>
      </xdr:nvSpPr>
      <xdr:spPr>
        <a:xfrm>
          <a:off x="5740400" y="201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11</xdr:row>
      <xdr:rowOff>64171</xdr:rowOff>
    </xdr:from>
    <xdr:to>
      <xdr:col>26</xdr:col>
      <xdr:colOff>101600</xdr:colOff>
      <xdr:row>11</xdr:row>
      <xdr:rowOff>165771</xdr:rowOff>
    </xdr:to>
    <xdr:sp macro="" textlink="">
      <xdr:nvSpPr>
        <xdr:cNvPr id="73" name="楕円 72"/>
        <xdr:cNvSpPr/>
      </xdr:nvSpPr>
      <xdr:spPr bwMode="auto">
        <a:xfrm>
          <a:off x="4953000" y="19977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4498</xdr:rowOff>
    </xdr:from>
    <xdr:ext cx="736600" cy="259045"/>
    <xdr:sp macro="" textlink="">
      <xdr:nvSpPr>
        <xdr:cNvPr id="74" name="テキスト ボックス 73"/>
        <xdr:cNvSpPr txBox="1"/>
      </xdr:nvSpPr>
      <xdr:spPr>
        <a:xfrm>
          <a:off x="4622800" y="1766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10</xdr:row>
      <xdr:rowOff>159095</xdr:rowOff>
    </xdr:from>
    <xdr:to>
      <xdr:col>22</xdr:col>
      <xdr:colOff>165100</xdr:colOff>
      <xdr:row>11</xdr:row>
      <xdr:rowOff>89245</xdr:rowOff>
    </xdr:to>
    <xdr:sp macro="" textlink="">
      <xdr:nvSpPr>
        <xdr:cNvPr id="75" name="楕円 74"/>
        <xdr:cNvSpPr/>
      </xdr:nvSpPr>
      <xdr:spPr bwMode="auto">
        <a:xfrm>
          <a:off x="4254500" y="1921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9</xdr:row>
      <xdr:rowOff>99422</xdr:rowOff>
    </xdr:from>
    <xdr:ext cx="762000" cy="259045"/>
    <xdr:sp macro="" textlink="">
      <xdr:nvSpPr>
        <xdr:cNvPr id="76" name="テキスト ボックス 75"/>
        <xdr:cNvSpPr txBox="1"/>
      </xdr:nvSpPr>
      <xdr:spPr>
        <a:xfrm>
          <a:off x="3924300" y="169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10</xdr:row>
      <xdr:rowOff>110490</xdr:rowOff>
    </xdr:from>
    <xdr:to>
      <xdr:col>19</xdr:col>
      <xdr:colOff>38100</xdr:colOff>
      <xdr:row>11</xdr:row>
      <xdr:rowOff>40640</xdr:rowOff>
    </xdr:to>
    <xdr:sp macro="" textlink="">
      <xdr:nvSpPr>
        <xdr:cNvPr id="77" name="楕円 76"/>
        <xdr:cNvSpPr/>
      </xdr:nvSpPr>
      <xdr:spPr bwMode="auto">
        <a:xfrm>
          <a:off x="3556000" y="1872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9</xdr:row>
      <xdr:rowOff>50817</xdr:rowOff>
    </xdr:from>
    <xdr:ext cx="762000" cy="259045"/>
    <xdr:sp macro="" textlink="">
      <xdr:nvSpPr>
        <xdr:cNvPr id="78" name="テキスト ボックス 77"/>
        <xdr:cNvSpPr txBox="1"/>
      </xdr:nvSpPr>
      <xdr:spPr>
        <a:xfrm>
          <a:off x="3225800" y="1641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xdr:row>
      <xdr:rowOff>95794</xdr:rowOff>
    </xdr:from>
    <xdr:to>
      <xdr:col>15</xdr:col>
      <xdr:colOff>101600</xdr:colOff>
      <xdr:row>11</xdr:row>
      <xdr:rowOff>25944</xdr:rowOff>
    </xdr:to>
    <xdr:sp macro="" textlink="">
      <xdr:nvSpPr>
        <xdr:cNvPr id="79" name="楕円 78"/>
        <xdr:cNvSpPr/>
      </xdr:nvSpPr>
      <xdr:spPr bwMode="auto">
        <a:xfrm>
          <a:off x="2857500" y="18579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9</xdr:row>
      <xdr:rowOff>36121</xdr:rowOff>
    </xdr:from>
    <xdr:ext cx="762000" cy="259045"/>
    <xdr:sp macro="" textlink="">
      <xdr:nvSpPr>
        <xdr:cNvPr id="80" name="テキスト ボックス 79"/>
        <xdr:cNvSpPr txBox="1"/>
      </xdr:nvSpPr>
      <xdr:spPr>
        <a:xfrm>
          <a:off x="2527300" y="1626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188569</xdr:rowOff>
    </xdr:from>
    <xdr:to>
      <xdr:col>29</xdr:col>
      <xdr:colOff>127000</xdr:colOff>
      <xdr:row>37</xdr:row>
      <xdr:rowOff>210820</xdr:rowOff>
    </xdr:to>
    <xdr:cxnSp macro="">
      <xdr:nvCxnSpPr>
        <xdr:cNvPr id="106" name="直線コネクタ 105"/>
        <xdr:cNvCxnSpPr/>
      </xdr:nvCxnSpPr>
      <xdr:spPr bwMode="auto">
        <a:xfrm flipV="1">
          <a:off x="5651500" y="6456019"/>
          <a:ext cx="0" cy="8795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182897</xdr:rowOff>
    </xdr:from>
    <xdr:ext cx="762000" cy="259045"/>
    <xdr:sp macro="" textlink="">
      <xdr:nvSpPr>
        <xdr:cNvPr id="107" name="人口1人当たり決算額の推移最小値テキスト445"/>
        <xdr:cNvSpPr txBox="1"/>
      </xdr:nvSpPr>
      <xdr:spPr>
        <a:xfrm>
          <a:off x="5740400" y="730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210820</xdr:rowOff>
    </xdr:from>
    <xdr:to>
      <xdr:col>30</xdr:col>
      <xdr:colOff>25400</xdr:colOff>
      <xdr:row>37</xdr:row>
      <xdr:rowOff>210820</xdr:rowOff>
    </xdr:to>
    <xdr:cxnSp macro="">
      <xdr:nvCxnSpPr>
        <xdr:cNvPr id="108" name="直線コネクタ 107"/>
        <xdr:cNvCxnSpPr/>
      </xdr:nvCxnSpPr>
      <xdr:spPr bwMode="auto">
        <a:xfrm>
          <a:off x="5562600" y="73355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274946</xdr:rowOff>
    </xdr:from>
    <xdr:ext cx="762000" cy="259045"/>
    <xdr:sp macro="" textlink="">
      <xdr:nvSpPr>
        <xdr:cNvPr id="109" name="人口1人当たり決算額の推移最大値テキスト445"/>
        <xdr:cNvSpPr txBox="1"/>
      </xdr:nvSpPr>
      <xdr:spPr>
        <a:xfrm>
          <a:off x="5740400" y="6199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188569</xdr:rowOff>
    </xdr:from>
    <xdr:to>
      <xdr:col>30</xdr:col>
      <xdr:colOff>25400</xdr:colOff>
      <xdr:row>34</xdr:row>
      <xdr:rowOff>188569</xdr:rowOff>
    </xdr:to>
    <xdr:cxnSp macro="">
      <xdr:nvCxnSpPr>
        <xdr:cNvPr id="110" name="直線コネクタ 109"/>
        <xdr:cNvCxnSpPr/>
      </xdr:nvCxnSpPr>
      <xdr:spPr bwMode="auto">
        <a:xfrm>
          <a:off x="5562600" y="64560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198247</xdr:rowOff>
    </xdr:from>
    <xdr:to>
      <xdr:col>29</xdr:col>
      <xdr:colOff>127000</xdr:colOff>
      <xdr:row>34</xdr:row>
      <xdr:rowOff>266751</xdr:rowOff>
    </xdr:to>
    <xdr:cxnSp macro="">
      <xdr:nvCxnSpPr>
        <xdr:cNvPr id="111" name="直線コネクタ 110"/>
        <xdr:cNvCxnSpPr/>
      </xdr:nvCxnSpPr>
      <xdr:spPr bwMode="auto">
        <a:xfrm>
          <a:off x="5003800" y="6465697"/>
          <a:ext cx="647700" cy="685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11472</xdr:rowOff>
    </xdr:from>
    <xdr:ext cx="762000" cy="259045"/>
    <xdr:sp macro="" textlink="">
      <xdr:nvSpPr>
        <xdr:cNvPr id="112" name="人口1人当たり決算額の推移平均値テキスト445"/>
        <xdr:cNvSpPr txBox="1"/>
      </xdr:nvSpPr>
      <xdr:spPr>
        <a:xfrm>
          <a:off x="5740400" y="69647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39395</xdr:rowOff>
    </xdr:from>
    <xdr:to>
      <xdr:col>29</xdr:col>
      <xdr:colOff>177800</xdr:colOff>
      <xdr:row>36</xdr:row>
      <xdr:rowOff>140995</xdr:rowOff>
    </xdr:to>
    <xdr:sp macro="" textlink="">
      <xdr:nvSpPr>
        <xdr:cNvPr id="113" name="フローチャート: 判断 112"/>
        <xdr:cNvSpPr/>
      </xdr:nvSpPr>
      <xdr:spPr bwMode="auto">
        <a:xfrm>
          <a:off x="5600700" y="6992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342036</xdr:rowOff>
    </xdr:from>
    <xdr:to>
      <xdr:col>26</xdr:col>
      <xdr:colOff>50800</xdr:colOff>
      <xdr:row>34</xdr:row>
      <xdr:rowOff>198247</xdr:rowOff>
    </xdr:to>
    <xdr:cxnSp macro="">
      <xdr:nvCxnSpPr>
        <xdr:cNvPr id="114" name="直線コネクタ 113"/>
        <xdr:cNvCxnSpPr/>
      </xdr:nvCxnSpPr>
      <xdr:spPr bwMode="auto">
        <a:xfrm>
          <a:off x="4305300" y="6266586"/>
          <a:ext cx="698500" cy="1991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38176</xdr:rowOff>
    </xdr:from>
    <xdr:to>
      <xdr:col>26</xdr:col>
      <xdr:colOff>101600</xdr:colOff>
      <xdr:row>36</xdr:row>
      <xdr:rowOff>139776</xdr:rowOff>
    </xdr:to>
    <xdr:sp macro="" textlink="">
      <xdr:nvSpPr>
        <xdr:cNvPr id="115" name="フローチャート: 判断 114"/>
        <xdr:cNvSpPr/>
      </xdr:nvSpPr>
      <xdr:spPr bwMode="auto">
        <a:xfrm>
          <a:off x="4953000" y="699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124553</xdr:rowOff>
    </xdr:from>
    <xdr:ext cx="736600" cy="259045"/>
    <xdr:sp macro="" textlink="">
      <xdr:nvSpPr>
        <xdr:cNvPr id="116" name="テキスト ボックス 115"/>
        <xdr:cNvSpPr txBox="1"/>
      </xdr:nvSpPr>
      <xdr:spPr>
        <a:xfrm>
          <a:off x="4622800" y="7077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220116</xdr:rowOff>
    </xdr:from>
    <xdr:to>
      <xdr:col>22</xdr:col>
      <xdr:colOff>114300</xdr:colOff>
      <xdr:row>33</xdr:row>
      <xdr:rowOff>342036</xdr:rowOff>
    </xdr:to>
    <xdr:cxnSp macro="">
      <xdr:nvCxnSpPr>
        <xdr:cNvPr id="117" name="直線コネクタ 116"/>
        <xdr:cNvCxnSpPr/>
      </xdr:nvCxnSpPr>
      <xdr:spPr bwMode="auto">
        <a:xfrm>
          <a:off x="3606800" y="6144666"/>
          <a:ext cx="698500" cy="1219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1524</xdr:rowOff>
    </xdr:from>
    <xdr:to>
      <xdr:col>22</xdr:col>
      <xdr:colOff>165100</xdr:colOff>
      <xdr:row>36</xdr:row>
      <xdr:rowOff>103124</xdr:rowOff>
    </xdr:to>
    <xdr:sp macro="" textlink="">
      <xdr:nvSpPr>
        <xdr:cNvPr id="118" name="フローチャート: 判断 117"/>
        <xdr:cNvSpPr/>
      </xdr:nvSpPr>
      <xdr:spPr bwMode="auto">
        <a:xfrm>
          <a:off x="4254500" y="69547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87901</xdr:rowOff>
    </xdr:from>
    <xdr:ext cx="762000" cy="259045"/>
    <xdr:sp macro="" textlink="">
      <xdr:nvSpPr>
        <xdr:cNvPr id="119" name="テキスト ボックス 118"/>
        <xdr:cNvSpPr txBox="1"/>
      </xdr:nvSpPr>
      <xdr:spPr>
        <a:xfrm>
          <a:off x="3924300" y="7041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220116</xdr:rowOff>
    </xdr:from>
    <xdr:to>
      <xdr:col>18</xdr:col>
      <xdr:colOff>177800</xdr:colOff>
      <xdr:row>33</xdr:row>
      <xdr:rowOff>233832</xdr:rowOff>
    </xdr:to>
    <xdr:cxnSp macro="">
      <xdr:nvCxnSpPr>
        <xdr:cNvPr id="120" name="直線コネクタ 119"/>
        <xdr:cNvCxnSpPr/>
      </xdr:nvCxnSpPr>
      <xdr:spPr bwMode="auto">
        <a:xfrm flipV="1">
          <a:off x="2908300" y="6144666"/>
          <a:ext cx="698500" cy="137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298094</xdr:rowOff>
    </xdr:from>
    <xdr:to>
      <xdr:col>19</xdr:col>
      <xdr:colOff>38100</xdr:colOff>
      <xdr:row>36</xdr:row>
      <xdr:rowOff>56794</xdr:rowOff>
    </xdr:to>
    <xdr:sp macro="" textlink="">
      <xdr:nvSpPr>
        <xdr:cNvPr id="121" name="フローチャート: 判断 120"/>
        <xdr:cNvSpPr/>
      </xdr:nvSpPr>
      <xdr:spPr bwMode="auto">
        <a:xfrm>
          <a:off x="3556000" y="69084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41571</xdr:rowOff>
    </xdr:from>
    <xdr:ext cx="762000" cy="259045"/>
    <xdr:sp macro="" textlink="">
      <xdr:nvSpPr>
        <xdr:cNvPr id="122" name="テキスト ボックス 121"/>
        <xdr:cNvSpPr txBox="1"/>
      </xdr:nvSpPr>
      <xdr:spPr>
        <a:xfrm>
          <a:off x="3225800" y="699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267843</xdr:rowOff>
    </xdr:from>
    <xdr:to>
      <xdr:col>15</xdr:col>
      <xdr:colOff>101600</xdr:colOff>
      <xdr:row>36</xdr:row>
      <xdr:rowOff>26543</xdr:rowOff>
    </xdr:to>
    <xdr:sp macro="" textlink="">
      <xdr:nvSpPr>
        <xdr:cNvPr id="123" name="フローチャート: 判断 122"/>
        <xdr:cNvSpPr/>
      </xdr:nvSpPr>
      <xdr:spPr bwMode="auto">
        <a:xfrm>
          <a:off x="2857500" y="68781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11320</xdr:rowOff>
    </xdr:from>
    <xdr:ext cx="762000" cy="259045"/>
    <xdr:sp macro="" textlink="">
      <xdr:nvSpPr>
        <xdr:cNvPr id="124" name="テキスト ボックス 123"/>
        <xdr:cNvSpPr txBox="1"/>
      </xdr:nvSpPr>
      <xdr:spPr>
        <a:xfrm>
          <a:off x="2527300" y="6964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215951</xdr:rowOff>
    </xdr:from>
    <xdr:to>
      <xdr:col>29</xdr:col>
      <xdr:colOff>177800</xdr:colOff>
      <xdr:row>34</xdr:row>
      <xdr:rowOff>317551</xdr:rowOff>
    </xdr:to>
    <xdr:sp macro="" textlink="">
      <xdr:nvSpPr>
        <xdr:cNvPr id="130" name="楕円 129"/>
        <xdr:cNvSpPr/>
      </xdr:nvSpPr>
      <xdr:spPr bwMode="auto">
        <a:xfrm>
          <a:off x="5600700" y="64834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124528</xdr:rowOff>
    </xdr:from>
    <xdr:ext cx="762000" cy="259045"/>
    <xdr:sp macro="" textlink="">
      <xdr:nvSpPr>
        <xdr:cNvPr id="131" name="人口1人当たり決算額の推移該当値テキスト445"/>
        <xdr:cNvSpPr txBox="1"/>
      </xdr:nvSpPr>
      <xdr:spPr>
        <a:xfrm>
          <a:off x="5740400" y="6391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147447</xdr:rowOff>
    </xdr:from>
    <xdr:to>
      <xdr:col>26</xdr:col>
      <xdr:colOff>101600</xdr:colOff>
      <xdr:row>34</xdr:row>
      <xdr:rowOff>249047</xdr:rowOff>
    </xdr:to>
    <xdr:sp macro="" textlink="">
      <xdr:nvSpPr>
        <xdr:cNvPr id="132" name="楕円 131"/>
        <xdr:cNvSpPr/>
      </xdr:nvSpPr>
      <xdr:spPr bwMode="auto">
        <a:xfrm>
          <a:off x="4953000" y="64148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259224</xdr:rowOff>
    </xdr:from>
    <xdr:ext cx="736600" cy="259045"/>
    <xdr:sp macro="" textlink="">
      <xdr:nvSpPr>
        <xdr:cNvPr id="133" name="テキスト ボックス 132"/>
        <xdr:cNvSpPr txBox="1"/>
      </xdr:nvSpPr>
      <xdr:spPr>
        <a:xfrm>
          <a:off x="4622800" y="61837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291236</xdr:rowOff>
    </xdr:from>
    <xdr:to>
      <xdr:col>22</xdr:col>
      <xdr:colOff>165100</xdr:colOff>
      <xdr:row>34</xdr:row>
      <xdr:rowOff>49936</xdr:rowOff>
    </xdr:to>
    <xdr:sp macro="" textlink="">
      <xdr:nvSpPr>
        <xdr:cNvPr id="134" name="楕円 133"/>
        <xdr:cNvSpPr/>
      </xdr:nvSpPr>
      <xdr:spPr bwMode="auto">
        <a:xfrm>
          <a:off x="4254500" y="6215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60113</xdr:rowOff>
    </xdr:from>
    <xdr:ext cx="762000" cy="259045"/>
    <xdr:sp macro="" textlink="">
      <xdr:nvSpPr>
        <xdr:cNvPr id="135" name="テキスト ボックス 134"/>
        <xdr:cNvSpPr txBox="1"/>
      </xdr:nvSpPr>
      <xdr:spPr>
        <a:xfrm>
          <a:off x="3924300" y="5984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169316</xdr:rowOff>
    </xdr:from>
    <xdr:to>
      <xdr:col>19</xdr:col>
      <xdr:colOff>38100</xdr:colOff>
      <xdr:row>33</xdr:row>
      <xdr:rowOff>270916</xdr:rowOff>
    </xdr:to>
    <xdr:sp macro="" textlink="">
      <xdr:nvSpPr>
        <xdr:cNvPr id="136" name="楕円 135"/>
        <xdr:cNvSpPr/>
      </xdr:nvSpPr>
      <xdr:spPr bwMode="auto">
        <a:xfrm>
          <a:off x="3556000" y="6093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109643</xdr:rowOff>
    </xdr:from>
    <xdr:ext cx="762000" cy="259045"/>
    <xdr:sp macro="" textlink="">
      <xdr:nvSpPr>
        <xdr:cNvPr id="137" name="テキスト ボックス 136"/>
        <xdr:cNvSpPr txBox="1"/>
      </xdr:nvSpPr>
      <xdr:spPr>
        <a:xfrm>
          <a:off x="3225800" y="586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183032</xdr:rowOff>
    </xdr:from>
    <xdr:to>
      <xdr:col>15</xdr:col>
      <xdr:colOff>101600</xdr:colOff>
      <xdr:row>33</xdr:row>
      <xdr:rowOff>284632</xdr:rowOff>
    </xdr:to>
    <xdr:sp macro="" textlink="">
      <xdr:nvSpPr>
        <xdr:cNvPr id="138" name="楕円 137"/>
        <xdr:cNvSpPr/>
      </xdr:nvSpPr>
      <xdr:spPr bwMode="auto">
        <a:xfrm>
          <a:off x="2857500" y="61075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123359</xdr:rowOff>
    </xdr:from>
    <xdr:ext cx="762000" cy="259045"/>
    <xdr:sp macro="" textlink="">
      <xdr:nvSpPr>
        <xdr:cNvPr id="139" name="テキスト ボックス 138"/>
        <xdr:cNvSpPr txBox="1"/>
      </xdr:nvSpPr>
      <xdr:spPr>
        <a:xfrm>
          <a:off x="2527300" y="5876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東京都千代田区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65,942
62,714
11.66
59,296,029
55,961,131
1,950,534
33,800,225
134,870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12925</xdr:rowOff>
    </xdr:from>
    <xdr:to>
      <xdr:col>24</xdr:col>
      <xdr:colOff>62865</xdr:colOff>
      <xdr:row>38</xdr:row>
      <xdr:rowOff>74484</xdr:rowOff>
    </xdr:to>
    <xdr:cxnSp macro="">
      <xdr:nvCxnSpPr>
        <xdr:cNvPr id="58" name="直線コネクタ 57"/>
        <xdr:cNvCxnSpPr/>
      </xdr:nvCxnSpPr>
      <xdr:spPr>
        <a:xfrm flipV="1">
          <a:off x="4633595" y="5327875"/>
          <a:ext cx="1270" cy="126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78311</xdr:rowOff>
    </xdr:from>
    <xdr:ext cx="534377" cy="259045"/>
    <xdr:sp macro="" textlink="">
      <xdr:nvSpPr>
        <xdr:cNvPr id="59" name="人件費最小値テキスト"/>
        <xdr:cNvSpPr txBox="1"/>
      </xdr:nvSpPr>
      <xdr:spPr>
        <a:xfrm>
          <a:off x="4686300" y="659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74484</xdr:rowOff>
    </xdr:from>
    <xdr:to>
      <xdr:col>24</xdr:col>
      <xdr:colOff>152400</xdr:colOff>
      <xdr:row>38</xdr:row>
      <xdr:rowOff>74484</xdr:rowOff>
    </xdr:to>
    <xdr:cxnSp macro="">
      <xdr:nvCxnSpPr>
        <xdr:cNvPr id="60" name="直線コネクタ 59"/>
        <xdr:cNvCxnSpPr/>
      </xdr:nvCxnSpPr>
      <xdr:spPr>
        <a:xfrm>
          <a:off x="4546600" y="6589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131052</xdr:rowOff>
    </xdr:from>
    <xdr:ext cx="599010" cy="259045"/>
    <xdr:sp macro="" textlink="">
      <xdr:nvSpPr>
        <xdr:cNvPr id="61" name="人件費最大値テキスト"/>
        <xdr:cNvSpPr txBox="1"/>
      </xdr:nvSpPr>
      <xdr:spPr>
        <a:xfrm>
          <a:off x="4686300" y="5103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12925</xdr:rowOff>
    </xdr:from>
    <xdr:to>
      <xdr:col>24</xdr:col>
      <xdr:colOff>152400</xdr:colOff>
      <xdr:row>31</xdr:row>
      <xdr:rowOff>12925</xdr:rowOff>
    </xdr:to>
    <xdr:cxnSp macro="">
      <xdr:nvCxnSpPr>
        <xdr:cNvPr id="62" name="直線コネクタ 61"/>
        <xdr:cNvCxnSpPr/>
      </xdr:nvCxnSpPr>
      <xdr:spPr>
        <a:xfrm>
          <a:off x="4546600" y="532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83236</xdr:rowOff>
    </xdr:from>
    <xdr:to>
      <xdr:col>24</xdr:col>
      <xdr:colOff>63500</xdr:colOff>
      <xdr:row>31</xdr:row>
      <xdr:rowOff>12925</xdr:rowOff>
    </xdr:to>
    <xdr:cxnSp macro="">
      <xdr:nvCxnSpPr>
        <xdr:cNvPr id="63" name="直線コネクタ 62"/>
        <xdr:cNvCxnSpPr/>
      </xdr:nvCxnSpPr>
      <xdr:spPr>
        <a:xfrm>
          <a:off x="3797300" y="5226736"/>
          <a:ext cx="838200" cy="101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14216</xdr:rowOff>
    </xdr:from>
    <xdr:ext cx="534377" cy="259045"/>
    <xdr:sp macro="" textlink="">
      <xdr:nvSpPr>
        <xdr:cNvPr id="64" name="人件費平均値テキスト"/>
        <xdr:cNvSpPr txBox="1"/>
      </xdr:nvSpPr>
      <xdr:spPr>
        <a:xfrm>
          <a:off x="4686300" y="6357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35789</xdr:rowOff>
    </xdr:from>
    <xdr:to>
      <xdr:col>24</xdr:col>
      <xdr:colOff>114300</xdr:colOff>
      <xdr:row>37</xdr:row>
      <xdr:rowOff>137389</xdr:rowOff>
    </xdr:to>
    <xdr:sp macro="" textlink="">
      <xdr:nvSpPr>
        <xdr:cNvPr id="65" name="フローチャート: 判断 64"/>
        <xdr:cNvSpPr/>
      </xdr:nvSpPr>
      <xdr:spPr>
        <a:xfrm>
          <a:off x="4584700" y="63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14427</xdr:rowOff>
    </xdr:from>
    <xdr:to>
      <xdr:col>19</xdr:col>
      <xdr:colOff>177800</xdr:colOff>
      <xdr:row>30</xdr:row>
      <xdr:rowOff>83236</xdr:rowOff>
    </xdr:to>
    <xdr:cxnSp macro="">
      <xdr:nvCxnSpPr>
        <xdr:cNvPr id="66" name="直線コネクタ 65"/>
        <xdr:cNvCxnSpPr/>
      </xdr:nvCxnSpPr>
      <xdr:spPr>
        <a:xfrm>
          <a:off x="2908300" y="5157927"/>
          <a:ext cx="889000" cy="68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42657</xdr:rowOff>
    </xdr:from>
    <xdr:to>
      <xdr:col>20</xdr:col>
      <xdr:colOff>38100</xdr:colOff>
      <xdr:row>37</xdr:row>
      <xdr:rowOff>144257</xdr:rowOff>
    </xdr:to>
    <xdr:sp macro="" textlink="">
      <xdr:nvSpPr>
        <xdr:cNvPr id="67" name="フローチャート: 判断 66"/>
        <xdr:cNvSpPr/>
      </xdr:nvSpPr>
      <xdr:spPr>
        <a:xfrm>
          <a:off x="3746500" y="638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135385</xdr:rowOff>
    </xdr:from>
    <xdr:ext cx="534377" cy="259045"/>
    <xdr:sp macro="" textlink="">
      <xdr:nvSpPr>
        <xdr:cNvPr id="68" name="テキスト ボックス 67"/>
        <xdr:cNvSpPr txBox="1"/>
      </xdr:nvSpPr>
      <xdr:spPr>
        <a:xfrm>
          <a:off x="3530111" y="647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29</xdr:row>
      <xdr:rowOff>133484</xdr:rowOff>
    </xdr:from>
    <xdr:to>
      <xdr:col>15</xdr:col>
      <xdr:colOff>50800</xdr:colOff>
      <xdr:row>30</xdr:row>
      <xdr:rowOff>14427</xdr:rowOff>
    </xdr:to>
    <xdr:cxnSp macro="">
      <xdr:nvCxnSpPr>
        <xdr:cNvPr id="69" name="直線コネクタ 68"/>
        <xdr:cNvCxnSpPr/>
      </xdr:nvCxnSpPr>
      <xdr:spPr>
        <a:xfrm>
          <a:off x="2019300" y="5105534"/>
          <a:ext cx="889000" cy="5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33143</xdr:rowOff>
    </xdr:from>
    <xdr:to>
      <xdr:col>15</xdr:col>
      <xdr:colOff>101600</xdr:colOff>
      <xdr:row>37</xdr:row>
      <xdr:rowOff>134743</xdr:rowOff>
    </xdr:to>
    <xdr:sp macro="" textlink="">
      <xdr:nvSpPr>
        <xdr:cNvPr id="70" name="フローチャート: 判断 69"/>
        <xdr:cNvSpPr/>
      </xdr:nvSpPr>
      <xdr:spPr>
        <a:xfrm>
          <a:off x="2857500" y="637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125871</xdr:rowOff>
    </xdr:from>
    <xdr:ext cx="534377" cy="259045"/>
    <xdr:sp macro="" textlink="">
      <xdr:nvSpPr>
        <xdr:cNvPr id="71" name="テキスト ボックス 70"/>
        <xdr:cNvSpPr txBox="1"/>
      </xdr:nvSpPr>
      <xdr:spPr>
        <a:xfrm>
          <a:off x="2641111" y="646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29</xdr:row>
      <xdr:rowOff>122152</xdr:rowOff>
    </xdr:from>
    <xdr:to>
      <xdr:col>10</xdr:col>
      <xdr:colOff>114300</xdr:colOff>
      <xdr:row>29</xdr:row>
      <xdr:rowOff>133484</xdr:rowOff>
    </xdr:to>
    <xdr:cxnSp macro="">
      <xdr:nvCxnSpPr>
        <xdr:cNvPr id="72" name="直線コネクタ 71"/>
        <xdr:cNvCxnSpPr/>
      </xdr:nvCxnSpPr>
      <xdr:spPr>
        <a:xfrm>
          <a:off x="1130300" y="5094202"/>
          <a:ext cx="889000" cy="11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17664</xdr:rowOff>
    </xdr:from>
    <xdr:to>
      <xdr:col>10</xdr:col>
      <xdr:colOff>165100</xdr:colOff>
      <xdr:row>37</xdr:row>
      <xdr:rowOff>119264</xdr:rowOff>
    </xdr:to>
    <xdr:sp macro="" textlink="">
      <xdr:nvSpPr>
        <xdr:cNvPr id="73" name="フローチャート: 判断 72"/>
        <xdr:cNvSpPr/>
      </xdr:nvSpPr>
      <xdr:spPr>
        <a:xfrm>
          <a:off x="1968500" y="636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110391</xdr:rowOff>
    </xdr:from>
    <xdr:ext cx="534377" cy="259045"/>
    <xdr:sp macro="" textlink="">
      <xdr:nvSpPr>
        <xdr:cNvPr id="74" name="テキスト ボックス 73"/>
        <xdr:cNvSpPr txBox="1"/>
      </xdr:nvSpPr>
      <xdr:spPr>
        <a:xfrm>
          <a:off x="1752111" y="645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20059</xdr:rowOff>
    </xdr:from>
    <xdr:to>
      <xdr:col>6</xdr:col>
      <xdr:colOff>38100</xdr:colOff>
      <xdr:row>37</xdr:row>
      <xdr:rowOff>121659</xdr:rowOff>
    </xdr:to>
    <xdr:sp macro="" textlink="">
      <xdr:nvSpPr>
        <xdr:cNvPr id="75" name="フローチャート: 判断 74"/>
        <xdr:cNvSpPr/>
      </xdr:nvSpPr>
      <xdr:spPr>
        <a:xfrm>
          <a:off x="1079500" y="6363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112786</xdr:rowOff>
    </xdr:from>
    <xdr:ext cx="534377" cy="259045"/>
    <xdr:sp macro="" textlink="">
      <xdr:nvSpPr>
        <xdr:cNvPr id="76" name="テキスト ボックス 75"/>
        <xdr:cNvSpPr txBox="1"/>
      </xdr:nvSpPr>
      <xdr:spPr>
        <a:xfrm>
          <a:off x="863111" y="645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133575</xdr:rowOff>
    </xdr:from>
    <xdr:to>
      <xdr:col>24</xdr:col>
      <xdr:colOff>114300</xdr:colOff>
      <xdr:row>31</xdr:row>
      <xdr:rowOff>63725</xdr:rowOff>
    </xdr:to>
    <xdr:sp macro="" textlink="">
      <xdr:nvSpPr>
        <xdr:cNvPr id="82" name="楕円 81"/>
        <xdr:cNvSpPr/>
      </xdr:nvSpPr>
      <xdr:spPr>
        <a:xfrm>
          <a:off x="4584700" y="527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86602</xdr:rowOff>
    </xdr:from>
    <xdr:ext cx="599010" cy="259045"/>
    <xdr:sp macro="" textlink="">
      <xdr:nvSpPr>
        <xdr:cNvPr id="83" name="人件費該当値テキスト"/>
        <xdr:cNvSpPr txBox="1"/>
      </xdr:nvSpPr>
      <xdr:spPr>
        <a:xfrm>
          <a:off x="4686300" y="5230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32436</xdr:rowOff>
    </xdr:from>
    <xdr:to>
      <xdr:col>20</xdr:col>
      <xdr:colOff>38100</xdr:colOff>
      <xdr:row>30</xdr:row>
      <xdr:rowOff>134036</xdr:rowOff>
    </xdr:to>
    <xdr:sp macro="" textlink="">
      <xdr:nvSpPr>
        <xdr:cNvPr id="84" name="楕円 83"/>
        <xdr:cNvSpPr/>
      </xdr:nvSpPr>
      <xdr:spPr>
        <a:xfrm>
          <a:off x="3746500" y="517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28</xdr:row>
      <xdr:rowOff>150563</xdr:rowOff>
    </xdr:from>
    <xdr:ext cx="599010" cy="259045"/>
    <xdr:sp macro="" textlink="">
      <xdr:nvSpPr>
        <xdr:cNvPr id="85" name="テキスト ボックス 84"/>
        <xdr:cNvSpPr txBox="1"/>
      </xdr:nvSpPr>
      <xdr:spPr>
        <a:xfrm>
          <a:off x="3497795" y="4951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29</xdr:row>
      <xdr:rowOff>135077</xdr:rowOff>
    </xdr:from>
    <xdr:to>
      <xdr:col>15</xdr:col>
      <xdr:colOff>101600</xdr:colOff>
      <xdr:row>30</xdr:row>
      <xdr:rowOff>65227</xdr:rowOff>
    </xdr:to>
    <xdr:sp macro="" textlink="">
      <xdr:nvSpPr>
        <xdr:cNvPr id="86" name="楕円 85"/>
        <xdr:cNvSpPr/>
      </xdr:nvSpPr>
      <xdr:spPr>
        <a:xfrm>
          <a:off x="2857500" y="510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28</xdr:row>
      <xdr:rowOff>81754</xdr:rowOff>
    </xdr:from>
    <xdr:ext cx="599010" cy="259045"/>
    <xdr:sp macro="" textlink="">
      <xdr:nvSpPr>
        <xdr:cNvPr id="87" name="テキスト ボックス 86"/>
        <xdr:cNvSpPr txBox="1"/>
      </xdr:nvSpPr>
      <xdr:spPr>
        <a:xfrm>
          <a:off x="2608795" y="4882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29</xdr:row>
      <xdr:rowOff>82684</xdr:rowOff>
    </xdr:from>
    <xdr:to>
      <xdr:col>10</xdr:col>
      <xdr:colOff>165100</xdr:colOff>
      <xdr:row>30</xdr:row>
      <xdr:rowOff>12834</xdr:rowOff>
    </xdr:to>
    <xdr:sp macro="" textlink="">
      <xdr:nvSpPr>
        <xdr:cNvPr id="88" name="楕円 87"/>
        <xdr:cNvSpPr/>
      </xdr:nvSpPr>
      <xdr:spPr>
        <a:xfrm>
          <a:off x="1968500" y="505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28</xdr:row>
      <xdr:rowOff>29361</xdr:rowOff>
    </xdr:from>
    <xdr:ext cx="599010" cy="259045"/>
    <xdr:sp macro="" textlink="">
      <xdr:nvSpPr>
        <xdr:cNvPr id="89" name="テキスト ボックス 88"/>
        <xdr:cNvSpPr txBox="1"/>
      </xdr:nvSpPr>
      <xdr:spPr>
        <a:xfrm>
          <a:off x="1719795" y="4829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29</xdr:row>
      <xdr:rowOff>71352</xdr:rowOff>
    </xdr:from>
    <xdr:to>
      <xdr:col>6</xdr:col>
      <xdr:colOff>38100</xdr:colOff>
      <xdr:row>30</xdr:row>
      <xdr:rowOff>1502</xdr:rowOff>
    </xdr:to>
    <xdr:sp macro="" textlink="">
      <xdr:nvSpPr>
        <xdr:cNvPr id="90" name="楕円 89"/>
        <xdr:cNvSpPr/>
      </xdr:nvSpPr>
      <xdr:spPr>
        <a:xfrm>
          <a:off x="1079500" y="504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28</xdr:row>
      <xdr:rowOff>18029</xdr:rowOff>
    </xdr:from>
    <xdr:ext cx="599010" cy="259045"/>
    <xdr:sp macro="" textlink="">
      <xdr:nvSpPr>
        <xdr:cNvPr id="91" name="テキスト ボックス 90"/>
        <xdr:cNvSpPr txBox="1"/>
      </xdr:nvSpPr>
      <xdr:spPr>
        <a:xfrm>
          <a:off x="830795" y="4818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154112</xdr:rowOff>
    </xdr:from>
    <xdr:to>
      <xdr:col>24</xdr:col>
      <xdr:colOff>62865</xdr:colOff>
      <xdr:row>59</xdr:row>
      <xdr:rowOff>120955</xdr:rowOff>
    </xdr:to>
    <xdr:cxnSp macro="">
      <xdr:nvCxnSpPr>
        <xdr:cNvPr id="118" name="直線コネクタ 117"/>
        <xdr:cNvCxnSpPr/>
      </xdr:nvCxnSpPr>
      <xdr:spPr>
        <a:xfrm flipV="1">
          <a:off x="4633595" y="8726612"/>
          <a:ext cx="1270" cy="1509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124782</xdr:rowOff>
    </xdr:from>
    <xdr:ext cx="534377" cy="259045"/>
    <xdr:sp macro="" textlink="">
      <xdr:nvSpPr>
        <xdr:cNvPr id="119" name="物件費最小値テキスト"/>
        <xdr:cNvSpPr txBox="1"/>
      </xdr:nvSpPr>
      <xdr:spPr>
        <a:xfrm>
          <a:off x="4686300" y="1024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120955</xdr:rowOff>
    </xdr:from>
    <xdr:to>
      <xdr:col>24</xdr:col>
      <xdr:colOff>152400</xdr:colOff>
      <xdr:row>59</xdr:row>
      <xdr:rowOff>120955</xdr:rowOff>
    </xdr:to>
    <xdr:cxnSp macro="">
      <xdr:nvCxnSpPr>
        <xdr:cNvPr id="120" name="直線コネクタ 119"/>
        <xdr:cNvCxnSpPr/>
      </xdr:nvCxnSpPr>
      <xdr:spPr>
        <a:xfrm>
          <a:off x="4546600" y="1023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100789</xdr:rowOff>
    </xdr:from>
    <xdr:ext cx="599010" cy="259045"/>
    <xdr:sp macro="" textlink="">
      <xdr:nvSpPr>
        <xdr:cNvPr id="121" name="物件費最大値テキスト"/>
        <xdr:cNvSpPr txBox="1"/>
      </xdr:nvSpPr>
      <xdr:spPr>
        <a:xfrm>
          <a:off x="4686300" y="8501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154112</xdr:rowOff>
    </xdr:from>
    <xdr:to>
      <xdr:col>24</xdr:col>
      <xdr:colOff>152400</xdr:colOff>
      <xdr:row>50</xdr:row>
      <xdr:rowOff>154112</xdr:rowOff>
    </xdr:to>
    <xdr:cxnSp macro="">
      <xdr:nvCxnSpPr>
        <xdr:cNvPr id="122" name="直線コネクタ 121"/>
        <xdr:cNvCxnSpPr/>
      </xdr:nvCxnSpPr>
      <xdr:spPr>
        <a:xfrm>
          <a:off x="4546600" y="8726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154112</xdr:rowOff>
    </xdr:from>
    <xdr:to>
      <xdr:col>24</xdr:col>
      <xdr:colOff>63500</xdr:colOff>
      <xdr:row>51</xdr:row>
      <xdr:rowOff>12195</xdr:rowOff>
    </xdr:to>
    <xdr:cxnSp macro="">
      <xdr:nvCxnSpPr>
        <xdr:cNvPr id="123" name="直線コネクタ 122"/>
        <xdr:cNvCxnSpPr/>
      </xdr:nvCxnSpPr>
      <xdr:spPr>
        <a:xfrm flipV="1">
          <a:off x="3797300" y="8726612"/>
          <a:ext cx="838200" cy="2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81849</xdr:rowOff>
    </xdr:from>
    <xdr:ext cx="534377" cy="259045"/>
    <xdr:sp macro="" textlink="">
      <xdr:nvSpPr>
        <xdr:cNvPr id="124" name="物件費平均値テキスト"/>
        <xdr:cNvSpPr txBox="1"/>
      </xdr:nvSpPr>
      <xdr:spPr>
        <a:xfrm>
          <a:off x="4686300" y="10025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103422</xdr:rowOff>
    </xdr:from>
    <xdr:to>
      <xdr:col>24</xdr:col>
      <xdr:colOff>114300</xdr:colOff>
      <xdr:row>59</xdr:row>
      <xdr:rowOff>33572</xdr:rowOff>
    </xdr:to>
    <xdr:sp macro="" textlink="">
      <xdr:nvSpPr>
        <xdr:cNvPr id="125" name="フローチャート: 判断 124"/>
        <xdr:cNvSpPr/>
      </xdr:nvSpPr>
      <xdr:spPr>
        <a:xfrm>
          <a:off x="4584700" y="1004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12195</xdr:rowOff>
    </xdr:from>
    <xdr:to>
      <xdr:col>19</xdr:col>
      <xdr:colOff>177800</xdr:colOff>
      <xdr:row>51</xdr:row>
      <xdr:rowOff>24692</xdr:rowOff>
    </xdr:to>
    <xdr:cxnSp macro="">
      <xdr:nvCxnSpPr>
        <xdr:cNvPr id="126" name="直線コネクタ 125"/>
        <xdr:cNvCxnSpPr/>
      </xdr:nvCxnSpPr>
      <xdr:spPr>
        <a:xfrm flipV="1">
          <a:off x="2908300" y="8756145"/>
          <a:ext cx="889000" cy="1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59</xdr:row>
      <xdr:rowOff>6288</xdr:rowOff>
    </xdr:from>
    <xdr:to>
      <xdr:col>20</xdr:col>
      <xdr:colOff>38100</xdr:colOff>
      <xdr:row>59</xdr:row>
      <xdr:rowOff>107888</xdr:rowOff>
    </xdr:to>
    <xdr:sp macro="" textlink="">
      <xdr:nvSpPr>
        <xdr:cNvPr id="127" name="フローチャート: 判断 126"/>
        <xdr:cNvSpPr/>
      </xdr:nvSpPr>
      <xdr:spPr>
        <a:xfrm>
          <a:off x="3746500" y="1012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99015</xdr:rowOff>
    </xdr:from>
    <xdr:ext cx="534377" cy="259045"/>
    <xdr:sp macro="" textlink="">
      <xdr:nvSpPr>
        <xdr:cNvPr id="128" name="テキスト ボックス 127"/>
        <xdr:cNvSpPr txBox="1"/>
      </xdr:nvSpPr>
      <xdr:spPr>
        <a:xfrm>
          <a:off x="3530111" y="1021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24692</xdr:rowOff>
    </xdr:from>
    <xdr:to>
      <xdr:col>15</xdr:col>
      <xdr:colOff>50800</xdr:colOff>
      <xdr:row>51</xdr:row>
      <xdr:rowOff>85740</xdr:rowOff>
    </xdr:to>
    <xdr:cxnSp macro="">
      <xdr:nvCxnSpPr>
        <xdr:cNvPr id="129" name="直線コネクタ 128"/>
        <xdr:cNvCxnSpPr/>
      </xdr:nvCxnSpPr>
      <xdr:spPr>
        <a:xfrm flipV="1">
          <a:off x="2019300" y="8768642"/>
          <a:ext cx="889000" cy="6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24783</xdr:rowOff>
    </xdr:from>
    <xdr:to>
      <xdr:col>15</xdr:col>
      <xdr:colOff>101600</xdr:colOff>
      <xdr:row>59</xdr:row>
      <xdr:rowOff>126383</xdr:rowOff>
    </xdr:to>
    <xdr:sp macro="" textlink="">
      <xdr:nvSpPr>
        <xdr:cNvPr id="130" name="フローチャート: 判断 129"/>
        <xdr:cNvSpPr/>
      </xdr:nvSpPr>
      <xdr:spPr>
        <a:xfrm>
          <a:off x="2857500" y="1014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117510</xdr:rowOff>
    </xdr:from>
    <xdr:ext cx="534377" cy="259045"/>
    <xdr:sp macro="" textlink="">
      <xdr:nvSpPr>
        <xdr:cNvPr id="131" name="テキスト ボックス 130"/>
        <xdr:cNvSpPr txBox="1"/>
      </xdr:nvSpPr>
      <xdr:spPr>
        <a:xfrm>
          <a:off x="2641111" y="10233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85740</xdr:rowOff>
    </xdr:from>
    <xdr:to>
      <xdr:col>10</xdr:col>
      <xdr:colOff>114300</xdr:colOff>
      <xdr:row>52</xdr:row>
      <xdr:rowOff>25977</xdr:rowOff>
    </xdr:to>
    <xdr:cxnSp macro="">
      <xdr:nvCxnSpPr>
        <xdr:cNvPr id="132" name="直線コネクタ 131"/>
        <xdr:cNvCxnSpPr/>
      </xdr:nvCxnSpPr>
      <xdr:spPr>
        <a:xfrm flipV="1">
          <a:off x="1130300" y="8829690"/>
          <a:ext cx="889000" cy="111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11524</xdr:rowOff>
    </xdr:from>
    <xdr:to>
      <xdr:col>10</xdr:col>
      <xdr:colOff>165100</xdr:colOff>
      <xdr:row>59</xdr:row>
      <xdr:rowOff>113124</xdr:rowOff>
    </xdr:to>
    <xdr:sp macro="" textlink="">
      <xdr:nvSpPr>
        <xdr:cNvPr id="133" name="フローチャート: 判断 132"/>
        <xdr:cNvSpPr/>
      </xdr:nvSpPr>
      <xdr:spPr>
        <a:xfrm>
          <a:off x="1968500" y="1012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104251</xdr:rowOff>
    </xdr:from>
    <xdr:ext cx="534377" cy="259045"/>
    <xdr:sp macro="" textlink="">
      <xdr:nvSpPr>
        <xdr:cNvPr id="134" name="テキスト ボックス 133"/>
        <xdr:cNvSpPr txBox="1"/>
      </xdr:nvSpPr>
      <xdr:spPr>
        <a:xfrm>
          <a:off x="1752111" y="1021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30683</xdr:rowOff>
    </xdr:from>
    <xdr:to>
      <xdr:col>6</xdr:col>
      <xdr:colOff>38100</xdr:colOff>
      <xdr:row>59</xdr:row>
      <xdr:rowOff>132283</xdr:rowOff>
    </xdr:to>
    <xdr:sp macro="" textlink="">
      <xdr:nvSpPr>
        <xdr:cNvPr id="135" name="フローチャート: 判断 134"/>
        <xdr:cNvSpPr/>
      </xdr:nvSpPr>
      <xdr:spPr>
        <a:xfrm>
          <a:off x="1079500" y="10146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123410</xdr:rowOff>
    </xdr:from>
    <xdr:ext cx="534377" cy="259045"/>
    <xdr:sp macro="" textlink="">
      <xdr:nvSpPr>
        <xdr:cNvPr id="136" name="テキスト ボックス 135"/>
        <xdr:cNvSpPr txBox="1"/>
      </xdr:nvSpPr>
      <xdr:spPr>
        <a:xfrm>
          <a:off x="863111" y="1023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103312</xdr:rowOff>
    </xdr:from>
    <xdr:to>
      <xdr:col>24</xdr:col>
      <xdr:colOff>114300</xdr:colOff>
      <xdr:row>51</xdr:row>
      <xdr:rowOff>33462</xdr:rowOff>
    </xdr:to>
    <xdr:sp macro="" textlink="">
      <xdr:nvSpPr>
        <xdr:cNvPr id="142" name="楕円 141"/>
        <xdr:cNvSpPr/>
      </xdr:nvSpPr>
      <xdr:spPr>
        <a:xfrm>
          <a:off x="4584700" y="867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56339</xdr:rowOff>
    </xdr:from>
    <xdr:ext cx="599010" cy="259045"/>
    <xdr:sp macro="" textlink="">
      <xdr:nvSpPr>
        <xdr:cNvPr id="143" name="物件費該当値テキスト"/>
        <xdr:cNvSpPr txBox="1"/>
      </xdr:nvSpPr>
      <xdr:spPr>
        <a:xfrm>
          <a:off x="4686300" y="8628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132845</xdr:rowOff>
    </xdr:from>
    <xdr:to>
      <xdr:col>20</xdr:col>
      <xdr:colOff>38100</xdr:colOff>
      <xdr:row>51</xdr:row>
      <xdr:rowOff>62995</xdr:rowOff>
    </xdr:to>
    <xdr:sp macro="" textlink="">
      <xdr:nvSpPr>
        <xdr:cNvPr id="144" name="楕円 143"/>
        <xdr:cNvSpPr/>
      </xdr:nvSpPr>
      <xdr:spPr>
        <a:xfrm>
          <a:off x="3746500" y="870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79522</xdr:rowOff>
    </xdr:from>
    <xdr:ext cx="599010" cy="259045"/>
    <xdr:sp macro="" textlink="">
      <xdr:nvSpPr>
        <xdr:cNvPr id="145" name="テキスト ボックス 144"/>
        <xdr:cNvSpPr txBox="1"/>
      </xdr:nvSpPr>
      <xdr:spPr>
        <a:xfrm>
          <a:off x="3497795" y="8480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145342</xdr:rowOff>
    </xdr:from>
    <xdr:to>
      <xdr:col>15</xdr:col>
      <xdr:colOff>101600</xdr:colOff>
      <xdr:row>51</xdr:row>
      <xdr:rowOff>75492</xdr:rowOff>
    </xdr:to>
    <xdr:sp macro="" textlink="">
      <xdr:nvSpPr>
        <xdr:cNvPr id="146" name="楕円 145"/>
        <xdr:cNvSpPr/>
      </xdr:nvSpPr>
      <xdr:spPr>
        <a:xfrm>
          <a:off x="2857500" y="871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92019</xdr:rowOff>
    </xdr:from>
    <xdr:ext cx="599010" cy="259045"/>
    <xdr:sp macro="" textlink="">
      <xdr:nvSpPr>
        <xdr:cNvPr id="147" name="テキスト ボックス 146"/>
        <xdr:cNvSpPr txBox="1"/>
      </xdr:nvSpPr>
      <xdr:spPr>
        <a:xfrm>
          <a:off x="2608795" y="8493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51</xdr:row>
      <xdr:rowOff>34940</xdr:rowOff>
    </xdr:from>
    <xdr:to>
      <xdr:col>10</xdr:col>
      <xdr:colOff>165100</xdr:colOff>
      <xdr:row>51</xdr:row>
      <xdr:rowOff>136540</xdr:rowOff>
    </xdr:to>
    <xdr:sp macro="" textlink="">
      <xdr:nvSpPr>
        <xdr:cNvPr id="148" name="楕円 147"/>
        <xdr:cNvSpPr/>
      </xdr:nvSpPr>
      <xdr:spPr>
        <a:xfrm>
          <a:off x="1968500" y="877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49</xdr:row>
      <xdr:rowOff>153067</xdr:rowOff>
    </xdr:from>
    <xdr:ext cx="599010" cy="259045"/>
    <xdr:sp macro="" textlink="">
      <xdr:nvSpPr>
        <xdr:cNvPr id="149" name="テキスト ボックス 148"/>
        <xdr:cNvSpPr txBox="1"/>
      </xdr:nvSpPr>
      <xdr:spPr>
        <a:xfrm>
          <a:off x="1719795" y="8554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51</xdr:row>
      <xdr:rowOff>146627</xdr:rowOff>
    </xdr:from>
    <xdr:to>
      <xdr:col>6</xdr:col>
      <xdr:colOff>38100</xdr:colOff>
      <xdr:row>52</xdr:row>
      <xdr:rowOff>76777</xdr:rowOff>
    </xdr:to>
    <xdr:sp macro="" textlink="">
      <xdr:nvSpPr>
        <xdr:cNvPr id="150" name="楕円 149"/>
        <xdr:cNvSpPr/>
      </xdr:nvSpPr>
      <xdr:spPr>
        <a:xfrm>
          <a:off x="1079500" y="8890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50</xdr:row>
      <xdr:rowOff>93304</xdr:rowOff>
    </xdr:from>
    <xdr:ext cx="599010" cy="259045"/>
    <xdr:sp macro="" textlink="">
      <xdr:nvSpPr>
        <xdr:cNvPr id="151" name="テキスト ボックス 150"/>
        <xdr:cNvSpPr txBox="1"/>
      </xdr:nvSpPr>
      <xdr:spPr>
        <a:xfrm>
          <a:off x="830795" y="8665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104191</xdr:rowOff>
    </xdr:from>
    <xdr:to>
      <xdr:col>24</xdr:col>
      <xdr:colOff>62865</xdr:colOff>
      <xdr:row>79</xdr:row>
      <xdr:rowOff>5131</xdr:rowOff>
    </xdr:to>
    <xdr:cxnSp macro="">
      <xdr:nvCxnSpPr>
        <xdr:cNvPr id="175" name="直線コネクタ 174"/>
        <xdr:cNvCxnSpPr/>
      </xdr:nvCxnSpPr>
      <xdr:spPr>
        <a:xfrm flipV="1">
          <a:off x="4633595" y="12277141"/>
          <a:ext cx="127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8958</xdr:rowOff>
    </xdr:from>
    <xdr:ext cx="378565" cy="259045"/>
    <xdr:sp macro="" textlink="">
      <xdr:nvSpPr>
        <xdr:cNvPr id="176" name="維持補修費最小値テキスト"/>
        <xdr:cNvSpPr txBox="1"/>
      </xdr:nvSpPr>
      <xdr:spPr>
        <a:xfrm>
          <a:off x="4686300" y="13553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5131</xdr:rowOff>
    </xdr:from>
    <xdr:to>
      <xdr:col>24</xdr:col>
      <xdr:colOff>152400</xdr:colOff>
      <xdr:row>79</xdr:row>
      <xdr:rowOff>5131</xdr:rowOff>
    </xdr:to>
    <xdr:cxnSp macro="">
      <xdr:nvCxnSpPr>
        <xdr:cNvPr id="177" name="直線コネクタ 176"/>
        <xdr:cNvCxnSpPr/>
      </xdr:nvCxnSpPr>
      <xdr:spPr>
        <a:xfrm>
          <a:off x="4546600" y="13549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50868</xdr:rowOff>
    </xdr:from>
    <xdr:ext cx="534377" cy="259045"/>
    <xdr:sp macro="" textlink="">
      <xdr:nvSpPr>
        <xdr:cNvPr id="178" name="維持補修費最大値テキスト"/>
        <xdr:cNvSpPr txBox="1"/>
      </xdr:nvSpPr>
      <xdr:spPr>
        <a:xfrm>
          <a:off x="4686300" y="1205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104191</xdr:rowOff>
    </xdr:from>
    <xdr:to>
      <xdr:col>24</xdr:col>
      <xdr:colOff>152400</xdr:colOff>
      <xdr:row>71</xdr:row>
      <xdr:rowOff>104191</xdr:rowOff>
    </xdr:to>
    <xdr:cxnSp macro="">
      <xdr:nvCxnSpPr>
        <xdr:cNvPr id="179" name="直線コネクタ 178"/>
        <xdr:cNvCxnSpPr/>
      </xdr:nvCxnSpPr>
      <xdr:spPr>
        <a:xfrm>
          <a:off x="4546600" y="12277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104191</xdr:rowOff>
    </xdr:from>
    <xdr:to>
      <xdr:col>24</xdr:col>
      <xdr:colOff>63500</xdr:colOff>
      <xdr:row>72</xdr:row>
      <xdr:rowOff>125526</xdr:rowOff>
    </xdr:to>
    <xdr:cxnSp macro="">
      <xdr:nvCxnSpPr>
        <xdr:cNvPr id="180" name="直線コネクタ 179"/>
        <xdr:cNvCxnSpPr/>
      </xdr:nvCxnSpPr>
      <xdr:spPr>
        <a:xfrm flipV="1">
          <a:off x="3797300" y="12277141"/>
          <a:ext cx="838200" cy="192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169587</xdr:rowOff>
    </xdr:from>
    <xdr:ext cx="469744" cy="259045"/>
    <xdr:sp macro="" textlink="">
      <xdr:nvSpPr>
        <xdr:cNvPr id="181" name="維持補修費平均値テキスト"/>
        <xdr:cNvSpPr txBox="1"/>
      </xdr:nvSpPr>
      <xdr:spPr>
        <a:xfrm>
          <a:off x="4686300" y="13199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19710</xdr:rowOff>
    </xdr:from>
    <xdr:to>
      <xdr:col>24</xdr:col>
      <xdr:colOff>114300</xdr:colOff>
      <xdr:row>77</xdr:row>
      <xdr:rowOff>121310</xdr:rowOff>
    </xdr:to>
    <xdr:sp macro="" textlink="">
      <xdr:nvSpPr>
        <xdr:cNvPr id="182" name="フローチャート: 判断 181"/>
        <xdr:cNvSpPr/>
      </xdr:nvSpPr>
      <xdr:spPr>
        <a:xfrm>
          <a:off x="4584700" y="132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125526</xdr:rowOff>
    </xdr:from>
    <xdr:to>
      <xdr:col>19</xdr:col>
      <xdr:colOff>177800</xdr:colOff>
      <xdr:row>72</xdr:row>
      <xdr:rowOff>157835</xdr:rowOff>
    </xdr:to>
    <xdr:cxnSp macro="">
      <xdr:nvCxnSpPr>
        <xdr:cNvPr id="183" name="直線コネクタ 182"/>
        <xdr:cNvCxnSpPr/>
      </xdr:nvCxnSpPr>
      <xdr:spPr>
        <a:xfrm flipV="1">
          <a:off x="2908300" y="12469926"/>
          <a:ext cx="889000" cy="32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44628</xdr:rowOff>
    </xdr:from>
    <xdr:to>
      <xdr:col>20</xdr:col>
      <xdr:colOff>38100</xdr:colOff>
      <xdr:row>77</xdr:row>
      <xdr:rowOff>146228</xdr:rowOff>
    </xdr:to>
    <xdr:sp macro="" textlink="">
      <xdr:nvSpPr>
        <xdr:cNvPr id="184" name="フローチャート: 判断 183"/>
        <xdr:cNvSpPr/>
      </xdr:nvSpPr>
      <xdr:spPr>
        <a:xfrm>
          <a:off x="3746500" y="1324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137355</xdr:rowOff>
    </xdr:from>
    <xdr:ext cx="469744" cy="259045"/>
    <xdr:sp macro="" textlink="">
      <xdr:nvSpPr>
        <xdr:cNvPr id="185" name="テキスト ボックス 184"/>
        <xdr:cNvSpPr txBox="1"/>
      </xdr:nvSpPr>
      <xdr:spPr>
        <a:xfrm>
          <a:off x="3562428" y="1333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157835</xdr:rowOff>
    </xdr:from>
    <xdr:to>
      <xdr:col>15</xdr:col>
      <xdr:colOff>50800</xdr:colOff>
      <xdr:row>72</xdr:row>
      <xdr:rowOff>158674</xdr:rowOff>
    </xdr:to>
    <xdr:cxnSp macro="">
      <xdr:nvCxnSpPr>
        <xdr:cNvPr id="186" name="直線コネクタ 185"/>
        <xdr:cNvCxnSpPr/>
      </xdr:nvCxnSpPr>
      <xdr:spPr>
        <a:xfrm flipV="1">
          <a:off x="2019300" y="12502235"/>
          <a:ext cx="8890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64973</xdr:rowOff>
    </xdr:from>
    <xdr:to>
      <xdr:col>15</xdr:col>
      <xdr:colOff>101600</xdr:colOff>
      <xdr:row>77</xdr:row>
      <xdr:rowOff>166573</xdr:rowOff>
    </xdr:to>
    <xdr:sp macro="" textlink="">
      <xdr:nvSpPr>
        <xdr:cNvPr id="187" name="フローチャート: 判断 186"/>
        <xdr:cNvSpPr/>
      </xdr:nvSpPr>
      <xdr:spPr>
        <a:xfrm>
          <a:off x="2857500" y="1326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157700</xdr:rowOff>
    </xdr:from>
    <xdr:ext cx="469744" cy="259045"/>
    <xdr:sp macro="" textlink="">
      <xdr:nvSpPr>
        <xdr:cNvPr id="188" name="テキスト ボックス 187"/>
        <xdr:cNvSpPr txBox="1"/>
      </xdr:nvSpPr>
      <xdr:spPr>
        <a:xfrm>
          <a:off x="2673428" y="13359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158674</xdr:rowOff>
    </xdr:from>
    <xdr:to>
      <xdr:col>10</xdr:col>
      <xdr:colOff>114300</xdr:colOff>
      <xdr:row>73</xdr:row>
      <xdr:rowOff>50394</xdr:rowOff>
    </xdr:to>
    <xdr:cxnSp macro="">
      <xdr:nvCxnSpPr>
        <xdr:cNvPr id="189" name="直線コネクタ 188"/>
        <xdr:cNvCxnSpPr/>
      </xdr:nvCxnSpPr>
      <xdr:spPr>
        <a:xfrm flipV="1">
          <a:off x="1130300" y="12503074"/>
          <a:ext cx="889000" cy="6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78918</xdr:rowOff>
    </xdr:from>
    <xdr:to>
      <xdr:col>10</xdr:col>
      <xdr:colOff>165100</xdr:colOff>
      <xdr:row>78</xdr:row>
      <xdr:rowOff>9068</xdr:rowOff>
    </xdr:to>
    <xdr:sp macro="" textlink="">
      <xdr:nvSpPr>
        <xdr:cNvPr id="190" name="フローチャート: 判断 189"/>
        <xdr:cNvSpPr/>
      </xdr:nvSpPr>
      <xdr:spPr>
        <a:xfrm>
          <a:off x="1968500" y="1328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195</xdr:rowOff>
    </xdr:from>
    <xdr:ext cx="469744" cy="259045"/>
    <xdr:sp macro="" textlink="">
      <xdr:nvSpPr>
        <xdr:cNvPr id="191" name="テキスト ボックス 190"/>
        <xdr:cNvSpPr txBox="1"/>
      </xdr:nvSpPr>
      <xdr:spPr>
        <a:xfrm>
          <a:off x="1784428" y="13373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82804</xdr:rowOff>
    </xdr:from>
    <xdr:to>
      <xdr:col>6</xdr:col>
      <xdr:colOff>38100</xdr:colOff>
      <xdr:row>78</xdr:row>
      <xdr:rowOff>12954</xdr:rowOff>
    </xdr:to>
    <xdr:sp macro="" textlink="">
      <xdr:nvSpPr>
        <xdr:cNvPr id="192" name="フローチャート: 判断 191"/>
        <xdr:cNvSpPr/>
      </xdr:nvSpPr>
      <xdr:spPr>
        <a:xfrm>
          <a:off x="1079500" y="13284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4081</xdr:rowOff>
    </xdr:from>
    <xdr:ext cx="469744" cy="259045"/>
    <xdr:sp macro="" textlink="">
      <xdr:nvSpPr>
        <xdr:cNvPr id="193" name="テキスト ボックス 192"/>
        <xdr:cNvSpPr txBox="1"/>
      </xdr:nvSpPr>
      <xdr:spPr>
        <a:xfrm>
          <a:off x="895428" y="1337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53391</xdr:rowOff>
    </xdr:from>
    <xdr:to>
      <xdr:col>24</xdr:col>
      <xdr:colOff>114300</xdr:colOff>
      <xdr:row>71</xdr:row>
      <xdr:rowOff>154991</xdr:rowOff>
    </xdr:to>
    <xdr:sp macro="" textlink="">
      <xdr:nvSpPr>
        <xdr:cNvPr id="199" name="楕円 198"/>
        <xdr:cNvSpPr/>
      </xdr:nvSpPr>
      <xdr:spPr>
        <a:xfrm>
          <a:off x="4584700" y="12226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6418</xdr:rowOff>
    </xdr:from>
    <xdr:ext cx="534377" cy="259045"/>
    <xdr:sp macro="" textlink="">
      <xdr:nvSpPr>
        <xdr:cNvPr id="200" name="維持補修費該当値テキスト"/>
        <xdr:cNvSpPr txBox="1"/>
      </xdr:nvSpPr>
      <xdr:spPr>
        <a:xfrm>
          <a:off x="4686300" y="12179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74726</xdr:rowOff>
    </xdr:from>
    <xdr:to>
      <xdr:col>20</xdr:col>
      <xdr:colOff>38100</xdr:colOff>
      <xdr:row>73</xdr:row>
      <xdr:rowOff>4876</xdr:rowOff>
    </xdr:to>
    <xdr:sp macro="" textlink="">
      <xdr:nvSpPr>
        <xdr:cNvPr id="201" name="楕円 200"/>
        <xdr:cNvSpPr/>
      </xdr:nvSpPr>
      <xdr:spPr>
        <a:xfrm>
          <a:off x="3746500" y="1241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71</xdr:row>
      <xdr:rowOff>21403</xdr:rowOff>
    </xdr:from>
    <xdr:ext cx="534377" cy="259045"/>
    <xdr:sp macro="" textlink="">
      <xdr:nvSpPr>
        <xdr:cNvPr id="202" name="テキスト ボックス 201"/>
        <xdr:cNvSpPr txBox="1"/>
      </xdr:nvSpPr>
      <xdr:spPr>
        <a:xfrm>
          <a:off x="3530111" y="1219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107035</xdr:rowOff>
    </xdr:from>
    <xdr:to>
      <xdr:col>15</xdr:col>
      <xdr:colOff>101600</xdr:colOff>
      <xdr:row>73</xdr:row>
      <xdr:rowOff>37185</xdr:rowOff>
    </xdr:to>
    <xdr:sp macro="" textlink="">
      <xdr:nvSpPr>
        <xdr:cNvPr id="203" name="楕円 202"/>
        <xdr:cNvSpPr/>
      </xdr:nvSpPr>
      <xdr:spPr>
        <a:xfrm>
          <a:off x="2857500" y="124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71</xdr:row>
      <xdr:rowOff>53712</xdr:rowOff>
    </xdr:from>
    <xdr:ext cx="534377" cy="259045"/>
    <xdr:sp macro="" textlink="">
      <xdr:nvSpPr>
        <xdr:cNvPr id="204" name="テキスト ボックス 203"/>
        <xdr:cNvSpPr txBox="1"/>
      </xdr:nvSpPr>
      <xdr:spPr>
        <a:xfrm>
          <a:off x="2641111" y="12226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107874</xdr:rowOff>
    </xdr:from>
    <xdr:to>
      <xdr:col>10</xdr:col>
      <xdr:colOff>165100</xdr:colOff>
      <xdr:row>73</xdr:row>
      <xdr:rowOff>38024</xdr:rowOff>
    </xdr:to>
    <xdr:sp macro="" textlink="">
      <xdr:nvSpPr>
        <xdr:cNvPr id="205" name="楕円 204"/>
        <xdr:cNvSpPr/>
      </xdr:nvSpPr>
      <xdr:spPr>
        <a:xfrm>
          <a:off x="1968500" y="1245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71</xdr:row>
      <xdr:rowOff>54551</xdr:rowOff>
    </xdr:from>
    <xdr:ext cx="534377" cy="259045"/>
    <xdr:sp macro="" textlink="">
      <xdr:nvSpPr>
        <xdr:cNvPr id="206" name="テキスト ボックス 205"/>
        <xdr:cNvSpPr txBox="1"/>
      </xdr:nvSpPr>
      <xdr:spPr>
        <a:xfrm>
          <a:off x="1752111" y="12227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171044</xdr:rowOff>
    </xdr:from>
    <xdr:to>
      <xdr:col>6</xdr:col>
      <xdr:colOff>38100</xdr:colOff>
      <xdr:row>73</xdr:row>
      <xdr:rowOff>101194</xdr:rowOff>
    </xdr:to>
    <xdr:sp macro="" textlink="">
      <xdr:nvSpPr>
        <xdr:cNvPr id="207" name="楕円 206"/>
        <xdr:cNvSpPr/>
      </xdr:nvSpPr>
      <xdr:spPr>
        <a:xfrm>
          <a:off x="1079500" y="1251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71</xdr:row>
      <xdr:rowOff>117721</xdr:rowOff>
    </xdr:from>
    <xdr:ext cx="534377" cy="259045"/>
    <xdr:sp macro="" textlink="">
      <xdr:nvSpPr>
        <xdr:cNvPr id="208" name="テキスト ボックス 207"/>
        <xdr:cNvSpPr txBox="1"/>
      </xdr:nvSpPr>
      <xdr:spPr>
        <a:xfrm>
          <a:off x="863111" y="1229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98</xdr:row>
      <xdr:rowOff>73677</xdr:rowOff>
    </xdr:from>
    <xdr:ext cx="595419" cy="259045"/>
    <xdr:sp macro="" textlink="">
      <xdr:nvSpPr>
        <xdr:cNvPr id="221" name="テキスト ボックス 220"/>
        <xdr:cNvSpPr txBox="1"/>
      </xdr:nvSpPr>
      <xdr:spPr>
        <a:xfrm>
          <a:off x="166581" y="1687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3" name="テキスト ボックス 222"/>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68624</xdr:rowOff>
    </xdr:from>
    <xdr:to>
      <xdr:col>24</xdr:col>
      <xdr:colOff>62865</xdr:colOff>
      <xdr:row>99</xdr:row>
      <xdr:rowOff>114078</xdr:rowOff>
    </xdr:to>
    <xdr:cxnSp macro="">
      <xdr:nvCxnSpPr>
        <xdr:cNvPr id="233" name="直線コネクタ 232"/>
        <xdr:cNvCxnSpPr/>
      </xdr:nvCxnSpPr>
      <xdr:spPr>
        <a:xfrm flipV="1">
          <a:off x="4633595" y="15499124"/>
          <a:ext cx="1270" cy="1588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117905</xdr:rowOff>
    </xdr:from>
    <xdr:ext cx="534377" cy="259045"/>
    <xdr:sp macro="" textlink="">
      <xdr:nvSpPr>
        <xdr:cNvPr id="234" name="扶助費最小値テキスト"/>
        <xdr:cNvSpPr txBox="1"/>
      </xdr:nvSpPr>
      <xdr:spPr>
        <a:xfrm>
          <a:off x="4686300" y="1709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114078</xdr:rowOff>
    </xdr:from>
    <xdr:to>
      <xdr:col>24</xdr:col>
      <xdr:colOff>152400</xdr:colOff>
      <xdr:row>99</xdr:row>
      <xdr:rowOff>114078</xdr:rowOff>
    </xdr:to>
    <xdr:cxnSp macro="">
      <xdr:nvCxnSpPr>
        <xdr:cNvPr id="235" name="直線コネクタ 234"/>
        <xdr:cNvCxnSpPr/>
      </xdr:nvCxnSpPr>
      <xdr:spPr>
        <a:xfrm>
          <a:off x="4546600" y="17087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15301</xdr:rowOff>
    </xdr:from>
    <xdr:ext cx="599010" cy="259045"/>
    <xdr:sp macro="" textlink="">
      <xdr:nvSpPr>
        <xdr:cNvPr id="236" name="扶助費最大値テキスト"/>
        <xdr:cNvSpPr txBox="1"/>
      </xdr:nvSpPr>
      <xdr:spPr>
        <a:xfrm>
          <a:off x="4686300" y="15274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68624</xdr:rowOff>
    </xdr:from>
    <xdr:to>
      <xdr:col>24</xdr:col>
      <xdr:colOff>152400</xdr:colOff>
      <xdr:row>90</xdr:row>
      <xdr:rowOff>68624</xdr:rowOff>
    </xdr:to>
    <xdr:cxnSp macro="">
      <xdr:nvCxnSpPr>
        <xdr:cNvPr id="237" name="直線コネクタ 236"/>
        <xdr:cNvCxnSpPr/>
      </xdr:nvCxnSpPr>
      <xdr:spPr>
        <a:xfrm>
          <a:off x="4546600" y="1549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65767</xdr:rowOff>
    </xdr:from>
    <xdr:to>
      <xdr:col>24</xdr:col>
      <xdr:colOff>63500</xdr:colOff>
      <xdr:row>97</xdr:row>
      <xdr:rowOff>42050</xdr:rowOff>
    </xdr:to>
    <xdr:cxnSp macro="">
      <xdr:nvCxnSpPr>
        <xdr:cNvPr id="238" name="直線コネクタ 237"/>
        <xdr:cNvCxnSpPr/>
      </xdr:nvCxnSpPr>
      <xdr:spPr>
        <a:xfrm>
          <a:off x="3797300" y="16524967"/>
          <a:ext cx="838200" cy="147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167670</xdr:rowOff>
    </xdr:from>
    <xdr:ext cx="599010" cy="259045"/>
    <xdr:sp macro="" textlink="">
      <xdr:nvSpPr>
        <xdr:cNvPr id="239" name="扶助費平均値テキスト"/>
        <xdr:cNvSpPr txBox="1"/>
      </xdr:nvSpPr>
      <xdr:spPr>
        <a:xfrm>
          <a:off x="4686300" y="162839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144793</xdr:rowOff>
    </xdr:from>
    <xdr:to>
      <xdr:col>24</xdr:col>
      <xdr:colOff>114300</xdr:colOff>
      <xdr:row>96</xdr:row>
      <xdr:rowOff>74943</xdr:rowOff>
    </xdr:to>
    <xdr:sp macro="" textlink="">
      <xdr:nvSpPr>
        <xdr:cNvPr id="240" name="フローチャート: 判断 239"/>
        <xdr:cNvSpPr/>
      </xdr:nvSpPr>
      <xdr:spPr>
        <a:xfrm>
          <a:off x="4584700" y="1643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65767</xdr:rowOff>
    </xdr:from>
    <xdr:to>
      <xdr:col>19</xdr:col>
      <xdr:colOff>177800</xdr:colOff>
      <xdr:row>96</xdr:row>
      <xdr:rowOff>147053</xdr:rowOff>
    </xdr:to>
    <xdr:cxnSp macro="">
      <xdr:nvCxnSpPr>
        <xdr:cNvPr id="241" name="直線コネクタ 240"/>
        <xdr:cNvCxnSpPr/>
      </xdr:nvCxnSpPr>
      <xdr:spPr>
        <a:xfrm flipV="1">
          <a:off x="2908300" y="16524967"/>
          <a:ext cx="889000" cy="81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54820</xdr:rowOff>
    </xdr:from>
    <xdr:to>
      <xdr:col>20</xdr:col>
      <xdr:colOff>38100</xdr:colOff>
      <xdr:row>96</xdr:row>
      <xdr:rowOff>156420</xdr:rowOff>
    </xdr:to>
    <xdr:sp macro="" textlink="">
      <xdr:nvSpPr>
        <xdr:cNvPr id="242" name="フローチャート: 判断 241"/>
        <xdr:cNvSpPr/>
      </xdr:nvSpPr>
      <xdr:spPr>
        <a:xfrm>
          <a:off x="3746500" y="165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147547</xdr:rowOff>
    </xdr:from>
    <xdr:ext cx="599010" cy="259045"/>
    <xdr:sp macro="" textlink="">
      <xdr:nvSpPr>
        <xdr:cNvPr id="243" name="テキスト ボックス 242"/>
        <xdr:cNvSpPr txBox="1"/>
      </xdr:nvSpPr>
      <xdr:spPr>
        <a:xfrm>
          <a:off x="3497795" y="16606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147053</xdr:rowOff>
    </xdr:from>
    <xdr:to>
      <xdr:col>15</xdr:col>
      <xdr:colOff>50800</xdr:colOff>
      <xdr:row>98</xdr:row>
      <xdr:rowOff>30505</xdr:rowOff>
    </xdr:to>
    <xdr:cxnSp macro="">
      <xdr:nvCxnSpPr>
        <xdr:cNvPr id="244" name="直線コネクタ 243"/>
        <xdr:cNvCxnSpPr/>
      </xdr:nvCxnSpPr>
      <xdr:spPr>
        <a:xfrm flipV="1">
          <a:off x="2019300" y="16606253"/>
          <a:ext cx="889000" cy="226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69069</xdr:rowOff>
    </xdr:from>
    <xdr:to>
      <xdr:col>15</xdr:col>
      <xdr:colOff>101600</xdr:colOff>
      <xdr:row>96</xdr:row>
      <xdr:rowOff>170669</xdr:rowOff>
    </xdr:to>
    <xdr:sp macro="" textlink="">
      <xdr:nvSpPr>
        <xdr:cNvPr id="245" name="フローチャート: 判断 244"/>
        <xdr:cNvSpPr/>
      </xdr:nvSpPr>
      <xdr:spPr>
        <a:xfrm>
          <a:off x="2857500" y="1652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15746</xdr:rowOff>
    </xdr:from>
    <xdr:ext cx="599010" cy="259045"/>
    <xdr:sp macro="" textlink="">
      <xdr:nvSpPr>
        <xdr:cNvPr id="246" name="テキスト ボックス 245"/>
        <xdr:cNvSpPr txBox="1"/>
      </xdr:nvSpPr>
      <xdr:spPr>
        <a:xfrm>
          <a:off x="2608795" y="16303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30505</xdr:rowOff>
    </xdr:from>
    <xdr:to>
      <xdr:col>10</xdr:col>
      <xdr:colOff>114300</xdr:colOff>
      <xdr:row>99</xdr:row>
      <xdr:rowOff>43841</xdr:rowOff>
    </xdr:to>
    <xdr:cxnSp macro="">
      <xdr:nvCxnSpPr>
        <xdr:cNvPr id="247" name="直線コネクタ 246"/>
        <xdr:cNvCxnSpPr/>
      </xdr:nvCxnSpPr>
      <xdr:spPr>
        <a:xfrm flipV="1">
          <a:off x="1130300" y="16832605"/>
          <a:ext cx="889000" cy="184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150870</xdr:rowOff>
    </xdr:from>
    <xdr:to>
      <xdr:col>10</xdr:col>
      <xdr:colOff>165100</xdr:colOff>
      <xdr:row>97</xdr:row>
      <xdr:rowOff>81020</xdr:rowOff>
    </xdr:to>
    <xdr:sp macro="" textlink="">
      <xdr:nvSpPr>
        <xdr:cNvPr id="248" name="フローチャート: 判断 247"/>
        <xdr:cNvSpPr/>
      </xdr:nvSpPr>
      <xdr:spPr>
        <a:xfrm>
          <a:off x="1968500" y="166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97547</xdr:rowOff>
    </xdr:from>
    <xdr:ext cx="599010" cy="259045"/>
    <xdr:sp macro="" textlink="">
      <xdr:nvSpPr>
        <xdr:cNvPr id="249" name="テキスト ボックス 248"/>
        <xdr:cNvSpPr txBox="1"/>
      </xdr:nvSpPr>
      <xdr:spPr>
        <a:xfrm>
          <a:off x="1719795" y="16385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68231</xdr:rowOff>
    </xdr:from>
    <xdr:to>
      <xdr:col>6</xdr:col>
      <xdr:colOff>38100</xdr:colOff>
      <xdr:row>97</xdr:row>
      <xdr:rowOff>169831</xdr:rowOff>
    </xdr:to>
    <xdr:sp macro="" textlink="">
      <xdr:nvSpPr>
        <xdr:cNvPr id="250" name="フローチャート: 判断 249"/>
        <xdr:cNvSpPr/>
      </xdr:nvSpPr>
      <xdr:spPr>
        <a:xfrm>
          <a:off x="1079500" y="166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14908</xdr:rowOff>
    </xdr:from>
    <xdr:ext cx="599010" cy="259045"/>
    <xdr:sp macro="" textlink="">
      <xdr:nvSpPr>
        <xdr:cNvPr id="251" name="テキスト ボックス 250"/>
        <xdr:cNvSpPr txBox="1"/>
      </xdr:nvSpPr>
      <xdr:spPr>
        <a:xfrm>
          <a:off x="830795" y="16474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162700</xdr:rowOff>
    </xdr:from>
    <xdr:to>
      <xdr:col>24</xdr:col>
      <xdr:colOff>114300</xdr:colOff>
      <xdr:row>97</xdr:row>
      <xdr:rowOff>92850</xdr:rowOff>
    </xdr:to>
    <xdr:sp macro="" textlink="">
      <xdr:nvSpPr>
        <xdr:cNvPr id="257" name="楕円 256"/>
        <xdr:cNvSpPr/>
      </xdr:nvSpPr>
      <xdr:spPr>
        <a:xfrm>
          <a:off x="4584700" y="166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141127</xdr:rowOff>
    </xdr:from>
    <xdr:ext cx="599010" cy="259045"/>
    <xdr:sp macro="" textlink="">
      <xdr:nvSpPr>
        <xdr:cNvPr id="258" name="扶助費該当値テキスト"/>
        <xdr:cNvSpPr txBox="1"/>
      </xdr:nvSpPr>
      <xdr:spPr>
        <a:xfrm>
          <a:off x="4686300" y="16600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14967</xdr:rowOff>
    </xdr:from>
    <xdr:to>
      <xdr:col>20</xdr:col>
      <xdr:colOff>38100</xdr:colOff>
      <xdr:row>96</xdr:row>
      <xdr:rowOff>116567</xdr:rowOff>
    </xdr:to>
    <xdr:sp macro="" textlink="">
      <xdr:nvSpPr>
        <xdr:cNvPr id="259" name="楕円 258"/>
        <xdr:cNvSpPr/>
      </xdr:nvSpPr>
      <xdr:spPr>
        <a:xfrm>
          <a:off x="3746500" y="1647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133094</xdr:rowOff>
    </xdr:from>
    <xdr:ext cx="599010" cy="259045"/>
    <xdr:sp macro="" textlink="">
      <xdr:nvSpPr>
        <xdr:cNvPr id="260" name="テキスト ボックス 259"/>
        <xdr:cNvSpPr txBox="1"/>
      </xdr:nvSpPr>
      <xdr:spPr>
        <a:xfrm>
          <a:off x="3497795" y="16249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96253</xdr:rowOff>
    </xdr:from>
    <xdr:to>
      <xdr:col>15</xdr:col>
      <xdr:colOff>101600</xdr:colOff>
      <xdr:row>97</xdr:row>
      <xdr:rowOff>26403</xdr:rowOff>
    </xdr:to>
    <xdr:sp macro="" textlink="">
      <xdr:nvSpPr>
        <xdr:cNvPr id="261" name="楕円 260"/>
        <xdr:cNvSpPr/>
      </xdr:nvSpPr>
      <xdr:spPr>
        <a:xfrm>
          <a:off x="2857500" y="1655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17530</xdr:rowOff>
    </xdr:from>
    <xdr:ext cx="599010" cy="259045"/>
    <xdr:sp macro="" textlink="">
      <xdr:nvSpPr>
        <xdr:cNvPr id="262" name="テキスト ボックス 261"/>
        <xdr:cNvSpPr txBox="1"/>
      </xdr:nvSpPr>
      <xdr:spPr>
        <a:xfrm>
          <a:off x="2608795" y="16648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151155</xdr:rowOff>
    </xdr:from>
    <xdr:to>
      <xdr:col>10</xdr:col>
      <xdr:colOff>165100</xdr:colOff>
      <xdr:row>98</xdr:row>
      <xdr:rowOff>81305</xdr:rowOff>
    </xdr:to>
    <xdr:sp macro="" textlink="">
      <xdr:nvSpPr>
        <xdr:cNvPr id="263" name="楕円 262"/>
        <xdr:cNvSpPr/>
      </xdr:nvSpPr>
      <xdr:spPr>
        <a:xfrm>
          <a:off x="1968500" y="1678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72432</xdr:rowOff>
    </xdr:from>
    <xdr:ext cx="599010" cy="259045"/>
    <xdr:sp macro="" textlink="">
      <xdr:nvSpPr>
        <xdr:cNvPr id="264" name="テキスト ボックス 263"/>
        <xdr:cNvSpPr txBox="1"/>
      </xdr:nvSpPr>
      <xdr:spPr>
        <a:xfrm>
          <a:off x="1719795" y="16874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164491</xdr:rowOff>
    </xdr:from>
    <xdr:to>
      <xdr:col>6</xdr:col>
      <xdr:colOff>38100</xdr:colOff>
      <xdr:row>99</xdr:row>
      <xdr:rowOff>94641</xdr:rowOff>
    </xdr:to>
    <xdr:sp macro="" textlink="">
      <xdr:nvSpPr>
        <xdr:cNvPr id="265" name="楕円 264"/>
        <xdr:cNvSpPr/>
      </xdr:nvSpPr>
      <xdr:spPr>
        <a:xfrm>
          <a:off x="1079500" y="1696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99</xdr:row>
      <xdr:rowOff>85768</xdr:rowOff>
    </xdr:from>
    <xdr:ext cx="599010" cy="259045"/>
    <xdr:sp macro="" textlink="">
      <xdr:nvSpPr>
        <xdr:cNvPr id="266" name="テキスト ボックス 265"/>
        <xdr:cNvSpPr txBox="1"/>
      </xdr:nvSpPr>
      <xdr:spPr>
        <a:xfrm>
          <a:off x="830795" y="17059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9" name="テキスト ボックス 27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1" name="テキスト ボックス 28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3" name="テキスト ボックス 28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5" name="テキスト ボックス 28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122307</xdr:rowOff>
    </xdr:from>
    <xdr:to>
      <xdr:col>54</xdr:col>
      <xdr:colOff>189865</xdr:colOff>
      <xdr:row>39</xdr:row>
      <xdr:rowOff>118897</xdr:rowOff>
    </xdr:to>
    <xdr:cxnSp macro="">
      <xdr:nvCxnSpPr>
        <xdr:cNvPr id="291" name="直線コネクタ 290"/>
        <xdr:cNvCxnSpPr/>
      </xdr:nvCxnSpPr>
      <xdr:spPr>
        <a:xfrm flipV="1">
          <a:off x="10475595" y="5437257"/>
          <a:ext cx="1270" cy="1368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122724</xdr:rowOff>
    </xdr:from>
    <xdr:ext cx="534377" cy="259045"/>
    <xdr:sp macro="" textlink="">
      <xdr:nvSpPr>
        <xdr:cNvPr id="292" name="補助費等最小値テキスト"/>
        <xdr:cNvSpPr txBox="1"/>
      </xdr:nvSpPr>
      <xdr:spPr>
        <a:xfrm>
          <a:off x="10528300" y="6809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118897</xdr:rowOff>
    </xdr:from>
    <xdr:to>
      <xdr:col>55</xdr:col>
      <xdr:colOff>88900</xdr:colOff>
      <xdr:row>39</xdr:row>
      <xdr:rowOff>118897</xdr:rowOff>
    </xdr:to>
    <xdr:cxnSp macro="">
      <xdr:nvCxnSpPr>
        <xdr:cNvPr id="293" name="直線コネクタ 292"/>
        <xdr:cNvCxnSpPr/>
      </xdr:nvCxnSpPr>
      <xdr:spPr>
        <a:xfrm>
          <a:off x="10388600" y="680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68984</xdr:rowOff>
    </xdr:from>
    <xdr:ext cx="534377" cy="259045"/>
    <xdr:sp macro="" textlink="">
      <xdr:nvSpPr>
        <xdr:cNvPr id="294" name="補助費等最大値テキスト"/>
        <xdr:cNvSpPr txBox="1"/>
      </xdr:nvSpPr>
      <xdr:spPr>
        <a:xfrm>
          <a:off x="10528300" y="521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122307</xdr:rowOff>
    </xdr:from>
    <xdr:to>
      <xdr:col>55</xdr:col>
      <xdr:colOff>88900</xdr:colOff>
      <xdr:row>31</xdr:row>
      <xdr:rowOff>122307</xdr:rowOff>
    </xdr:to>
    <xdr:cxnSp macro="">
      <xdr:nvCxnSpPr>
        <xdr:cNvPr id="295" name="直線コネクタ 294"/>
        <xdr:cNvCxnSpPr/>
      </xdr:nvCxnSpPr>
      <xdr:spPr>
        <a:xfrm>
          <a:off x="10388600" y="5437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122307</xdr:rowOff>
    </xdr:from>
    <xdr:to>
      <xdr:col>55</xdr:col>
      <xdr:colOff>0</xdr:colOff>
      <xdr:row>34</xdr:row>
      <xdr:rowOff>107963</xdr:rowOff>
    </xdr:to>
    <xdr:cxnSp macro="">
      <xdr:nvCxnSpPr>
        <xdr:cNvPr id="296" name="直線コネクタ 295"/>
        <xdr:cNvCxnSpPr/>
      </xdr:nvCxnSpPr>
      <xdr:spPr>
        <a:xfrm flipV="1">
          <a:off x="9639300" y="5437257"/>
          <a:ext cx="838200" cy="50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90797</xdr:rowOff>
    </xdr:from>
    <xdr:ext cx="534377" cy="259045"/>
    <xdr:sp macro="" textlink="">
      <xdr:nvSpPr>
        <xdr:cNvPr id="297" name="補助費等平均値テキスト"/>
        <xdr:cNvSpPr txBox="1"/>
      </xdr:nvSpPr>
      <xdr:spPr>
        <a:xfrm>
          <a:off x="10528300" y="66058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112370</xdr:rowOff>
    </xdr:from>
    <xdr:to>
      <xdr:col>55</xdr:col>
      <xdr:colOff>50800</xdr:colOff>
      <xdr:row>39</xdr:row>
      <xdr:rowOff>42520</xdr:rowOff>
    </xdr:to>
    <xdr:sp macro="" textlink="">
      <xdr:nvSpPr>
        <xdr:cNvPr id="298" name="フローチャート: 判断 297"/>
        <xdr:cNvSpPr/>
      </xdr:nvSpPr>
      <xdr:spPr>
        <a:xfrm>
          <a:off x="10426700" y="662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87179</xdr:rowOff>
    </xdr:from>
    <xdr:to>
      <xdr:col>50</xdr:col>
      <xdr:colOff>114300</xdr:colOff>
      <xdr:row>34</xdr:row>
      <xdr:rowOff>107963</xdr:rowOff>
    </xdr:to>
    <xdr:cxnSp macro="">
      <xdr:nvCxnSpPr>
        <xdr:cNvPr id="299" name="直線コネクタ 298"/>
        <xdr:cNvCxnSpPr/>
      </xdr:nvCxnSpPr>
      <xdr:spPr>
        <a:xfrm>
          <a:off x="8750300" y="5916479"/>
          <a:ext cx="889000" cy="20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150470</xdr:rowOff>
    </xdr:from>
    <xdr:to>
      <xdr:col>50</xdr:col>
      <xdr:colOff>165100</xdr:colOff>
      <xdr:row>39</xdr:row>
      <xdr:rowOff>80620</xdr:rowOff>
    </xdr:to>
    <xdr:sp macro="" textlink="">
      <xdr:nvSpPr>
        <xdr:cNvPr id="300" name="フローチャート: 判断 299"/>
        <xdr:cNvSpPr/>
      </xdr:nvSpPr>
      <xdr:spPr>
        <a:xfrm>
          <a:off x="9588500" y="66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71747</xdr:rowOff>
    </xdr:from>
    <xdr:ext cx="534377" cy="259045"/>
    <xdr:sp macro="" textlink="">
      <xdr:nvSpPr>
        <xdr:cNvPr id="301" name="テキスト ボックス 300"/>
        <xdr:cNvSpPr txBox="1"/>
      </xdr:nvSpPr>
      <xdr:spPr>
        <a:xfrm>
          <a:off x="9372111" y="6758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145282</xdr:rowOff>
    </xdr:from>
    <xdr:to>
      <xdr:col>45</xdr:col>
      <xdr:colOff>177800</xdr:colOff>
      <xdr:row>34</xdr:row>
      <xdr:rowOff>87179</xdr:rowOff>
    </xdr:to>
    <xdr:cxnSp macro="">
      <xdr:nvCxnSpPr>
        <xdr:cNvPr id="302" name="直線コネクタ 301"/>
        <xdr:cNvCxnSpPr/>
      </xdr:nvCxnSpPr>
      <xdr:spPr>
        <a:xfrm>
          <a:off x="7861300" y="5803132"/>
          <a:ext cx="889000" cy="11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2642</xdr:rowOff>
    </xdr:from>
    <xdr:to>
      <xdr:col>46</xdr:col>
      <xdr:colOff>38100</xdr:colOff>
      <xdr:row>39</xdr:row>
      <xdr:rowOff>104242</xdr:rowOff>
    </xdr:to>
    <xdr:sp macro="" textlink="">
      <xdr:nvSpPr>
        <xdr:cNvPr id="303" name="フローチャート: 判断 302"/>
        <xdr:cNvSpPr/>
      </xdr:nvSpPr>
      <xdr:spPr>
        <a:xfrm>
          <a:off x="8699500" y="6689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95369</xdr:rowOff>
    </xdr:from>
    <xdr:ext cx="534377" cy="259045"/>
    <xdr:sp macro="" textlink="">
      <xdr:nvSpPr>
        <xdr:cNvPr id="304" name="テキスト ボックス 303"/>
        <xdr:cNvSpPr txBox="1"/>
      </xdr:nvSpPr>
      <xdr:spPr>
        <a:xfrm>
          <a:off x="8483111" y="678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63538</xdr:rowOff>
    </xdr:from>
    <xdr:to>
      <xdr:col>41</xdr:col>
      <xdr:colOff>50800</xdr:colOff>
      <xdr:row>33</xdr:row>
      <xdr:rowOff>145282</xdr:rowOff>
    </xdr:to>
    <xdr:cxnSp macro="">
      <xdr:nvCxnSpPr>
        <xdr:cNvPr id="305" name="直線コネクタ 304"/>
        <xdr:cNvCxnSpPr/>
      </xdr:nvCxnSpPr>
      <xdr:spPr>
        <a:xfrm>
          <a:off x="6972300" y="5721388"/>
          <a:ext cx="889000" cy="81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16034</xdr:rowOff>
    </xdr:from>
    <xdr:to>
      <xdr:col>41</xdr:col>
      <xdr:colOff>101600</xdr:colOff>
      <xdr:row>39</xdr:row>
      <xdr:rowOff>117634</xdr:rowOff>
    </xdr:to>
    <xdr:sp macro="" textlink="">
      <xdr:nvSpPr>
        <xdr:cNvPr id="306" name="フローチャート: 判断 305"/>
        <xdr:cNvSpPr/>
      </xdr:nvSpPr>
      <xdr:spPr>
        <a:xfrm>
          <a:off x="7810500" y="6702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108761</xdr:rowOff>
    </xdr:from>
    <xdr:ext cx="534377" cy="259045"/>
    <xdr:sp macro="" textlink="">
      <xdr:nvSpPr>
        <xdr:cNvPr id="307" name="テキスト ボックス 306"/>
        <xdr:cNvSpPr txBox="1"/>
      </xdr:nvSpPr>
      <xdr:spPr>
        <a:xfrm>
          <a:off x="7594111" y="679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1384</xdr:rowOff>
    </xdr:from>
    <xdr:to>
      <xdr:col>36</xdr:col>
      <xdr:colOff>165100</xdr:colOff>
      <xdr:row>39</xdr:row>
      <xdr:rowOff>102984</xdr:rowOff>
    </xdr:to>
    <xdr:sp macro="" textlink="">
      <xdr:nvSpPr>
        <xdr:cNvPr id="308" name="フローチャート: 判断 307"/>
        <xdr:cNvSpPr/>
      </xdr:nvSpPr>
      <xdr:spPr>
        <a:xfrm>
          <a:off x="6921500" y="668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94111</xdr:rowOff>
    </xdr:from>
    <xdr:ext cx="534377" cy="259045"/>
    <xdr:sp macro="" textlink="">
      <xdr:nvSpPr>
        <xdr:cNvPr id="309" name="テキスト ボックス 308"/>
        <xdr:cNvSpPr txBox="1"/>
      </xdr:nvSpPr>
      <xdr:spPr>
        <a:xfrm>
          <a:off x="6705111" y="678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71507</xdr:rowOff>
    </xdr:from>
    <xdr:to>
      <xdr:col>55</xdr:col>
      <xdr:colOff>50800</xdr:colOff>
      <xdr:row>32</xdr:row>
      <xdr:rowOff>1657</xdr:rowOff>
    </xdr:to>
    <xdr:sp macro="" textlink="">
      <xdr:nvSpPr>
        <xdr:cNvPr id="315" name="楕円 314"/>
        <xdr:cNvSpPr/>
      </xdr:nvSpPr>
      <xdr:spPr>
        <a:xfrm>
          <a:off x="10426700" y="538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24534</xdr:rowOff>
    </xdr:from>
    <xdr:ext cx="534377" cy="259045"/>
    <xdr:sp macro="" textlink="">
      <xdr:nvSpPr>
        <xdr:cNvPr id="316" name="補助費等該当値テキスト"/>
        <xdr:cNvSpPr txBox="1"/>
      </xdr:nvSpPr>
      <xdr:spPr>
        <a:xfrm>
          <a:off x="10528300" y="5339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57163</xdr:rowOff>
    </xdr:from>
    <xdr:to>
      <xdr:col>50</xdr:col>
      <xdr:colOff>165100</xdr:colOff>
      <xdr:row>34</xdr:row>
      <xdr:rowOff>158763</xdr:rowOff>
    </xdr:to>
    <xdr:sp macro="" textlink="">
      <xdr:nvSpPr>
        <xdr:cNvPr id="317" name="楕円 316"/>
        <xdr:cNvSpPr/>
      </xdr:nvSpPr>
      <xdr:spPr>
        <a:xfrm>
          <a:off x="9588500" y="588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3840</xdr:rowOff>
    </xdr:from>
    <xdr:ext cx="534377" cy="259045"/>
    <xdr:sp macro="" textlink="">
      <xdr:nvSpPr>
        <xdr:cNvPr id="318" name="テキスト ボックス 317"/>
        <xdr:cNvSpPr txBox="1"/>
      </xdr:nvSpPr>
      <xdr:spPr>
        <a:xfrm>
          <a:off x="9372111" y="5661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36379</xdr:rowOff>
    </xdr:from>
    <xdr:to>
      <xdr:col>46</xdr:col>
      <xdr:colOff>38100</xdr:colOff>
      <xdr:row>34</xdr:row>
      <xdr:rowOff>137979</xdr:rowOff>
    </xdr:to>
    <xdr:sp macro="" textlink="">
      <xdr:nvSpPr>
        <xdr:cNvPr id="319" name="楕円 318"/>
        <xdr:cNvSpPr/>
      </xdr:nvSpPr>
      <xdr:spPr>
        <a:xfrm>
          <a:off x="8699500" y="586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154506</xdr:rowOff>
    </xdr:from>
    <xdr:ext cx="534377" cy="259045"/>
    <xdr:sp macro="" textlink="">
      <xdr:nvSpPr>
        <xdr:cNvPr id="320" name="テキスト ボックス 319"/>
        <xdr:cNvSpPr txBox="1"/>
      </xdr:nvSpPr>
      <xdr:spPr>
        <a:xfrm>
          <a:off x="8483111" y="564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94482</xdr:rowOff>
    </xdr:from>
    <xdr:to>
      <xdr:col>41</xdr:col>
      <xdr:colOff>101600</xdr:colOff>
      <xdr:row>34</xdr:row>
      <xdr:rowOff>24632</xdr:rowOff>
    </xdr:to>
    <xdr:sp macro="" textlink="">
      <xdr:nvSpPr>
        <xdr:cNvPr id="321" name="楕円 320"/>
        <xdr:cNvSpPr/>
      </xdr:nvSpPr>
      <xdr:spPr>
        <a:xfrm>
          <a:off x="7810500" y="575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41159</xdr:rowOff>
    </xdr:from>
    <xdr:ext cx="534377" cy="259045"/>
    <xdr:sp macro="" textlink="">
      <xdr:nvSpPr>
        <xdr:cNvPr id="322" name="テキスト ボックス 321"/>
        <xdr:cNvSpPr txBox="1"/>
      </xdr:nvSpPr>
      <xdr:spPr>
        <a:xfrm>
          <a:off x="7594111" y="552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12738</xdr:rowOff>
    </xdr:from>
    <xdr:to>
      <xdr:col>36</xdr:col>
      <xdr:colOff>165100</xdr:colOff>
      <xdr:row>33</xdr:row>
      <xdr:rowOff>114338</xdr:rowOff>
    </xdr:to>
    <xdr:sp macro="" textlink="">
      <xdr:nvSpPr>
        <xdr:cNvPr id="323" name="楕円 322"/>
        <xdr:cNvSpPr/>
      </xdr:nvSpPr>
      <xdr:spPr>
        <a:xfrm>
          <a:off x="6921500" y="567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31</xdr:row>
      <xdr:rowOff>130865</xdr:rowOff>
    </xdr:from>
    <xdr:ext cx="534377" cy="259045"/>
    <xdr:sp macro="" textlink="">
      <xdr:nvSpPr>
        <xdr:cNvPr id="324" name="テキスト ボックス 323"/>
        <xdr:cNvSpPr txBox="1"/>
      </xdr:nvSpPr>
      <xdr:spPr>
        <a:xfrm>
          <a:off x="6705111" y="544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22847</xdr:rowOff>
    </xdr:from>
    <xdr:to>
      <xdr:col>54</xdr:col>
      <xdr:colOff>189865</xdr:colOff>
      <xdr:row>58</xdr:row>
      <xdr:rowOff>13002</xdr:rowOff>
    </xdr:to>
    <xdr:cxnSp macro="">
      <xdr:nvCxnSpPr>
        <xdr:cNvPr id="348" name="直線コネクタ 347"/>
        <xdr:cNvCxnSpPr/>
      </xdr:nvCxnSpPr>
      <xdr:spPr>
        <a:xfrm flipV="1">
          <a:off x="10475595" y="8938247"/>
          <a:ext cx="1270" cy="1018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16829</xdr:rowOff>
    </xdr:from>
    <xdr:ext cx="534377" cy="259045"/>
    <xdr:sp macro="" textlink="">
      <xdr:nvSpPr>
        <xdr:cNvPr id="349" name="普通建設事業費最小値テキスト"/>
        <xdr:cNvSpPr txBox="1"/>
      </xdr:nvSpPr>
      <xdr:spPr>
        <a:xfrm>
          <a:off x="10528300" y="9960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13002</xdr:rowOff>
    </xdr:from>
    <xdr:to>
      <xdr:col>55</xdr:col>
      <xdr:colOff>88900</xdr:colOff>
      <xdr:row>58</xdr:row>
      <xdr:rowOff>13002</xdr:rowOff>
    </xdr:to>
    <xdr:cxnSp macro="">
      <xdr:nvCxnSpPr>
        <xdr:cNvPr id="350" name="直線コネクタ 349"/>
        <xdr:cNvCxnSpPr/>
      </xdr:nvCxnSpPr>
      <xdr:spPr>
        <a:xfrm>
          <a:off x="10388600" y="9957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140974</xdr:rowOff>
    </xdr:from>
    <xdr:ext cx="599010" cy="259045"/>
    <xdr:sp macro="" textlink="">
      <xdr:nvSpPr>
        <xdr:cNvPr id="351" name="普通建設事業費最大値テキスト"/>
        <xdr:cNvSpPr txBox="1"/>
      </xdr:nvSpPr>
      <xdr:spPr>
        <a:xfrm>
          <a:off x="10528300" y="8713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22847</xdr:rowOff>
    </xdr:from>
    <xdr:to>
      <xdr:col>55</xdr:col>
      <xdr:colOff>88900</xdr:colOff>
      <xdr:row>52</xdr:row>
      <xdr:rowOff>22847</xdr:rowOff>
    </xdr:to>
    <xdr:cxnSp macro="">
      <xdr:nvCxnSpPr>
        <xdr:cNvPr id="352" name="直線コネクタ 351"/>
        <xdr:cNvCxnSpPr/>
      </xdr:nvCxnSpPr>
      <xdr:spPr>
        <a:xfrm>
          <a:off x="10388600" y="8938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59172</xdr:rowOff>
    </xdr:from>
    <xdr:to>
      <xdr:col>55</xdr:col>
      <xdr:colOff>0</xdr:colOff>
      <xdr:row>53</xdr:row>
      <xdr:rowOff>73627</xdr:rowOff>
    </xdr:to>
    <xdr:cxnSp macro="">
      <xdr:nvCxnSpPr>
        <xdr:cNvPr id="353" name="直線コネクタ 352"/>
        <xdr:cNvCxnSpPr/>
      </xdr:nvCxnSpPr>
      <xdr:spPr>
        <a:xfrm>
          <a:off x="9639300" y="8631672"/>
          <a:ext cx="838200" cy="528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92618</xdr:rowOff>
    </xdr:from>
    <xdr:ext cx="534377" cy="259045"/>
    <xdr:sp macro="" textlink="">
      <xdr:nvSpPr>
        <xdr:cNvPr id="354" name="普通建設事業費平均値テキスト"/>
        <xdr:cNvSpPr txBox="1"/>
      </xdr:nvSpPr>
      <xdr:spPr>
        <a:xfrm>
          <a:off x="10528300" y="96938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114191</xdr:rowOff>
    </xdr:from>
    <xdr:to>
      <xdr:col>55</xdr:col>
      <xdr:colOff>50800</xdr:colOff>
      <xdr:row>57</xdr:row>
      <xdr:rowOff>44341</xdr:rowOff>
    </xdr:to>
    <xdr:sp macro="" textlink="">
      <xdr:nvSpPr>
        <xdr:cNvPr id="355" name="フローチャート: 判断 354"/>
        <xdr:cNvSpPr/>
      </xdr:nvSpPr>
      <xdr:spPr>
        <a:xfrm>
          <a:off x="10426700" y="971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59172</xdr:rowOff>
    </xdr:from>
    <xdr:to>
      <xdr:col>50</xdr:col>
      <xdr:colOff>114300</xdr:colOff>
      <xdr:row>53</xdr:row>
      <xdr:rowOff>166309</xdr:rowOff>
    </xdr:to>
    <xdr:cxnSp macro="">
      <xdr:nvCxnSpPr>
        <xdr:cNvPr id="356" name="直線コネクタ 355"/>
        <xdr:cNvCxnSpPr/>
      </xdr:nvCxnSpPr>
      <xdr:spPr>
        <a:xfrm flipV="1">
          <a:off x="8750300" y="8631672"/>
          <a:ext cx="889000" cy="62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128554</xdr:rowOff>
    </xdr:from>
    <xdr:to>
      <xdr:col>50</xdr:col>
      <xdr:colOff>165100</xdr:colOff>
      <xdr:row>57</xdr:row>
      <xdr:rowOff>58704</xdr:rowOff>
    </xdr:to>
    <xdr:sp macro="" textlink="">
      <xdr:nvSpPr>
        <xdr:cNvPr id="357" name="フローチャート: 判断 356"/>
        <xdr:cNvSpPr/>
      </xdr:nvSpPr>
      <xdr:spPr>
        <a:xfrm>
          <a:off x="9588500" y="972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49831</xdr:rowOff>
    </xdr:from>
    <xdr:ext cx="534377" cy="259045"/>
    <xdr:sp macro="" textlink="">
      <xdr:nvSpPr>
        <xdr:cNvPr id="358" name="テキスト ボックス 357"/>
        <xdr:cNvSpPr txBox="1"/>
      </xdr:nvSpPr>
      <xdr:spPr>
        <a:xfrm>
          <a:off x="9372111" y="982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119156</xdr:rowOff>
    </xdr:from>
    <xdr:to>
      <xdr:col>45</xdr:col>
      <xdr:colOff>177800</xdr:colOff>
      <xdr:row>53</xdr:row>
      <xdr:rowOff>166309</xdr:rowOff>
    </xdr:to>
    <xdr:cxnSp macro="">
      <xdr:nvCxnSpPr>
        <xdr:cNvPr id="359" name="直線コネクタ 358"/>
        <xdr:cNvCxnSpPr/>
      </xdr:nvCxnSpPr>
      <xdr:spPr>
        <a:xfrm>
          <a:off x="7861300" y="8863106"/>
          <a:ext cx="889000" cy="39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152253</xdr:rowOff>
    </xdr:from>
    <xdr:to>
      <xdr:col>46</xdr:col>
      <xdr:colOff>38100</xdr:colOff>
      <xdr:row>57</xdr:row>
      <xdr:rowOff>82403</xdr:rowOff>
    </xdr:to>
    <xdr:sp macro="" textlink="">
      <xdr:nvSpPr>
        <xdr:cNvPr id="360" name="フローチャート: 判断 359"/>
        <xdr:cNvSpPr/>
      </xdr:nvSpPr>
      <xdr:spPr>
        <a:xfrm>
          <a:off x="8699500" y="975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73530</xdr:rowOff>
    </xdr:from>
    <xdr:ext cx="534377" cy="259045"/>
    <xdr:sp macro="" textlink="">
      <xdr:nvSpPr>
        <xdr:cNvPr id="361" name="テキスト ボックス 360"/>
        <xdr:cNvSpPr txBox="1"/>
      </xdr:nvSpPr>
      <xdr:spPr>
        <a:xfrm>
          <a:off x="8483111" y="984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119156</xdr:rowOff>
    </xdr:from>
    <xdr:to>
      <xdr:col>41</xdr:col>
      <xdr:colOff>50800</xdr:colOff>
      <xdr:row>53</xdr:row>
      <xdr:rowOff>121892</xdr:rowOff>
    </xdr:to>
    <xdr:cxnSp macro="">
      <xdr:nvCxnSpPr>
        <xdr:cNvPr id="362" name="直線コネクタ 361"/>
        <xdr:cNvCxnSpPr/>
      </xdr:nvCxnSpPr>
      <xdr:spPr>
        <a:xfrm flipV="1">
          <a:off x="6972300" y="8863106"/>
          <a:ext cx="889000" cy="34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115074</xdr:rowOff>
    </xdr:from>
    <xdr:to>
      <xdr:col>41</xdr:col>
      <xdr:colOff>101600</xdr:colOff>
      <xdr:row>57</xdr:row>
      <xdr:rowOff>45224</xdr:rowOff>
    </xdr:to>
    <xdr:sp macro="" textlink="">
      <xdr:nvSpPr>
        <xdr:cNvPr id="363" name="フローチャート: 判断 362"/>
        <xdr:cNvSpPr/>
      </xdr:nvSpPr>
      <xdr:spPr>
        <a:xfrm>
          <a:off x="7810500" y="971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36351</xdr:rowOff>
    </xdr:from>
    <xdr:ext cx="534377" cy="259045"/>
    <xdr:sp macro="" textlink="">
      <xdr:nvSpPr>
        <xdr:cNvPr id="364" name="テキスト ボックス 363"/>
        <xdr:cNvSpPr txBox="1"/>
      </xdr:nvSpPr>
      <xdr:spPr>
        <a:xfrm>
          <a:off x="7594111" y="980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3000</xdr:rowOff>
    </xdr:from>
    <xdr:to>
      <xdr:col>36</xdr:col>
      <xdr:colOff>165100</xdr:colOff>
      <xdr:row>57</xdr:row>
      <xdr:rowOff>104600</xdr:rowOff>
    </xdr:to>
    <xdr:sp macro="" textlink="">
      <xdr:nvSpPr>
        <xdr:cNvPr id="365" name="フローチャート: 判断 364"/>
        <xdr:cNvSpPr/>
      </xdr:nvSpPr>
      <xdr:spPr>
        <a:xfrm>
          <a:off x="6921500" y="977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95727</xdr:rowOff>
    </xdr:from>
    <xdr:ext cx="534377" cy="259045"/>
    <xdr:sp macro="" textlink="">
      <xdr:nvSpPr>
        <xdr:cNvPr id="366" name="テキスト ボックス 365"/>
        <xdr:cNvSpPr txBox="1"/>
      </xdr:nvSpPr>
      <xdr:spPr>
        <a:xfrm>
          <a:off x="6705111" y="986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22827</xdr:rowOff>
    </xdr:from>
    <xdr:to>
      <xdr:col>55</xdr:col>
      <xdr:colOff>50800</xdr:colOff>
      <xdr:row>53</xdr:row>
      <xdr:rowOff>124427</xdr:rowOff>
    </xdr:to>
    <xdr:sp macro="" textlink="">
      <xdr:nvSpPr>
        <xdr:cNvPr id="372" name="楕円 371"/>
        <xdr:cNvSpPr/>
      </xdr:nvSpPr>
      <xdr:spPr>
        <a:xfrm>
          <a:off x="10426700" y="910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45704</xdr:rowOff>
    </xdr:from>
    <xdr:ext cx="599010" cy="259045"/>
    <xdr:sp macro="" textlink="">
      <xdr:nvSpPr>
        <xdr:cNvPr id="373" name="普通建設事業費該当値テキスト"/>
        <xdr:cNvSpPr txBox="1"/>
      </xdr:nvSpPr>
      <xdr:spPr>
        <a:xfrm>
          <a:off x="10528300" y="8961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50</xdr:row>
      <xdr:rowOff>8372</xdr:rowOff>
    </xdr:from>
    <xdr:to>
      <xdr:col>50</xdr:col>
      <xdr:colOff>165100</xdr:colOff>
      <xdr:row>50</xdr:row>
      <xdr:rowOff>109972</xdr:rowOff>
    </xdr:to>
    <xdr:sp macro="" textlink="">
      <xdr:nvSpPr>
        <xdr:cNvPr id="374" name="楕円 373"/>
        <xdr:cNvSpPr/>
      </xdr:nvSpPr>
      <xdr:spPr>
        <a:xfrm>
          <a:off x="9588500" y="858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48</xdr:row>
      <xdr:rowOff>126499</xdr:rowOff>
    </xdr:from>
    <xdr:ext cx="599010" cy="259045"/>
    <xdr:sp macro="" textlink="">
      <xdr:nvSpPr>
        <xdr:cNvPr id="375" name="テキスト ボックス 374"/>
        <xdr:cNvSpPr txBox="1"/>
      </xdr:nvSpPr>
      <xdr:spPr>
        <a:xfrm>
          <a:off x="9339795" y="8356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115509</xdr:rowOff>
    </xdr:from>
    <xdr:to>
      <xdr:col>46</xdr:col>
      <xdr:colOff>38100</xdr:colOff>
      <xdr:row>54</xdr:row>
      <xdr:rowOff>45659</xdr:rowOff>
    </xdr:to>
    <xdr:sp macro="" textlink="">
      <xdr:nvSpPr>
        <xdr:cNvPr id="376" name="楕円 375"/>
        <xdr:cNvSpPr/>
      </xdr:nvSpPr>
      <xdr:spPr>
        <a:xfrm>
          <a:off x="8699500" y="920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62186</xdr:rowOff>
    </xdr:from>
    <xdr:ext cx="599010" cy="259045"/>
    <xdr:sp macro="" textlink="">
      <xdr:nvSpPr>
        <xdr:cNvPr id="377" name="テキスト ボックス 376"/>
        <xdr:cNvSpPr txBox="1"/>
      </xdr:nvSpPr>
      <xdr:spPr>
        <a:xfrm>
          <a:off x="8450795" y="8977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68356</xdr:rowOff>
    </xdr:from>
    <xdr:to>
      <xdr:col>41</xdr:col>
      <xdr:colOff>101600</xdr:colOff>
      <xdr:row>51</xdr:row>
      <xdr:rowOff>169956</xdr:rowOff>
    </xdr:to>
    <xdr:sp macro="" textlink="">
      <xdr:nvSpPr>
        <xdr:cNvPr id="378" name="楕円 377"/>
        <xdr:cNvSpPr/>
      </xdr:nvSpPr>
      <xdr:spPr>
        <a:xfrm>
          <a:off x="7810500" y="881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50</xdr:row>
      <xdr:rowOff>15033</xdr:rowOff>
    </xdr:from>
    <xdr:ext cx="599010" cy="259045"/>
    <xdr:sp macro="" textlink="">
      <xdr:nvSpPr>
        <xdr:cNvPr id="379" name="テキスト ボックス 378"/>
        <xdr:cNvSpPr txBox="1"/>
      </xdr:nvSpPr>
      <xdr:spPr>
        <a:xfrm>
          <a:off x="7561795" y="8587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71092</xdr:rowOff>
    </xdr:from>
    <xdr:to>
      <xdr:col>36</xdr:col>
      <xdr:colOff>165100</xdr:colOff>
      <xdr:row>54</xdr:row>
      <xdr:rowOff>1242</xdr:rowOff>
    </xdr:to>
    <xdr:sp macro="" textlink="">
      <xdr:nvSpPr>
        <xdr:cNvPr id="380" name="楕円 379"/>
        <xdr:cNvSpPr/>
      </xdr:nvSpPr>
      <xdr:spPr>
        <a:xfrm>
          <a:off x="6921500" y="915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17769</xdr:rowOff>
    </xdr:from>
    <xdr:ext cx="599010" cy="259045"/>
    <xdr:sp macro="" textlink="">
      <xdr:nvSpPr>
        <xdr:cNvPr id="381" name="テキスト ボックス 380"/>
        <xdr:cNvSpPr txBox="1"/>
      </xdr:nvSpPr>
      <xdr:spPr>
        <a:xfrm>
          <a:off x="6672795" y="8933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80173</xdr:rowOff>
    </xdr:from>
    <xdr:to>
      <xdr:col>54</xdr:col>
      <xdr:colOff>189865</xdr:colOff>
      <xdr:row>78</xdr:row>
      <xdr:rowOff>139700</xdr:rowOff>
    </xdr:to>
    <xdr:cxnSp macro="">
      <xdr:nvCxnSpPr>
        <xdr:cNvPr id="403" name="直線コネクタ 402"/>
        <xdr:cNvCxnSpPr/>
      </xdr:nvCxnSpPr>
      <xdr:spPr>
        <a:xfrm flipV="1">
          <a:off x="10475595" y="12081673"/>
          <a:ext cx="1270" cy="143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4"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5" name="直線コネクタ 404"/>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26850</xdr:rowOff>
    </xdr:from>
    <xdr:ext cx="534377" cy="259045"/>
    <xdr:sp macro="" textlink="">
      <xdr:nvSpPr>
        <xdr:cNvPr id="406" name="普通建設事業費 （ うち新規整備　）最大値テキスト"/>
        <xdr:cNvSpPr txBox="1"/>
      </xdr:nvSpPr>
      <xdr:spPr>
        <a:xfrm>
          <a:off x="10528300" y="1185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80173</xdr:rowOff>
    </xdr:from>
    <xdr:to>
      <xdr:col>55</xdr:col>
      <xdr:colOff>88900</xdr:colOff>
      <xdr:row>70</xdr:row>
      <xdr:rowOff>80173</xdr:rowOff>
    </xdr:to>
    <xdr:cxnSp macro="">
      <xdr:nvCxnSpPr>
        <xdr:cNvPr id="407" name="直線コネクタ 406"/>
        <xdr:cNvCxnSpPr/>
      </xdr:nvCxnSpPr>
      <xdr:spPr>
        <a:xfrm>
          <a:off x="10388600" y="12081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165280</xdr:rowOff>
    </xdr:from>
    <xdr:to>
      <xdr:col>55</xdr:col>
      <xdr:colOff>0</xdr:colOff>
      <xdr:row>78</xdr:row>
      <xdr:rowOff>37105</xdr:rowOff>
    </xdr:to>
    <xdr:cxnSp macro="">
      <xdr:nvCxnSpPr>
        <xdr:cNvPr id="408" name="直線コネクタ 407"/>
        <xdr:cNvCxnSpPr/>
      </xdr:nvCxnSpPr>
      <xdr:spPr>
        <a:xfrm flipV="1">
          <a:off x="9639300" y="13366930"/>
          <a:ext cx="838200" cy="4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116349</xdr:rowOff>
    </xdr:from>
    <xdr:ext cx="469744" cy="259045"/>
    <xdr:sp macro="" textlink="">
      <xdr:nvSpPr>
        <xdr:cNvPr id="409" name="普通建設事業費 （ うち新規整備　）平均値テキスト"/>
        <xdr:cNvSpPr txBox="1"/>
      </xdr:nvSpPr>
      <xdr:spPr>
        <a:xfrm>
          <a:off x="10528300" y="131465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93472</xdr:rowOff>
    </xdr:from>
    <xdr:to>
      <xdr:col>55</xdr:col>
      <xdr:colOff>50800</xdr:colOff>
      <xdr:row>78</xdr:row>
      <xdr:rowOff>23622</xdr:rowOff>
    </xdr:to>
    <xdr:sp macro="" textlink="">
      <xdr:nvSpPr>
        <xdr:cNvPr id="410" name="フローチャート: 判断 409"/>
        <xdr:cNvSpPr/>
      </xdr:nvSpPr>
      <xdr:spPr>
        <a:xfrm>
          <a:off x="10426700" y="1329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2311</xdr:rowOff>
    </xdr:from>
    <xdr:to>
      <xdr:col>50</xdr:col>
      <xdr:colOff>114300</xdr:colOff>
      <xdr:row>78</xdr:row>
      <xdr:rowOff>37105</xdr:rowOff>
    </xdr:to>
    <xdr:cxnSp macro="">
      <xdr:nvCxnSpPr>
        <xdr:cNvPr id="411" name="直線コネクタ 410"/>
        <xdr:cNvCxnSpPr/>
      </xdr:nvCxnSpPr>
      <xdr:spPr>
        <a:xfrm>
          <a:off x="8750300" y="13375411"/>
          <a:ext cx="889000" cy="34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125476</xdr:rowOff>
    </xdr:from>
    <xdr:to>
      <xdr:col>50</xdr:col>
      <xdr:colOff>165100</xdr:colOff>
      <xdr:row>78</xdr:row>
      <xdr:rowOff>55626</xdr:rowOff>
    </xdr:to>
    <xdr:sp macro="" textlink="">
      <xdr:nvSpPr>
        <xdr:cNvPr id="412" name="フローチャート: 判断 411"/>
        <xdr:cNvSpPr/>
      </xdr:nvSpPr>
      <xdr:spPr>
        <a:xfrm>
          <a:off x="9588500" y="1332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72153</xdr:rowOff>
    </xdr:from>
    <xdr:ext cx="469744" cy="259045"/>
    <xdr:sp macro="" textlink="">
      <xdr:nvSpPr>
        <xdr:cNvPr id="413" name="テキスト ボックス 412"/>
        <xdr:cNvSpPr txBox="1"/>
      </xdr:nvSpPr>
      <xdr:spPr>
        <a:xfrm>
          <a:off x="9404428" y="1310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116977</xdr:rowOff>
    </xdr:from>
    <xdr:to>
      <xdr:col>45</xdr:col>
      <xdr:colOff>177800</xdr:colOff>
      <xdr:row>78</xdr:row>
      <xdr:rowOff>2311</xdr:rowOff>
    </xdr:to>
    <xdr:cxnSp macro="">
      <xdr:nvCxnSpPr>
        <xdr:cNvPr id="414" name="直線コネクタ 413"/>
        <xdr:cNvCxnSpPr/>
      </xdr:nvCxnSpPr>
      <xdr:spPr>
        <a:xfrm>
          <a:off x="7861300" y="12461377"/>
          <a:ext cx="889000" cy="914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106021</xdr:rowOff>
    </xdr:from>
    <xdr:to>
      <xdr:col>46</xdr:col>
      <xdr:colOff>38100</xdr:colOff>
      <xdr:row>78</xdr:row>
      <xdr:rowOff>36171</xdr:rowOff>
    </xdr:to>
    <xdr:sp macro="" textlink="">
      <xdr:nvSpPr>
        <xdr:cNvPr id="415" name="フローチャート: 判断 414"/>
        <xdr:cNvSpPr/>
      </xdr:nvSpPr>
      <xdr:spPr>
        <a:xfrm>
          <a:off x="8699500" y="1330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52698</xdr:rowOff>
    </xdr:from>
    <xdr:ext cx="469744" cy="259045"/>
    <xdr:sp macro="" textlink="">
      <xdr:nvSpPr>
        <xdr:cNvPr id="416" name="テキスト ボックス 415"/>
        <xdr:cNvSpPr txBox="1"/>
      </xdr:nvSpPr>
      <xdr:spPr>
        <a:xfrm>
          <a:off x="8515428" y="13082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116977</xdr:rowOff>
    </xdr:from>
    <xdr:to>
      <xdr:col>41</xdr:col>
      <xdr:colOff>50800</xdr:colOff>
      <xdr:row>76</xdr:row>
      <xdr:rowOff>7432</xdr:rowOff>
    </xdr:to>
    <xdr:cxnSp macro="">
      <xdr:nvCxnSpPr>
        <xdr:cNvPr id="417" name="直線コネクタ 416"/>
        <xdr:cNvCxnSpPr/>
      </xdr:nvCxnSpPr>
      <xdr:spPr>
        <a:xfrm flipV="1">
          <a:off x="6972300" y="12461377"/>
          <a:ext cx="889000" cy="576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102960</xdr:rowOff>
    </xdr:from>
    <xdr:to>
      <xdr:col>41</xdr:col>
      <xdr:colOff>101600</xdr:colOff>
      <xdr:row>78</xdr:row>
      <xdr:rowOff>33110</xdr:rowOff>
    </xdr:to>
    <xdr:sp macro="" textlink="">
      <xdr:nvSpPr>
        <xdr:cNvPr id="418" name="フローチャート: 判断 417"/>
        <xdr:cNvSpPr/>
      </xdr:nvSpPr>
      <xdr:spPr>
        <a:xfrm>
          <a:off x="7810500" y="1330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24237</xdr:rowOff>
    </xdr:from>
    <xdr:ext cx="469744" cy="259045"/>
    <xdr:sp macro="" textlink="">
      <xdr:nvSpPr>
        <xdr:cNvPr id="419" name="テキスト ボックス 418"/>
        <xdr:cNvSpPr txBox="1"/>
      </xdr:nvSpPr>
      <xdr:spPr>
        <a:xfrm>
          <a:off x="7626428" y="1339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41694</xdr:rowOff>
    </xdr:from>
    <xdr:to>
      <xdr:col>36</xdr:col>
      <xdr:colOff>165100</xdr:colOff>
      <xdr:row>77</xdr:row>
      <xdr:rowOff>143294</xdr:rowOff>
    </xdr:to>
    <xdr:sp macro="" textlink="">
      <xdr:nvSpPr>
        <xdr:cNvPr id="420" name="フローチャート: 判断 419"/>
        <xdr:cNvSpPr/>
      </xdr:nvSpPr>
      <xdr:spPr>
        <a:xfrm>
          <a:off x="6921500" y="1324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134421</xdr:rowOff>
    </xdr:from>
    <xdr:ext cx="469744" cy="259045"/>
    <xdr:sp macro="" textlink="">
      <xdr:nvSpPr>
        <xdr:cNvPr id="421" name="テキスト ボックス 420"/>
        <xdr:cNvSpPr txBox="1"/>
      </xdr:nvSpPr>
      <xdr:spPr>
        <a:xfrm>
          <a:off x="6737428" y="13336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114480</xdr:rowOff>
    </xdr:from>
    <xdr:to>
      <xdr:col>55</xdr:col>
      <xdr:colOff>50800</xdr:colOff>
      <xdr:row>78</xdr:row>
      <xdr:rowOff>44630</xdr:rowOff>
    </xdr:to>
    <xdr:sp macro="" textlink="">
      <xdr:nvSpPr>
        <xdr:cNvPr id="427" name="楕円 426"/>
        <xdr:cNvSpPr/>
      </xdr:nvSpPr>
      <xdr:spPr>
        <a:xfrm>
          <a:off x="10426700" y="1331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92907</xdr:rowOff>
    </xdr:from>
    <xdr:ext cx="469744" cy="259045"/>
    <xdr:sp macro="" textlink="">
      <xdr:nvSpPr>
        <xdr:cNvPr id="428" name="普通建設事業費 （ うち新規整備　）該当値テキスト"/>
        <xdr:cNvSpPr txBox="1"/>
      </xdr:nvSpPr>
      <xdr:spPr>
        <a:xfrm>
          <a:off x="10528300" y="13294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157755</xdr:rowOff>
    </xdr:from>
    <xdr:to>
      <xdr:col>50</xdr:col>
      <xdr:colOff>165100</xdr:colOff>
      <xdr:row>78</xdr:row>
      <xdr:rowOff>87905</xdr:rowOff>
    </xdr:to>
    <xdr:sp macro="" textlink="">
      <xdr:nvSpPr>
        <xdr:cNvPr id="429" name="楕円 428"/>
        <xdr:cNvSpPr/>
      </xdr:nvSpPr>
      <xdr:spPr>
        <a:xfrm>
          <a:off x="9588500" y="1335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79032</xdr:rowOff>
    </xdr:from>
    <xdr:ext cx="469744" cy="259045"/>
    <xdr:sp macro="" textlink="">
      <xdr:nvSpPr>
        <xdr:cNvPr id="430" name="テキスト ボックス 429"/>
        <xdr:cNvSpPr txBox="1"/>
      </xdr:nvSpPr>
      <xdr:spPr>
        <a:xfrm>
          <a:off x="9404428" y="1345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122961</xdr:rowOff>
    </xdr:from>
    <xdr:to>
      <xdr:col>46</xdr:col>
      <xdr:colOff>38100</xdr:colOff>
      <xdr:row>78</xdr:row>
      <xdr:rowOff>53111</xdr:rowOff>
    </xdr:to>
    <xdr:sp macro="" textlink="">
      <xdr:nvSpPr>
        <xdr:cNvPr id="431" name="楕円 430"/>
        <xdr:cNvSpPr/>
      </xdr:nvSpPr>
      <xdr:spPr>
        <a:xfrm>
          <a:off x="8699500" y="1332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44238</xdr:rowOff>
    </xdr:from>
    <xdr:ext cx="469744" cy="259045"/>
    <xdr:sp macro="" textlink="">
      <xdr:nvSpPr>
        <xdr:cNvPr id="432" name="テキスト ボックス 431"/>
        <xdr:cNvSpPr txBox="1"/>
      </xdr:nvSpPr>
      <xdr:spPr>
        <a:xfrm>
          <a:off x="8515428" y="13417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66177</xdr:rowOff>
    </xdr:from>
    <xdr:to>
      <xdr:col>41</xdr:col>
      <xdr:colOff>101600</xdr:colOff>
      <xdr:row>72</xdr:row>
      <xdr:rowOff>167777</xdr:rowOff>
    </xdr:to>
    <xdr:sp macro="" textlink="">
      <xdr:nvSpPr>
        <xdr:cNvPr id="433" name="楕円 432"/>
        <xdr:cNvSpPr/>
      </xdr:nvSpPr>
      <xdr:spPr>
        <a:xfrm>
          <a:off x="7810500" y="12410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12854</xdr:rowOff>
    </xdr:from>
    <xdr:ext cx="534377" cy="259045"/>
    <xdr:sp macro="" textlink="">
      <xdr:nvSpPr>
        <xdr:cNvPr id="434" name="テキスト ボックス 433"/>
        <xdr:cNvSpPr txBox="1"/>
      </xdr:nvSpPr>
      <xdr:spPr>
        <a:xfrm>
          <a:off x="7594111" y="1218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128082</xdr:rowOff>
    </xdr:from>
    <xdr:to>
      <xdr:col>36</xdr:col>
      <xdr:colOff>165100</xdr:colOff>
      <xdr:row>76</xdr:row>
      <xdr:rowOff>58232</xdr:rowOff>
    </xdr:to>
    <xdr:sp macro="" textlink="">
      <xdr:nvSpPr>
        <xdr:cNvPr id="435" name="楕円 434"/>
        <xdr:cNvSpPr/>
      </xdr:nvSpPr>
      <xdr:spPr>
        <a:xfrm>
          <a:off x="6921500" y="1298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74759</xdr:rowOff>
    </xdr:from>
    <xdr:ext cx="534377" cy="259045"/>
    <xdr:sp macro="" textlink="">
      <xdr:nvSpPr>
        <xdr:cNvPr id="436" name="テキスト ボックス 435"/>
        <xdr:cNvSpPr txBox="1"/>
      </xdr:nvSpPr>
      <xdr:spPr>
        <a:xfrm>
          <a:off x="6705111" y="1276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6" name="テキスト ボックス 455"/>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8" name="テキスト ボックス 457"/>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144239</xdr:rowOff>
    </xdr:from>
    <xdr:to>
      <xdr:col>54</xdr:col>
      <xdr:colOff>189865</xdr:colOff>
      <xdr:row>98</xdr:row>
      <xdr:rowOff>114847</xdr:rowOff>
    </xdr:to>
    <xdr:cxnSp macro="">
      <xdr:nvCxnSpPr>
        <xdr:cNvPr id="462" name="直線コネクタ 461"/>
        <xdr:cNvCxnSpPr/>
      </xdr:nvCxnSpPr>
      <xdr:spPr>
        <a:xfrm flipV="1">
          <a:off x="10475595" y="15917639"/>
          <a:ext cx="1270" cy="999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118674</xdr:rowOff>
    </xdr:from>
    <xdr:ext cx="534377" cy="259045"/>
    <xdr:sp macro="" textlink="">
      <xdr:nvSpPr>
        <xdr:cNvPr id="463" name="普通建設事業費 （ うち更新整備　）最小値テキスト"/>
        <xdr:cNvSpPr txBox="1"/>
      </xdr:nvSpPr>
      <xdr:spPr>
        <a:xfrm>
          <a:off x="10528300" y="1692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114847</xdr:rowOff>
    </xdr:from>
    <xdr:to>
      <xdr:col>55</xdr:col>
      <xdr:colOff>88900</xdr:colOff>
      <xdr:row>98</xdr:row>
      <xdr:rowOff>114847</xdr:rowOff>
    </xdr:to>
    <xdr:cxnSp macro="">
      <xdr:nvCxnSpPr>
        <xdr:cNvPr id="464" name="直線コネクタ 463"/>
        <xdr:cNvCxnSpPr/>
      </xdr:nvCxnSpPr>
      <xdr:spPr>
        <a:xfrm>
          <a:off x="10388600" y="16916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90916</xdr:rowOff>
    </xdr:from>
    <xdr:ext cx="599010" cy="259045"/>
    <xdr:sp macro="" textlink="">
      <xdr:nvSpPr>
        <xdr:cNvPr id="465" name="普通建設事業費 （ うち更新整備　）最大値テキスト"/>
        <xdr:cNvSpPr txBox="1"/>
      </xdr:nvSpPr>
      <xdr:spPr>
        <a:xfrm>
          <a:off x="10528300" y="15692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144239</xdr:rowOff>
    </xdr:from>
    <xdr:to>
      <xdr:col>55</xdr:col>
      <xdr:colOff>88900</xdr:colOff>
      <xdr:row>92</xdr:row>
      <xdr:rowOff>144239</xdr:rowOff>
    </xdr:to>
    <xdr:cxnSp macro="">
      <xdr:nvCxnSpPr>
        <xdr:cNvPr id="466" name="直線コネクタ 465"/>
        <xdr:cNvCxnSpPr/>
      </xdr:nvCxnSpPr>
      <xdr:spPr>
        <a:xfrm>
          <a:off x="10388600" y="15917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57981</xdr:rowOff>
    </xdr:from>
    <xdr:to>
      <xdr:col>55</xdr:col>
      <xdr:colOff>0</xdr:colOff>
      <xdr:row>92</xdr:row>
      <xdr:rowOff>144239</xdr:rowOff>
    </xdr:to>
    <xdr:cxnSp macro="">
      <xdr:nvCxnSpPr>
        <xdr:cNvPr id="467" name="直線コネクタ 466"/>
        <xdr:cNvCxnSpPr/>
      </xdr:nvCxnSpPr>
      <xdr:spPr>
        <a:xfrm>
          <a:off x="9639300" y="15488481"/>
          <a:ext cx="838200" cy="429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64518</xdr:rowOff>
    </xdr:from>
    <xdr:ext cx="534377" cy="259045"/>
    <xdr:sp macro="" textlink="">
      <xdr:nvSpPr>
        <xdr:cNvPr id="468" name="普通建設事業費 （ うち更新整備　）平均値テキスト"/>
        <xdr:cNvSpPr txBox="1"/>
      </xdr:nvSpPr>
      <xdr:spPr>
        <a:xfrm>
          <a:off x="10528300" y="166951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86091</xdr:rowOff>
    </xdr:from>
    <xdr:to>
      <xdr:col>55</xdr:col>
      <xdr:colOff>50800</xdr:colOff>
      <xdr:row>98</xdr:row>
      <xdr:rowOff>16241</xdr:rowOff>
    </xdr:to>
    <xdr:sp macro="" textlink="">
      <xdr:nvSpPr>
        <xdr:cNvPr id="469" name="フローチャート: 判断 468"/>
        <xdr:cNvSpPr/>
      </xdr:nvSpPr>
      <xdr:spPr>
        <a:xfrm>
          <a:off x="10426700" y="1671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57981</xdr:rowOff>
    </xdr:from>
    <xdr:to>
      <xdr:col>50</xdr:col>
      <xdr:colOff>114300</xdr:colOff>
      <xdr:row>93</xdr:row>
      <xdr:rowOff>156584</xdr:rowOff>
    </xdr:to>
    <xdr:cxnSp macro="">
      <xdr:nvCxnSpPr>
        <xdr:cNvPr id="470" name="直線コネクタ 469"/>
        <xdr:cNvCxnSpPr/>
      </xdr:nvCxnSpPr>
      <xdr:spPr>
        <a:xfrm flipV="1">
          <a:off x="8750300" y="15488481"/>
          <a:ext cx="889000" cy="61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93831</xdr:rowOff>
    </xdr:from>
    <xdr:to>
      <xdr:col>50</xdr:col>
      <xdr:colOff>165100</xdr:colOff>
      <xdr:row>98</xdr:row>
      <xdr:rowOff>23981</xdr:rowOff>
    </xdr:to>
    <xdr:sp macro="" textlink="">
      <xdr:nvSpPr>
        <xdr:cNvPr id="471" name="フローチャート: 判断 470"/>
        <xdr:cNvSpPr/>
      </xdr:nvSpPr>
      <xdr:spPr>
        <a:xfrm>
          <a:off x="9588500" y="16724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15108</xdr:rowOff>
    </xdr:from>
    <xdr:ext cx="534377" cy="259045"/>
    <xdr:sp macro="" textlink="">
      <xdr:nvSpPr>
        <xdr:cNvPr id="472" name="テキスト ボックス 471"/>
        <xdr:cNvSpPr txBox="1"/>
      </xdr:nvSpPr>
      <xdr:spPr>
        <a:xfrm>
          <a:off x="9372111" y="1681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156584</xdr:rowOff>
    </xdr:from>
    <xdr:to>
      <xdr:col>45</xdr:col>
      <xdr:colOff>177800</xdr:colOff>
      <xdr:row>94</xdr:row>
      <xdr:rowOff>107544</xdr:rowOff>
    </xdr:to>
    <xdr:cxnSp macro="">
      <xdr:nvCxnSpPr>
        <xdr:cNvPr id="473" name="直線コネクタ 472"/>
        <xdr:cNvCxnSpPr/>
      </xdr:nvCxnSpPr>
      <xdr:spPr>
        <a:xfrm flipV="1">
          <a:off x="7861300" y="16101434"/>
          <a:ext cx="889000" cy="12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140412</xdr:rowOff>
    </xdr:from>
    <xdr:to>
      <xdr:col>46</xdr:col>
      <xdr:colOff>38100</xdr:colOff>
      <xdr:row>98</xdr:row>
      <xdr:rowOff>70562</xdr:rowOff>
    </xdr:to>
    <xdr:sp macro="" textlink="">
      <xdr:nvSpPr>
        <xdr:cNvPr id="474" name="フローチャート: 判断 473"/>
        <xdr:cNvSpPr/>
      </xdr:nvSpPr>
      <xdr:spPr>
        <a:xfrm>
          <a:off x="8699500" y="1677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61689</xdr:rowOff>
    </xdr:from>
    <xdr:ext cx="534377" cy="259045"/>
    <xdr:sp macro="" textlink="">
      <xdr:nvSpPr>
        <xdr:cNvPr id="475" name="テキスト ボックス 474"/>
        <xdr:cNvSpPr txBox="1"/>
      </xdr:nvSpPr>
      <xdr:spPr>
        <a:xfrm>
          <a:off x="8483111" y="16863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107544</xdr:rowOff>
    </xdr:from>
    <xdr:to>
      <xdr:col>41</xdr:col>
      <xdr:colOff>50800</xdr:colOff>
      <xdr:row>95</xdr:row>
      <xdr:rowOff>61660</xdr:rowOff>
    </xdr:to>
    <xdr:cxnSp macro="">
      <xdr:nvCxnSpPr>
        <xdr:cNvPr id="476" name="直線コネクタ 475"/>
        <xdr:cNvCxnSpPr/>
      </xdr:nvCxnSpPr>
      <xdr:spPr>
        <a:xfrm flipV="1">
          <a:off x="6972300" y="16223844"/>
          <a:ext cx="889000" cy="125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124997</xdr:rowOff>
    </xdr:from>
    <xdr:to>
      <xdr:col>41</xdr:col>
      <xdr:colOff>101600</xdr:colOff>
      <xdr:row>98</xdr:row>
      <xdr:rowOff>55147</xdr:rowOff>
    </xdr:to>
    <xdr:sp macro="" textlink="">
      <xdr:nvSpPr>
        <xdr:cNvPr id="477" name="フローチャート: 判断 476"/>
        <xdr:cNvSpPr/>
      </xdr:nvSpPr>
      <xdr:spPr>
        <a:xfrm>
          <a:off x="7810500" y="1675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46274</xdr:rowOff>
    </xdr:from>
    <xdr:ext cx="534377" cy="259045"/>
    <xdr:sp macro="" textlink="">
      <xdr:nvSpPr>
        <xdr:cNvPr id="478" name="テキスト ボックス 477"/>
        <xdr:cNvSpPr txBox="1"/>
      </xdr:nvSpPr>
      <xdr:spPr>
        <a:xfrm>
          <a:off x="7594111" y="16848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22932</xdr:rowOff>
    </xdr:from>
    <xdr:to>
      <xdr:col>36</xdr:col>
      <xdr:colOff>165100</xdr:colOff>
      <xdr:row>98</xdr:row>
      <xdr:rowOff>124532</xdr:rowOff>
    </xdr:to>
    <xdr:sp macro="" textlink="">
      <xdr:nvSpPr>
        <xdr:cNvPr id="479" name="フローチャート: 判断 478"/>
        <xdr:cNvSpPr/>
      </xdr:nvSpPr>
      <xdr:spPr>
        <a:xfrm>
          <a:off x="6921500" y="1682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115659</xdr:rowOff>
    </xdr:from>
    <xdr:ext cx="534377" cy="259045"/>
    <xdr:sp macro="" textlink="">
      <xdr:nvSpPr>
        <xdr:cNvPr id="480" name="テキスト ボックス 479"/>
        <xdr:cNvSpPr txBox="1"/>
      </xdr:nvSpPr>
      <xdr:spPr>
        <a:xfrm>
          <a:off x="6705111" y="1691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93439</xdr:rowOff>
    </xdr:from>
    <xdr:to>
      <xdr:col>55</xdr:col>
      <xdr:colOff>50800</xdr:colOff>
      <xdr:row>93</xdr:row>
      <xdr:rowOff>23589</xdr:rowOff>
    </xdr:to>
    <xdr:sp macro="" textlink="">
      <xdr:nvSpPr>
        <xdr:cNvPr id="486" name="楕円 485"/>
        <xdr:cNvSpPr/>
      </xdr:nvSpPr>
      <xdr:spPr>
        <a:xfrm>
          <a:off x="10426700" y="1586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46466</xdr:rowOff>
    </xdr:from>
    <xdr:ext cx="599010" cy="259045"/>
    <xdr:sp macro="" textlink="">
      <xdr:nvSpPr>
        <xdr:cNvPr id="487" name="普通建設事業費 （ うち更新整備　）該当値テキスト"/>
        <xdr:cNvSpPr txBox="1"/>
      </xdr:nvSpPr>
      <xdr:spPr>
        <a:xfrm>
          <a:off x="10528300" y="15819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7181</xdr:rowOff>
    </xdr:from>
    <xdr:to>
      <xdr:col>50</xdr:col>
      <xdr:colOff>165100</xdr:colOff>
      <xdr:row>90</xdr:row>
      <xdr:rowOff>108781</xdr:rowOff>
    </xdr:to>
    <xdr:sp macro="" textlink="">
      <xdr:nvSpPr>
        <xdr:cNvPr id="488" name="楕円 487"/>
        <xdr:cNvSpPr/>
      </xdr:nvSpPr>
      <xdr:spPr>
        <a:xfrm>
          <a:off x="9588500" y="1543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88</xdr:row>
      <xdr:rowOff>125308</xdr:rowOff>
    </xdr:from>
    <xdr:ext cx="599010" cy="259045"/>
    <xdr:sp macro="" textlink="">
      <xdr:nvSpPr>
        <xdr:cNvPr id="489" name="テキスト ボックス 488"/>
        <xdr:cNvSpPr txBox="1"/>
      </xdr:nvSpPr>
      <xdr:spPr>
        <a:xfrm>
          <a:off x="9339795" y="15212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105784</xdr:rowOff>
    </xdr:from>
    <xdr:to>
      <xdr:col>46</xdr:col>
      <xdr:colOff>38100</xdr:colOff>
      <xdr:row>94</xdr:row>
      <xdr:rowOff>35934</xdr:rowOff>
    </xdr:to>
    <xdr:sp macro="" textlink="">
      <xdr:nvSpPr>
        <xdr:cNvPr id="490" name="楕円 489"/>
        <xdr:cNvSpPr/>
      </xdr:nvSpPr>
      <xdr:spPr>
        <a:xfrm>
          <a:off x="8699500" y="1605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52461</xdr:rowOff>
    </xdr:from>
    <xdr:ext cx="534377" cy="259045"/>
    <xdr:sp macro="" textlink="">
      <xdr:nvSpPr>
        <xdr:cNvPr id="491" name="テキスト ボックス 490"/>
        <xdr:cNvSpPr txBox="1"/>
      </xdr:nvSpPr>
      <xdr:spPr>
        <a:xfrm>
          <a:off x="8483111" y="15825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56744</xdr:rowOff>
    </xdr:from>
    <xdr:to>
      <xdr:col>41</xdr:col>
      <xdr:colOff>101600</xdr:colOff>
      <xdr:row>94</xdr:row>
      <xdr:rowOff>158344</xdr:rowOff>
    </xdr:to>
    <xdr:sp macro="" textlink="">
      <xdr:nvSpPr>
        <xdr:cNvPr id="492" name="楕円 491"/>
        <xdr:cNvSpPr/>
      </xdr:nvSpPr>
      <xdr:spPr>
        <a:xfrm>
          <a:off x="7810500" y="1617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3421</xdr:rowOff>
    </xdr:from>
    <xdr:ext cx="534377" cy="259045"/>
    <xdr:sp macro="" textlink="">
      <xdr:nvSpPr>
        <xdr:cNvPr id="493" name="テキスト ボックス 492"/>
        <xdr:cNvSpPr txBox="1"/>
      </xdr:nvSpPr>
      <xdr:spPr>
        <a:xfrm>
          <a:off x="7594111" y="15948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10860</xdr:rowOff>
    </xdr:from>
    <xdr:to>
      <xdr:col>36</xdr:col>
      <xdr:colOff>165100</xdr:colOff>
      <xdr:row>95</xdr:row>
      <xdr:rowOff>112460</xdr:rowOff>
    </xdr:to>
    <xdr:sp macro="" textlink="">
      <xdr:nvSpPr>
        <xdr:cNvPr id="494" name="楕円 493"/>
        <xdr:cNvSpPr/>
      </xdr:nvSpPr>
      <xdr:spPr>
        <a:xfrm>
          <a:off x="6921500" y="1629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128987</xdr:rowOff>
    </xdr:from>
    <xdr:ext cx="534377" cy="259045"/>
    <xdr:sp macro="" textlink="">
      <xdr:nvSpPr>
        <xdr:cNvPr id="495" name="テキスト ボックス 494"/>
        <xdr:cNvSpPr txBox="1"/>
      </xdr:nvSpPr>
      <xdr:spPr>
        <a:xfrm>
          <a:off x="6705111" y="16073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7" name="テキスト ボックス 50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36</xdr:row>
      <xdr:rowOff>144434</xdr:rowOff>
    </xdr:from>
    <xdr:ext cx="377026" cy="259045"/>
    <xdr:sp macro="" textlink="">
      <xdr:nvSpPr>
        <xdr:cNvPr id="509" name="テキスト ボックス 508"/>
        <xdr:cNvSpPr txBox="1"/>
      </xdr:nvSpPr>
      <xdr:spPr>
        <a:xfrm>
          <a:off x="12068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34</xdr:row>
      <xdr:rowOff>160763</xdr:rowOff>
    </xdr:from>
    <xdr:ext cx="377026" cy="259045"/>
    <xdr:sp macro="" textlink="">
      <xdr:nvSpPr>
        <xdr:cNvPr id="511" name="テキスト ボックス 510"/>
        <xdr:cNvSpPr txBox="1"/>
      </xdr:nvSpPr>
      <xdr:spPr>
        <a:xfrm>
          <a:off x="12068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33</xdr:row>
      <xdr:rowOff>5641</xdr:rowOff>
    </xdr:from>
    <xdr:ext cx="377026" cy="259045"/>
    <xdr:sp macro="" textlink="">
      <xdr:nvSpPr>
        <xdr:cNvPr id="513" name="テキスト ボックス 512"/>
        <xdr:cNvSpPr txBox="1"/>
      </xdr:nvSpPr>
      <xdr:spPr>
        <a:xfrm>
          <a:off x="12068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31</xdr:row>
      <xdr:rowOff>21970</xdr:rowOff>
    </xdr:from>
    <xdr:ext cx="377026" cy="259045"/>
    <xdr:sp macro="" textlink="">
      <xdr:nvSpPr>
        <xdr:cNvPr id="515" name="テキスト ボックス 514"/>
        <xdr:cNvSpPr txBox="1"/>
      </xdr:nvSpPr>
      <xdr:spPr>
        <a:xfrm>
          <a:off x="12068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29</xdr:row>
      <xdr:rowOff>38299</xdr:rowOff>
    </xdr:from>
    <xdr:ext cx="377026" cy="259045"/>
    <xdr:sp macro="" textlink="">
      <xdr:nvSpPr>
        <xdr:cNvPr id="517" name="テキスト ボックス 516"/>
        <xdr:cNvSpPr txBox="1"/>
      </xdr:nvSpPr>
      <xdr:spPr>
        <a:xfrm>
          <a:off x="12068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27</xdr:row>
      <xdr:rowOff>54627</xdr:rowOff>
    </xdr:from>
    <xdr:ext cx="377026" cy="259045"/>
    <xdr:sp macro="" textlink="">
      <xdr:nvSpPr>
        <xdr:cNvPr id="519" name="テキスト ボックス 518"/>
        <xdr:cNvSpPr txBox="1"/>
      </xdr:nvSpPr>
      <xdr:spPr>
        <a:xfrm>
          <a:off x="12068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103777</xdr:rowOff>
    </xdr:from>
    <xdr:to>
      <xdr:col>85</xdr:col>
      <xdr:colOff>126364</xdr:colOff>
      <xdr:row>39</xdr:row>
      <xdr:rowOff>98878</xdr:rowOff>
    </xdr:to>
    <xdr:cxnSp macro="">
      <xdr:nvCxnSpPr>
        <xdr:cNvPr id="521" name="直線コネクタ 520"/>
        <xdr:cNvCxnSpPr/>
      </xdr:nvCxnSpPr>
      <xdr:spPr>
        <a:xfrm flipV="1">
          <a:off x="16317595" y="5247277"/>
          <a:ext cx="1269"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2"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3" name="直線コネクタ 522"/>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50454</xdr:rowOff>
    </xdr:from>
    <xdr:ext cx="378565" cy="259045"/>
    <xdr:sp macro="" textlink="">
      <xdr:nvSpPr>
        <xdr:cNvPr id="524" name="災害復旧事業費最大値テキスト"/>
        <xdr:cNvSpPr txBox="1"/>
      </xdr:nvSpPr>
      <xdr:spPr>
        <a:xfrm>
          <a:off x="16370300" y="5022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103777</xdr:rowOff>
    </xdr:from>
    <xdr:to>
      <xdr:col>86</xdr:col>
      <xdr:colOff>25400</xdr:colOff>
      <xdr:row>30</xdr:row>
      <xdr:rowOff>103777</xdr:rowOff>
    </xdr:to>
    <xdr:cxnSp macro="">
      <xdr:nvCxnSpPr>
        <xdr:cNvPr id="525" name="直線コネクタ 524"/>
        <xdr:cNvCxnSpPr/>
      </xdr:nvCxnSpPr>
      <xdr:spPr>
        <a:xfrm>
          <a:off x="16230600" y="5247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6" name="直線コネクタ 525"/>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56260</xdr:rowOff>
    </xdr:from>
    <xdr:ext cx="313932" cy="259045"/>
    <xdr:sp macro="" textlink="">
      <xdr:nvSpPr>
        <xdr:cNvPr id="527" name="災害復旧事業費平均値テキスト"/>
        <xdr:cNvSpPr txBox="1"/>
      </xdr:nvSpPr>
      <xdr:spPr>
        <a:xfrm>
          <a:off x="16370300" y="639991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33383</xdr:rowOff>
    </xdr:from>
    <xdr:to>
      <xdr:col>85</xdr:col>
      <xdr:colOff>177800</xdr:colOff>
      <xdr:row>38</xdr:row>
      <xdr:rowOff>134983</xdr:rowOff>
    </xdr:to>
    <xdr:sp macro="" textlink="">
      <xdr:nvSpPr>
        <xdr:cNvPr id="528" name="フローチャート: 判断 527"/>
        <xdr:cNvSpPr/>
      </xdr:nvSpPr>
      <xdr:spPr>
        <a:xfrm>
          <a:off x="16268700" y="654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9" name="直線コネクタ 528"/>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35016</xdr:rowOff>
    </xdr:from>
    <xdr:to>
      <xdr:col>81</xdr:col>
      <xdr:colOff>101600</xdr:colOff>
      <xdr:row>39</xdr:row>
      <xdr:rowOff>136616</xdr:rowOff>
    </xdr:to>
    <xdr:sp macro="" textlink="">
      <xdr:nvSpPr>
        <xdr:cNvPr id="530" name="フローチャート: 判断 529"/>
        <xdr:cNvSpPr/>
      </xdr:nvSpPr>
      <xdr:spPr>
        <a:xfrm>
          <a:off x="15430500" y="672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37</xdr:row>
      <xdr:rowOff>153143</xdr:rowOff>
    </xdr:from>
    <xdr:ext cx="249299" cy="259045"/>
    <xdr:sp macro="" textlink="">
      <xdr:nvSpPr>
        <xdr:cNvPr id="531" name="テキスト ボックス 530"/>
        <xdr:cNvSpPr txBox="1"/>
      </xdr:nvSpPr>
      <xdr:spPr>
        <a:xfrm>
          <a:off x="15356650" y="64967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2" name="直線コネクタ 531"/>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48078</xdr:rowOff>
    </xdr:from>
    <xdr:to>
      <xdr:col>76</xdr:col>
      <xdr:colOff>165100</xdr:colOff>
      <xdr:row>39</xdr:row>
      <xdr:rowOff>149678</xdr:rowOff>
    </xdr:to>
    <xdr:sp macro="" textlink="">
      <xdr:nvSpPr>
        <xdr:cNvPr id="533" name="フローチャート: 判断 532"/>
        <xdr:cNvSpPr/>
      </xdr:nvSpPr>
      <xdr:spPr>
        <a:xfrm>
          <a:off x="14541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34" name="テキスト ボックス 533"/>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5" name="直線コネクタ 534"/>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150949</xdr:rowOff>
    </xdr:from>
    <xdr:to>
      <xdr:col>72</xdr:col>
      <xdr:colOff>38100</xdr:colOff>
      <xdr:row>39</xdr:row>
      <xdr:rowOff>81099</xdr:rowOff>
    </xdr:to>
    <xdr:sp macro="" textlink="">
      <xdr:nvSpPr>
        <xdr:cNvPr id="536" name="フローチャート: 判断 535"/>
        <xdr:cNvSpPr/>
      </xdr:nvSpPr>
      <xdr:spPr>
        <a:xfrm>
          <a:off x="13652500" y="666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37</xdr:row>
      <xdr:rowOff>97626</xdr:rowOff>
    </xdr:from>
    <xdr:ext cx="313932" cy="259045"/>
    <xdr:sp macro="" textlink="">
      <xdr:nvSpPr>
        <xdr:cNvPr id="537" name="テキスト ボックス 536"/>
        <xdr:cNvSpPr txBox="1"/>
      </xdr:nvSpPr>
      <xdr:spPr>
        <a:xfrm>
          <a:off x="13546333" y="64412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167277</xdr:rowOff>
    </xdr:from>
    <xdr:to>
      <xdr:col>67</xdr:col>
      <xdr:colOff>101600</xdr:colOff>
      <xdr:row>39</xdr:row>
      <xdr:rowOff>97427</xdr:rowOff>
    </xdr:to>
    <xdr:sp macro="" textlink="">
      <xdr:nvSpPr>
        <xdr:cNvPr id="538" name="フローチャート: 判断 537"/>
        <xdr:cNvSpPr/>
      </xdr:nvSpPr>
      <xdr:spPr>
        <a:xfrm>
          <a:off x="12763500" y="66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37</xdr:row>
      <xdr:rowOff>113954</xdr:rowOff>
    </xdr:from>
    <xdr:ext cx="313932" cy="259045"/>
    <xdr:sp macro="" textlink="">
      <xdr:nvSpPr>
        <xdr:cNvPr id="539" name="テキスト ボックス 538"/>
        <xdr:cNvSpPr txBox="1"/>
      </xdr:nvSpPr>
      <xdr:spPr>
        <a:xfrm>
          <a:off x="12657333" y="64576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5" name="楕円 544"/>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46"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7" name="楕円 546"/>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8" name="テキスト ボックス 547"/>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9" name="楕円 548"/>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37</xdr:row>
      <xdr:rowOff>166205</xdr:rowOff>
    </xdr:from>
    <xdr:ext cx="249299" cy="259045"/>
    <xdr:sp macro="" textlink="">
      <xdr:nvSpPr>
        <xdr:cNvPr id="550" name="テキスト ボックス 549"/>
        <xdr:cNvSpPr txBox="1"/>
      </xdr:nvSpPr>
      <xdr:spPr>
        <a:xfrm>
          <a:off x="14467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1" name="楕円 550"/>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2" name="テキスト ボックス 551"/>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3" name="楕円 552"/>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4" name="テキスト ボックス 553"/>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7" name="テキスト ボックス 616"/>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3" name="テキスト ボックス 622"/>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1397</xdr:rowOff>
    </xdr:from>
    <xdr:to>
      <xdr:col>85</xdr:col>
      <xdr:colOff>126364</xdr:colOff>
      <xdr:row>78</xdr:row>
      <xdr:rowOff>147625</xdr:rowOff>
    </xdr:to>
    <xdr:cxnSp macro="">
      <xdr:nvCxnSpPr>
        <xdr:cNvPr id="627" name="直線コネクタ 626"/>
        <xdr:cNvCxnSpPr/>
      </xdr:nvCxnSpPr>
      <xdr:spPr>
        <a:xfrm flipV="1">
          <a:off x="16317595" y="12174347"/>
          <a:ext cx="1269" cy="1346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151452</xdr:rowOff>
    </xdr:from>
    <xdr:ext cx="378565" cy="259045"/>
    <xdr:sp macro="" textlink="">
      <xdr:nvSpPr>
        <xdr:cNvPr id="628" name="公債費最小値テキスト"/>
        <xdr:cNvSpPr txBox="1"/>
      </xdr:nvSpPr>
      <xdr:spPr>
        <a:xfrm>
          <a:off x="16370300" y="13524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147625</xdr:rowOff>
    </xdr:from>
    <xdr:to>
      <xdr:col>86</xdr:col>
      <xdr:colOff>25400</xdr:colOff>
      <xdr:row>78</xdr:row>
      <xdr:rowOff>147625</xdr:rowOff>
    </xdr:to>
    <xdr:cxnSp macro="">
      <xdr:nvCxnSpPr>
        <xdr:cNvPr id="629" name="直線コネクタ 628"/>
        <xdr:cNvCxnSpPr/>
      </xdr:nvCxnSpPr>
      <xdr:spPr>
        <a:xfrm>
          <a:off x="16230600" y="1352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119524</xdr:rowOff>
    </xdr:from>
    <xdr:ext cx="534377" cy="259045"/>
    <xdr:sp macro="" textlink="">
      <xdr:nvSpPr>
        <xdr:cNvPr id="630" name="公債費最大値テキスト"/>
        <xdr:cNvSpPr txBox="1"/>
      </xdr:nvSpPr>
      <xdr:spPr>
        <a:xfrm>
          <a:off x="16370300" y="1194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1397</xdr:rowOff>
    </xdr:from>
    <xdr:to>
      <xdr:col>86</xdr:col>
      <xdr:colOff>25400</xdr:colOff>
      <xdr:row>71</xdr:row>
      <xdr:rowOff>1397</xdr:rowOff>
    </xdr:to>
    <xdr:cxnSp macro="">
      <xdr:nvCxnSpPr>
        <xdr:cNvPr id="631" name="直線コネクタ 630"/>
        <xdr:cNvCxnSpPr/>
      </xdr:nvCxnSpPr>
      <xdr:spPr>
        <a:xfrm>
          <a:off x="16230600" y="12174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29972</xdr:rowOff>
    </xdr:from>
    <xdr:to>
      <xdr:col>85</xdr:col>
      <xdr:colOff>127000</xdr:colOff>
      <xdr:row>78</xdr:row>
      <xdr:rowOff>134062</xdr:rowOff>
    </xdr:to>
    <xdr:cxnSp macro="">
      <xdr:nvCxnSpPr>
        <xdr:cNvPr id="632" name="直線コネクタ 631"/>
        <xdr:cNvCxnSpPr/>
      </xdr:nvCxnSpPr>
      <xdr:spPr>
        <a:xfrm>
          <a:off x="15481300" y="13403072"/>
          <a:ext cx="838200" cy="104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153001</xdr:rowOff>
    </xdr:from>
    <xdr:ext cx="469744" cy="259045"/>
    <xdr:sp macro="" textlink="">
      <xdr:nvSpPr>
        <xdr:cNvPr id="633" name="公債費平均値テキスト"/>
        <xdr:cNvSpPr txBox="1"/>
      </xdr:nvSpPr>
      <xdr:spPr>
        <a:xfrm>
          <a:off x="16370300" y="128403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130124</xdr:rowOff>
    </xdr:from>
    <xdr:to>
      <xdr:col>85</xdr:col>
      <xdr:colOff>177800</xdr:colOff>
      <xdr:row>76</xdr:row>
      <xdr:rowOff>60274</xdr:rowOff>
    </xdr:to>
    <xdr:sp macro="" textlink="">
      <xdr:nvSpPr>
        <xdr:cNvPr id="634" name="フローチャート: 判断 633"/>
        <xdr:cNvSpPr/>
      </xdr:nvSpPr>
      <xdr:spPr>
        <a:xfrm>
          <a:off x="16268700" y="12988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87579</xdr:rowOff>
    </xdr:from>
    <xdr:to>
      <xdr:col>81</xdr:col>
      <xdr:colOff>50800</xdr:colOff>
      <xdr:row>78</xdr:row>
      <xdr:rowOff>29972</xdr:rowOff>
    </xdr:to>
    <xdr:cxnSp macro="">
      <xdr:nvCxnSpPr>
        <xdr:cNvPr id="635" name="直線コネクタ 634"/>
        <xdr:cNvCxnSpPr/>
      </xdr:nvCxnSpPr>
      <xdr:spPr>
        <a:xfrm>
          <a:off x="14592300" y="13117779"/>
          <a:ext cx="889000" cy="285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41732</xdr:rowOff>
    </xdr:from>
    <xdr:to>
      <xdr:col>81</xdr:col>
      <xdr:colOff>101600</xdr:colOff>
      <xdr:row>76</xdr:row>
      <xdr:rowOff>143332</xdr:rowOff>
    </xdr:to>
    <xdr:sp macro="" textlink="">
      <xdr:nvSpPr>
        <xdr:cNvPr id="636" name="フローチャート: 判断 635"/>
        <xdr:cNvSpPr/>
      </xdr:nvSpPr>
      <xdr:spPr>
        <a:xfrm>
          <a:off x="15430500" y="1307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74</xdr:row>
      <xdr:rowOff>159859</xdr:rowOff>
    </xdr:from>
    <xdr:ext cx="469744" cy="259045"/>
    <xdr:sp macro="" textlink="">
      <xdr:nvSpPr>
        <xdr:cNvPr id="637" name="テキスト ボックス 636"/>
        <xdr:cNvSpPr txBox="1"/>
      </xdr:nvSpPr>
      <xdr:spPr>
        <a:xfrm>
          <a:off x="15246428" y="12847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65939</xdr:rowOff>
    </xdr:from>
    <xdr:to>
      <xdr:col>76</xdr:col>
      <xdr:colOff>114300</xdr:colOff>
      <xdr:row>76</xdr:row>
      <xdr:rowOff>87579</xdr:rowOff>
    </xdr:to>
    <xdr:cxnSp macro="">
      <xdr:nvCxnSpPr>
        <xdr:cNvPr id="638" name="直線コネクタ 637"/>
        <xdr:cNvCxnSpPr/>
      </xdr:nvCxnSpPr>
      <xdr:spPr>
        <a:xfrm>
          <a:off x="13703300" y="12924689"/>
          <a:ext cx="889000" cy="19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112064</xdr:rowOff>
    </xdr:from>
    <xdr:to>
      <xdr:col>76</xdr:col>
      <xdr:colOff>165100</xdr:colOff>
      <xdr:row>76</xdr:row>
      <xdr:rowOff>42214</xdr:rowOff>
    </xdr:to>
    <xdr:sp macro="" textlink="">
      <xdr:nvSpPr>
        <xdr:cNvPr id="639" name="フローチャート: 判断 638"/>
        <xdr:cNvSpPr/>
      </xdr:nvSpPr>
      <xdr:spPr>
        <a:xfrm>
          <a:off x="14541500" y="1297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58741</xdr:rowOff>
    </xdr:from>
    <xdr:ext cx="469744" cy="259045"/>
    <xdr:sp macro="" textlink="">
      <xdr:nvSpPr>
        <xdr:cNvPr id="640" name="テキスト ボックス 639"/>
        <xdr:cNvSpPr txBox="1"/>
      </xdr:nvSpPr>
      <xdr:spPr>
        <a:xfrm>
          <a:off x="14357428" y="1274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42850</xdr:rowOff>
    </xdr:from>
    <xdr:to>
      <xdr:col>71</xdr:col>
      <xdr:colOff>177800</xdr:colOff>
      <xdr:row>75</xdr:row>
      <xdr:rowOff>65939</xdr:rowOff>
    </xdr:to>
    <xdr:cxnSp macro="">
      <xdr:nvCxnSpPr>
        <xdr:cNvPr id="641" name="直線コネクタ 640"/>
        <xdr:cNvCxnSpPr/>
      </xdr:nvCxnSpPr>
      <xdr:spPr>
        <a:xfrm>
          <a:off x="12814300" y="12901600"/>
          <a:ext cx="889000" cy="2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101702</xdr:rowOff>
    </xdr:from>
    <xdr:to>
      <xdr:col>72</xdr:col>
      <xdr:colOff>38100</xdr:colOff>
      <xdr:row>76</xdr:row>
      <xdr:rowOff>31852</xdr:rowOff>
    </xdr:to>
    <xdr:sp macro="" textlink="">
      <xdr:nvSpPr>
        <xdr:cNvPr id="642" name="フローチャート: 判断 641"/>
        <xdr:cNvSpPr/>
      </xdr:nvSpPr>
      <xdr:spPr>
        <a:xfrm>
          <a:off x="13652500" y="1296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22979</xdr:rowOff>
    </xdr:from>
    <xdr:ext cx="469744" cy="259045"/>
    <xdr:sp macro="" textlink="">
      <xdr:nvSpPr>
        <xdr:cNvPr id="643" name="テキスト ボックス 642"/>
        <xdr:cNvSpPr txBox="1"/>
      </xdr:nvSpPr>
      <xdr:spPr>
        <a:xfrm>
          <a:off x="13468428" y="1305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120828</xdr:rowOff>
    </xdr:from>
    <xdr:to>
      <xdr:col>67</xdr:col>
      <xdr:colOff>101600</xdr:colOff>
      <xdr:row>75</xdr:row>
      <xdr:rowOff>50978</xdr:rowOff>
    </xdr:to>
    <xdr:sp macro="" textlink="">
      <xdr:nvSpPr>
        <xdr:cNvPr id="644" name="フローチャート: 判断 643"/>
        <xdr:cNvSpPr/>
      </xdr:nvSpPr>
      <xdr:spPr>
        <a:xfrm>
          <a:off x="12763500" y="1280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73</xdr:row>
      <xdr:rowOff>67505</xdr:rowOff>
    </xdr:from>
    <xdr:ext cx="469744" cy="259045"/>
    <xdr:sp macro="" textlink="">
      <xdr:nvSpPr>
        <xdr:cNvPr id="645" name="テキスト ボックス 644"/>
        <xdr:cNvSpPr txBox="1"/>
      </xdr:nvSpPr>
      <xdr:spPr>
        <a:xfrm>
          <a:off x="12579428" y="12583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83262</xdr:rowOff>
    </xdr:from>
    <xdr:to>
      <xdr:col>85</xdr:col>
      <xdr:colOff>177800</xdr:colOff>
      <xdr:row>79</xdr:row>
      <xdr:rowOff>13412</xdr:rowOff>
    </xdr:to>
    <xdr:sp macro="" textlink="">
      <xdr:nvSpPr>
        <xdr:cNvPr id="651" name="楕円 650"/>
        <xdr:cNvSpPr/>
      </xdr:nvSpPr>
      <xdr:spPr>
        <a:xfrm>
          <a:off x="16268700" y="13456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169639</xdr:rowOff>
    </xdr:from>
    <xdr:ext cx="469744" cy="259045"/>
    <xdr:sp macro="" textlink="">
      <xdr:nvSpPr>
        <xdr:cNvPr id="652" name="公債費該当値テキスト"/>
        <xdr:cNvSpPr txBox="1"/>
      </xdr:nvSpPr>
      <xdr:spPr>
        <a:xfrm>
          <a:off x="16370300" y="13371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150622</xdr:rowOff>
    </xdr:from>
    <xdr:to>
      <xdr:col>81</xdr:col>
      <xdr:colOff>101600</xdr:colOff>
      <xdr:row>78</xdr:row>
      <xdr:rowOff>80772</xdr:rowOff>
    </xdr:to>
    <xdr:sp macro="" textlink="">
      <xdr:nvSpPr>
        <xdr:cNvPr id="653" name="楕円 652"/>
        <xdr:cNvSpPr/>
      </xdr:nvSpPr>
      <xdr:spPr>
        <a:xfrm>
          <a:off x="15430500" y="1335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71899</xdr:rowOff>
    </xdr:from>
    <xdr:ext cx="469744" cy="259045"/>
    <xdr:sp macro="" textlink="">
      <xdr:nvSpPr>
        <xdr:cNvPr id="654" name="テキスト ボックス 653"/>
        <xdr:cNvSpPr txBox="1"/>
      </xdr:nvSpPr>
      <xdr:spPr>
        <a:xfrm>
          <a:off x="15246428" y="1344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36779</xdr:rowOff>
    </xdr:from>
    <xdr:to>
      <xdr:col>76</xdr:col>
      <xdr:colOff>165100</xdr:colOff>
      <xdr:row>76</xdr:row>
      <xdr:rowOff>138379</xdr:rowOff>
    </xdr:to>
    <xdr:sp macro="" textlink="">
      <xdr:nvSpPr>
        <xdr:cNvPr id="655" name="楕円 654"/>
        <xdr:cNvSpPr/>
      </xdr:nvSpPr>
      <xdr:spPr>
        <a:xfrm>
          <a:off x="14541500" y="1306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129506</xdr:rowOff>
    </xdr:from>
    <xdr:ext cx="469744" cy="259045"/>
    <xdr:sp macro="" textlink="">
      <xdr:nvSpPr>
        <xdr:cNvPr id="656" name="テキスト ボックス 655"/>
        <xdr:cNvSpPr txBox="1"/>
      </xdr:nvSpPr>
      <xdr:spPr>
        <a:xfrm>
          <a:off x="14357428" y="13159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15139</xdr:rowOff>
    </xdr:from>
    <xdr:to>
      <xdr:col>72</xdr:col>
      <xdr:colOff>38100</xdr:colOff>
      <xdr:row>75</xdr:row>
      <xdr:rowOff>116739</xdr:rowOff>
    </xdr:to>
    <xdr:sp macro="" textlink="">
      <xdr:nvSpPr>
        <xdr:cNvPr id="657" name="楕円 656"/>
        <xdr:cNvSpPr/>
      </xdr:nvSpPr>
      <xdr:spPr>
        <a:xfrm>
          <a:off x="13652500" y="1287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73</xdr:row>
      <xdr:rowOff>133266</xdr:rowOff>
    </xdr:from>
    <xdr:ext cx="469744" cy="259045"/>
    <xdr:sp macro="" textlink="">
      <xdr:nvSpPr>
        <xdr:cNvPr id="658" name="テキスト ボックス 657"/>
        <xdr:cNvSpPr txBox="1"/>
      </xdr:nvSpPr>
      <xdr:spPr>
        <a:xfrm>
          <a:off x="13468428" y="1264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163500</xdr:rowOff>
    </xdr:from>
    <xdr:to>
      <xdr:col>67</xdr:col>
      <xdr:colOff>101600</xdr:colOff>
      <xdr:row>75</xdr:row>
      <xdr:rowOff>93650</xdr:rowOff>
    </xdr:to>
    <xdr:sp macro="" textlink="">
      <xdr:nvSpPr>
        <xdr:cNvPr id="659" name="楕円 658"/>
        <xdr:cNvSpPr/>
      </xdr:nvSpPr>
      <xdr:spPr>
        <a:xfrm>
          <a:off x="12763500" y="1285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84777</xdr:rowOff>
    </xdr:from>
    <xdr:ext cx="469744" cy="259045"/>
    <xdr:sp macro="" textlink="">
      <xdr:nvSpPr>
        <xdr:cNvPr id="660" name="テキスト ボックス 659"/>
        <xdr:cNvSpPr txBox="1"/>
      </xdr:nvSpPr>
      <xdr:spPr>
        <a:xfrm>
          <a:off x="12579428" y="1294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95</xdr:row>
      <xdr:rowOff>98727</xdr:rowOff>
    </xdr:from>
    <xdr:to>
      <xdr:col>85</xdr:col>
      <xdr:colOff>126364</xdr:colOff>
      <xdr:row>98</xdr:row>
      <xdr:rowOff>164900</xdr:rowOff>
    </xdr:to>
    <xdr:cxnSp macro="">
      <xdr:nvCxnSpPr>
        <xdr:cNvPr id="684" name="直線コネクタ 683"/>
        <xdr:cNvCxnSpPr/>
      </xdr:nvCxnSpPr>
      <xdr:spPr>
        <a:xfrm flipV="1">
          <a:off x="16317595" y="16386477"/>
          <a:ext cx="1269" cy="580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168727</xdr:rowOff>
    </xdr:from>
    <xdr:ext cx="469744" cy="259045"/>
    <xdr:sp macro="" textlink="">
      <xdr:nvSpPr>
        <xdr:cNvPr id="685" name="積立金最小値テキスト"/>
        <xdr:cNvSpPr txBox="1"/>
      </xdr:nvSpPr>
      <xdr:spPr>
        <a:xfrm>
          <a:off x="16370300" y="1697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164900</xdr:rowOff>
    </xdr:from>
    <xdr:to>
      <xdr:col>86</xdr:col>
      <xdr:colOff>25400</xdr:colOff>
      <xdr:row>98</xdr:row>
      <xdr:rowOff>164900</xdr:rowOff>
    </xdr:to>
    <xdr:cxnSp macro="">
      <xdr:nvCxnSpPr>
        <xdr:cNvPr id="686" name="直線コネクタ 685"/>
        <xdr:cNvCxnSpPr/>
      </xdr:nvCxnSpPr>
      <xdr:spPr>
        <a:xfrm>
          <a:off x="16230600" y="1696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45404</xdr:rowOff>
    </xdr:from>
    <xdr:ext cx="534377" cy="259045"/>
    <xdr:sp macro="" textlink="">
      <xdr:nvSpPr>
        <xdr:cNvPr id="687" name="積立金最大値テキスト"/>
        <xdr:cNvSpPr txBox="1"/>
      </xdr:nvSpPr>
      <xdr:spPr>
        <a:xfrm>
          <a:off x="16370300" y="16161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95</xdr:row>
      <xdr:rowOff>98727</xdr:rowOff>
    </xdr:from>
    <xdr:to>
      <xdr:col>86</xdr:col>
      <xdr:colOff>25400</xdr:colOff>
      <xdr:row>95</xdr:row>
      <xdr:rowOff>98727</xdr:rowOff>
    </xdr:to>
    <xdr:cxnSp macro="">
      <xdr:nvCxnSpPr>
        <xdr:cNvPr id="688" name="直線コネクタ 687"/>
        <xdr:cNvCxnSpPr/>
      </xdr:nvCxnSpPr>
      <xdr:spPr>
        <a:xfrm>
          <a:off x="16230600" y="16386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98727</xdr:rowOff>
    </xdr:from>
    <xdr:to>
      <xdr:col>85</xdr:col>
      <xdr:colOff>127000</xdr:colOff>
      <xdr:row>96</xdr:row>
      <xdr:rowOff>4133</xdr:rowOff>
    </xdr:to>
    <xdr:cxnSp macro="">
      <xdr:nvCxnSpPr>
        <xdr:cNvPr id="689" name="直線コネクタ 688"/>
        <xdr:cNvCxnSpPr/>
      </xdr:nvCxnSpPr>
      <xdr:spPr>
        <a:xfrm flipV="1">
          <a:off x="15481300" y="16386477"/>
          <a:ext cx="838200" cy="76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134146</xdr:rowOff>
    </xdr:from>
    <xdr:ext cx="534377" cy="259045"/>
    <xdr:sp macro="" textlink="">
      <xdr:nvSpPr>
        <xdr:cNvPr id="690" name="積立金平均値テキスト"/>
        <xdr:cNvSpPr txBox="1"/>
      </xdr:nvSpPr>
      <xdr:spPr>
        <a:xfrm>
          <a:off x="16370300" y="16764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155719</xdr:rowOff>
    </xdr:from>
    <xdr:to>
      <xdr:col>85</xdr:col>
      <xdr:colOff>177800</xdr:colOff>
      <xdr:row>98</xdr:row>
      <xdr:rowOff>85869</xdr:rowOff>
    </xdr:to>
    <xdr:sp macro="" textlink="">
      <xdr:nvSpPr>
        <xdr:cNvPr id="691" name="フローチャート: 判断 690"/>
        <xdr:cNvSpPr/>
      </xdr:nvSpPr>
      <xdr:spPr>
        <a:xfrm>
          <a:off x="16268700" y="1678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99825</xdr:rowOff>
    </xdr:from>
    <xdr:to>
      <xdr:col>81</xdr:col>
      <xdr:colOff>50800</xdr:colOff>
      <xdr:row>96</xdr:row>
      <xdr:rowOff>4133</xdr:rowOff>
    </xdr:to>
    <xdr:cxnSp macro="">
      <xdr:nvCxnSpPr>
        <xdr:cNvPr id="692" name="直線コネクタ 691"/>
        <xdr:cNvCxnSpPr/>
      </xdr:nvCxnSpPr>
      <xdr:spPr>
        <a:xfrm>
          <a:off x="14592300" y="16387575"/>
          <a:ext cx="889000" cy="75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159133</xdr:rowOff>
    </xdr:from>
    <xdr:to>
      <xdr:col>81</xdr:col>
      <xdr:colOff>101600</xdr:colOff>
      <xdr:row>98</xdr:row>
      <xdr:rowOff>89283</xdr:rowOff>
    </xdr:to>
    <xdr:sp macro="" textlink="">
      <xdr:nvSpPr>
        <xdr:cNvPr id="693" name="フローチャート: 判断 692"/>
        <xdr:cNvSpPr/>
      </xdr:nvSpPr>
      <xdr:spPr>
        <a:xfrm>
          <a:off x="15430500" y="16789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80410</xdr:rowOff>
    </xdr:from>
    <xdr:ext cx="534377" cy="259045"/>
    <xdr:sp macro="" textlink="">
      <xdr:nvSpPr>
        <xdr:cNvPr id="694" name="テキスト ボックス 693"/>
        <xdr:cNvSpPr txBox="1"/>
      </xdr:nvSpPr>
      <xdr:spPr>
        <a:xfrm>
          <a:off x="15214111" y="1688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116337</xdr:rowOff>
    </xdr:from>
    <xdr:to>
      <xdr:col>76</xdr:col>
      <xdr:colOff>114300</xdr:colOff>
      <xdr:row>95</xdr:row>
      <xdr:rowOff>99825</xdr:rowOff>
    </xdr:to>
    <xdr:cxnSp macro="">
      <xdr:nvCxnSpPr>
        <xdr:cNvPr id="695" name="直線コネクタ 694"/>
        <xdr:cNvCxnSpPr/>
      </xdr:nvCxnSpPr>
      <xdr:spPr>
        <a:xfrm>
          <a:off x="13703300" y="15718287"/>
          <a:ext cx="889000" cy="669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8692</xdr:rowOff>
    </xdr:from>
    <xdr:to>
      <xdr:col>76</xdr:col>
      <xdr:colOff>165100</xdr:colOff>
      <xdr:row>98</xdr:row>
      <xdr:rowOff>110292</xdr:rowOff>
    </xdr:to>
    <xdr:sp macro="" textlink="">
      <xdr:nvSpPr>
        <xdr:cNvPr id="696" name="フローチャート: 判断 695"/>
        <xdr:cNvSpPr/>
      </xdr:nvSpPr>
      <xdr:spPr>
        <a:xfrm>
          <a:off x="14541500" y="168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101419</xdr:rowOff>
    </xdr:from>
    <xdr:ext cx="534377" cy="259045"/>
    <xdr:sp macro="" textlink="">
      <xdr:nvSpPr>
        <xdr:cNvPr id="697" name="テキスト ボックス 696"/>
        <xdr:cNvSpPr txBox="1"/>
      </xdr:nvSpPr>
      <xdr:spPr>
        <a:xfrm>
          <a:off x="14325111" y="1690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44907</xdr:rowOff>
    </xdr:from>
    <xdr:to>
      <xdr:col>71</xdr:col>
      <xdr:colOff>177800</xdr:colOff>
      <xdr:row>91</xdr:row>
      <xdr:rowOff>116337</xdr:rowOff>
    </xdr:to>
    <xdr:cxnSp macro="">
      <xdr:nvCxnSpPr>
        <xdr:cNvPr id="698" name="直線コネクタ 697"/>
        <xdr:cNvCxnSpPr/>
      </xdr:nvCxnSpPr>
      <xdr:spPr>
        <a:xfrm>
          <a:off x="12814300" y="15646857"/>
          <a:ext cx="889000" cy="7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170098</xdr:rowOff>
    </xdr:from>
    <xdr:to>
      <xdr:col>72</xdr:col>
      <xdr:colOff>38100</xdr:colOff>
      <xdr:row>98</xdr:row>
      <xdr:rowOff>100248</xdr:rowOff>
    </xdr:to>
    <xdr:sp macro="" textlink="">
      <xdr:nvSpPr>
        <xdr:cNvPr id="699" name="フローチャート: 判断 698"/>
        <xdr:cNvSpPr/>
      </xdr:nvSpPr>
      <xdr:spPr>
        <a:xfrm>
          <a:off x="13652500" y="1680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91375</xdr:rowOff>
    </xdr:from>
    <xdr:ext cx="534377" cy="259045"/>
    <xdr:sp macro="" textlink="">
      <xdr:nvSpPr>
        <xdr:cNvPr id="700" name="テキスト ボックス 699"/>
        <xdr:cNvSpPr txBox="1"/>
      </xdr:nvSpPr>
      <xdr:spPr>
        <a:xfrm>
          <a:off x="13436111" y="1689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157054</xdr:rowOff>
    </xdr:from>
    <xdr:to>
      <xdr:col>67</xdr:col>
      <xdr:colOff>101600</xdr:colOff>
      <xdr:row>98</xdr:row>
      <xdr:rowOff>87204</xdr:rowOff>
    </xdr:to>
    <xdr:sp macro="" textlink="">
      <xdr:nvSpPr>
        <xdr:cNvPr id="701" name="フローチャート: 判断 700"/>
        <xdr:cNvSpPr/>
      </xdr:nvSpPr>
      <xdr:spPr>
        <a:xfrm>
          <a:off x="12763500" y="1678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78331</xdr:rowOff>
    </xdr:from>
    <xdr:ext cx="534377" cy="259045"/>
    <xdr:sp macro="" textlink="">
      <xdr:nvSpPr>
        <xdr:cNvPr id="702" name="テキスト ボックス 701"/>
        <xdr:cNvSpPr txBox="1"/>
      </xdr:nvSpPr>
      <xdr:spPr>
        <a:xfrm>
          <a:off x="12547111" y="1688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47927</xdr:rowOff>
    </xdr:from>
    <xdr:to>
      <xdr:col>85</xdr:col>
      <xdr:colOff>177800</xdr:colOff>
      <xdr:row>95</xdr:row>
      <xdr:rowOff>149527</xdr:rowOff>
    </xdr:to>
    <xdr:sp macro="" textlink="">
      <xdr:nvSpPr>
        <xdr:cNvPr id="708" name="楕円 707"/>
        <xdr:cNvSpPr/>
      </xdr:nvSpPr>
      <xdr:spPr>
        <a:xfrm>
          <a:off x="16268700" y="1633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954</xdr:rowOff>
    </xdr:from>
    <xdr:ext cx="534377" cy="259045"/>
    <xdr:sp macro="" textlink="">
      <xdr:nvSpPr>
        <xdr:cNvPr id="709" name="積立金該当値テキスト"/>
        <xdr:cNvSpPr txBox="1"/>
      </xdr:nvSpPr>
      <xdr:spPr>
        <a:xfrm>
          <a:off x="16370300" y="16288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124783</xdr:rowOff>
    </xdr:from>
    <xdr:to>
      <xdr:col>81</xdr:col>
      <xdr:colOff>101600</xdr:colOff>
      <xdr:row>96</xdr:row>
      <xdr:rowOff>54933</xdr:rowOff>
    </xdr:to>
    <xdr:sp macro="" textlink="">
      <xdr:nvSpPr>
        <xdr:cNvPr id="710" name="楕円 709"/>
        <xdr:cNvSpPr/>
      </xdr:nvSpPr>
      <xdr:spPr>
        <a:xfrm>
          <a:off x="15430500" y="1641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71460</xdr:rowOff>
    </xdr:from>
    <xdr:ext cx="534377" cy="259045"/>
    <xdr:sp macro="" textlink="">
      <xdr:nvSpPr>
        <xdr:cNvPr id="711" name="テキスト ボックス 710"/>
        <xdr:cNvSpPr txBox="1"/>
      </xdr:nvSpPr>
      <xdr:spPr>
        <a:xfrm>
          <a:off x="15214111" y="1618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49025</xdr:rowOff>
    </xdr:from>
    <xdr:to>
      <xdr:col>76</xdr:col>
      <xdr:colOff>165100</xdr:colOff>
      <xdr:row>95</xdr:row>
      <xdr:rowOff>150625</xdr:rowOff>
    </xdr:to>
    <xdr:sp macro="" textlink="">
      <xdr:nvSpPr>
        <xdr:cNvPr id="712" name="楕円 711"/>
        <xdr:cNvSpPr/>
      </xdr:nvSpPr>
      <xdr:spPr>
        <a:xfrm>
          <a:off x="14541500" y="1633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167152</xdr:rowOff>
    </xdr:from>
    <xdr:ext cx="534377" cy="259045"/>
    <xdr:sp macro="" textlink="">
      <xdr:nvSpPr>
        <xdr:cNvPr id="713" name="テキスト ボックス 712"/>
        <xdr:cNvSpPr txBox="1"/>
      </xdr:nvSpPr>
      <xdr:spPr>
        <a:xfrm>
          <a:off x="14325111" y="1611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65537</xdr:rowOff>
    </xdr:from>
    <xdr:to>
      <xdr:col>72</xdr:col>
      <xdr:colOff>38100</xdr:colOff>
      <xdr:row>91</xdr:row>
      <xdr:rowOff>167137</xdr:rowOff>
    </xdr:to>
    <xdr:sp macro="" textlink="">
      <xdr:nvSpPr>
        <xdr:cNvPr id="714" name="楕円 713"/>
        <xdr:cNvSpPr/>
      </xdr:nvSpPr>
      <xdr:spPr>
        <a:xfrm>
          <a:off x="13652500" y="1566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90</xdr:row>
      <xdr:rowOff>12214</xdr:rowOff>
    </xdr:from>
    <xdr:ext cx="599010" cy="259045"/>
    <xdr:sp macro="" textlink="">
      <xdr:nvSpPr>
        <xdr:cNvPr id="715" name="テキスト ボックス 714"/>
        <xdr:cNvSpPr txBox="1"/>
      </xdr:nvSpPr>
      <xdr:spPr>
        <a:xfrm>
          <a:off x="13403795" y="15442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165557</xdr:rowOff>
    </xdr:from>
    <xdr:to>
      <xdr:col>67</xdr:col>
      <xdr:colOff>101600</xdr:colOff>
      <xdr:row>91</xdr:row>
      <xdr:rowOff>95707</xdr:rowOff>
    </xdr:to>
    <xdr:sp macro="" textlink="">
      <xdr:nvSpPr>
        <xdr:cNvPr id="716" name="楕円 715"/>
        <xdr:cNvSpPr/>
      </xdr:nvSpPr>
      <xdr:spPr>
        <a:xfrm>
          <a:off x="12763500" y="1559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89</xdr:row>
      <xdr:rowOff>112234</xdr:rowOff>
    </xdr:from>
    <xdr:ext cx="599010" cy="259045"/>
    <xdr:sp macro="" textlink="">
      <xdr:nvSpPr>
        <xdr:cNvPr id="717" name="テキスト ボックス 716"/>
        <xdr:cNvSpPr txBox="1"/>
      </xdr:nvSpPr>
      <xdr:spPr>
        <a:xfrm>
          <a:off x="12514795" y="15371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1" name="テキスト ボックス 730"/>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139700</xdr:rowOff>
    </xdr:from>
    <xdr:to>
      <xdr:col>116</xdr:col>
      <xdr:colOff>62864</xdr:colOff>
      <xdr:row>38</xdr:row>
      <xdr:rowOff>139700</xdr:rowOff>
    </xdr:to>
    <xdr:cxnSp macro="">
      <xdr:nvCxnSpPr>
        <xdr:cNvPr id="739" name="直線コネクタ 738"/>
        <xdr:cNvCxnSpPr/>
      </xdr:nvCxnSpPr>
      <xdr:spPr>
        <a:xfrm flipV="1">
          <a:off x="22159595" y="52832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12819</xdr:rowOff>
    </xdr:from>
    <xdr:ext cx="249299" cy="259045"/>
    <xdr:sp macro="" textlink="">
      <xdr:nvSpPr>
        <xdr:cNvPr id="740" name="投資及び出資金最小値テキスト"/>
        <xdr:cNvSpPr txBox="1"/>
      </xdr:nvSpPr>
      <xdr:spPr>
        <a:xfrm>
          <a:off x="22212300" y="6699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86377</xdr:rowOff>
    </xdr:from>
    <xdr:ext cx="469744" cy="259045"/>
    <xdr:sp macro="" textlink="">
      <xdr:nvSpPr>
        <xdr:cNvPr id="742" name="投資及び出資金最大値テキスト"/>
        <xdr:cNvSpPr txBox="1"/>
      </xdr:nvSpPr>
      <xdr:spPr>
        <a:xfrm>
          <a:off x="22212300" y="505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139700</xdr:rowOff>
    </xdr:from>
    <xdr:to>
      <xdr:col>116</xdr:col>
      <xdr:colOff>152400</xdr:colOff>
      <xdr:row>30</xdr:row>
      <xdr:rowOff>139700</xdr:rowOff>
    </xdr:to>
    <xdr:cxnSp macro="">
      <xdr:nvCxnSpPr>
        <xdr:cNvPr id="743" name="直線コネクタ 742"/>
        <xdr:cNvCxnSpPr/>
      </xdr:nvCxnSpPr>
      <xdr:spPr>
        <a:xfrm>
          <a:off x="22072600" y="52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139700</xdr:rowOff>
    </xdr:from>
    <xdr:to>
      <xdr:col>116</xdr:col>
      <xdr:colOff>63500</xdr:colOff>
      <xdr:row>31</xdr:row>
      <xdr:rowOff>48717</xdr:rowOff>
    </xdr:to>
    <xdr:cxnSp macro="">
      <xdr:nvCxnSpPr>
        <xdr:cNvPr id="744" name="直線コネクタ 743"/>
        <xdr:cNvCxnSpPr/>
      </xdr:nvCxnSpPr>
      <xdr:spPr>
        <a:xfrm flipV="1">
          <a:off x="21323300" y="5283200"/>
          <a:ext cx="838200" cy="80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57269</xdr:rowOff>
    </xdr:from>
    <xdr:ext cx="313932" cy="259045"/>
    <xdr:sp macro="" textlink="">
      <xdr:nvSpPr>
        <xdr:cNvPr id="745" name="投資及び出資金平均値テキスト"/>
        <xdr:cNvSpPr txBox="1"/>
      </xdr:nvSpPr>
      <xdr:spPr>
        <a:xfrm>
          <a:off x="22212300" y="65723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78842</xdr:rowOff>
    </xdr:from>
    <xdr:to>
      <xdr:col>116</xdr:col>
      <xdr:colOff>114300</xdr:colOff>
      <xdr:row>39</xdr:row>
      <xdr:rowOff>8992</xdr:rowOff>
    </xdr:to>
    <xdr:sp macro="" textlink="">
      <xdr:nvSpPr>
        <xdr:cNvPr id="746" name="フローチャート: 判断 745"/>
        <xdr:cNvSpPr/>
      </xdr:nvSpPr>
      <xdr:spPr>
        <a:xfrm>
          <a:off x="22110700" y="65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48717</xdr:rowOff>
    </xdr:from>
    <xdr:to>
      <xdr:col>111</xdr:col>
      <xdr:colOff>177800</xdr:colOff>
      <xdr:row>38</xdr:row>
      <xdr:rowOff>139700</xdr:rowOff>
    </xdr:to>
    <xdr:cxnSp macro="">
      <xdr:nvCxnSpPr>
        <xdr:cNvPr id="747" name="直線コネクタ 746"/>
        <xdr:cNvCxnSpPr/>
      </xdr:nvCxnSpPr>
      <xdr:spPr>
        <a:xfrm flipV="1">
          <a:off x="20434300" y="5363667"/>
          <a:ext cx="889000" cy="1291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70612</xdr:rowOff>
    </xdr:from>
    <xdr:to>
      <xdr:col>112</xdr:col>
      <xdr:colOff>38100</xdr:colOff>
      <xdr:row>39</xdr:row>
      <xdr:rowOff>762</xdr:rowOff>
    </xdr:to>
    <xdr:sp macro="" textlink="">
      <xdr:nvSpPr>
        <xdr:cNvPr id="748" name="フローチャート: 判断 747"/>
        <xdr:cNvSpPr/>
      </xdr:nvSpPr>
      <xdr:spPr>
        <a:xfrm>
          <a:off x="212725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38</xdr:row>
      <xdr:rowOff>163339</xdr:rowOff>
    </xdr:from>
    <xdr:ext cx="313932" cy="259045"/>
    <xdr:sp macro="" textlink="">
      <xdr:nvSpPr>
        <xdr:cNvPr id="749" name="テキスト ボックス 748"/>
        <xdr:cNvSpPr txBox="1"/>
      </xdr:nvSpPr>
      <xdr:spPr>
        <a:xfrm>
          <a:off x="21166333" y="66784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88900</xdr:rowOff>
    </xdr:from>
    <xdr:to>
      <xdr:col>107</xdr:col>
      <xdr:colOff>101600</xdr:colOff>
      <xdr:row>39</xdr:row>
      <xdr:rowOff>19050</xdr:rowOff>
    </xdr:to>
    <xdr:sp macro="" textlink="">
      <xdr:nvSpPr>
        <xdr:cNvPr id="751" name="フローチャート: 判断 750"/>
        <xdr:cNvSpPr/>
      </xdr:nvSpPr>
      <xdr:spPr>
        <a:xfrm>
          <a:off x="2038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2" name="テキスト ボックス 75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87985</xdr:rowOff>
    </xdr:from>
    <xdr:to>
      <xdr:col>102</xdr:col>
      <xdr:colOff>165100</xdr:colOff>
      <xdr:row>39</xdr:row>
      <xdr:rowOff>18135</xdr:rowOff>
    </xdr:to>
    <xdr:sp macro="" textlink="">
      <xdr:nvSpPr>
        <xdr:cNvPr id="754" name="フローチャート: 判断 753"/>
        <xdr:cNvSpPr/>
      </xdr:nvSpPr>
      <xdr:spPr>
        <a:xfrm>
          <a:off x="19494500" y="660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34663</xdr:rowOff>
    </xdr:from>
    <xdr:ext cx="249299" cy="259045"/>
    <xdr:sp macro="" textlink="">
      <xdr:nvSpPr>
        <xdr:cNvPr id="755" name="テキスト ボックス 754"/>
        <xdr:cNvSpPr txBox="1"/>
      </xdr:nvSpPr>
      <xdr:spPr>
        <a:xfrm>
          <a:off x="19420650" y="63783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86157</xdr:rowOff>
    </xdr:from>
    <xdr:to>
      <xdr:col>98</xdr:col>
      <xdr:colOff>38100</xdr:colOff>
      <xdr:row>39</xdr:row>
      <xdr:rowOff>16307</xdr:rowOff>
    </xdr:to>
    <xdr:sp macro="" textlink="">
      <xdr:nvSpPr>
        <xdr:cNvPr id="756" name="フローチャート: 判断 755"/>
        <xdr:cNvSpPr/>
      </xdr:nvSpPr>
      <xdr:spPr>
        <a:xfrm>
          <a:off x="18605500" y="660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32834</xdr:rowOff>
    </xdr:from>
    <xdr:ext cx="249299" cy="259045"/>
    <xdr:sp macro="" textlink="">
      <xdr:nvSpPr>
        <xdr:cNvPr id="757" name="テキスト ボックス 756"/>
        <xdr:cNvSpPr txBox="1"/>
      </xdr:nvSpPr>
      <xdr:spPr>
        <a:xfrm>
          <a:off x="18531650" y="6376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88900</xdr:rowOff>
    </xdr:from>
    <xdr:to>
      <xdr:col>116</xdr:col>
      <xdr:colOff>114300</xdr:colOff>
      <xdr:row>31</xdr:row>
      <xdr:rowOff>19050</xdr:rowOff>
    </xdr:to>
    <xdr:sp macro="" textlink="">
      <xdr:nvSpPr>
        <xdr:cNvPr id="763" name="楕円 762"/>
        <xdr:cNvSpPr/>
      </xdr:nvSpPr>
      <xdr:spPr>
        <a:xfrm>
          <a:off x="22110700" y="52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41927</xdr:rowOff>
    </xdr:from>
    <xdr:ext cx="469744" cy="259045"/>
    <xdr:sp macro="" textlink="">
      <xdr:nvSpPr>
        <xdr:cNvPr id="764" name="投資及び出資金該当値テキスト"/>
        <xdr:cNvSpPr txBox="1"/>
      </xdr:nvSpPr>
      <xdr:spPr>
        <a:xfrm>
          <a:off x="22212300" y="518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30</xdr:row>
      <xdr:rowOff>169367</xdr:rowOff>
    </xdr:from>
    <xdr:to>
      <xdr:col>112</xdr:col>
      <xdr:colOff>38100</xdr:colOff>
      <xdr:row>31</xdr:row>
      <xdr:rowOff>99517</xdr:rowOff>
    </xdr:to>
    <xdr:sp macro="" textlink="">
      <xdr:nvSpPr>
        <xdr:cNvPr id="765" name="楕円 764"/>
        <xdr:cNvSpPr/>
      </xdr:nvSpPr>
      <xdr:spPr>
        <a:xfrm>
          <a:off x="21272500" y="531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29</xdr:row>
      <xdr:rowOff>116044</xdr:rowOff>
    </xdr:from>
    <xdr:ext cx="469744" cy="259045"/>
    <xdr:sp macro="" textlink="">
      <xdr:nvSpPr>
        <xdr:cNvPr id="766" name="テキスト ボックス 765"/>
        <xdr:cNvSpPr txBox="1"/>
      </xdr:nvSpPr>
      <xdr:spPr>
        <a:xfrm>
          <a:off x="21088428" y="508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35577</xdr:rowOff>
    </xdr:from>
    <xdr:ext cx="249299" cy="259045"/>
    <xdr:sp macro="" textlink="">
      <xdr:nvSpPr>
        <xdr:cNvPr id="768" name="テキスト ボックス 767"/>
        <xdr:cNvSpPr txBox="1"/>
      </xdr:nvSpPr>
      <xdr:spPr>
        <a:xfrm>
          <a:off x="20309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6" name="テキスト ボックス 785"/>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86893</xdr:rowOff>
    </xdr:from>
    <xdr:to>
      <xdr:col>116</xdr:col>
      <xdr:colOff>62864</xdr:colOff>
      <xdr:row>59</xdr:row>
      <xdr:rowOff>43917</xdr:rowOff>
    </xdr:to>
    <xdr:cxnSp macro="">
      <xdr:nvCxnSpPr>
        <xdr:cNvPr id="796" name="直線コネクタ 795"/>
        <xdr:cNvCxnSpPr/>
      </xdr:nvCxnSpPr>
      <xdr:spPr>
        <a:xfrm flipV="1">
          <a:off x="22159595" y="9002293"/>
          <a:ext cx="1269" cy="1157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47744</xdr:rowOff>
    </xdr:from>
    <xdr:ext cx="249299" cy="259045"/>
    <xdr:sp macro="" textlink="">
      <xdr:nvSpPr>
        <xdr:cNvPr id="797" name="貸付金最小値テキスト"/>
        <xdr:cNvSpPr txBox="1"/>
      </xdr:nvSpPr>
      <xdr:spPr>
        <a:xfrm>
          <a:off x="22212300" y="10163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43917</xdr:rowOff>
    </xdr:from>
    <xdr:to>
      <xdr:col>116</xdr:col>
      <xdr:colOff>152400</xdr:colOff>
      <xdr:row>59</xdr:row>
      <xdr:rowOff>43917</xdr:rowOff>
    </xdr:to>
    <xdr:cxnSp macro="">
      <xdr:nvCxnSpPr>
        <xdr:cNvPr id="798" name="直線コネクタ 797"/>
        <xdr:cNvCxnSpPr/>
      </xdr:nvCxnSpPr>
      <xdr:spPr>
        <a:xfrm>
          <a:off x="22072600" y="10159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33570</xdr:rowOff>
    </xdr:from>
    <xdr:ext cx="534377" cy="259045"/>
    <xdr:sp macro="" textlink="">
      <xdr:nvSpPr>
        <xdr:cNvPr id="799" name="貸付金最大値テキスト"/>
        <xdr:cNvSpPr txBox="1"/>
      </xdr:nvSpPr>
      <xdr:spPr>
        <a:xfrm>
          <a:off x="22212300" y="8777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86893</xdr:rowOff>
    </xdr:from>
    <xdr:to>
      <xdr:col>116</xdr:col>
      <xdr:colOff>152400</xdr:colOff>
      <xdr:row>52</xdr:row>
      <xdr:rowOff>86893</xdr:rowOff>
    </xdr:to>
    <xdr:cxnSp macro="">
      <xdr:nvCxnSpPr>
        <xdr:cNvPr id="800" name="直線コネクタ 799"/>
        <xdr:cNvCxnSpPr/>
      </xdr:nvCxnSpPr>
      <xdr:spPr>
        <a:xfrm>
          <a:off x="22072600" y="9002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52</xdr:row>
      <xdr:rowOff>44983</xdr:rowOff>
    </xdr:from>
    <xdr:to>
      <xdr:col>116</xdr:col>
      <xdr:colOff>63500</xdr:colOff>
      <xdr:row>52</xdr:row>
      <xdr:rowOff>86893</xdr:rowOff>
    </xdr:to>
    <xdr:cxnSp macro="">
      <xdr:nvCxnSpPr>
        <xdr:cNvPr id="801" name="直線コネクタ 800"/>
        <xdr:cNvCxnSpPr/>
      </xdr:nvCxnSpPr>
      <xdr:spPr>
        <a:xfrm>
          <a:off x="21323300" y="8960383"/>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111142</xdr:rowOff>
    </xdr:from>
    <xdr:ext cx="469744" cy="259045"/>
    <xdr:sp macro="" textlink="">
      <xdr:nvSpPr>
        <xdr:cNvPr id="802" name="貸付金平均値テキスト"/>
        <xdr:cNvSpPr txBox="1"/>
      </xdr:nvSpPr>
      <xdr:spPr>
        <a:xfrm>
          <a:off x="22212300" y="98837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132715</xdr:rowOff>
    </xdr:from>
    <xdr:to>
      <xdr:col>116</xdr:col>
      <xdr:colOff>114300</xdr:colOff>
      <xdr:row>58</xdr:row>
      <xdr:rowOff>62865</xdr:rowOff>
    </xdr:to>
    <xdr:sp macro="" textlink="">
      <xdr:nvSpPr>
        <xdr:cNvPr id="803" name="フローチャート: 判断 802"/>
        <xdr:cNvSpPr/>
      </xdr:nvSpPr>
      <xdr:spPr>
        <a:xfrm>
          <a:off x="22110700" y="9905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51</xdr:row>
      <xdr:rowOff>168808</xdr:rowOff>
    </xdr:from>
    <xdr:to>
      <xdr:col>111</xdr:col>
      <xdr:colOff>177800</xdr:colOff>
      <xdr:row>52</xdr:row>
      <xdr:rowOff>44983</xdr:rowOff>
    </xdr:to>
    <xdr:cxnSp macro="">
      <xdr:nvCxnSpPr>
        <xdr:cNvPr id="804" name="直線コネクタ 803"/>
        <xdr:cNvCxnSpPr/>
      </xdr:nvCxnSpPr>
      <xdr:spPr>
        <a:xfrm>
          <a:off x="20434300" y="8912758"/>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127533</xdr:rowOff>
    </xdr:from>
    <xdr:to>
      <xdr:col>112</xdr:col>
      <xdr:colOff>38100</xdr:colOff>
      <xdr:row>58</xdr:row>
      <xdr:rowOff>57683</xdr:rowOff>
    </xdr:to>
    <xdr:sp macro="" textlink="">
      <xdr:nvSpPr>
        <xdr:cNvPr id="805" name="フローチャート: 判断 804"/>
        <xdr:cNvSpPr/>
      </xdr:nvSpPr>
      <xdr:spPr>
        <a:xfrm>
          <a:off x="21272500" y="990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48810</xdr:rowOff>
    </xdr:from>
    <xdr:ext cx="469744" cy="259045"/>
    <xdr:sp macro="" textlink="">
      <xdr:nvSpPr>
        <xdr:cNvPr id="806" name="テキスト ボックス 805"/>
        <xdr:cNvSpPr txBox="1"/>
      </xdr:nvSpPr>
      <xdr:spPr>
        <a:xfrm>
          <a:off x="21088428" y="9992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51</xdr:row>
      <xdr:rowOff>137338</xdr:rowOff>
    </xdr:from>
    <xdr:to>
      <xdr:col>107</xdr:col>
      <xdr:colOff>50800</xdr:colOff>
      <xdr:row>51</xdr:row>
      <xdr:rowOff>168808</xdr:rowOff>
    </xdr:to>
    <xdr:cxnSp macro="">
      <xdr:nvCxnSpPr>
        <xdr:cNvPr id="807" name="直線コネクタ 806"/>
        <xdr:cNvCxnSpPr/>
      </xdr:nvCxnSpPr>
      <xdr:spPr>
        <a:xfrm>
          <a:off x="19545300" y="8881288"/>
          <a:ext cx="889000" cy="3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8433</xdr:rowOff>
    </xdr:from>
    <xdr:to>
      <xdr:col>107</xdr:col>
      <xdr:colOff>101600</xdr:colOff>
      <xdr:row>58</xdr:row>
      <xdr:rowOff>110033</xdr:rowOff>
    </xdr:to>
    <xdr:sp macro="" textlink="">
      <xdr:nvSpPr>
        <xdr:cNvPr id="808" name="フローチャート: 判断 807"/>
        <xdr:cNvSpPr/>
      </xdr:nvSpPr>
      <xdr:spPr>
        <a:xfrm>
          <a:off x="20383500" y="995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101160</xdr:rowOff>
    </xdr:from>
    <xdr:ext cx="469744" cy="259045"/>
    <xdr:sp macro="" textlink="">
      <xdr:nvSpPr>
        <xdr:cNvPr id="809" name="テキスト ボックス 808"/>
        <xdr:cNvSpPr txBox="1"/>
      </xdr:nvSpPr>
      <xdr:spPr>
        <a:xfrm>
          <a:off x="20199428" y="10045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51</xdr:row>
      <xdr:rowOff>113944</xdr:rowOff>
    </xdr:from>
    <xdr:to>
      <xdr:col>102</xdr:col>
      <xdr:colOff>114300</xdr:colOff>
      <xdr:row>51</xdr:row>
      <xdr:rowOff>137338</xdr:rowOff>
    </xdr:to>
    <xdr:cxnSp macro="">
      <xdr:nvCxnSpPr>
        <xdr:cNvPr id="810" name="直線コネクタ 809"/>
        <xdr:cNvCxnSpPr/>
      </xdr:nvCxnSpPr>
      <xdr:spPr>
        <a:xfrm>
          <a:off x="18656300" y="8857894"/>
          <a:ext cx="889000" cy="23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168529</xdr:rowOff>
    </xdr:from>
    <xdr:to>
      <xdr:col>102</xdr:col>
      <xdr:colOff>165100</xdr:colOff>
      <xdr:row>58</xdr:row>
      <xdr:rowOff>98679</xdr:rowOff>
    </xdr:to>
    <xdr:sp macro="" textlink="">
      <xdr:nvSpPr>
        <xdr:cNvPr id="811" name="フローチャート: 判断 810"/>
        <xdr:cNvSpPr/>
      </xdr:nvSpPr>
      <xdr:spPr>
        <a:xfrm>
          <a:off x="19494500" y="994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89806</xdr:rowOff>
    </xdr:from>
    <xdr:ext cx="469744" cy="259045"/>
    <xdr:sp macro="" textlink="">
      <xdr:nvSpPr>
        <xdr:cNvPr id="812" name="テキスト ボックス 811"/>
        <xdr:cNvSpPr txBox="1"/>
      </xdr:nvSpPr>
      <xdr:spPr>
        <a:xfrm>
          <a:off x="19310428" y="10033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143459</xdr:rowOff>
    </xdr:from>
    <xdr:to>
      <xdr:col>98</xdr:col>
      <xdr:colOff>38100</xdr:colOff>
      <xdr:row>58</xdr:row>
      <xdr:rowOff>73609</xdr:rowOff>
    </xdr:to>
    <xdr:sp macro="" textlink="">
      <xdr:nvSpPr>
        <xdr:cNvPr id="813" name="フローチャート: 判断 812"/>
        <xdr:cNvSpPr/>
      </xdr:nvSpPr>
      <xdr:spPr>
        <a:xfrm>
          <a:off x="18605500" y="9916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64736</xdr:rowOff>
    </xdr:from>
    <xdr:ext cx="469744" cy="259045"/>
    <xdr:sp macro="" textlink="">
      <xdr:nvSpPr>
        <xdr:cNvPr id="814" name="テキスト ボックス 813"/>
        <xdr:cNvSpPr txBox="1"/>
      </xdr:nvSpPr>
      <xdr:spPr>
        <a:xfrm>
          <a:off x="18421428" y="10008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52</xdr:row>
      <xdr:rowOff>36093</xdr:rowOff>
    </xdr:from>
    <xdr:to>
      <xdr:col>116</xdr:col>
      <xdr:colOff>114300</xdr:colOff>
      <xdr:row>52</xdr:row>
      <xdr:rowOff>137693</xdr:rowOff>
    </xdr:to>
    <xdr:sp macro="" textlink="">
      <xdr:nvSpPr>
        <xdr:cNvPr id="820" name="楕円 819"/>
        <xdr:cNvSpPr/>
      </xdr:nvSpPr>
      <xdr:spPr>
        <a:xfrm>
          <a:off x="22110700" y="895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51</xdr:row>
      <xdr:rowOff>160570</xdr:rowOff>
    </xdr:from>
    <xdr:ext cx="534377" cy="259045"/>
    <xdr:sp macro="" textlink="">
      <xdr:nvSpPr>
        <xdr:cNvPr id="821" name="貸付金該当値テキスト"/>
        <xdr:cNvSpPr txBox="1"/>
      </xdr:nvSpPr>
      <xdr:spPr>
        <a:xfrm>
          <a:off x="22212300" y="890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51</xdr:row>
      <xdr:rowOff>165633</xdr:rowOff>
    </xdr:from>
    <xdr:to>
      <xdr:col>112</xdr:col>
      <xdr:colOff>38100</xdr:colOff>
      <xdr:row>52</xdr:row>
      <xdr:rowOff>95783</xdr:rowOff>
    </xdr:to>
    <xdr:sp macro="" textlink="">
      <xdr:nvSpPr>
        <xdr:cNvPr id="822" name="楕円 821"/>
        <xdr:cNvSpPr/>
      </xdr:nvSpPr>
      <xdr:spPr>
        <a:xfrm>
          <a:off x="21272500" y="890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50</xdr:row>
      <xdr:rowOff>112310</xdr:rowOff>
    </xdr:from>
    <xdr:ext cx="534377" cy="259045"/>
    <xdr:sp macro="" textlink="">
      <xdr:nvSpPr>
        <xdr:cNvPr id="823" name="テキスト ボックス 822"/>
        <xdr:cNvSpPr txBox="1"/>
      </xdr:nvSpPr>
      <xdr:spPr>
        <a:xfrm>
          <a:off x="21056111" y="868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51</xdr:row>
      <xdr:rowOff>118008</xdr:rowOff>
    </xdr:from>
    <xdr:to>
      <xdr:col>107</xdr:col>
      <xdr:colOff>101600</xdr:colOff>
      <xdr:row>52</xdr:row>
      <xdr:rowOff>48158</xdr:rowOff>
    </xdr:to>
    <xdr:sp macro="" textlink="">
      <xdr:nvSpPr>
        <xdr:cNvPr id="824" name="楕円 823"/>
        <xdr:cNvSpPr/>
      </xdr:nvSpPr>
      <xdr:spPr>
        <a:xfrm>
          <a:off x="20383500" y="886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50</xdr:row>
      <xdr:rowOff>64685</xdr:rowOff>
    </xdr:from>
    <xdr:ext cx="534377" cy="259045"/>
    <xdr:sp macro="" textlink="">
      <xdr:nvSpPr>
        <xdr:cNvPr id="825" name="テキスト ボックス 824"/>
        <xdr:cNvSpPr txBox="1"/>
      </xdr:nvSpPr>
      <xdr:spPr>
        <a:xfrm>
          <a:off x="20167111" y="863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51</xdr:row>
      <xdr:rowOff>86538</xdr:rowOff>
    </xdr:from>
    <xdr:to>
      <xdr:col>102</xdr:col>
      <xdr:colOff>165100</xdr:colOff>
      <xdr:row>52</xdr:row>
      <xdr:rowOff>16688</xdr:rowOff>
    </xdr:to>
    <xdr:sp macro="" textlink="">
      <xdr:nvSpPr>
        <xdr:cNvPr id="826" name="楕円 825"/>
        <xdr:cNvSpPr/>
      </xdr:nvSpPr>
      <xdr:spPr>
        <a:xfrm>
          <a:off x="19494500" y="883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50</xdr:row>
      <xdr:rowOff>33215</xdr:rowOff>
    </xdr:from>
    <xdr:ext cx="534377" cy="259045"/>
    <xdr:sp macro="" textlink="">
      <xdr:nvSpPr>
        <xdr:cNvPr id="827" name="テキスト ボックス 826"/>
        <xdr:cNvSpPr txBox="1"/>
      </xdr:nvSpPr>
      <xdr:spPr>
        <a:xfrm>
          <a:off x="19278111" y="8605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63144</xdr:rowOff>
    </xdr:from>
    <xdr:to>
      <xdr:col>98</xdr:col>
      <xdr:colOff>38100</xdr:colOff>
      <xdr:row>51</xdr:row>
      <xdr:rowOff>164744</xdr:rowOff>
    </xdr:to>
    <xdr:sp macro="" textlink="">
      <xdr:nvSpPr>
        <xdr:cNvPr id="828" name="楕円 827"/>
        <xdr:cNvSpPr/>
      </xdr:nvSpPr>
      <xdr:spPr>
        <a:xfrm>
          <a:off x="18605500" y="880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50</xdr:row>
      <xdr:rowOff>9821</xdr:rowOff>
    </xdr:from>
    <xdr:ext cx="534377" cy="259045"/>
    <xdr:sp macro="" textlink="">
      <xdr:nvSpPr>
        <xdr:cNvPr id="829" name="テキスト ボックス 828"/>
        <xdr:cNvSpPr txBox="1"/>
      </xdr:nvSpPr>
      <xdr:spPr>
        <a:xfrm>
          <a:off x="18389111" y="858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139700</xdr:rowOff>
    </xdr:from>
    <xdr:to>
      <xdr:col>120</xdr:col>
      <xdr:colOff>114300</xdr:colOff>
      <xdr:row>79</xdr:row>
      <xdr:rowOff>139700</xdr:rowOff>
    </xdr:to>
    <xdr:cxnSp macro="">
      <xdr:nvCxnSpPr>
        <xdr:cNvPr id="841" name="直線コネクタ 840"/>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168927</xdr:rowOff>
    </xdr:from>
    <xdr:ext cx="531299" cy="259045"/>
    <xdr:sp macro="" textlink="">
      <xdr:nvSpPr>
        <xdr:cNvPr id="842" name="テキスト ボックス 841"/>
        <xdr:cNvSpPr txBox="1"/>
      </xdr:nvSpPr>
      <xdr:spPr>
        <a:xfrm>
          <a:off x="17756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43" name="直線コネクタ 842"/>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44" name="テキスト ボックス 843"/>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45" name="直線コネクタ 844"/>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46" name="テキスト ボックス 845"/>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7" name="直線コネクタ 84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8" name="テキスト ボックス 84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49" name="直線コネクタ 848"/>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54627</xdr:rowOff>
    </xdr:from>
    <xdr:ext cx="531299" cy="259045"/>
    <xdr:sp macro="" textlink="">
      <xdr:nvSpPr>
        <xdr:cNvPr id="850" name="テキスト ボックス 849"/>
        <xdr:cNvSpPr txBox="1"/>
      </xdr:nvSpPr>
      <xdr:spPr>
        <a:xfrm>
          <a:off x="17756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51" name="直線コネクタ 850"/>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70</xdr:row>
      <xdr:rowOff>111777</xdr:rowOff>
    </xdr:from>
    <xdr:ext cx="531299" cy="259045"/>
    <xdr:sp macro="" textlink="">
      <xdr:nvSpPr>
        <xdr:cNvPr id="852" name="テキスト ボックス 851"/>
        <xdr:cNvSpPr txBox="1"/>
      </xdr:nvSpPr>
      <xdr:spPr>
        <a:xfrm>
          <a:off x="17756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53" name="直線コネクタ 852"/>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68</xdr:row>
      <xdr:rowOff>168927</xdr:rowOff>
    </xdr:from>
    <xdr:ext cx="531299" cy="259045"/>
    <xdr:sp macro="" textlink="">
      <xdr:nvSpPr>
        <xdr:cNvPr id="854" name="テキスト ボックス 853"/>
        <xdr:cNvSpPr txBox="1"/>
      </xdr:nvSpPr>
      <xdr:spPr>
        <a:xfrm>
          <a:off x="17756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5" name="直線コネクタ 85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6" name="テキスト ボックス 855"/>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138652</xdr:rowOff>
    </xdr:from>
    <xdr:to>
      <xdr:col>116</xdr:col>
      <xdr:colOff>62864</xdr:colOff>
      <xdr:row>78</xdr:row>
      <xdr:rowOff>149797</xdr:rowOff>
    </xdr:to>
    <xdr:cxnSp macro="">
      <xdr:nvCxnSpPr>
        <xdr:cNvPr id="858" name="直線コネクタ 857"/>
        <xdr:cNvCxnSpPr/>
      </xdr:nvCxnSpPr>
      <xdr:spPr>
        <a:xfrm flipV="1">
          <a:off x="22159595" y="12140152"/>
          <a:ext cx="1269" cy="1382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153624</xdr:rowOff>
    </xdr:from>
    <xdr:ext cx="534377" cy="259045"/>
    <xdr:sp macro="" textlink="">
      <xdr:nvSpPr>
        <xdr:cNvPr id="859" name="繰出金最小値テキスト"/>
        <xdr:cNvSpPr txBox="1"/>
      </xdr:nvSpPr>
      <xdr:spPr>
        <a:xfrm>
          <a:off x="22212300" y="1352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149797</xdr:rowOff>
    </xdr:from>
    <xdr:to>
      <xdr:col>116</xdr:col>
      <xdr:colOff>152400</xdr:colOff>
      <xdr:row>78</xdr:row>
      <xdr:rowOff>149797</xdr:rowOff>
    </xdr:to>
    <xdr:cxnSp macro="">
      <xdr:nvCxnSpPr>
        <xdr:cNvPr id="860" name="直線コネクタ 859"/>
        <xdr:cNvCxnSpPr/>
      </xdr:nvCxnSpPr>
      <xdr:spPr>
        <a:xfrm>
          <a:off x="22072600" y="13522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85329</xdr:rowOff>
    </xdr:from>
    <xdr:ext cx="534377" cy="259045"/>
    <xdr:sp macro="" textlink="">
      <xdr:nvSpPr>
        <xdr:cNvPr id="861" name="繰出金最大値テキスト"/>
        <xdr:cNvSpPr txBox="1"/>
      </xdr:nvSpPr>
      <xdr:spPr>
        <a:xfrm>
          <a:off x="22212300" y="1191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138652</xdr:rowOff>
    </xdr:from>
    <xdr:to>
      <xdr:col>116</xdr:col>
      <xdr:colOff>152400</xdr:colOff>
      <xdr:row>70</xdr:row>
      <xdr:rowOff>138652</xdr:rowOff>
    </xdr:to>
    <xdr:cxnSp macro="">
      <xdr:nvCxnSpPr>
        <xdr:cNvPr id="862" name="直線コネクタ 861"/>
        <xdr:cNvCxnSpPr/>
      </xdr:nvCxnSpPr>
      <xdr:spPr>
        <a:xfrm>
          <a:off x="22072600" y="12140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45783</xdr:rowOff>
    </xdr:from>
    <xdr:to>
      <xdr:col>116</xdr:col>
      <xdr:colOff>63500</xdr:colOff>
      <xdr:row>76</xdr:row>
      <xdr:rowOff>82550</xdr:rowOff>
    </xdr:to>
    <xdr:cxnSp macro="">
      <xdr:nvCxnSpPr>
        <xdr:cNvPr id="863" name="直線コネクタ 862"/>
        <xdr:cNvCxnSpPr/>
      </xdr:nvCxnSpPr>
      <xdr:spPr>
        <a:xfrm>
          <a:off x="21323300" y="13075983"/>
          <a:ext cx="838200" cy="3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10368</xdr:rowOff>
    </xdr:from>
    <xdr:ext cx="534377" cy="259045"/>
    <xdr:sp macro="" textlink="">
      <xdr:nvSpPr>
        <xdr:cNvPr id="864" name="繰出金平均値テキスト"/>
        <xdr:cNvSpPr txBox="1"/>
      </xdr:nvSpPr>
      <xdr:spPr>
        <a:xfrm>
          <a:off x="22212300" y="13040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31941</xdr:rowOff>
    </xdr:from>
    <xdr:to>
      <xdr:col>116</xdr:col>
      <xdr:colOff>114300</xdr:colOff>
      <xdr:row>76</xdr:row>
      <xdr:rowOff>133541</xdr:rowOff>
    </xdr:to>
    <xdr:sp macro="" textlink="">
      <xdr:nvSpPr>
        <xdr:cNvPr id="865" name="フローチャート: 判断 864"/>
        <xdr:cNvSpPr/>
      </xdr:nvSpPr>
      <xdr:spPr>
        <a:xfrm>
          <a:off x="22110700" y="13062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38925</xdr:rowOff>
    </xdr:from>
    <xdr:to>
      <xdr:col>111</xdr:col>
      <xdr:colOff>177800</xdr:colOff>
      <xdr:row>76</xdr:row>
      <xdr:rowOff>45783</xdr:rowOff>
    </xdr:to>
    <xdr:cxnSp macro="">
      <xdr:nvCxnSpPr>
        <xdr:cNvPr id="866" name="直線コネクタ 865"/>
        <xdr:cNvCxnSpPr/>
      </xdr:nvCxnSpPr>
      <xdr:spPr>
        <a:xfrm>
          <a:off x="20434300" y="13069125"/>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60325</xdr:rowOff>
    </xdr:from>
    <xdr:to>
      <xdr:col>112</xdr:col>
      <xdr:colOff>38100</xdr:colOff>
      <xdr:row>76</xdr:row>
      <xdr:rowOff>161925</xdr:rowOff>
    </xdr:to>
    <xdr:sp macro="" textlink="">
      <xdr:nvSpPr>
        <xdr:cNvPr id="867" name="フローチャート: 判断 866"/>
        <xdr:cNvSpPr/>
      </xdr:nvSpPr>
      <xdr:spPr>
        <a:xfrm>
          <a:off x="21272500" y="130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153052</xdr:rowOff>
    </xdr:from>
    <xdr:ext cx="534377" cy="259045"/>
    <xdr:sp macro="" textlink="">
      <xdr:nvSpPr>
        <xdr:cNvPr id="868" name="テキスト ボックス 867"/>
        <xdr:cNvSpPr txBox="1"/>
      </xdr:nvSpPr>
      <xdr:spPr>
        <a:xfrm>
          <a:off x="21056111" y="1318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87884</xdr:rowOff>
    </xdr:from>
    <xdr:to>
      <xdr:col>107</xdr:col>
      <xdr:colOff>50800</xdr:colOff>
      <xdr:row>76</xdr:row>
      <xdr:rowOff>38925</xdr:rowOff>
    </xdr:to>
    <xdr:cxnSp macro="">
      <xdr:nvCxnSpPr>
        <xdr:cNvPr id="869" name="直線コネクタ 868"/>
        <xdr:cNvCxnSpPr/>
      </xdr:nvCxnSpPr>
      <xdr:spPr>
        <a:xfrm>
          <a:off x="19545300" y="12946634"/>
          <a:ext cx="889000" cy="122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20796</xdr:rowOff>
    </xdr:from>
    <xdr:to>
      <xdr:col>107</xdr:col>
      <xdr:colOff>101600</xdr:colOff>
      <xdr:row>76</xdr:row>
      <xdr:rowOff>122396</xdr:rowOff>
    </xdr:to>
    <xdr:sp macro="" textlink="">
      <xdr:nvSpPr>
        <xdr:cNvPr id="870" name="フローチャート: 判断 869"/>
        <xdr:cNvSpPr/>
      </xdr:nvSpPr>
      <xdr:spPr>
        <a:xfrm>
          <a:off x="20383500" y="1305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113523</xdr:rowOff>
    </xdr:from>
    <xdr:ext cx="534377" cy="259045"/>
    <xdr:sp macro="" textlink="">
      <xdr:nvSpPr>
        <xdr:cNvPr id="871" name="テキスト ボックス 870"/>
        <xdr:cNvSpPr txBox="1"/>
      </xdr:nvSpPr>
      <xdr:spPr>
        <a:xfrm>
          <a:off x="20167111" y="1314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87884</xdr:rowOff>
    </xdr:from>
    <xdr:to>
      <xdr:col>102</xdr:col>
      <xdr:colOff>114300</xdr:colOff>
      <xdr:row>76</xdr:row>
      <xdr:rowOff>34258</xdr:rowOff>
    </xdr:to>
    <xdr:cxnSp macro="">
      <xdr:nvCxnSpPr>
        <xdr:cNvPr id="872" name="直線コネクタ 871"/>
        <xdr:cNvCxnSpPr/>
      </xdr:nvCxnSpPr>
      <xdr:spPr>
        <a:xfrm flipV="1">
          <a:off x="18656300" y="12946634"/>
          <a:ext cx="889000" cy="117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143573</xdr:rowOff>
    </xdr:from>
    <xdr:to>
      <xdr:col>102</xdr:col>
      <xdr:colOff>165100</xdr:colOff>
      <xdr:row>75</xdr:row>
      <xdr:rowOff>73723</xdr:rowOff>
    </xdr:to>
    <xdr:sp macro="" textlink="">
      <xdr:nvSpPr>
        <xdr:cNvPr id="873" name="フローチャート: 判断 872"/>
        <xdr:cNvSpPr/>
      </xdr:nvSpPr>
      <xdr:spPr>
        <a:xfrm>
          <a:off x="19494500" y="1283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90250</xdr:rowOff>
    </xdr:from>
    <xdr:ext cx="534377" cy="259045"/>
    <xdr:sp macro="" textlink="">
      <xdr:nvSpPr>
        <xdr:cNvPr id="874" name="テキスト ボックス 873"/>
        <xdr:cNvSpPr txBox="1"/>
      </xdr:nvSpPr>
      <xdr:spPr>
        <a:xfrm>
          <a:off x="19278111" y="1260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155956</xdr:rowOff>
    </xdr:from>
    <xdr:to>
      <xdr:col>98</xdr:col>
      <xdr:colOff>38100</xdr:colOff>
      <xdr:row>75</xdr:row>
      <xdr:rowOff>86106</xdr:rowOff>
    </xdr:to>
    <xdr:sp macro="" textlink="">
      <xdr:nvSpPr>
        <xdr:cNvPr id="875" name="フローチャート: 判断 874"/>
        <xdr:cNvSpPr/>
      </xdr:nvSpPr>
      <xdr:spPr>
        <a:xfrm>
          <a:off x="18605500" y="12843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102633</xdr:rowOff>
    </xdr:from>
    <xdr:ext cx="534377" cy="259045"/>
    <xdr:sp macro="" textlink="">
      <xdr:nvSpPr>
        <xdr:cNvPr id="876" name="テキスト ボックス 875"/>
        <xdr:cNvSpPr txBox="1"/>
      </xdr:nvSpPr>
      <xdr:spPr>
        <a:xfrm>
          <a:off x="18389111" y="12618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7" name="テキスト ボックス 87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8" name="テキスト ボックス 87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9" name="テキスト ボックス 87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0" name="テキスト ボックス 87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1" name="テキスト ボックス 88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31750</xdr:rowOff>
    </xdr:from>
    <xdr:to>
      <xdr:col>116</xdr:col>
      <xdr:colOff>114300</xdr:colOff>
      <xdr:row>76</xdr:row>
      <xdr:rowOff>133350</xdr:rowOff>
    </xdr:to>
    <xdr:sp macro="" textlink="">
      <xdr:nvSpPr>
        <xdr:cNvPr id="882" name="楕円 881"/>
        <xdr:cNvSpPr/>
      </xdr:nvSpPr>
      <xdr:spPr>
        <a:xfrm>
          <a:off x="22110700" y="1306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54627</xdr:rowOff>
    </xdr:from>
    <xdr:ext cx="534377" cy="259045"/>
    <xdr:sp macro="" textlink="">
      <xdr:nvSpPr>
        <xdr:cNvPr id="883" name="繰出金該当値テキスト"/>
        <xdr:cNvSpPr txBox="1"/>
      </xdr:nvSpPr>
      <xdr:spPr>
        <a:xfrm>
          <a:off x="22212300" y="1291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166433</xdr:rowOff>
    </xdr:from>
    <xdr:to>
      <xdr:col>112</xdr:col>
      <xdr:colOff>38100</xdr:colOff>
      <xdr:row>76</xdr:row>
      <xdr:rowOff>96583</xdr:rowOff>
    </xdr:to>
    <xdr:sp macro="" textlink="">
      <xdr:nvSpPr>
        <xdr:cNvPr id="884" name="楕円 883"/>
        <xdr:cNvSpPr/>
      </xdr:nvSpPr>
      <xdr:spPr>
        <a:xfrm>
          <a:off x="21272500" y="1302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113110</xdr:rowOff>
    </xdr:from>
    <xdr:ext cx="534377" cy="259045"/>
    <xdr:sp macro="" textlink="">
      <xdr:nvSpPr>
        <xdr:cNvPr id="885" name="テキスト ボックス 884"/>
        <xdr:cNvSpPr txBox="1"/>
      </xdr:nvSpPr>
      <xdr:spPr>
        <a:xfrm>
          <a:off x="21056111" y="1280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159575</xdr:rowOff>
    </xdr:from>
    <xdr:to>
      <xdr:col>107</xdr:col>
      <xdr:colOff>101600</xdr:colOff>
      <xdr:row>76</xdr:row>
      <xdr:rowOff>89725</xdr:rowOff>
    </xdr:to>
    <xdr:sp macro="" textlink="">
      <xdr:nvSpPr>
        <xdr:cNvPr id="886" name="楕円 885"/>
        <xdr:cNvSpPr/>
      </xdr:nvSpPr>
      <xdr:spPr>
        <a:xfrm>
          <a:off x="20383500" y="1301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106253</xdr:rowOff>
    </xdr:from>
    <xdr:ext cx="534377" cy="259045"/>
    <xdr:sp macro="" textlink="">
      <xdr:nvSpPr>
        <xdr:cNvPr id="887" name="テキスト ボックス 886"/>
        <xdr:cNvSpPr txBox="1"/>
      </xdr:nvSpPr>
      <xdr:spPr>
        <a:xfrm>
          <a:off x="20167111" y="1279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37084</xdr:rowOff>
    </xdr:from>
    <xdr:to>
      <xdr:col>102</xdr:col>
      <xdr:colOff>165100</xdr:colOff>
      <xdr:row>75</xdr:row>
      <xdr:rowOff>138684</xdr:rowOff>
    </xdr:to>
    <xdr:sp macro="" textlink="">
      <xdr:nvSpPr>
        <xdr:cNvPr id="888" name="楕円 887"/>
        <xdr:cNvSpPr/>
      </xdr:nvSpPr>
      <xdr:spPr>
        <a:xfrm>
          <a:off x="19494500" y="1289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129812</xdr:rowOff>
    </xdr:from>
    <xdr:ext cx="534377" cy="259045"/>
    <xdr:sp macro="" textlink="">
      <xdr:nvSpPr>
        <xdr:cNvPr id="889" name="テキスト ボックス 888"/>
        <xdr:cNvSpPr txBox="1"/>
      </xdr:nvSpPr>
      <xdr:spPr>
        <a:xfrm>
          <a:off x="19278111" y="1298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154908</xdr:rowOff>
    </xdr:from>
    <xdr:to>
      <xdr:col>98</xdr:col>
      <xdr:colOff>38100</xdr:colOff>
      <xdr:row>76</xdr:row>
      <xdr:rowOff>85058</xdr:rowOff>
    </xdr:to>
    <xdr:sp macro="" textlink="">
      <xdr:nvSpPr>
        <xdr:cNvPr id="890" name="楕円 889"/>
        <xdr:cNvSpPr/>
      </xdr:nvSpPr>
      <xdr:spPr>
        <a:xfrm>
          <a:off x="18605500" y="1301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76185</xdr:rowOff>
    </xdr:from>
    <xdr:ext cx="534377" cy="259045"/>
    <xdr:sp macro="" textlink="">
      <xdr:nvSpPr>
        <xdr:cNvPr id="891" name="テキスト ボックス 890"/>
        <xdr:cNvSpPr txBox="1"/>
      </xdr:nvSpPr>
      <xdr:spPr>
        <a:xfrm>
          <a:off x="18389111" y="1310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2" name="正方形/長方形 89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3" name="正方形/長方形 89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4" name="正方形/長方形 89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5" name="正方形/長方形 89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6" name="正方形/長方形 89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7" name="正方形/長方形 89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8" name="正方形/長方形 89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9" name="正方形/長方形 89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0" name="テキスト ボックス 89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1" name="直線コネクタ 90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3" name="テキスト ボックス 90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4" name="直線コネクタ 90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5" name="テキスト ボックス 90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7" name="直線コネクタ 90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1" name="直線コネクタ 91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2" name="直線コネクタ 91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フローチャート: 判断 91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5" name="直線コネクタ 91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6" name="フローチャート: 判断 91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7" name="テキスト ボックス 91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8" name="直線コネクタ 91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9" name="フローチャート: 判断 91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0" name="テキスト ボックス 91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1" name="直線コネクタ 92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2" name="フローチャート: 判断 92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3" name="テキスト ボックス 92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フローチャート: 判断 92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5" name="テキスト ボックス 92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6" name="テキスト ボックス 92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7" name="テキスト ボックス 92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8" name="テキスト ボックス 92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9" name="テキスト ボックス 92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0" name="テキスト ボックス 92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1" name="楕円 93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3" name="楕円 93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4" name="テキスト ボックス 93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5" name="楕円 93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6" name="テキスト ボックス 93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7" name="楕円 93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8" name="テキスト ボックス 93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9" name="楕円 93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0" name="テキスト ボックス 93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1" name="正方形/長方形 94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2" name="正方形/長方形 94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3" name="テキスト ボックス 94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歳出決算総額は、住民一人当たり</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848,642</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円となっている。主な構成項目である人件費は、住民一人当たり</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163,896</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円となっており、対前年度比では</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9,291</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円の減となった。</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千代田区では、平成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年度の新規採用職員の抑制や事務の委託化を推進したことなどにより、</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13</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年度からの</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18</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年間で</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235</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人</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（増減率約△</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17</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％）の職員数を純減したものの類似団体平均と比べて高い水準にある。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内平均を上回っている主な要因は、類似団体中最も人口が少ないこと及び昼間人口が突出していることによるものである。住民記録や戸籍、税、国民健康保険等の自治体が提供しているサービスには、窓口開設経費やシステム運営経費などの固定的な経費が発生するが、人口規模が小さいためこの固定費の割合が高くなる。 </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また、昼間人口に対しても行政サービスを提供していく必要があり、単純に類似団体と比較はできない。今後も、民間でも実施可能な業務などについては委託化を進めるなど、人件費に係るコストの低減に努めていく。 </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東京都千代田区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65,942
62,714
11.66
59,296,029
55,961,131
1,950,534
33,800,225
134,870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5" name="テキスト ボックス 44"/>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7" name="テキスト ボックス 46"/>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49" name="テキスト ボックス 48"/>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1" name="テキスト ボックス 50"/>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3" name="テキスト ボックス 52"/>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5" name="テキスト ボックス 54"/>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132026</xdr:rowOff>
    </xdr:from>
    <xdr:to>
      <xdr:col>24</xdr:col>
      <xdr:colOff>62865</xdr:colOff>
      <xdr:row>38</xdr:row>
      <xdr:rowOff>98389</xdr:rowOff>
    </xdr:to>
    <xdr:cxnSp macro="">
      <xdr:nvCxnSpPr>
        <xdr:cNvPr id="57" name="直線コネクタ 56"/>
        <xdr:cNvCxnSpPr/>
      </xdr:nvCxnSpPr>
      <xdr:spPr>
        <a:xfrm flipV="1">
          <a:off x="4633595" y="5446976"/>
          <a:ext cx="1270" cy="116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102216</xdr:rowOff>
    </xdr:from>
    <xdr:ext cx="469744" cy="259045"/>
    <xdr:sp macro="" textlink="">
      <xdr:nvSpPr>
        <xdr:cNvPr id="58" name="議会費最小値テキスト"/>
        <xdr:cNvSpPr txBox="1"/>
      </xdr:nvSpPr>
      <xdr:spPr>
        <a:xfrm>
          <a:off x="4686300" y="6617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98389</xdr:rowOff>
    </xdr:from>
    <xdr:to>
      <xdr:col>24</xdr:col>
      <xdr:colOff>152400</xdr:colOff>
      <xdr:row>38</xdr:row>
      <xdr:rowOff>98389</xdr:rowOff>
    </xdr:to>
    <xdr:cxnSp macro="">
      <xdr:nvCxnSpPr>
        <xdr:cNvPr id="59" name="直線コネクタ 58"/>
        <xdr:cNvCxnSpPr/>
      </xdr:nvCxnSpPr>
      <xdr:spPr>
        <a:xfrm>
          <a:off x="4546600" y="661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78703</xdr:rowOff>
    </xdr:from>
    <xdr:ext cx="469744" cy="259045"/>
    <xdr:sp macro="" textlink="">
      <xdr:nvSpPr>
        <xdr:cNvPr id="60" name="議会費最大値テキスト"/>
        <xdr:cNvSpPr txBox="1"/>
      </xdr:nvSpPr>
      <xdr:spPr>
        <a:xfrm>
          <a:off x="4686300" y="5222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132026</xdr:rowOff>
    </xdr:from>
    <xdr:to>
      <xdr:col>24</xdr:col>
      <xdr:colOff>152400</xdr:colOff>
      <xdr:row>31</xdr:row>
      <xdr:rowOff>132026</xdr:rowOff>
    </xdr:to>
    <xdr:cxnSp macro="">
      <xdr:nvCxnSpPr>
        <xdr:cNvPr id="61" name="直線コネクタ 60"/>
        <xdr:cNvCxnSpPr/>
      </xdr:nvCxnSpPr>
      <xdr:spPr>
        <a:xfrm>
          <a:off x="4546600" y="544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67201</xdr:rowOff>
    </xdr:from>
    <xdr:to>
      <xdr:col>24</xdr:col>
      <xdr:colOff>63500</xdr:colOff>
      <xdr:row>31</xdr:row>
      <xdr:rowOff>132026</xdr:rowOff>
    </xdr:to>
    <xdr:cxnSp macro="">
      <xdr:nvCxnSpPr>
        <xdr:cNvPr id="62" name="直線コネクタ 61"/>
        <xdr:cNvCxnSpPr/>
      </xdr:nvCxnSpPr>
      <xdr:spPr>
        <a:xfrm>
          <a:off x="3797300" y="5382151"/>
          <a:ext cx="838200" cy="6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63408</xdr:rowOff>
    </xdr:from>
    <xdr:ext cx="469744" cy="259045"/>
    <xdr:sp macro="" textlink="">
      <xdr:nvSpPr>
        <xdr:cNvPr id="63" name="議会費平均値テキスト"/>
        <xdr:cNvSpPr txBox="1"/>
      </xdr:nvSpPr>
      <xdr:spPr>
        <a:xfrm>
          <a:off x="4686300" y="64070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84981</xdr:rowOff>
    </xdr:from>
    <xdr:to>
      <xdr:col>24</xdr:col>
      <xdr:colOff>114300</xdr:colOff>
      <xdr:row>38</xdr:row>
      <xdr:rowOff>15131</xdr:rowOff>
    </xdr:to>
    <xdr:sp macro="" textlink="">
      <xdr:nvSpPr>
        <xdr:cNvPr id="64" name="フローチャート: 判断 63"/>
        <xdr:cNvSpPr/>
      </xdr:nvSpPr>
      <xdr:spPr>
        <a:xfrm>
          <a:off x="4584700" y="64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104594</xdr:rowOff>
    </xdr:from>
    <xdr:to>
      <xdr:col>19</xdr:col>
      <xdr:colOff>177800</xdr:colOff>
      <xdr:row>31</xdr:row>
      <xdr:rowOff>67201</xdr:rowOff>
    </xdr:to>
    <xdr:cxnSp macro="">
      <xdr:nvCxnSpPr>
        <xdr:cNvPr id="65" name="直線コネクタ 64"/>
        <xdr:cNvCxnSpPr/>
      </xdr:nvCxnSpPr>
      <xdr:spPr>
        <a:xfrm>
          <a:off x="2908300" y="5248094"/>
          <a:ext cx="889000" cy="134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82859</xdr:rowOff>
    </xdr:from>
    <xdr:to>
      <xdr:col>20</xdr:col>
      <xdr:colOff>38100</xdr:colOff>
      <xdr:row>38</xdr:row>
      <xdr:rowOff>13009</xdr:rowOff>
    </xdr:to>
    <xdr:sp macro="" textlink="">
      <xdr:nvSpPr>
        <xdr:cNvPr id="66" name="フローチャート: 判断 65"/>
        <xdr:cNvSpPr/>
      </xdr:nvSpPr>
      <xdr:spPr>
        <a:xfrm>
          <a:off x="3746500" y="642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4136</xdr:rowOff>
    </xdr:from>
    <xdr:ext cx="469744" cy="259045"/>
    <xdr:sp macro="" textlink="">
      <xdr:nvSpPr>
        <xdr:cNvPr id="67" name="テキスト ボックス 66"/>
        <xdr:cNvSpPr txBox="1"/>
      </xdr:nvSpPr>
      <xdr:spPr>
        <a:xfrm>
          <a:off x="3562428" y="651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104594</xdr:rowOff>
    </xdr:from>
    <xdr:to>
      <xdr:col>15</xdr:col>
      <xdr:colOff>50800</xdr:colOff>
      <xdr:row>30</xdr:row>
      <xdr:rowOff>116187</xdr:rowOff>
    </xdr:to>
    <xdr:cxnSp macro="">
      <xdr:nvCxnSpPr>
        <xdr:cNvPr id="68" name="直線コネクタ 67"/>
        <xdr:cNvCxnSpPr/>
      </xdr:nvCxnSpPr>
      <xdr:spPr>
        <a:xfrm flipV="1">
          <a:off x="2019300" y="5248094"/>
          <a:ext cx="889000" cy="1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81389</xdr:rowOff>
    </xdr:from>
    <xdr:to>
      <xdr:col>15</xdr:col>
      <xdr:colOff>101600</xdr:colOff>
      <xdr:row>38</xdr:row>
      <xdr:rowOff>11539</xdr:rowOff>
    </xdr:to>
    <xdr:sp macro="" textlink="">
      <xdr:nvSpPr>
        <xdr:cNvPr id="69" name="フローチャート: 判断 68"/>
        <xdr:cNvSpPr/>
      </xdr:nvSpPr>
      <xdr:spPr>
        <a:xfrm>
          <a:off x="2857500" y="642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2666</xdr:rowOff>
    </xdr:from>
    <xdr:ext cx="469744" cy="259045"/>
    <xdr:sp macro="" textlink="">
      <xdr:nvSpPr>
        <xdr:cNvPr id="70" name="テキスト ボックス 69"/>
        <xdr:cNvSpPr txBox="1"/>
      </xdr:nvSpPr>
      <xdr:spPr>
        <a:xfrm>
          <a:off x="2673428" y="6517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16746</xdr:rowOff>
    </xdr:from>
    <xdr:to>
      <xdr:col>10</xdr:col>
      <xdr:colOff>114300</xdr:colOff>
      <xdr:row>30</xdr:row>
      <xdr:rowOff>116187</xdr:rowOff>
    </xdr:to>
    <xdr:cxnSp macro="">
      <xdr:nvCxnSpPr>
        <xdr:cNvPr id="71" name="直線コネクタ 70"/>
        <xdr:cNvCxnSpPr/>
      </xdr:nvCxnSpPr>
      <xdr:spPr>
        <a:xfrm>
          <a:off x="1130300" y="5160246"/>
          <a:ext cx="889000" cy="9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70285</xdr:rowOff>
    </xdr:from>
    <xdr:to>
      <xdr:col>10</xdr:col>
      <xdr:colOff>165100</xdr:colOff>
      <xdr:row>38</xdr:row>
      <xdr:rowOff>436</xdr:rowOff>
    </xdr:to>
    <xdr:sp macro="" textlink="">
      <xdr:nvSpPr>
        <xdr:cNvPr id="72" name="フローチャート: 判断 71"/>
        <xdr:cNvSpPr/>
      </xdr:nvSpPr>
      <xdr:spPr>
        <a:xfrm>
          <a:off x="1968500" y="641393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163013</xdr:rowOff>
    </xdr:from>
    <xdr:ext cx="469744" cy="259045"/>
    <xdr:sp macro="" textlink="">
      <xdr:nvSpPr>
        <xdr:cNvPr id="73" name="テキスト ボックス 72"/>
        <xdr:cNvSpPr txBox="1"/>
      </xdr:nvSpPr>
      <xdr:spPr>
        <a:xfrm>
          <a:off x="1784428" y="6506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48405</xdr:rowOff>
    </xdr:from>
    <xdr:to>
      <xdr:col>6</xdr:col>
      <xdr:colOff>38100</xdr:colOff>
      <xdr:row>37</xdr:row>
      <xdr:rowOff>150005</xdr:rowOff>
    </xdr:to>
    <xdr:sp macro="" textlink="">
      <xdr:nvSpPr>
        <xdr:cNvPr id="74" name="フローチャート: 判断 73"/>
        <xdr:cNvSpPr/>
      </xdr:nvSpPr>
      <xdr:spPr>
        <a:xfrm>
          <a:off x="1079500" y="639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141132</xdr:rowOff>
    </xdr:from>
    <xdr:ext cx="469744" cy="259045"/>
    <xdr:sp macro="" textlink="">
      <xdr:nvSpPr>
        <xdr:cNvPr id="75" name="テキスト ボックス 74"/>
        <xdr:cNvSpPr txBox="1"/>
      </xdr:nvSpPr>
      <xdr:spPr>
        <a:xfrm>
          <a:off x="895428" y="648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81226</xdr:rowOff>
    </xdr:from>
    <xdr:to>
      <xdr:col>24</xdr:col>
      <xdr:colOff>114300</xdr:colOff>
      <xdr:row>32</xdr:row>
      <xdr:rowOff>11376</xdr:rowOff>
    </xdr:to>
    <xdr:sp macro="" textlink="">
      <xdr:nvSpPr>
        <xdr:cNvPr id="81" name="楕円 80"/>
        <xdr:cNvSpPr/>
      </xdr:nvSpPr>
      <xdr:spPr>
        <a:xfrm>
          <a:off x="4584700" y="539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34253</xdr:rowOff>
    </xdr:from>
    <xdr:ext cx="469744" cy="259045"/>
    <xdr:sp macro="" textlink="">
      <xdr:nvSpPr>
        <xdr:cNvPr id="82" name="議会費該当値テキスト"/>
        <xdr:cNvSpPr txBox="1"/>
      </xdr:nvSpPr>
      <xdr:spPr>
        <a:xfrm>
          <a:off x="4686300" y="5349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16401</xdr:rowOff>
    </xdr:from>
    <xdr:to>
      <xdr:col>20</xdr:col>
      <xdr:colOff>38100</xdr:colOff>
      <xdr:row>31</xdr:row>
      <xdr:rowOff>118001</xdr:rowOff>
    </xdr:to>
    <xdr:sp macro="" textlink="">
      <xdr:nvSpPr>
        <xdr:cNvPr id="83" name="楕円 82"/>
        <xdr:cNvSpPr/>
      </xdr:nvSpPr>
      <xdr:spPr>
        <a:xfrm>
          <a:off x="3746500" y="533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29</xdr:row>
      <xdr:rowOff>134528</xdr:rowOff>
    </xdr:from>
    <xdr:ext cx="469744" cy="259045"/>
    <xdr:sp macro="" textlink="">
      <xdr:nvSpPr>
        <xdr:cNvPr id="84" name="テキスト ボックス 83"/>
        <xdr:cNvSpPr txBox="1"/>
      </xdr:nvSpPr>
      <xdr:spPr>
        <a:xfrm>
          <a:off x="3562428" y="510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53794</xdr:rowOff>
    </xdr:from>
    <xdr:to>
      <xdr:col>15</xdr:col>
      <xdr:colOff>101600</xdr:colOff>
      <xdr:row>30</xdr:row>
      <xdr:rowOff>155394</xdr:rowOff>
    </xdr:to>
    <xdr:sp macro="" textlink="">
      <xdr:nvSpPr>
        <xdr:cNvPr id="85" name="楕円 84"/>
        <xdr:cNvSpPr/>
      </xdr:nvSpPr>
      <xdr:spPr>
        <a:xfrm>
          <a:off x="2857500" y="519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471</xdr:rowOff>
    </xdr:from>
    <xdr:ext cx="469744" cy="259045"/>
    <xdr:sp macro="" textlink="">
      <xdr:nvSpPr>
        <xdr:cNvPr id="86" name="テキスト ボックス 85"/>
        <xdr:cNvSpPr txBox="1"/>
      </xdr:nvSpPr>
      <xdr:spPr>
        <a:xfrm>
          <a:off x="2673428" y="497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65387</xdr:rowOff>
    </xdr:from>
    <xdr:to>
      <xdr:col>10</xdr:col>
      <xdr:colOff>165100</xdr:colOff>
      <xdr:row>30</xdr:row>
      <xdr:rowOff>166987</xdr:rowOff>
    </xdr:to>
    <xdr:sp macro="" textlink="">
      <xdr:nvSpPr>
        <xdr:cNvPr id="87" name="楕円 86"/>
        <xdr:cNvSpPr/>
      </xdr:nvSpPr>
      <xdr:spPr>
        <a:xfrm>
          <a:off x="1968500" y="520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12064</xdr:rowOff>
    </xdr:from>
    <xdr:ext cx="469744" cy="259045"/>
    <xdr:sp macro="" textlink="">
      <xdr:nvSpPr>
        <xdr:cNvPr id="88" name="テキスト ボックス 87"/>
        <xdr:cNvSpPr txBox="1"/>
      </xdr:nvSpPr>
      <xdr:spPr>
        <a:xfrm>
          <a:off x="1784428" y="498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29</xdr:row>
      <xdr:rowOff>137396</xdr:rowOff>
    </xdr:from>
    <xdr:to>
      <xdr:col>6</xdr:col>
      <xdr:colOff>38100</xdr:colOff>
      <xdr:row>30</xdr:row>
      <xdr:rowOff>67546</xdr:rowOff>
    </xdr:to>
    <xdr:sp macro="" textlink="">
      <xdr:nvSpPr>
        <xdr:cNvPr id="89" name="楕円 88"/>
        <xdr:cNvSpPr/>
      </xdr:nvSpPr>
      <xdr:spPr>
        <a:xfrm>
          <a:off x="1079500" y="510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28</xdr:row>
      <xdr:rowOff>84073</xdr:rowOff>
    </xdr:from>
    <xdr:ext cx="469744" cy="259045"/>
    <xdr:sp macro="" textlink="">
      <xdr:nvSpPr>
        <xdr:cNvPr id="90" name="テキスト ボックス 89"/>
        <xdr:cNvSpPr txBox="1"/>
      </xdr:nvSpPr>
      <xdr:spPr>
        <a:xfrm>
          <a:off x="895428" y="4884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2" name="テキスト ボックス 101"/>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34825</xdr:rowOff>
    </xdr:from>
    <xdr:to>
      <xdr:col>24</xdr:col>
      <xdr:colOff>62865</xdr:colOff>
      <xdr:row>58</xdr:row>
      <xdr:rowOff>53256</xdr:rowOff>
    </xdr:to>
    <xdr:cxnSp macro="">
      <xdr:nvCxnSpPr>
        <xdr:cNvPr id="116" name="直線コネクタ 115"/>
        <xdr:cNvCxnSpPr/>
      </xdr:nvCxnSpPr>
      <xdr:spPr>
        <a:xfrm flipV="1">
          <a:off x="4633595" y="9121675"/>
          <a:ext cx="1270" cy="875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57083</xdr:rowOff>
    </xdr:from>
    <xdr:ext cx="534377" cy="259045"/>
    <xdr:sp macro="" textlink="">
      <xdr:nvSpPr>
        <xdr:cNvPr id="117" name="総務費最小値テキスト"/>
        <xdr:cNvSpPr txBox="1"/>
      </xdr:nvSpPr>
      <xdr:spPr>
        <a:xfrm>
          <a:off x="4686300" y="10001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53256</xdr:rowOff>
    </xdr:from>
    <xdr:to>
      <xdr:col>24</xdr:col>
      <xdr:colOff>152400</xdr:colOff>
      <xdr:row>58</xdr:row>
      <xdr:rowOff>53256</xdr:rowOff>
    </xdr:to>
    <xdr:cxnSp macro="">
      <xdr:nvCxnSpPr>
        <xdr:cNvPr id="118" name="直線コネクタ 117"/>
        <xdr:cNvCxnSpPr/>
      </xdr:nvCxnSpPr>
      <xdr:spPr>
        <a:xfrm>
          <a:off x="4546600" y="9997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152952</xdr:rowOff>
    </xdr:from>
    <xdr:ext cx="599010" cy="259045"/>
    <xdr:sp macro="" textlink="">
      <xdr:nvSpPr>
        <xdr:cNvPr id="119" name="総務費最大値テキスト"/>
        <xdr:cNvSpPr txBox="1"/>
      </xdr:nvSpPr>
      <xdr:spPr>
        <a:xfrm>
          <a:off x="4686300" y="8896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167,307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34825</xdr:rowOff>
    </xdr:from>
    <xdr:to>
      <xdr:col>24</xdr:col>
      <xdr:colOff>152400</xdr:colOff>
      <xdr:row>53</xdr:row>
      <xdr:rowOff>34825</xdr:rowOff>
    </xdr:to>
    <xdr:cxnSp macro="">
      <xdr:nvCxnSpPr>
        <xdr:cNvPr id="120" name="直線コネクタ 119"/>
        <xdr:cNvCxnSpPr/>
      </xdr:nvCxnSpPr>
      <xdr:spPr>
        <a:xfrm>
          <a:off x="4546600" y="912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30377</xdr:rowOff>
    </xdr:from>
    <xdr:to>
      <xdr:col>24</xdr:col>
      <xdr:colOff>63500</xdr:colOff>
      <xdr:row>53</xdr:row>
      <xdr:rowOff>34825</xdr:rowOff>
    </xdr:to>
    <xdr:cxnSp macro="">
      <xdr:nvCxnSpPr>
        <xdr:cNvPr id="121" name="直線コネクタ 120"/>
        <xdr:cNvCxnSpPr/>
      </xdr:nvCxnSpPr>
      <xdr:spPr>
        <a:xfrm>
          <a:off x="3797300" y="9117227"/>
          <a:ext cx="838200" cy="4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48072</xdr:rowOff>
    </xdr:from>
    <xdr:ext cx="534377" cy="259045"/>
    <xdr:sp macro="" textlink="">
      <xdr:nvSpPr>
        <xdr:cNvPr id="122" name="総務費平均値テキスト"/>
        <xdr:cNvSpPr txBox="1"/>
      </xdr:nvSpPr>
      <xdr:spPr>
        <a:xfrm>
          <a:off x="4686300" y="9820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69645</xdr:rowOff>
    </xdr:from>
    <xdr:to>
      <xdr:col>24</xdr:col>
      <xdr:colOff>114300</xdr:colOff>
      <xdr:row>57</xdr:row>
      <xdr:rowOff>171245</xdr:rowOff>
    </xdr:to>
    <xdr:sp macro="" textlink="">
      <xdr:nvSpPr>
        <xdr:cNvPr id="123" name="フローチャート: 判断 122"/>
        <xdr:cNvSpPr/>
      </xdr:nvSpPr>
      <xdr:spPr>
        <a:xfrm>
          <a:off x="4584700" y="984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17380</xdr:rowOff>
    </xdr:from>
    <xdr:to>
      <xdr:col>19</xdr:col>
      <xdr:colOff>177800</xdr:colOff>
      <xdr:row>53</xdr:row>
      <xdr:rowOff>30377</xdr:rowOff>
    </xdr:to>
    <xdr:cxnSp macro="">
      <xdr:nvCxnSpPr>
        <xdr:cNvPr id="124" name="直線コネクタ 123"/>
        <xdr:cNvCxnSpPr/>
      </xdr:nvCxnSpPr>
      <xdr:spPr>
        <a:xfrm>
          <a:off x="2908300" y="9104230"/>
          <a:ext cx="889000" cy="1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75393</xdr:rowOff>
    </xdr:from>
    <xdr:to>
      <xdr:col>20</xdr:col>
      <xdr:colOff>38100</xdr:colOff>
      <xdr:row>58</xdr:row>
      <xdr:rowOff>5543</xdr:rowOff>
    </xdr:to>
    <xdr:sp macro="" textlink="">
      <xdr:nvSpPr>
        <xdr:cNvPr id="125" name="フローチャート: 判断 124"/>
        <xdr:cNvSpPr/>
      </xdr:nvSpPr>
      <xdr:spPr>
        <a:xfrm>
          <a:off x="3746500" y="984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168120</xdr:rowOff>
    </xdr:from>
    <xdr:ext cx="534377" cy="259045"/>
    <xdr:sp macro="" textlink="">
      <xdr:nvSpPr>
        <xdr:cNvPr id="126" name="テキスト ボックス 125"/>
        <xdr:cNvSpPr txBox="1"/>
      </xdr:nvSpPr>
      <xdr:spPr>
        <a:xfrm>
          <a:off x="3530111" y="994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128309</xdr:rowOff>
    </xdr:from>
    <xdr:to>
      <xdr:col>15</xdr:col>
      <xdr:colOff>50800</xdr:colOff>
      <xdr:row>53</xdr:row>
      <xdr:rowOff>17380</xdr:rowOff>
    </xdr:to>
    <xdr:cxnSp macro="">
      <xdr:nvCxnSpPr>
        <xdr:cNvPr id="127" name="直線コネクタ 126"/>
        <xdr:cNvCxnSpPr/>
      </xdr:nvCxnSpPr>
      <xdr:spPr>
        <a:xfrm>
          <a:off x="2019300" y="8700809"/>
          <a:ext cx="889000" cy="403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93335</xdr:rowOff>
    </xdr:from>
    <xdr:to>
      <xdr:col>15</xdr:col>
      <xdr:colOff>101600</xdr:colOff>
      <xdr:row>58</xdr:row>
      <xdr:rowOff>23485</xdr:rowOff>
    </xdr:to>
    <xdr:sp macro="" textlink="">
      <xdr:nvSpPr>
        <xdr:cNvPr id="128" name="フローチャート: 判断 127"/>
        <xdr:cNvSpPr/>
      </xdr:nvSpPr>
      <xdr:spPr>
        <a:xfrm>
          <a:off x="2857500" y="986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14612</xdr:rowOff>
    </xdr:from>
    <xdr:ext cx="534377" cy="259045"/>
    <xdr:sp macro="" textlink="">
      <xdr:nvSpPr>
        <xdr:cNvPr id="129" name="テキスト ボックス 128"/>
        <xdr:cNvSpPr txBox="1"/>
      </xdr:nvSpPr>
      <xdr:spPr>
        <a:xfrm>
          <a:off x="2641111" y="9958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128309</xdr:rowOff>
    </xdr:from>
    <xdr:to>
      <xdr:col>10</xdr:col>
      <xdr:colOff>114300</xdr:colOff>
      <xdr:row>52</xdr:row>
      <xdr:rowOff>45484</xdr:rowOff>
    </xdr:to>
    <xdr:cxnSp macro="">
      <xdr:nvCxnSpPr>
        <xdr:cNvPr id="130" name="直線コネクタ 129"/>
        <xdr:cNvCxnSpPr/>
      </xdr:nvCxnSpPr>
      <xdr:spPr>
        <a:xfrm flipV="1">
          <a:off x="1130300" y="8700809"/>
          <a:ext cx="889000" cy="260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77999</xdr:rowOff>
    </xdr:from>
    <xdr:to>
      <xdr:col>10</xdr:col>
      <xdr:colOff>165100</xdr:colOff>
      <xdr:row>58</xdr:row>
      <xdr:rowOff>8149</xdr:rowOff>
    </xdr:to>
    <xdr:sp macro="" textlink="">
      <xdr:nvSpPr>
        <xdr:cNvPr id="131" name="フローチャート: 判断 130"/>
        <xdr:cNvSpPr/>
      </xdr:nvSpPr>
      <xdr:spPr>
        <a:xfrm>
          <a:off x="1968500" y="9850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170726</xdr:rowOff>
    </xdr:from>
    <xdr:ext cx="534377" cy="259045"/>
    <xdr:sp macro="" textlink="">
      <xdr:nvSpPr>
        <xdr:cNvPr id="132" name="テキスト ボックス 131"/>
        <xdr:cNvSpPr txBox="1"/>
      </xdr:nvSpPr>
      <xdr:spPr>
        <a:xfrm>
          <a:off x="1752111" y="9943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63140</xdr:rowOff>
    </xdr:from>
    <xdr:to>
      <xdr:col>6</xdr:col>
      <xdr:colOff>38100</xdr:colOff>
      <xdr:row>57</xdr:row>
      <xdr:rowOff>164740</xdr:rowOff>
    </xdr:to>
    <xdr:sp macro="" textlink="">
      <xdr:nvSpPr>
        <xdr:cNvPr id="133" name="フローチャート: 判断 132"/>
        <xdr:cNvSpPr/>
      </xdr:nvSpPr>
      <xdr:spPr>
        <a:xfrm>
          <a:off x="1079500" y="983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155867</xdr:rowOff>
    </xdr:from>
    <xdr:ext cx="534377" cy="259045"/>
    <xdr:sp macro="" textlink="">
      <xdr:nvSpPr>
        <xdr:cNvPr id="134" name="テキスト ボックス 133"/>
        <xdr:cNvSpPr txBox="1"/>
      </xdr:nvSpPr>
      <xdr:spPr>
        <a:xfrm>
          <a:off x="863111" y="9928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155475</xdr:rowOff>
    </xdr:from>
    <xdr:to>
      <xdr:col>24</xdr:col>
      <xdr:colOff>114300</xdr:colOff>
      <xdr:row>53</xdr:row>
      <xdr:rowOff>85625</xdr:rowOff>
    </xdr:to>
    <xdr:sp macro="" textlink="">
      <xdr:nvSpPr>
        <xdr:cNvPr id="140" name="楕円 139"/>
        <xdr:cNvSpPr/>
      </xdr:nvSpPr>
      <xdr:spPr>
        <a:xfrm>
          <a:off x="4584700" y="907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108502</xdr:rowOff>
    </xdr:from>
    <xdr:ext cx="599010" cy="259045"/>
    <xdr:sp macro="" textlink="">
      <xdr:nvSpPr>
        <xdr:cNvPr id="141" name="総務費該当値テキスト"/>
        <xdr:cNvSpPr txBox="1"/>
      </xdr:nvSpPr>
      <xdr:spPr>
        <a:xfrm>
          <a:off x="4686300" y="9023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151027</xdr:rowOff>
    </xdr:from>
    <xdr:to>
      <xdr:col>20</xdr:col>
      <xdr:colOff>38100</xdr:colOff>
      <xdr:row>53</xdr:row>
      <xdr:rowOff>81177</xdr:rowOff>
    </xdr:to>
    <xdr:sp macro="" textlink="">
      <xdr:nvSpPr>
        <xdr:cNvPr id="142" name="楕円 141"/>
        <xdr:cNvSpPr/>
      </xdr:nvSpPr>
      <xdr:spPr>
        <a:xfrm>
          <a:off x="3746500" y="906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97704</xdr:rowOff>
    </xdr:from>
    <xdr:ext cx="599010" cy="259045"/>
    <xdr:sp macro="" textlink="">
      <xdr:nvSpPr>
        <xdr:cNvPr id="143" name="テキスト ボックス 142"/>
        <xdr:cNvSpPr txBox="1"/>
      </xdr:nvSpPr>
      <xdr:spPr>
        <a:xfrm>
          <a:off x="3497795" y="8841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138030</xdr:rowOff>
    </xdr:from>
    <xdr:to>
      <xdr:col>15</xdr:col>
      <xdr:colOff>101600</xdr:colOff>
      <xdr:row>53</xdr:row>
      <xdr:rowOff>68180</xdr:rowOff>
    </xdr:to>
    <xdr:sp macro="" textlink="">
      <xdr:nvSpPr>
        <xdr:cNvPr id="144" name="楕円 143"/>
        <xdr:cNvSpPr/>
      </xdr:nvSpPr>
      <xdr:spPr>
        <a:xfrm>
          <a:off x="2857500" y="905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84707</xdr:rowOff>
    </xdr:from>
    <xdr:ext cx="599010" cy="259045"/>
    <xdr:sp macro="" textlink="">
      <xdr:nvSpPr>
        <xdr:cNvPr id="145" name="テキスト ボックス 144"/>
        <xdr:cNvSpPr txBox="1"/>
      </xdr:nvSpPr>
      <xdr:spPr>
        <a:xfrm>
          <a:off x="2608795" y="8828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50</xdr:row>
      <xdr:rowOff>77509</xdr:rowOff>
    </xdr:from>
    <xdr:to>
      <xdr:col>10</xdr:col>
      <xdr:colOff>165100</xdr:colOff>
      <xdr:row>51</xdr:row>
      <xdr:rowOff>7659</xdr:rowOff>
    </xdr:to>
    <xdr:sp macro="" textlink="">
      <xdr:nvSpPr>
        <xdr:cNvPr id="146" name="楕円 145"/>
        <xdr:cNvSpPr/>
      </xdr:nvSpPr>
      <xdr:spPr>
        <a:xfrm>
          <a:off x="1968500" y="865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49</xdr:row>
      <xdr:rowOff>24186</xdr:rowOff>
    </xdr:from>
    <xdr:ext cx="599010" cy="259045"/>
    <xdr:sp macro="" textlink="">
      <xdr:nvSpPr>
        <xdr:cNvPr id="147" name="テキスト ボックス 146"/>
        <xdr:cNvSpPr txBox="1"/>
      </xdr:nvSpPr>
      <xdr:spPr>
        <a:xfrm>
          <a:off x="1719795" y="8425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51</xdr:row>
      <xdr:rowOff>166134</xdr:rowOff>
    </xdr:from>
    <xdr:to>
      <xdr:col>6</xdr:col>
      <xdr:colOff>38100</xdr:colOff>
      <xdr:row>52</xdr:row>
      <xdr:rowOff>96284</xdr:rowOff>
    </xdr:to>
    <xdr:sp macro="" textlink="">
      <xdr:nvSpPr>
        <xdr:cNvPr id="148" name="楕円 147"/>
        <xdr:cNvSpPr/>
      </xdr:nvSpPr>
      <xdr:spPr>
        <a:xfrm>
          <a:off x="1079500" y="891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50</xdr:row>
      <xdr:rowOff>112811</xdr:rowOff>
    </xdr:from>
    <xdr:ext cx="599010" cy="259045"/>
    <xdr:sp macro="" textlink="">
      <xdr:nvSpPr>
        <xdr:cNvPr id="149" name="テキスト ボックス 148"/>
        <xdr:cNvSpPr txBox="1"/>
      </xdr:nvSpPr>
      <xdr:spPr>
        <a:xfrm>
          <a:off x="830795" y="8685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167627</xdr:rowOff>
    </xdr:from>
    <xdr:to>
      <xdr:col>24</xdr:col>
      <xdr:colOff>62865</xdr:colOff>
      <xdr:row>79</xdr:row>
      <xdr:rowOff>88760</xdr:rowOff>
    </xdr:to>
    <xdr:cxnSp macro="">
      <xdr:nvCxnSpPr>
        <xdr:cNvPr id="174" name="直線コネクタ 173"/>
        <xdr:cNvCxnSpPr/>
      </xdr:nvCxnSpPr>
      <xdr:spPr>
        <a:xfrm flipV="1">
          <a:off x="4633595" y="12169127"/>
          <a:ext cx="1270" cy="1464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92587</xdr:rowOff>
    </xdr:from>
    <xdr:ext cx="599010" cy="259045"/>
    <xdr:sp macro="" textlink="">
      <xdr:nvSpPr>
        <xdr:cNvPr id="175" name="民生費最小値テキスト"/>
        <xdr:cNvSpPr txBox="1"/>
      </xdr:nvSpPr>
      <xdr:spPr>
        <a:xfrm>
          <a:off x="4686300" y="13637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88760</xdr:rowOff>
    </xdr:from>
    <xdr:to>
      <xdr:col>24</xdr:col>
      <xdr:colOff>152400</xdr:colOff>
      <xdr:row>79</xdr:row>
      <xdr:rowOff>88760</xdr:rowOff>
    </xdr:to>
    <xdr:cxnSp macro="">
      <xdr:nvCxnSpPr>
        <xdr:cNvPr id="176" name="直線コネクタ 175"/>
        <xdr:cNvCxnSpPr/>
      </xdr:nvCxnSpPr>
      <xdr:spPr>
        <a:xfrm>
          <a:off x="4546600" y="1363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114304</xdr:rowOff>
    </xdr:from>
    <xdr:ext cx="599010" cy="259045"/>
    <xdr:sp macro="" textlink="">
      <xdr:nvSpPr>
        <xdr:cNvPr id="177" name="民生費最大値テキスト"/>
        <xdr:cNvSpPr txBox="1"/>
      </xdr:nvSpPr>
      <xdr:spPr>
        <a:xfrm>
          <a:off x="4686300" y="11944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291,801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167627</xdr:rowOff>
    </xdr:from>
    <xdr:to>
      <xdr:col>24</xdr:col>
      <xdr:colOff>152400</xdr:colOff>
      <xdr:row>70</xdr:row>
      <xdr:rowOff>167627</xdr:rowOff>
    </xdr:to>
    <xdr:cxnSp macro="">
      <xdr:nvCxnSpPr>
        <xdr:cNvPr id="178" name="直線コネクタ 177"/>
        <xdr:cNvCxnSpPr/>
      </xdr:nvCxnSpPr>
      <xdr:spPr>
        <a:xfrm>
          <a:off x="4546600" y="12169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167627</xdr:rowOff>
    </xdr:from>
    <xdr:to>
      <xdr:col>24</xdr:col>
      <xdr:colOff>63500</xdr:colOff>
      <xdr:row>71</xdr:row>
      <xdr:rowOff>95568</xdr:rowOff>
    </xdr:to>
    <xdr:cxnSp macro="">
      <xdr:nvCxnSpPr>
        <xdr:cNvPr id="179" name="直線コネクタ 178"/>
        <xdr:cNvCxnSpPr/>
      </xdr:nvCxnSpPr>
      <xdr:spPr>
        <a:xfrm flipV="1">
          <a:off x="3797300" y="12169127"/>
          <a:ext cx="838200" cy="9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79532</xdr:rowOff>
    </xdr:from>
    <xdr:ext cx="599010" cy="259045"/>
    <xdr:sp macro="" textlink="">
      <xdr:nvSpPr>
        <xdr:cNvPr id="180" name="民生費平均値テキスト"/>
        <xdr:cNvSpPr txBox="1"/>
      </xdr:nvSpPr>
      <xdr:spPr>
        <a:xfrm>
          <a:off x="4686300" y="131097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101105</xdr:rowOff>
    </xdr:from>
    <xdr:to>
      <xdr:col>24</xdr:col>
      <xdr:colOff>114300</xdr:colOff>
      <xdr:row>77</xdr:row>
      <xdr:rowOff>31255</xdr:rowOff>
    </xdr:to>
    <xdr:sp macro="" textlink="">
      <xdr:nvSpPr>
        <xdr:cNvPr id="181" name="フローチャート: 判断 180"/>
        <xdr:cNvSpPr/>
      </xdr:nvSpPr>
      <xdr:spPr>
        <a:xfrm>
          <a:off x="4584700" y="1313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95568</xdr:rowOff>
    </xdr:from>
    <xdr:to>
      <xdr:col>19</xdr:col>
      <xdr:colOff>177800</xdr:colOff>
      <xdr:row>73</xdr:row>
      <xdr:rowOff>76873</xdr:rowOff>
    </xdr:to>
    <xdr:cxnSp macro="">
      <xdr:nvCxnSpPr>
        <xdr:cNvPr id="182" name="直線コネクタ 181"/>
        <xdr:cNvCxnSpPr/>
      </xdr:nvCxnSpPr>
      <xdr:spPr>
        <a:xfrm flipV="1">
          <a:off x="2908300" y="12268518"/>
          <a:ext cx="889000" cy="324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35331</xdr:rowOff>
    </xdr:from>
    <xdr:to>
      <xdr:col>20</xdr:col>
      <xdr:colOff>38100</xdr:colOff>
      <xdr:row>77</xdr:row>
      <xdr:rowOff>136931</xdr:rowOff>
    </xdr:to>
    <xdr:sp macro="" textlink="">
      <xdr:nvSpPr>
        <xdr:cNvPr id="183" name="フローチャート: 判断 182"/>
        <xdr:cNvSpPr/>
      </xdr:nvSpPr>
      <xdr:spPr>
        <a:xfrm>
          <a:off x="3746500" y="1323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128058</xdr:rowOff>
    </xdr:from>
    <xdr:ext cx="599010" cy="259045"/>
    <xdr:sp macro="" textlink="">
      <xdr:nvSpPr>
        <xdr:cNvPr id="184" name="テキスト ボックス 183"/>
        <xdr:cNvSpPr txBox="1"/>
      </xdr:nvSpPr>
      <xdr:spPr>
        <a:xfrm>
          <a:off x="3497795" y="13329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81407</xdr:rowOff>
    </xdr:from>
    <xdr:to>
      <xdr:col>15</xdr:col>
      <xdr:colOff>50800</xdr:colOff>
      <xdr:row>73</xdr:row>
      <xdr:rowOff>76873</xdr:rowOff>
    </xdr:to>
    <xdr:cxnSp macro="">
      <xdr:nvCxnSpPr>
        <xdr:cNvPr id="185" name="直線コネクタ 184"/>
        <xdr:cNvCxnSpPr/>
      </xdr:nvCxnSpPr>
      <xdr:spPr>
        <a:xfrm>
          <a:off x="2019300" y="12425807"/>
          <a:ext cx="889000" cy="16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52997</xdr:rowOff>
    </xdr:from>
    <xdr:to>
      <xdr:col>15</xdr:col>
      <xdr:colOff>101600</xdr:colOff>
      <xdr:row>77</xdr:row>
      <xdr:rowOff>154597</xdr:rowOff>
    </xdr:to>
    <xdr:sp macro="" textlink="">
      <xdr:nvSpPr>
        <xdr:cNvPr id="186" name="フローチャート: 判断 185"/>
        <xdr:cNvSpPr/>
      </xdr:nvSpPr>
      <xdr:spPr>
        <a:xfrm>
          <a:off x="2857500" y="1325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145724</xdr:rowOff>
    </xdr:from>
    <xdr:ext cx="599010" cy="259045"/>
    <xdr:sp macro="" textlink="">
      <xdr:nvSpPr>
        <xdr:cNvPr id="187" name="テキスト ボックス 186"/>
        <xdr:cNvSpPr txBox="1"/>
      </xdr:nvSpPr>
      <xdr:spPr>
        <a:xfrm>
          <a:off x="2608795" y="13347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77445</xdr:rowOff>
    </xdr:from>
    <xdr:to>
      <xdr:col>10</xdr:col>
      <xdr:colOff>114300</xdr:colOff>
      <xdr:row>72</xdr:row>
      <xdr:rowOff>81407</xdr:rowOff>
    </xdr:to>
    <xdr:cxnSp macro="">
      <xdr:nvCxnSpPr>
        <xdr:cNvPr id="188" name="直線コネクタ 187"/>
        <xdr:cNvCxnSpPr/>
      </xdr:nvCxnSpPr>
      <xdr:spPr>
        <a:xfrm>
          <a:off x="1130300" y="12250395"/>
          <a:ext cx="889000" cy="175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89319</xdr:rowOff>
    </xdr:from>
    <xdr:to>
      <xdr:col>10</xdr:col>
      <xdr:colOff>165100</xdr:colOff>
      <xdr:row>78</xdr:row>
      <xdr:rowOff>19469</xdr:rowOff>
    </xdr:to>
    <xdr:sp macro="" textlink="">
      <xdr:nvSpPr>
        <xdr:cNvPr id="189" name="フローチャート: 判断 188"/>
        <xdr:cNvSpPr/>
      </xdr:nvSpPr>
      <xdr:spPr>
        <a:xfrm>
          <a:off x="1968500" y="13290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10596</xdr:rowOff>
    </xdr:from>
    <xdr:ext cx="599010" cy="259045"/>
    <xdr:sp macro="" textlink="">
      <xdr:nvSpPr>
        <xdr:cNvPr id="190" name="テキスト ボックス 189"/>
        <xdr:cNvSpPr txBox="1"/>
      </xdr:nvSpPr>
      <xdr:spPr>
        <a:xfrm>
          <a:off x="1719795" y="13383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7531</xdr:rowOff>
    </xdr:from>
    <xdr:to>
      <xdr:col>6</xdr:col>
      <xdr:colOff>38100</xdr:colOff>
      <xdr:row>78</xdr:row>
      <xdr:rowOff>109131</xdr:rowOff>
    </xdr:to>
    <xdr:sp macro="" textlink="">
      <xdr:nvSpPr>
        <xdr:cNvPr id="191" name="フローチャート: 判断 190"/>
        <xdr:cNvSpPr/>
      </xdr:nvSpPr>
      <xdr:spPr>
        <a:xfrm>
          <a:off x="1079500" y="1338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100258</xdr:rowOff>
    </xdr:from>
    <xdr:ext cx="599010" cy="259045"/>
    <xdr:sp macro="" textlink="">
      <xdr:nvSpPr>
        <xdr:cNvPr id="192" name="テキスト ボックス 191"/>
        <xdr:cNvSpPr txBox="1"/>
      </xdr:nvSpPr>
      <xdr:spPr>
        <a:xfrm>
          <a:off x="830795" y="13473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116827</xdr:rowOff>
    </xdr:from>
    <xdr:to>
      <xdr:col>24</xdr:col>
      <xdr:colOff>114300</xdr:colOff>
      <xdr:row>71</xdr:row>
      <xdr:rowOff>46977</xdr:rowOff>
    </xdr:to>
    <xdr:sp macro="" textlink="">
      <xdr:nvSpPr>
        <xdr:cNvPr id="198" name="楕円 197"/>
        <xdr:cNvSpPr/>
      </xdr:nvSpPr>
      <xdr:spPr>
        <a:xfrm>
          <a:off x="4584700" y="12118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69854</xdr:rowOff>
    </xdr:from>
    <xdr:ext cx="599010" cy="259045"/>
    <xdr:sp macro="" textlink="">
      <xdr:nvSpPr>
        <xdr:cNvPr id="199" name="民生費該当値テキスト"/>
        <xdr:cNvSpPr txBox="1"/>
      </xdr:nvSpPr>
      <xdr:spPr>
        <a:xfrm>
          <a:off x="4686300" y="12071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44768</xdr:rowOff>
    </xdr:from>
    <xdr:to>
      <xdr:col>20</xdr:col>
      <xdr:colOff>38100</xdr:colOff>
      <xdr:row>71</xdr:row>
      <xdr:rowOff>146368</xdr:rowOff>
    </xdr:to>
    <xdr:sp macro="" textlink="">
      <xdr:nvSpPr>
        <xdr:cNvPr id="200" name="楕円 199"/>
        <xdr:cNvSpPr/>
      </xdr:nvSpPr>
      <xdr:spPr>
        <a:xfrm>
          <a:off x="3746500" y="1221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162895</xdr:rowOff>
    </xdr:from>
    <xdr:ext cx="599010" cy="259045"/>
    <xdr:sp macro="" textlink="">
      <xdr:nvSpPr>
        <xdr:cNvPr id="201" name="テキスト ボックス 200"/>
        <xdr:cNvSpPr txBox="1"/>
      </xdr:nvSpPr>
      <xdr:spPr>
        <a:xfrm>
          <a:off x="3497795" y="11992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26073</xdr:rowOff>
    </xdr:from>
    <xdr:to>
      <xdr:col>15</xdr:col>
      <xdr:colOff>101600</xdr:colOff>
      <xdr:row>73</xdr:row>
      <xdr:rowOff>127673</xdr:rowOff>
    </xdr:to>
    <xdr:sp macro="" textlink="">
      <xdr:nvSpPr>
        <xdr:cNvPr id="202" name="楕円 201"/>
        <xdr:cNvSpPr/>
      </xdr:nvSpPr>
      <xdr:spPr>
        <a:xfrm>
          <a:off x="2857500" y="1254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144200</xdr:rowOff>
    </xdr:from>
    <xdr:ext cx="599010" cy="259045"/>
    <xdr:sp macro="" textlink="">
      <xdr:nvSpPr>
        <xdr:cNvPr id="203" name="テキスト ボックス 202"/>
        <xdr:cNvSpPr txBox="1"/>
      </xdr:nvSpPr>
      <xdr:spPr>
        <a:xfrm>
          <a:off x="2608795" y="12317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30607</xdr:rowOff>
    </xdr:from>
    <xdr:to>
      <xdr:col>10</xdr:col>
      <xdr:colOff>165100</xdr:colOff>
      <xdr:row>72</xdr:row>
      <xdr:rowOff>132207</xdr:rowOff>
    </xdr:to>
    <xdr:sp macro="" textlink="">
      <xdr:nvSpPr>
        <xdr:cNvPr id="204" name="楕円 203"/>
        <xdr:cNvSpPr/>
      </xdr:nvSpPr>
      <xdr:spPr>
        <a:xfrm>
          <a:off x="1968500" y="1237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70</xdr:row>
      <xdr:rowOff>148734</xdr:rowOff>
    </xdr:from>
    <xdr:ext cx="599010" cy="259045"/>
    <xdr:sp macro="" textlink="">
      <xdr:nvSpPr>
        <xdr:cNvPr id="205" name="テキスト ボックス 204"/>
        <xdr:cNvSpPr txBox="1"/>
      </xdr:nvSpPr>
      <xdr:spPr>
        <a:xfrm>
          <a:off x="1719795" y="12150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26645</xdr:rowOff>
    </xdr:from>
    <xdr:to>
      <xdr:col>6</xdr:col>
      <xdr:colOff>38100</xdr:colOff>
      <xdr:row>71</xdr:row>
      <xdr:rowOff>128245</xdr:rowOff>
    </xdr:to>
    <xdr:sp macro="" textlink="">
      <xdr:nvSpPr>
        <xdr:cNvPr id="206" name="楕円 205"/>
        <xdr:cNvSpPr/>
      </xdr:nvSpPr>
      <xdr:spPr>
        <a:xfrm>
          <a:off x="1079500" y="1219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69</xdr:row>
      <xdr:rowOff>144772</xdr:rowOff>
    </xdr:from>
    <xdr:ext cx="599010" cy="259045"/>
    <xdr:sp macro="" textlink="">
      <xdr:nvSpPr>
        <xdr:cNvPr id="207" name="テキスト ボックス 206"/>
        <xdr:cNvSpPr txBox="1"/>
      </xdr:nvSpPr>
      <xdr:spPr>
        <a:xfrm>
          <a:off x="830795" y="11974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0" name="テキスト ボックス 219"/>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2" name="テキスト ボックス 221"/>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4" name="テキスト ボックス 223"/>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6" name="テキスト ボックス 225"/>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141368</xdr:rowOff>
    </xdr:from>
    <xdr:to>
      <xdr:col>24</xdr:col>
      <xdr:colOff>62865</xdr:colOff>
      <xdr:row>98</xdr:row>
      <xdr:rowOff>51209</xdr:rowOff>
    </xdr:to>
    <xdr:cxnSp macro="">
      <xdr:nvCxnSpPr>
        <xdr:cNvPr id="230" name="直線コネクタ 229"/>
        <xdr:cNvCxnSpPr/>
      </xdr:nvCxnSpPr>
      <xdr:spPr>
        <a:xfrm flipV="1">
          <a:off x="4633595" y="15743318"/>
          <a:ext cx="1270" cy="1109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55036</xdr:rowOff>
    </xdr:from>
    <xdr:ext cx="534377" cy="259045"/>
    <xdr:sp macro="" textlink="">
      <xdr:nvSpPr>
        <xdr:cNvPr id="231" name="衛生費最小値テキスト"/>
        <xdr:cNvSpPr txBox="1"/>
      </xdr:nvSpPr>
      <xdr:spPr>
        <a:xfrm>
          <a:off x="4686300" y="1685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51209</xdr:rowOff>
    </xdr:from>
    <xdr:to>
      <xdr:col>24</xdr:col>
      <xdr:colOff>152400</xdr:colOff>
      <xdr:row>98</xdr:row>
      <xdr:rowOff>51209</xdr:rowOff>
    </xdr:to>
    <xdr:cxnSp macro="">
      <xdr:nvCxnSpPr>
        <xdr:cNvPr id="232" name="直線コネクタ 231"/>
        <xdr:cNvCxnSpPr/>
      </xdr:nvCxnSpPr>
      <xdr:spPr>
        <a:xfrm>
          <a:off x="4546600" y="1685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88045</xdr:rowOff>
    </xdr:from>
    <xdr:ext cx="534377" cy="259045"/>
    <xdr:sp macro="" textlink="">
      <xdr:nvSpPr>
        <xdr:cNvPr id="233" name="衛生費最大値テキスト"/>
        <xdr:cNvSpPr txBox="1"/>
      </xdr:nvSpPr>
      <xdr:spPr>
        <a:xfrm>
          <a:off x="4686300" y="15518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72,427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141368</xdr:rowOff>
    </xdr:from>
    <xdr:to>
      <xdr:col>24</xdr:col>
      <xdr:colOff>152400</xdr:colOff>
      <xdr:row>91</xdr:row>
      <xdr:rowOff>141368</xdr:rowOff>
    </xdr:to>
    <xdr:cxnSp macro="">
      <xdr:nvCxnSpPr>
        <xdr:cNvPr id="234" name="直線コネクタ 233"/>
        <xdr:cNvCxnSpPr/>
      </xdr:nvCxnSpPr>
      <xdr:spPr>
        <a:xfrm>
          <a:off x="4546600" y="15743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45059</xdr:rowOff>
    </xdr:from>
    <xdr:to>
      <xdr:col>24</xdr:col>
      <xdr:colOff>63500</xdr:colOff>
      <xdr:row>91</xdr:row>
      <xdr:rowOff>141368</xdr:rowOff>
    </xdr:to>
    <xdr:cxnSp macro="">
      <xdr:nvCxnSpPr>
        <xdr:cNvPr id="235" name="直線コネクタ 234"/>
        <xdr:cNvCxnSpPr/>
      </xdr:nvCxnSpPr>
      <xdr:spPr>
        <a:xfrm>
          <a:off x="3797300" y="15647009"/>
          <a:ext cx="838200" cy="9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46228</xdr:rowOff>
    </xdr:from>
    <xdr:ext cx="534377" cy="259045"/>
    <xdr:sp macro="" textlink="">
      <xdr:nvSpPr>
        <xdr:cNvPr id="236" name="衛生費平均値テキスト"/>
        <xdr:cNvSpPr txBox="1"/>
      </xdr:nvSpPr>
      <xdr:spPr>
        <a:xfrm>
          <a:off x="4686300" y="166768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67801</xdr:rowOff>
    </xdr:from>
    <xdr:to>
      <xdr:col>24</xdr:col>
      <xdr:colOff>114300</xdr:colOff>
      <xdr:row>97</xdr:row>
      <xdr:rowOff>169401</xdr:rowOff>
    </xdr:to>
    <xdr:sp macro="" textlink="">
      <xdr:nvSpPr>
        <xdr:cNvPr id="237" name="フローチャート: 判断 236"/>
        <xdr:cNvSpPr/>
      </xdr:nvSpPr>
      <xdr:spPr>
        <a:xfrm>
          <a:off x="4584700" y="166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45059</xdr:rowOff>
    </xdr:from>
    <xdr:to>
      <xdr:col>19</xdr:col>
      <xdr:colOff>177800</xdr:colOff>
      <xdr:row>91</xdr:row>
      <xdr:rowOff>117069</xdr:rowOff>
    </xdr:to>
    <xdr:cxnSp macro="">
      <xdr:nvCxnSpPr>
        <xdr:cNvPr id="238" name="直線コネクタ 237"/>
        <xdr:cNvCxnSpPr/>
      </xdr:nvCxnSpPr>
      <xdr:spPr>
        <a:xfrm flipV="1">
          <a:off x="2908300" y="15647009"/>
          <a:ext cx="889000" cy="7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86866</xdr:rowOff>
    </xdr:from>
    <xdr:to>
      <xdr:col>20</xdr:col>
      <xdr:colOff>38100</xdr:colOff>
      <xdr:row>98</xdr:row>
      <xdr:rowOff>17016</xdr:rowOff>
    </xdr:to>
    <xdr:sp macro="" textlink="">
      <xdr:nvSpPr>
        <xdr:cNvPr id="239" name="フローチャート: 判断 238"/>
        <xdr:cNvSpPr/>
      </xdr:nvSpPr>
      <xdr:spPr>
        <a:xfrm>
          <a:off x="3746500" y="1671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8143</xdr:rowOff>
    </xdr:from>
    <xdr:ext cx="534377" cy="259045"/>
    <xdr:sp macro="" textlink="">
      <xdr:nvSpPr>
        <xdr:cNvPr id="240" name="テキスト ボックス 239"/>
        <xdr:cNvSpPr txBox="1"/>
      </xdr:nvSpPr>
      <xdr:spPr>
        <a:xfrm>
          <a:off x="3530111" y="1681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10998</xdr:rowOff>
    </xdr:from>
    <xdr:to>
      <xdr:col>15</xdr:col>
      <xdr:colOff>50800</xdr:colOff>
      <xdr:row>91</xdr:row>
      <xdr:rowOff>117069</xdr:rowOff>
    </xdr:to>
    <xdr:cxnSp macro="">
      <xdr:nvCxnSpPr>
        <xdr:cNvPr id="241" name="直線コネクタ 240"/>
        <xdr:cNvCxnSpPr/>
      </xdr:nvCxnSpPr>
      <xdr:spPr>
        <a:xfrm>
          <a:off x="2019300" y="15612948"/>
          <a:ext cx="889000" cy="10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94959</xdr:rowOff>
    </xdr:from>
    <xdr:to>
      <xdr:col>15</xdr:col>
      <xdr:colOff>101600</xdr:colOff>
      <xdr:row>98</xdr:row>
      <xdr:rowOff>25109</xdr:rowOff>
    </xdr:to>
    <xdr:sp macro="" textlink="">
      <xdr:nvSpPr>
        <xdr:cNvPr id="242" name="フローチャート: 判断 241"/>
        <xdr:cNvSpPr/>
      </xdr:nvSpPr>
      <xdr:spPr>
        <a:xfrm>
          <a:off x="2857500" y="1672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16236</xdr:rowOff>
    </xdr:from>
    <xdr:ext cx="534377" cy="259045"/>
    <xdr:sp macro="" textlink="">
      <xdr:nvSpPr>
        <xdr:cNvPr id="243" name="テキスト ボックス 242"/>
        <xdr:cNvSpPr txBox="1"/>
      </xdr:nvSpPr>
      <xdr:spPr>
        <a:xfrm>
          <a:off x="2641111" y="1681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90</xdr:row>
      <xdr:rowOff>127812</xdr:rowOff>
    </xdr:from>
    <xdr:to>
      <xdr:col>10</xdr:col>
      <xdr:colOff>114300</xdr:colOff>
      <xdr:row>91</xdr:row>
      <xdr:rowOff>10998</xdr:rowOff>
    </xdr:to>
    <xdr:cxnSp macro="">
      <xdr:nvCxnSpPr>
        <xdr:cNvPr id="244" name="直線コネクタ 243"/>
        <xdr:cNvCxnSpPr/>
      </xdr:nvCxnSpPr>
      <xdr:spPr>
        <a:xfrm>
          <a:off x="1130300" y="15558312"/>
          <a:ext cx="889000" cy="54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72579</xdr:rowOff>
    </xdr:from>
    <xdr:to>
      <xdr:col>10</xdr:col>
      <xdr:colOff>165100</xdr:colOff>
      <xdr:row>98</xdr:row>
      <xdr:rowOff>2729</xdr:rowOff>
    </xdr:to>
    <xdr:sp macro="" textlink="">
      <xdr:nvSpPr>
        <xdr:cNvPr id="245" name="フローチャート: 判断 244"/>
        <xdr:cNvSpPr/>
      </xdr:nvSpPr>
      <xdr:spPr>
        <a:xfrm>
          <a:off x="1968500" y="16703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165306</xdr:rowOff>
    </xdr:from>
    <xdr:ext cx="534377" cy="259045"/>
    <xdr:sp macro="" textlink="">
      <xdr:nvSpPr>
        <xdr:cNvPr id="246" name="テキスト ボックス 245"/>
        <xdr:cNvSpPr txBox="1"/>
      </xdr:nvSpPr>
      <xdr:spPr>
        <a:xfrm>
          <a:off x="1752111" y="16795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80442</xdr:rowOff>
    </xdr:from>
    <xdr:to>
      <xdr:col>6</xdr:col>
      <xdr:colOff>38100</xdr:colOff>
      <xdr:row>98</xdr:row>
      <xdr:rowOff>10592</xdr:rowOff>
    </xdr:to>
    <xdr:sp macro="" textlink="">
      <xdr:nvSpPr>
        <xdr:cNvPr id="247" name="フローチャート: 判断 246"/>
        <xdr:cNvSpPr/>
      </xdr:nvSpPr>
      <xdr:spPr>
        <a:xfrm>
          <a:off x="1079500" y="1671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1719</xdr:rowOff>
    </xdr:from>
    <xdr:ext cx="534377" cy="259045"/>
    <xdr:sp macro="" textlink="">
      <xdr:nvSpPr>
        <xdr:cNvPr id="248" name="テキスト ボックス 247"/>
        <xdr:cNvSpPr txBox="1"/>
      </xdr:nvSpPr>
      <xdr:spPr>
        <a:xfrm>
          <a:off x="863111" y="1680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90568</xdr:rowOff>
    </xdr:from>
    <xdr:to>
      <xdr:col>24</xdr:col>
      <xdr:colOff>114300</xdr:colOff>
      <xdr:row>92</xdr:row>
      <xdr:rowOff>20718</xdr:rowOff>
    </xdr:to>
    <xdr:sp macro="" textlink="">
      <xdr:nvSpPr>
        <xdr:cNvPr id="254" name="楕円 253"/>
        <xdr:cNvSpPr/>
      </xdr:nvSpPr>
      <xdr:spPr>
        <a:xfrm>
          <a:off x="4584700" y="1569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43595</xdr:rowOff>
    </xdr:from>
    <xdr:ext cx="534377" cy="259045"/>
    <xdr:sp macro="" textlink="">
      <xdr:nvSpPr>
        <xdr:cNvPr id="255" name="衛生費該当値テキスト"/>
        <xdr:cNvSpPr txBox="1"/>
      </xdr:nvSpPr>
      <xdr:spPr>
        <a:xfrm>
          <a:off x="4686300" y="15645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165709</xdr:rowOff>
    </xdr:from>
    <xdr:to>
      <xdr:col>20</xdr:col>
      <xdr:colOff>38100</xdr:colOff>
      <xdr:row>91</xdr:row>
      <xdr:rowOff>95859</xdr:rowOff>
    </xdr:to>
    <xdr:sp macro="" textlink="">
      <xdr:nvSpPr>
        <xdr:cNvPr id="256" name="楕円 255"/>
        <xdr:cNvSpPr/>
      </xdr:nvSpPr>
      <xdr:spPr>
        <a:xfrm>
          <a:off x="3746500" y="1559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89</xdr:row>
      <xdr:rowOff>112386</xdr:rowOff>
    </xdr:from>
    <xdr:ext cx="534377" cy="259045"/>
    <xdr:sp macro="" textlink="">
      <xdr:nvSpPr>
        <xdr:cNvPr id="257" name="テキスト ボックス 256"/>
        <xdr:cNvSpPr txBox="1"/>
      </xdr:nvSpPr>
      <xdr:spPr>
        <a:xfrm>
          <a:off x="3530111" y="1537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66269</xdr:rowOff>
    </xdr:from>
    <xdr:to>
      <xdr:col>15</xdr:col>
      <xdr:colOff>101600</xdr:colOff>
      <xdr:row>91</xdr:row>
      <xdr:rowOff>167869</xdr:rowOff>
    </xdr:to>
    <xdr:sp macro="" textlink="">
      <xdr:nvSpPr>
        <xdr:cNvPr id="258" name="楕円 257"/>
        <xdr:cNvSpPr/>
      </xdr:nvSpPr>
      <xdr:spPr>
        <a:xfrm>
          <a:off x="2857500" y="1566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90</xdr:row>
      <xdr:rowOff>12946</xdr:rowOff>
    </xdr:from>
    <xdr:ext cx="534377" cy="259045"/>
    <xdr:sp macro="" textlink="">
      <xdr:nvSpPr>
        <xdr:cNvPr id="259" name="テキスト ボックス 258"/>
        <xdr:cNvSpPr txBox="1"/>
      </xdr:nvSpPr>
      <xdr:spPr>
        <a:xfrm>
          <a:off x="2641111" y="1544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90</xdr:row>
      <xdr:rowOff>131648</xdr:rowOff>
    </xdr:from>
    <xdr:to>
      <xdr:col>10</xdr:col>
      <xdr:colOff>165100</xdr:colOff>
      <xdr:row>91</xdr:row>
      <xdr:rowOff>61798</xdr:rowOff>
    </xdr:to>
    <xdr:sp macro="" textlink="">
      <xdr:nvSpPr>
        <xdr:cNvPr id="260" name="楕円 259"/>
        <xdr:cNvSpPr/>
      </xdr:nvSpPr>
      <xdr:spPr>
        <a:xfrm>
          <a:off x="1968500" y="1556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89</xdr:row>
      <xdr:rowOff>78325</xdr:rowOff>
    </xdr:from>
    <xdr:ext cx="534377" cy="259045"/>
    <xdr:sp macro="" textlink="">
      <xdr:nvSpPr>
        <xdr:cNvPr id="261" name="テキスト ボックス 260"/>
        <xdr:cNvSpPr txBox="1"/>
      </xdr:nvSpPr>
      <xdr:spPr>
        <a:xfrm>
          <a:off x="1752111" y="15337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90</xdr:row>
      <xdr:rowOff>77012</xdr:rowOff>
    </xdr:from>
    <xdr:to>
      <xdr:col>6</xdr:col>
      <xdr:colOff>38100</xdr:colOff>
      <xdr:row>91</xdr:row>
      <xdr:rowOff>7162</xdr:rowOff>
    </xdr:to>
    <xdr:sp macro="" textlink="">
      <xdr:nvSpPr>
        <xdr:cNvPr id="262" name="楕円 261"/>
        <xdr:cNvSpPr/>
      </xdr:nvSpPr>
      <xdr:spPr>
        <a:xfrm>
          <a:off x="1079500" y="1550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89</xdr:row>
      <xdr:rowOff>23689</xdr:rowOff>
    </xdr:from>
    <xdr:ext cx="534377" cy="259045"/>
    <xdr:sp macro="" textlink="">
      <xdr:nvSpPr>
        <xdr:cNvPr id="263" name="テキスト ボックス 262"/>
        <xdr:cNvSpPr txBox="1"/>
      </xdr:nvSpPr>
      <xdr:spPr>
        <a:xfrm>
          <a:off x="863111" y="1528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154178</xdr:rowOff>
    </xdr:from>
    <xdr:to>
      <xdr:col>54</xdr:col>
      <xdr:colOff>189865</xdr:colOff>
      <xdr:row>39</xdr:row>
      <xdr:rowOff>1016</xdr:rowOff>
    </xdr:to>
    <xdr:cxnSp macro="">
      <xdr:nvCxnSpPr>
        <xdr:cNvPr id="287" name="直線コネクタ 286"/>
        <xdr:cNvCxnSpPr/>
      </xdr:nvCxnSpPr>
      <xdr:spPr>
        <a:xfrm flipV="1">
          <a:off x="10475595" y="5469128"/>
          <a:ext cx="127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4843</xdr:rowOff>
    </xdr:from>
    <xdr:ext cx="378565" cy="259045"/>
    <xdr:sp macro="" textlink="">
      <xdr:nvSpPr>
        <xdr:cNvPr id="288" name="労働費最小値テキスト"/>
        <xdr:cNvSpPr txBox="1"/>
      </xdr:nvSpPr>
      <xdr:spPr>
        <a:xfrm>
          <a:off x="10528300" y="6691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1016</xdr:rowOff>
    </xdr:from>
    <xdr:to>
      <xdr:col>55</xdr:col>
      <xdr:colOff>88900</xdr:colOff>
      <xdr:row>39</xdr:row>
      <xdr:rowOff>1016</xdr:rowOff>
    </xdr:to>
    <xdr:cxnSp macro="">
      <xdr:nvCxnSpPr>
        <xdr:cNvPr id="289" name="直線コネクタ 288"/>
        <xdr:cNvCxnSpPr/>
      </xdr:nvCxnSpPr>
      <xdr:spPr>
        <a:xfrm>
          <a:off x="10388600" y="6687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100855</xdr:rowOff>
    </xdr:from>
    <xdr:ext cx="469744" cy="259045"/>
    <xdr:sp macro="" textlink="">
      <xdr:nvSpPr>
        <xdr:cNvPr id="290" name="労働費最大値テキスト"/>
        <xdr:cNvSpPr txBox="1"/>
      </xdr:nvSpPr>
      <xdr:spPr>
        <a:xfrm>
          <a:off x="10528300" y="524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154178</xdr:rowOff>
    </xdr:from>
    <xdr:to>
      <xdr:col>55</xdr:col>
      <xdr:colOff>88900</xdr:colOff>
      <xdr:row>31</xdr:row>
      <xdr:rowOff>154178</xdr:rowOff>
    </xdr:to>
    <xdr:cxnSp macro="">
      <xdr:nvCxnSpPr>
        <xdr:cNvPr id="291" name="直線コネクタ 290"/>
        <xdr:cNvCxnSpPr/>
      </xdr:nvCxnSpPr>
      <xdr:spPr>
        <a:xfrm>
          <a:off x="10388600" y="5469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122174</xdr:rowOff>
    </xdr:from>
    <xdr:to>
      <xdr:col>55</xdr:col>
      <xdr:colOff>0</xdr:colOff>
      <xdr:row>35</xdr:row>
      <xdr:rowOff>130175</xdr:rowOff>
    </xdr:to>
    <xdr:cxnSp macro="">
      <xdr:nvCxnSpPr>
        <xdr:cNvPr id="292" name="直線コネクタ 291"/>
        <xdr:cNvCxnSpPr/>
      </xdr:nvCxnSpPr>
      <xdr:spPr>
        <a:xfrm>
          <a:off x="9639300" y="6122924"/>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45610</xdr:rowOff>
    </xdr:from>
    <xdr:ext cx="378565" cy="259045"/>
    <xdr:sp macro="" textlink="">
      <xdr:nvSpPr>
        <xdr:cNvPr id="293" name="労働費平均値テキスト"/>
        <xdr:cNvSpPr txBox="1"/>
      </xdr:nvSpPr>
      <xdr:spPr>
        <a:xfrm>
          <a:off x="10528300" y="638926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67183</xdr:rowOff>
    </xdr:from>
    <xdr:to>
      <xdr:col>55</xdr:col>
      <xdr:colOff>50800</xdr:colOff>
      <xdr:row>37</xdr:row>
      <xdr:rowOff>168783</xdr:rowOff>
    </xdr:to>
    <xdr:sp macro="" textlink="">
      <xdr:nvSpPr>
        <xdr:cNvPr id="294" name="フローチャート: 判断 293"/>
        <xdr:cNvSpPr/>
      </xdr:nvSpPr>
      <xdr:spPr>
        <a:xfrm>
          <a:off x="104267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44831</xdr:rowOff>
    </xdr:from>
    <xdr:to>
      <xdr:col>50</xdr:col>
      <xdr:colOff>114300</xdr:colOff>
      <xdr:row>35</xdr:row>
      <xdr:rowOff>122174</xdr:rowOff>
    </xdr:to>
    <xdr:cxnSp macro="">
      <xdr:nvCxnSpPr>
        <xdr:cNvPr id="295" name="直線コネクタ 294"/>
        <xdr:cNvCxnSpPr/>
      </xdr:nvCxnSpPr>
      <xdr:spPr>
        <a:xfrm>
          <a:off x="8750300" y="6045581"/>
          <a:ext cx="889000" cy="7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62992</xdr:rowOff>
    </xdr:from>
    <xdr:to>
      <xdr:col>50</xdr:col>
      <xdr:colOff>165100</xdr:colOff>
      <xdr:row>37</xdr:row>
      <xdr:rowOff>164592</xdr:rowOff>
    </xdr:to>
    <xdr:sp macro="" textlink="">
      <xdr:nvSpPr>
        <xdr:cNvPr id="296" name="フローチャート: 判断 295"/>
        <xdr:cNvSpPr/>
      </xdr:nvSpPr>
      <xdr:spPr>
        <a:xfrm>
          <a:off x="9588500" y="64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155719</xdr:rowOff>
    </xdr:from>
    <xdr:ext cx="378565" cy="259045"/>
    <xdr:sp macro="" textlink="">
      <xdr:nvSpPr>
        <xdr:cNvPr id="297" name="テキスト ボックス 296"/>
        <xdr:cNvSpPr txBox="1"/>
      </xdr:nvSpPr>
      <xdr:spPr>
        <a:xfrm>
          <a:off x="9450017" y="6499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44831</xdr:rowOff>
    </xdr:from>
    <xdr:to>
      <xdr:col>45</xdr:col>
      <xdr:colOff>177800</xdr:colOff>
      <xdr:row>35</xdr:row>
      <xdr:rowOff>92075</xdr:rowOff>
    </xdr:to>
    <xdr:cxnSp macro="">
      <xdr:nvCxnSpPr>
        <xdr:cNvPr id="298" name="直線コネクタ 297"/>
        <xdr:cNvCxnSpPr/>
      </xdr:nvCxnSpPr>
      <xdr:spPr>
        <a:xfrm flipV="1">
          <a:off x="7861300" y="6045581"/>
          <a:ext cx="889000" cy="4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50419</xdr:rowOff>
    </xdr:from>
    <xdr:to>
      <xdr:col>46</xdr:col>
      <xdr:colOff>38100</xdr:colOff>
      <xdr:row>37</xdr:row>
      <xdr:rowOff>152019</xdr:rowOff>
    </xdr:to>
    <xdr:sp macro="" textlink="">
      <xdr:nvSpPr>
        <xdr:cNvPr id="299" name="フローチャート: 判断 298"/>
        <xdr:cNvSpPr/>
      </xdr:nvSpPr>
      <xdr:spPr>
        <a:xfrm>
          <a:off x="8699500" y="6394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143146</xdr:rowOff>
    </xdr:from>
    <xdr:ext cx="378565" cy="259045"/>
    <xdr:sp macro="" textlink="">
      <xdr:nvSpPr>
        <xdr:cNvPr id="300" name="テキスト ボックス 299"/>
        <xdr:cNvSpPr txBox="1"/>
      </xdr:nvSpPr>
      <xdr:spPr>
        <a:xfrm>
          <a:off x="8561017" y="6486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78359</xdr:rowOff>
    </xdr:from>
    <xdr:to>
      <xdr:col>41</xdr:col>
      <xdr:colOff>50800</xdr:colOff>
      <xdr:row>35</xdr:row>
      <xdr:rowOff>92075</xdr:rowOff>
    </xdr:to>
    <xdr:cxnSp macro="">
      <xdr:nvCxnSpPr>
        <xdr:cNvPr id="301" name="直線コネクタ 300"/>
        <xdr:cNvCxnSpPr/>
      </xdr:nvCxnSpPr>
      <xdr:spPr>
        <a:xfrm>
          <a:off x="6972300" y="6079109"/>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27178</xdr:rowOff>
    </xdr:from>
    <xdr:to>
      <xdr:col>41</xdr:col>
      <xdr:colOff>101600</xdr:colOff>
      <xdr:row>37</xdr:row>
      <xdr:rowOff>128778</xdr:rowOff>
    </xdr:to>
    <xdr:sp macro="" textlink="">
      <xdr:nvSpPr>
        <xdr:cNvPr id="302" name="フローチャート: 判断 301"/>
        <xdr:cNvSpPr/>
      </xdr:nvSpPr>
      <xdr:spPr>
        <a:xfrm>
          <a:off x="78105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119905</xdr:rowOff>
    </xdr:from>
    <xdr:ext cx="378565" cy="259045"/>
    <xdr:sp macro="" textlink="">
      <xdr:nvSpPr>
        <xdr:cNvPr id="303" name="テキスト ボックス 302"/>
        <xdr:cNvSpPr txBox="1"/>
      </xdr:nvSpPr>
      <xdr:spPr>
        <a:xfrm>
          <a:off x="7672017" y="6463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53848</xdr:rowOff>
    </xdr:from>
    <xdr:to>
      <xdr:col>36</xdr:col>
      <xdr:colOff>165100</xdr:colOff>
      <xdr:row>37</xdr:row>
      <xdr:rowOff>155448</xdr:rowOff>
    </xdr:to>
    <xdr:sp macro="" textlink="">
      <xdr:nvSpPr>
        <xdr:cNvPr id="304" name="フローチャート: 判断 303"/>
        <xdr:cNvSpPr/>
      </xdr:nvSpPr>
      <xdr:spPr>
        <a:xfrm>
          <a:off x="6921500" y="639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146575</xdr:rowOff>
    </xdr:from>
    <xdr:ext cx="378565" cy="259045"/>
    <xdr:sp macro="" textlink="">
      <xdr:nvSpPr>
        <xdr:cNvPr id="305" name="テキスト ボックス 304"/>
        <xdr:cNvSpPr txBox="1"/>
      </xdr:nvSpPr>
      <xdr:spPr>
        <a:xfrm>
          <a:off x="6783017" y="6490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79375</xdr:rowOff>
    </xdr:from>
    <xdr:to>
      <xdr:col>55</xdr:col>
      <xdr:colOff>50800</xdr:colOff>
      <xdr:row>36</xdr:row>
      <xdr:rowOff>9525</xdr:rowOff>
    </xdr:to>
    <xdr:sp macro="" textlink="">
      <xdr:nvSpPr>
        <xdr:cNvPr id="311" name="楕円 310"/>
        <xdr:cNvSpPr/>
      </xdr:nvSpPr>
      <xdr:spPr>
        <a:xfrm>
          <a:off x="10426700" y="608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102252</xdr:rowOff>
    </xdr:from>
    <xdr:ext cx="469744" cy="259045"/>
    <xdr:sp macro="" textlink="">
      <xdr:nvSpPr>
        <xdr:cNvPr id="312" name="労働費該当値テキスト"/>
        <xdr:cNvSpPr txBox="1"/>
      </xdr:nvSpPr>
      <xdr:spPr>
        <a:xfrm>
          <a:off x="10528300" y="593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71374</xdr:rowOff>
    </xdr:from>
    <xdr:to>
      <xdr:col>50</xdr:col>
      <xdr:colOff>165100</xdr:colOff>
      <xdr:row>36</xdr:row>
      <xdr:rowOff>1524</xdr:rowOff>
    </xdr:to>
    <xdr:sp macro="" textlink="">
      <xdr:nvSpPr>
        <xdr:cNvPr id="313" name="楕円 312"/>
        <xdr:cNvSpPr/>
      </xdr:nvSpPr>
      <xdr:spPr>
        <a:xfrm>
          <a:off x="9588500" y="607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18051</xdr:rowOff>
    </xdr:from>
    <xdr:ext cx="469744" cy="259045"/>
    <xdr:sp macro="" textlink="">
      <xdr:nvSpPr>
        <xdr:cNvPr id="314" name="テキスト ボックス 313"/>
        <xdr:cNvSpPr txBox="1"/>
      </xdr:nvSpPr>
      <xdr:spPr>
        <a:xfrm>
          <a:off x="9404428" y="5847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165481</xdr:rowOff>
    </xdr:from>
    <xdr:to>
      <xdr:col>46</xdr:col>
      <xdr:colOff>38100</xdr:colOff>
      <xdr:row>35</xdr:row>
      <xdr:rowOff>95631</xdr:rowOff>
    </xdr:to>
    <xdr:sp macro="" textlink="">
      <xdr:nvSpPr>
        <xdr:cNvPr id="315" name="楕円 314"/>
        <xdr:cNvSpPr/>
      </xdr:nvSpPr>
      <xdr:spPr>
        <a:xfrm>
          <a:off x="8699500" y="599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112158</xdr:rowOff>
    </xdr:from>
    <xdr:ext cx="469744" cy="259045"/>
    <xdr:sp macro="" textlink="">
      <xdr:nvSpPr>
        <xdr:cNvPr id="316" name="テキスト ボックス 315"/>
        <xdr:cNvSpPr txBox="1"/>
      </xdr:nvSpPr>
      <xdr:spPr>
        <a:xfrm>
          <a:off x="8515428" y="5770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41275</xdr:rowOff>
    </xdr:from>
    <xdr:to>
      <xdr:col>41</xdr:col>
      <xdr:colOff>101600</xdr:colOff>
      <xdr:row>35</xdr:row>
      <xdr:rowOff>142875</xdr:rowOff>
    </xdr:to>
    <xdr:sp macro="" textlink="">
      <xdr:nvSpPr>
        <xdr:cNvPr id="317" name="楕円 316"/>
        <xdr:cNvSpPr/>
      </xdr:nvSpPr>
      <xdr:spPr>
        <a:xfrm>
          <a:off x="7810500" y="604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159402</xdr:rowOff>
    </xdr:from>
    <xdr:ext cx="469744" cy="259045"/>
    <xdr:sp macro="" textlink="">
      <xdr:nvSpPr>
        <xdr:cNvPr id="318" name="テキスト ボックス 317"/>
        <xdr:cNvSpPr txBox="1"/>
      </xdr:nvSpPr>
      <xdr:spPr>
        <a:xfrm>
          <a:off x="7626428" y="5817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27559</xdr:rowOff>
    </xdr:from>
    <xdr:to>
      <xdr:col>36</xdr:col>
      <xdr:colOff>165100</xdr:colOff>
      <xdr:row>35</xdr:row>
      <xdr:rowOff>129159</xdr:rowOff>
    </xdr:to>
    <xdr:sp macro="" textlink="">
      <xdr:nvSpPr>
        <xdr:cNvPr id="319" name="楕円 318"/>
        <xdr:cNvSpPr/>
      </xdr:nvSpPr>
      <xdr:spPr>
        <a:xfrm>
          <a:off x="6921500" y="602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145686</xdr:rowOff>
    </xdr:from>
    <xdr:ext cx="469744" cy="259045"/>
    <xdr:sp macro="" textlink="">
      <xdr:nvSpPr>
        <xdr:cNvPr id="320" name="テキスト ボックス 319"/>
        <xdr:cNvSpPr txBox="1"/>
      </xdr:nvSpPr>
      <xdr:spPr>
        <a:xfrm>
          <a:off x="6737428" y="5803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55</xdr:row>
      <xdr:rowOff>54627</xdr:rowOff>
    </xdr:from>
    <xdr:ext cx="377026" cy="259045"/>
    <xdr:sp macro="" textlink="">
      <xdr:nvSpPr>
        <xdr:cNvPr id="334" name="テキスト ボックス 333"/>
        <xdr:cNvSpPr txBox="1"/>
      </xdr:nvSpPr>
      <xdr:spPr>
        <a:xfrm>
          <a:off x="6226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111777</xdr:rowOff>
    </xdr:from>
    <xdr:ext cx="467179" cy="259045"/>
    <xdr:sp macro="" textlink="">
      <xdr:nvSpPr>
        <xdr:cNvPr id="336" name="テキスト ボックス 335"/>
        <xdr:cNvSpPr txBox="1"/>
      </xdr:nvSpPr>
      <xdr:spPr>
        <a:xfrm>
          <a:off x="6136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49</xdr:row>
      <xdr:rowOff>168927</xdr:rowOff>
    </xdr:from>
    <xdr:ext cx="467179" cy="259045"/>
    <xdr:sp macro="" textlink="">
      <xdr:nvSpPr>
        <xdr:cNvPr id="338" name="テキスト ボックス 337"/>
        <xdr:cNvSpPr txBox="1"/>
      </xdr:nvSpPr>
      <xdr:spPr>
        <a:xfrm>
          <a:off x="6136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47</xdr:row>
      <xdr:rowOff>54627</xdr:rowOff>
    </xdr:from>
    <xdr:ext cx="467179" cy="259045"/>
    <xdr:sp macro="" textlink="">
      <xdr:nvSpPr>
        <xdr:cNvPr id="340" name="テキスト ボックス 339"/>
        <xdr:cNvSpPr txBox="1"/>
      </xdr:nvSpPr>
      <xdr:spPr>
        <a:xfrm>
          <a:off x="6136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121412</xdr:rowOff>
    </xdr:from>
    <xdr:to>
      <xdr:col>54</xdr:col>
      <xdr:colOff>189865</xdr:colOff>
      <xdr:row>58</xdr:row>
      <xdr:rowOff>139700</xdr:rowOff>
    </xdr:to>
    <xdr:cxnSp macro="">
      <xdr:nvCxnSpPr>
        <xdr:cNvPr id="342" name="直線コネクタ 341"/>
        <xdr:cNvCxnSpPr/>
      </xdr:nvCxnSpPr>
      <xdr:spPr>
        <a:xfrm flipV="1">
          <a:off x="10475595" y="8693912"/>
          <a:ext cx="127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143527</xdr:rowOff>
    </xdr:from>
    <xdr:ext cx="249299" cy="259045"/>
    <xdr:sp macro="" textlink="">
      <xdr:nvSpPr>
        <xdr:cNvPr id="343" name="農林水産業費最小値テキスト"/>
        <xdr:cNvSpPr txBox="1"/>
      </xdr:nvSpPr>
      <xdr:spPr>
        <a:xfrm>
          <a:off x="10528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139700</xdr:rowOff>
    </xdr:from>
    <xdr:to>
      <xdr:col>55</xdr:col>
      <xdr:colOff>88900</xdr:colOff>
      <xdr:row>58</xdr:row>
      <xdr:rowOff>139700</xdr:rowOff>
    </xdr:to>
    <xdr:cxnSp macro="">
      <xdr:nvCxnSpPr>
        <xdr:cNvPr id="344" name="直線コネクタ 343"/>
        <xdr:cNvCxnSpPr/>
      </xdr:nvCxnSpPr>
      <xdr:spPr>
        <a:xfrm>
          <a:off x="10388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68089</xdr:rowOff>
    </xdr:from>
    <xdr:ext cx="469744" cy="259045"/>
    <xdr:sp macro="" textlink="">
      <xdr:nvSpPr>
        <xdr:cNvPr id="345" name="農林水産業費最大値テキスト"/>
        <xdr:cNvSpPr txBox="1"/>
      </xdr:nvSpPr>
      <xdr:spPr>
        <a:xfrm>
          <a:off x="10528300" y="8469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121412</xdr:rowOff>
    </xdr:from>
    <xdr:to>
      <xdr:col>55</xdr:col>
      <xdr:colOff>88900</xdr:colOff>
      <xdr:row>50</xdr:row>
      <xdr:rowOff>121412</xdr:rowOff>
    </xdr:to>
    <xdr:cxnSp macro="">
      <xdr:nvCxnSpPr>
        <xdr:cNvPr id="346" name="直線コネクタ 345"/>
        <xdr:cNvCxnSpPr/>
      </xdr:nvCxnSpPr>
      <xdr:spPr>
        <a:xfrm>
          <a:off x="10388600" y="8693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139700</xdr:rowOff>
    </xdr:from>
    <xdr:to>
      <xdr:col>55</xdr:col>
      <xdr:colOff>0</xdr:colOff>
      <xdr:row>58</xdr:row>
      <xdr:rowOff>139700</xdr:rowOff>
    </xdr:to>
    <xdr:cxnSp macro="">
      <xdr:nvCxnSpPr>
        <xdr:cNvPr id="347" name="直線コネクタ 346"/>
        <xdr:cNvCxnSpPr/>
      </xdr:nvCxnSpPr>
      <xdr:spPr>
        <a:xfrm>
          <a:off x="9639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88460</xdr:rowOff>
    </xdr:from>
    <xdr:ext cx="378565" cy="259045"/>
    <xdr:sp macro="" textlink="">
      <xdr:nvSpPr>
        <xdr:cNvPr id="348" name="農林水産業費平均値テキスト"/>
        <xdr:cNvSpPr txBox="1"/>
      </xdr:nvSpPr>
      <xdr:spPr>
        <a:xfrm>
          <a:off x="10528300" y="968966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65583</xdr:rowOff>
    </xdr:from>
    <xdr:to>
      <xdr:col>55</xdr:col>
      <xdr:colOff>50800</xdr:colOff>
      <xdr:row>57</xdr:row>
      <xdr:rowOff>167183</xdr:rowOff>
    </xdr:to>
    <xdr:sp macro="" textlink="">
      <xdr:nvSpPr>
        <xdr:cNvPr id="349" name="フローチャート: 判断 348"/>
        <xdr:cNvSpPr/>
      </xdr:nvSpPr>
      <xdr:spPr>
        <a:xfrm>
          <a:off x="10426700" y="983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139700</xdr:rowOff>
    </xdr:from>
    <xdr:to>
      <xdr:col>50</xdr:col>
      <xdr:colOff>114300</xdr:colOff>
      <xdr:row>58</xdr:row>
      <xdr:rowOff>139700</xdr:rowOff>
    </xdr:to>
    <xdr:cxnSp macro="">
      <xdr:nvCxnSpPr>
        <xdr:cNvPr id="350" name="直線コネクタ 349"/>
        <xdr:cNvCxnSpPr/>
      </xdr:nvCxnSpPr>
      <xdr:spPr>
        <a:xfrm>
          <a:off x="8750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153822</xdr:rowOff>
    </xdr:from>
    <xdr:to>
      <xdr:col>50</xdr:col>
      <xdr:colOff>165100</xdr:colOff>
      <xdr:row>57</xdr:row>
      <xdr:rowOff>83972</xdr:rowOff>
    </xdr:to>
    <xdr:sp macro="" textlink="">
      <xdr:nvSpPr>
        <xdr:cNvPr id="351" name="フローチャート: 判断 350"/>
        <xdr:cNvSpPr/>
      </xdr:nvSpPr>
      <xdr:spPr>
        <a:xfrm>
          <a:off x="9588500" y="975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55</xdr:row>
      <xdr:rowOff>100499</xdr:rowOff>
    </xdr:from>
    <xdr:ext cx="378565" cy="259045"/>
    <xdr:sp macro="" textlink="">
      <xdr:nvSpPr>
        <xdr:cNvPr id="352" name="テキスト ボックス 351"/>
        <xdr:cNvSpPr txBox="1"/>
      </xdr:nvSpPr>
      <xdr:spPr>
        <a:xfrm>
          <a:off x="9450017" y="9530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139700</xdr:rowOff>
    </xdr:from>
    <xdr:to>
      <xdr:col>45</xdr:col>
      <xdr:colOff>177800</xdr:colOff>
      <xdr:row>58</xdr:row>
      <xdr:rowOff>139700</xdr:rowOff>
    </xdr:to>
    <xdr:cxnSp macro="">
      <xdr:nvCxnSpPr>
        <xdr:cNvPr id="353" name="直線コネクタ 352"/>
        <xdr:cNvCxnSpPr/>
      </xdr:nvCxnSpPr>
      <xdr:spPr>
        <a:xfrm>
          <a:off x="7861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124104</xdr:rowOff>
    </xdr:from>
    <xdr:to>
      <xdr:col>46</xdr:col>
      <xdr:colOff>38100</xdr:colOff>
      <xdr:row>58</xdr:row>
      <xdr:rowOff>54254</xdr:rowOff>
    </xdr:to>
    <xdr:sp macro="" textlink="">
      <xdr:nvSpPr>
        <xdr:cNvPr id="354" name="フローチャート: 判断 353"/>
        <xdr:cNvSpPr/>
      </xdr:nvSpPr>
      <xdr:spPr>
        <a:xfrm>
          <a:off x="8699500" y="989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56</xdr:row>
      <xdr:rowOff>70781</xdr:rowOff>
    </xdr:from>
    <xdr:ext cx="378565" cy="259045"/>
    <xdr:sp macro="" textlink="">
      <xdr:nvSpPr>
        <xdr:cNvPr id="355" name="テキスト ボックス 354"/>
        <xdr:cNvSpPr txBox="1"/>
      </xdr:nvSpPr>
      <xdr:spPr>
        <a:xfrm>
          <a:off x="8561017" y="9671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139700</xdr:rowOff>
    </xdr:from>
    <xdr:to>
      <xdr:col>41</xdr:col>
      <xdr:colOff>50800</xdr:colOff>
      <xdr:row>58</xdr:row>
      <xdr:rowOff>139700</xdr:rowOff>
    </xdr:to>
    <xdr:cxnSp macro="">
      <xdr:nvCxnSpPr>
        <xdr:cNvPr id="356" name="直線コネクタ 355"/>
        <xdr:cNvCxnSpPr/>
      </xdr:nvCxnSpPr>
      <xdr:spPr>
        <a:xfrm>
          <a:off x="697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149708</xdr:rowOff>
    </xdr:from>
    <xdr:to>
      <xdr:col>41</xdr:col>
      <xdr:colOff>101600</xdr:colOff>
      <xdr:row>58</xdr:row>
      <xdr:rowOff>79858</xdr:rowOff>
    </xdr:to>
    <xdr:sp macro="" textlink="">
      <xdr:nvSpPr>
        <xdr:cNvPr id="357" name="フローチャート: 判断 356"/>
        <xdr:cNvSpPr/>
      </xdr:nvSpPr>
      <xdr:spPr>
        <a:xfrm>
          <a:off x="7810500" y="992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56</xdr:row>
      <xdr:rowOff>96385</xdr:rowOff>
    </xdr:from>
    <xdr:ext cx="378565" cy="259045"/>
    <xdr:sp macro="" textlink="">
      <xdr:nvSpPr>
        <xdr:cNvPr id="358" name="テキスト ボックス 357"/>
        <xdr:cNvSpPr txBox="1"/>
      </xdr:nvSpPr>
      <xdr:spPr>
        <a:xfrm>
          <a:off x="7672017" y="9697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152451</xdr:rowOff>
    </xdr:from>
    <xdr:to>
      <xdr:col>36</xdr:col>
      <xdr:colOff>165100</xdr:colOff>
      <xdr:row>58</xdr:row>
      <xdr:rowOff>82601</xdr:rowOff>
    </xdr:to>
    <xdr:sp macro="" textlink="">
      <xdr:nvSpPr>
        <xdr:cNvPr id="359" name="フローチャート: 判断 358"/>
        <xdr:cNvSpPr/>
      </xdr:nvSpPr>
      <xdr:spPr>
        <a:xfrm>
          <a:off x="6921500" y="99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56</xdr:row>
      <xdr:rowOff>99128</xdr:rowOff>
    </xdr:from>
    <xdr:ext cx="378565" cy="259045"/>
    <xdr:sp macro="" textlink="">
      <xdr:nvSpPr>
        <xdr:cNvPr id="360" name="テキスト ボックス 359"/>
        <xdr:cNvSpPr txBox="1"/>
      </xdr:nvSpPr>
      <xdr:spPr>
        <a:xfrm>
          <a:off x="6783017" y="9700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88900</xdr:rowOff>
    </xdr:from>
    <xdr:to>
      <xdr:col>55</xdr:col>
      <xdr:colOff>50800</xdr:colOff>
      <xdr:row>59</xdr:row>
      <xdr:rowOff>19050</xdr:rowOff>
    </xdr:to>
    <xdr:sp macro="" textlink="">
      <xdr:nvSpPr>
        <xdr:cNvPr id="366" name="楕円 365"/>
        <xdr:cNvSpPr/>
      </xdr:nvSpPr>
      <xdr:spPr>
        <a:xfrm>
          <a:off x="10426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3827</xdr:rowOff>
    </xdr:from>
    <xdr:ext cx="249299" cy="259045"/>
    <xdr:sp macro="" textlink="">
      <xdr:nvSpPr>
        <xdr:cNvPr id="367" name="農林水産業費該当値テキスト"/>
        <xdr:cNvSpPr txBox="1"/>
      </xdr:nvSpPr>
      <xdr:spPr>
        <a:xfrm>
          <a:off x="10528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88900</xdr:rowOff>
    </xdr:from>
    <xdr:to>
      <xdr:col>50</xdr:col>
      <xdr:colOff>165100</xdr:colOff>
      <xdr:row>59</xdr:row>
      <xdr:rowOff>19050</xdr:rowOff>
    </xdr:to>
    <xdr:sp macro="" textlink="">
      <xdr:nvSpPr>
        <xdr:cNvPr id="368" name="楕円 367"/>
        <xdr:cNvSpPr/>
      </xdr:nvSpPr>
      <xdr:spPr>
        <a:xfrm>
          <a:off x="9588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59</xdr:row>
      <xdr:rowOff>10177</xdr:rowOff>
    </xdr:from>
    <xdr:ext cx="249299" cy="259045"/>
    <xdr:sp macro="" textlink="">
      <xdr:nvSpPr>
        <xdr:cNvPr id="369" name="テキスト ボックス 368"/>
        <xdr:cNvSpPr txBox="1"/>
      </xdr:nvSpPr>
      <xdr:spPr>
        <a:xfrm>
          <a:off x="9514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88900</xdr:rowOff>
    </xdr:from>
    <xdr:to>
      <xdr:col>46</xdr:col>
      <xdr:colOff>38100</xdr:colOff>
      <xdr:row>59</xdr:row>
      <xdr:rowOff>19050</xdr:rowOff>
    </xdr:to>
    <xdr:sp macro="" textlink="">
      <xdr:nvSpPr>
        <xdr:cNvPr id="370" name="楕円 369"/>
        <xdr:cNvSpPr/>
      </xdr:nvSpPr>
      <xdr:spPr>
        <a:xfrm>
          <a:off x="8699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59</xdr:row>
      <xdr:rowOff>10177</xdr:rowOff>
    </xdr:from>
    <xdr:ext cx="249299" cy="259045"/>
    <xdr:sp macro="" textlink="">
      <xdr:nvSpPr>
        <xdr:cNvPr id="371" name="テキスト ボックス 370"/>
        <xdr:cNvSpPr txBox="1"/>
      </xdr:nvSpPr>
      <xdr:spPr>
        <a:xfrm>
          <a:off x="8625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88900</xdr:rowOff>
    </xdr:from>
    <xdr:to>
      <xdr:col>41</xdr:col>
      <xdr:colOff>101600</xdr:colOff>
      <xdr:row>59</xdr:row>
      <xdr:rowOff>19050</xdr:rowOff>
    </xdr:to>
    <xdr:sp macro="" textlink="">
      <xdr:nvSpPr>
        <xdr:cNvPr id="372" name="楕円 371"/>
        <xdr:cNvSpPr/>
      </xdr:nvSpPr>
      <xdr:spPr>
        <a:xfrm>
          <a:off x="781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59</xdr:row>
      <xdr:rowOff>10177</xdr:rowOff>
    </xdr:from>
    <xdr:ext cx="249299" cy="259045"/>
    <xdr:sp macro="" textlink="">
      <xdr:nvSpPr>
        <xdr:cNvPr id="373" name="テキスト ボックス 372"/>
        <xdr:cNvSpPr txBox="1"/>
      </xdr:nvSpPr>
      <xdr:spPr>
        <a:xfrm>
          <a:off x="773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88900</xdr:rowOff>
    </xdr:from>
    <xdr:to>
      <xdr:col>36</xdr:col>
      <xdr:colOff>165100</xdr:colOff>
      <xdr:row>59</xdr:row>
      <xdr:rowOff>19050</xdr:rowOff>
    </xdr:to>
    <xdr:sp macro="" textlink="">
      <xdr:nvSpPr>
        <xdr:cNvPr id="374" name="楕円 373"/>
        <xdr:cNvSpPr/>
      </xdr:nvSpPr>
      <xdr:spPr>
        <a:xfrm>
          <a:off x="692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59</xdr:row>
      <xdr:rowOff>10177</xdr:rowOff>
    </xdr:from>
    <xdr:ext cx="249299" cy="259045"/>
    <xdr:sp macro="" textlink="">
      <xdr:nvSpPr>
        <xdr:cNvPr id="375" name="テキスト ボックス 374"/>
        <xdr:cNvSpPr txBox="1"/>
      </xdr:nvSpPr>
      <xdr:spPr>
        <a:xfrm>
          <a:off x="684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162011</xdr:rowOff>
    </xdr:from>
    <xdr:to>
      <xdr:col>54</xdr:col>
      <xdr:colOff>189865</xdr:colOff>
      <xdr:row>78</xdr:row>
      <xdr:rowOff>18907</xdr:rowOff>
    </xdr:to>
    <xdr:cxnSp macro="">
      <xdr:nvCxnSpPr>
        <xdr:cNvPr id="397" name="直線コネクタ 396"/>
        <xdr:cNvCxnSpPr/>
      </xdr:nvCxnSpPr>
      <xdr:spPr>
        <a:xfrm flipV="1">
          <a:off x="10475595" y="12334961"/>
          <a:ext cx="1270" cy="1057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22734</xdr:rowOff>
    </xdr:from>
    <xdr:ext cx="469744" cy="259045"/>
    <xdr:sp macro="" textlink="">
      <xdr:nvSpPr>
        <xdr:cNvPr id="398" name="商工費最小値テキスト"/>
        <xdr:cNvSpPr txBox="1"/>
      </xdr:nvSpPr>
      <xdr:spPr>
        <a:xfrm>
          <a:off x="10528300" y="13395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18907</xdr:rowOff>
    </xdr:from>
    <xdr:to>
      <xdr:col>55</xdr:col>
      <xdr:colOff>88900</xdr:colOff>
      <xdr:row>78</xdr:row>
      <xdr:rowOff>18907</xdr:rowOff>
    </xdr:to>
    <xdr:cxnSp macro="">
      <xdr:nvCxnSpPr>
        <xdr:cNvPr id="399" name="直線コネクタ 398"/>
        <xdr:cNvCxnSpPr/>
      </xdr:nvCxnSpPr>
      <xdr:spPr>
        <a:xfrm>
          <a:off x="10388600" y="13392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108688</xdr:rowOff>
    </xdr:from>
    <xdr:ext cx="534377" cy="259045"/>
    <xdr:sp macro="" textlink="">
      <xdr:nvSpPr>
        <xdr:cNvPr id="400" name="商工費最大値テキスト"/>
        <xdr:cNvSpPr txBox="1"/>
      </xdr:nvSpPr>
      <xdr:spPr>
        <a:xfrm>
          <a:off x="10528300" y="1211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162011</xdr:rowOff>
    </xdr:from>
    <xdr:to>
      <xdr:col>55</xdr:col>
      <xdr:colOff>88900</xdr:colOff>
      <xdr:row>71</xdr:row>
      <xdr:rowOff>162011</xdr:rowOff>
    </xdr:to>
    <xdr:cxnSp macro="">
      <xdr:nvCxnSpPr>
        <xdr:cNvPr id="401" name="直線コネクタ 400"/>
        <xdr:cNvCxnSpPr/>
      </xdr:nvCxnSpPr>
      <xdr:spPr>
        <a:xfrm>
          <a:off x="10388600" y="12334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152181</xdr:rowOff>
    </xdr:from>
    <xdr:to>
      <xdr:col>55</xdr:col>
      <xdr:colOff>0</xdr:colOff>
      <xdr:row>71</xdr:row>
      <xdr:rowOff>162011</xdr:rowOff>
    </xdr:to>
    <xdr:cxnSp macro="">
      <xdr:nvCxnSpPr>
        <xdr:cNvPr id="402" name="直線コネクタ 401"/>
        <xdr:cNvCxnSpPr/>
      </xdr:nvCxnSpPr>
      <xdr:spPr>
        <a:xfrm>
          <a:off x="9639300" y="12325131"/>
          <a:ext cx="8382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148251</xdr:rowOff>
    </xdr:from>
    <xdr:ext cx="469744" cy="259045"/>
    <xdr:sp macro="" textlink="">
      <xdr:nvSpPr>
        <xdr:cNvPr id="403" name="商工費平均値テキスト"/>
        <xdr:cNvSpPr txBox="1"/>
      </xdr:nvSpPr>
      <xdr:spPr>
        <a:xfrm>
          <a:off x="10528300" y="131784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169824</xdr:rowOff>
    </xdr:from>
    <xdr:to>
      <xdr:col>55</xdr:col>
      <xdr:colOff>50800</xdr:colOff>
      <xdr:row>77</xdr:row>
      <xdr:rowOff>99974</xdr:rowOff>
    </xdr:to>
    <xdr:sp macro="" textlink="">
      <xdr:nvSpPr>
        <xdr:cNvPr id="404" name="フローチャート: 判断 403"/>
        <xdr:cNvSpPr/>
      </xdr:nvSpPr>
      <xdr:spPr>
        <a:xfrm>
          <a:off x="10426700" y="1320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147793</xdr:rowOff>
    </xdr:from>
    <xdr:to>
      <xdr:col>50</xdr:col>
      <xdr:colOff>114300</xdr:colOff>
      <xdr:row>71</xdr:row>
      <xdr:rowOff>152181</xdr:rowOff>
    </xdr:to>
    <xdr:cxnSp macro="">
      <xdr:nvCxnSpPr>
        <xdr:cNvPr id="405" name="直線コネクタ 404"/>
        <xdr:cNvCxnSpPr/>
      </xdr:nvCxnSpPr>
      <xdr:spPr>
        <a:xfrm>
          <a:off x="8750300" y="12320743"/>
          <a:ext cx="889000" cy="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144678</xdr:rowOff>
    </xdr:from>
    <xdr:to>
      <xdr:col>50</xdr:col>
      <xdr:colOff>165100</xdr:colOff>
      <xdr:row>77</xdr:row>
      <xdr:rowOff>74828</xdr:rowOff>
    </xdr:to>
    <xdr:sp macro="" textlink="">
      <xdr:nvSpPr>
        <xdr:cNvPr id="406" name="フローチャート: 判断 405"/>
        <xdr:cNvSpPr/>
      </xdr:nvSpPr>
      <xdr:spPr>
        <a:xfrm>
          <a:off x="9588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65955</xdr:rowOff>
    </xdr:from>
    <xdr:ext cx="469744" cy="259045"/>
    <xdr:sp macro="" textlink="">
      <xdr:nvSpPr>
        <xdr:cNvPr id="407" name="テキスト ボックス 406"/>
        <xdr:cNvSpPr txBox="1"/>
      </xdr:nvSpPr>
      <xdr:spPr>
        <a:xfrm>
          <a:off x="9404428" y="13267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147793</xdr:rowOff>
    </xdr:from>
    <xdr:to>
      <xdr:col>45</xdr:col>
      <xdr:colOff>177800</xdr:colOff>
      <xdr:row>71</xdr:row>
      <xdr:rowOff>154376</xdr:rowOff>
    </xdr:to>
    <xdr:cxnSp macro="">
      <xdr:nvCxnSpPr>
        <xdr:cNvPr id="408" name="直線コネクタ 407"/>
        <xdr:cNvCxnSpPr/>
      </xdr:nvCxnSpPr>
      <xdr:spPr>
        <a:xfrm flipV="1">
          <a:off x="7861300" y="12320743"/>
          <a:ext cx="889000" cy="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59548</xdr:rowOff>
    </xdr:from>
    <xdr:to>
      <xdr:col>46</xdr:col>
      <xdr:colOff>38100</xdr:colOff>
      <xdr:row>77</xdr:row>
      <xdr:rowOff>161148</xdr:rowOff>
    </xdr:to>
    <xdr:sp macro="" textlink="">
      <xdr:nvSpPr>
        <xdr:cNvPr id="409" name="フローチャート: 判断 408"/>
        <xdr:cNvSpPr/>
      </xdr:nvSpPr>
      <xdr:spPr>
        <a:xfrm>
          <a:off x="8699500" y="132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152275</xdr:rowOff>
    </xdr:from>
    <xdr:ext cx="469744" cy="259045"/>
    <xdr:sp macro="" textlink="">
      <xdr:nvSpPr>
        <xdr:cNvPr id="410" name="テキスト ボックス 409"/>
        <xdr:cNvSpPr txBox="1"/>
      </xdr:nvSpPr>
      <xdr:spPr>
        <a:xfrm>
          <a:off x="8515428" y="13353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98735</xdr:rowOff>
    </xdr:from>
    <xdr:to>
      <xdr:col>41</xdr:col>
      <xdr:colOff>50800</xdr:colOff>
      <xdr:row>71</xdr:row>
      <xdr:rowOff>154376</xdr:rowOff>
    </xdr:to>
    <xdr:cxnSp macro="">
      <xdr:nvCxnSpPr>
        <xdr:cNvPr id="411" name="直線コネクタ 410"/>
        <xdr:cNvCxnSpPr/>
      </xdr:nvCxnSpPr>
      <xdr:spPr>
        <a:xfrm>
          <a:off x="6972300" y="12271685"/>
          <a:ext cx="889000" cy="5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55479</xdr:rowOff>
    </xdr:from>
    <xdr:to>
      <xdr:col>41</xdr:col>
      <xdr:colOff>101600</xdr:colOff>
      <xdr:row>77</xdr:row>
      <xdr:rowOff>157079</xdr:rowOff>
    </xdr:to>
    <xdr:sp macro="" textlink="">
      <xdr:nvSpPr>
        <xdr:cNvPr id="412" name="フローチャート: 判断 411"/>
        <xdr:cNvSpPr/>
      </xdr:nvSpPr>
      <xdr:spPr>
        <a:xfrm>
          <a:off x="7810500" y="1325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148206</xdr:rowOff>
    </xdr:from>
    <xdr:ext cx="469744" cy="259045"/>
    <xdr:sp macro="" textlink="">
      <xdr:nvSpPr>
        <xdr:cNvPr id="413" name="テキスト ボックス 412"/>
        <xdr:cNvSpPr txBox="1"/>
      </xdr:nvSpPr>
      <xdr:spPr>
        <a:xfrm>
          <a:off x="7626428" y="1334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36230</xdr:rowOff>
    </xdr:from>
    <xdr:to>
      <xdr:col>36</xdr:col>
      <xdr:colOff>165100</xdr:colOff>
      <xdr:row>77</xdr:row>
      <xdr:rowOff>137830</xdr:rowOff>
    </xdr:to>
    <xdr:sp macro="" textlink="">
      <xdr:nvSpPr>
        <xdr:cNvPr id="414" name="フローチャート: 判断 413"/>
        <xdr:cNvSpPr/>
      </xdr:nvSpPr>
      <xdr:spPr>
        <a:xfrm>
          <a:off x="6921500" y="1323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128957</xdr:rowOff>
    </xdr:from>
    <xdr:ext cx="469744" cy="259045"/>
    <xdr:sp macro="" textlink="">
      <xdr:nvSpPr>
        <xdr:cNvPr id="415" name="テキスト ボックス 414"/>
        <xdr:cNvSpPr txBox="1"/>
      </xdr:nvSpPr>
      <xdr:spPr>
        <a:xfrm>
          <a:off x="6737428" y="13330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111211</xdr:rowOff>
    </xdr:from>
    <xdr:to>
      <xdr:col>55</xdr:col>
      <xdr:colOff>50800</xdr:colOff>
      <xdr:row>72</xdr:row>
      <xdr:rowOff>41361</xdr:rowOff>
    </xdr:to>
    <xdr:sp macro="" textlink="">
      <xdr:nvSpPr>
        <xdr:cNvPr id="421" name="楕円 420"/>
        <xdr:cNvSpPr/>
      </xdr:nvSpPr>
      <xdr:spPr>
        <a:xfrm>
          <a:off x="10426700" y="1228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64238</xdr:rowOff>
    </xdr:from>
    <xdr:ext cx="534377" cy="259045"/>
    <xdr:sp macro="" textlink="">
      <xdr:nvSpPr>
        <xdr:cNvPr id="422" name="商工費該当値テキスト"/>
        <xdr:cNvSpPr txBox="1"/>
      </xdr:nvSpPr>
      <xdr:spPr>
        <a:xfrm>
          <a:off x="10528300" y="12237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101381</xdr:rowOff>
    </xdr:from>
    <xdr:to>
      <xdr:col>50</xdr:col>
      <xdr:colOff>165100</xdr:colOff>
      <xdr:row>72</xdr:row>
      <xdr:rowOff>31531</xdr:rowOff>
    </xdr:to>
    <xdr:sp macro="" textlink="">
      <xdr:nvSpPr>
        <xdr:cNvPr id="423" name="楕円 422"/>
        <xdr:cNvSpPr/>
      </xdr:nvSpPr>
      <xdr:spPr>
        <a:xfrm>
          <a:off x="9588500" y="1227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48058</xdr:rowOff>
    </xdr:from>
    <xdr:ext cx="534377" cy="259045"/>
    <xdr:sp macro="" textlink="">
      <xdr:nvSpPr>
        <xdr:cNvPr id="424" name="テキスト ボックス 423"/>
        <xdr:cNvSpPr txBox="1"/>
      </xdr:nvSpPr>
      <xdr:spPr>
        <a:xfrm>
          <a:off x="9372111" y="12049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96993</xdr:rowOff>
    </xdr:from>
    <xdr:to>
      <xdr:col>46</xdr:col>
      <xdr:colOff>38100</xdr:colOff>
      <xdr:row>72</xdr:row>
      <xdr:rowOff>27143</xdr:rowOff>
    </xdr:to>
    <xdr:sp macro="" textlink="">
      <xdr:nvSpPr>
        <xdr:cNvPr id="425" name="楕円 424"/>
        <xdr:cNvSpPr/>
      </xdr:nvSpPr>
      <xdr:spPr>
        <a:xfrm>
          <a:off x="8699500" y="1226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43670</xdr:rowOff>
    </xdr:from>
    <xdr:ext cx="534377" cy="259045"/>
    <xdr:sp macro="" textlink="">
      <xdr:nvSpPr>
        <xdr:cNvPr id="426" name="テキスト ボックス 425"/>
        <xdr:cNvSpPr txBox="1"/>
      </xdr:nvSpPr>
      <xdr:spPr>
        <a:xfrm>
          <a:off x="8483111" y="12045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103576</xdr:rowOff>
    </xdr:from>
    <xdr:to>
      <xdr:col>41</xdr:col>
      <xdr:colOff>101600</xdr:colOff>
      <xdr:row>72</xdr:row>
      <xdr:rowOff>33726</xdr:rowOff>
    </xdr:to>
    <xdr:sp macro="" textlink="">
      <xdr:nvSpPr>
        <xdr:cNvPr id="427" name="楕円 426"/>
        <xdr:cNvSpPr/>
      </xdr:nvSpPr>
      <xdr:spPr>
        <a:xfrm>
          <a:off x="7810500" y="1227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50253</xdr:rowOff>
    </xdr:from>
    <xdr:ext cx="534377" cy="259045"/>
    <xdr:sp macro="" textlink="">
      <xdr:nvSpPr>
        <xdr:cNvPr id="428" name="テキスト ボックス 427"/>
        <xdr:cNvSpPr txBox="1"/>
      </xdr:nvSpPr>
      <xdr:spPr>
        <a:xfrm>
          <a:off x="7594111" y="1205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47935</xdr:rowOff>
    </xdr:from>
    <xdr:to>
      <xdr:col>36</xdr:col>
      <xdr:colOff>165100</xdr:colOff>
      <xdr:row>71</xdr:row>
      <xdr:rowOff>149535</xdr:rowOff>
    </xdr:to>
    <xdr:sp macro="" textlink="">
      <xdr:nvSpPr>
        <xdr:cNvPr id="429" name="楕円 428"/>
        <xdr:cNvSpPr/>
      </xdr:nvSpPr>
      <xdr:spPr>
        <a:xfrm>
          <a:off x="6921500" y="1222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69</xdr:row>
      <xdr:rowOff>166062</xdr:rowOff>
    </xdr:from>
    <xdr:ext cx="534377" cy="259045"/>
    <xdr:sp macro="" textlink="">
      <xdr:nvSpPr>
        <xdr:cNvPr id="430" name="テキスト ボックス 429"/>
        <xdr:cNvSpPr txBox="1"/>
      </xdr:nvSpPr>
      <xdr:spPr>
        <a:xfrm>
          <a:off x="6705111" y="11996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137582</xdr:rowOff>
    </xdr:from>
    <xdr:to>
      <xdr:col>54</xdr:col>
      <xdr:colOff>189865</xdr:colOff>
      <xdr:row>98</xdr:row>
      <xdr:rowOff>76485</xdr:rowOff>
    </xdr:to>
    <xdr:cxnSp macro="">
      <xdr:nvCxnSpPr>
        <xdr:cNvPr id="454" name="直線コネクタ 453"/>
        <xdr:cNvCxnSpPr/>
      </xdr:nvCxnSpPr>
      <xdr:spPr>
        <a:xfrm flipV="1">
          <a:off x="10475595" y="15910982"/>
          <a:ext cx="1270" cy="967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80312</xdr:rowOff>
    </xdr:from>
    <xdr:ext cx="534377" cy="259045"/>
    <xdr:sp macro="" textlink="">
      <xdr:nvSpPr>
        <xdr:cNvPr id="455" name="土木費最小値テキスト"/>
        <xdr:cNvSpPr txBox="1"/>
      </xdr:nvSpPr>
      <xdr:spPr>
        <a:xfrm>
          <a:off x="10528300" y="16882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76485</xdr:rowOff>
    </xdr:from>
    <xdr:to>
      <xdr:col>55</xdr:col>
      <xdr:colOff>88900</xdr:colOff>
      <xdr:row>98</xdr:row>
      <xdr:rowOff>76485</xdr:rowOff>
    </xdr:to>
    <xdr:cxnSp macro="">
      <xdr:nvCxnSpPr>
        <xdr:cNvPr id="456" name="直線コネクタ 455"/>
        <xdr:cNvCxnSpPr/>
      </xdr:nvCxnSpPr>
      <xdr:spPr>
        <a:xfrm>
          <a:off x="10388600" y="16878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84259</xdr:rowOff>
    </xdr:from>
    <xdr:ext cx="599010" cy="259045"/>
    <xdr:sp macro="" textlink="">
      <xdr:nvSpPr>
        <xdr:cNvPr id="457" name="土木費最大値テキスト"/>
        <xdr:cNvSpPr txBox="1"/>
      </xdr:nvSpPr>
      <xdr:spPr>
        <a:xfrm>
          <a:off x="10528300" y="15686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145,278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137582</xdr:rowOff>
    </xdr:from>
    <xdr:to>
      <xdr:col>55</xdr:col>
      <xdr:colOff>88900</xdr:colOff>
      <xdr:row>92</xdr:row>
      <xdr:rowOff>137582</xdr:rowOff>
    </xdr:to>
    <xdr:cxnSp macro="">
      <xdr:nvCxnSpPr>
        <xdr:cNvPr id="458" name="直線コネクタ 457"/>
        <xdr:cNvCxnSpPr/>
      </xdr:nvCxnSpPr>
      <xdr:spPr>
        <a:xfrm>
          <a:off x="10388600" y="15910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137582</xdr:rowOff>
    </xdr:from>
    <xdr:to>
      <xdr:col>55</xdr:col>
      <xdr:colOff>0</xdr:colOff>
      <xdr:row>93</xdr:row>
      <xdr:rowOff>96098</xdr:rowOff>
    </xdr:to>
    <xdr:cxnSp macro="">
      <xdr:nvCxnSpPr>
        <xdr:cNvPr id="459" name="直線コネクタ 458"/>
        <xdr:cNvCxnSpPr/>
      </xdr:nvCxnSpPr>
      <xdr:spPr>
        <a:xfrm flipV="1">
          <a:off x="9639300" y="15910982"/>
          <a:ext cx="838200" cy="129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27398</xdr:rowOff>
    </xdr:from>
    <xdr:ext cx="534377" cy="259045"/>
    <xdr:sp macro="" textlink="">
      <xdr:nvSpPr>
        <xdr:cNvPr id="460" name="土木費平均値テキスト"/>
        <xdr:cNvSpPr txBox="1"/>
      </xdr:nvSpPr>
      <xdr:spPr>
        <a:xfrm>
          <a:off x="10528300" y="16658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48971</xdr:rowOff>
    </xdr:from>
    <xdr:to>
      <xdr:col>55</xdr:col>
      <xdr:colOff>50800</xdr:colOff>
      <xdr:row>97</xdr:row>
      <xdr:rowOff>150571</xdr:rowOff>
    </xdr:to>
    <xdr:sp macro="" textlink="">
      <xdr:nvSpPr>
        <xdr:cNvPr id="461" name="フローチャート: 判断 460"/>
        <xdr:cNvSpPr/>
      </xdr:nvSpPr>
      <xdr:spPr>
        <a:xfrm>
          <a:off x="10426700" y="1667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96098</xdr:rowOff>
    </xdr:from>
    <xdr:to>
      <xdr:col>50</xdr:col>
      <xdr:colOff>114300</xdr:colOff>
      <xdr:row>93</xdr:row>
      <xdr:rowOff>124811</xdr:rowOff>
    </xdr:to>
    <xdr:cxnSp macro="">
      <xdr:nvCxnSpPr>
        <xdr:cNvPr id="462" name="直線コネクタ 461"/>
        <xdr:cNvCxnSpPr/>
      </xdr:nvCxnSpPr>
      <xdr:spPr>
        <a:xfrm flipV="1">
          <a:off x="8750300" y="16040948"/>
          <a:ext cx="889000" cy="28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76860</xdr:rowOff>
    </xdr:from>
    <xdr:to>
      <xdr:col>50</xdr:col>
      <xdr:colOff>165100</xdr:colOff>
      <xdr:row>98</xdr:row>
      <xdr:rowOff>7010</xdr:rowOff>
    </xdr:to>
    <xdr:sp macro="" textlink="">
      <xdr:nvSpPr>
        <xdr:cNvPr id="463" name="フローチャート: 判断 462"/>
        <xdr:cNvSpPr/>
      </xdr:nvSpPr>
      <xdr:spPr>
        <a:xfrm>
          <a:off x="9588500" y="1670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169587</xdr:rowOff>
    </xdr:from>
    <xdr:ext cx="534377" cy="259045"/>
    <xdr:sp macro="" textlink="">
      <xdr:nvSpPr>
        <xdr:cNvPr id="464" name="テキスト ボックス 463"/>
        <xdr:cNvSpPr txBox="1"/>
      </xdr:nvSpPr>
      <xdr:spPr>
        <a:xfrm>
          <a:off x="9372111" y="1680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25926</xdr:rowOff>
    </xdr:from>
    <xdr:to>
      <xdr:col>45</xdr:col>
      <xdr:colOff>177800</xdr:colOff>
      <xdr:row>93</xdr:row>
      <xdr:rowOff>124811</xdr:rowOff>
    </xdr:to>
    <xdr:cxnSp macro="">
      <xdr:nvCxnSpPr>
        <xdr:cNvPr id="465" name="直線コネクタ 464"/>
        <xdr:cNvCxnSpPr/>
      </xdr:nvCxnSpPr>
      <xdr:spPr>
        <a:xfrm>
          <a:off x="7861300" y="15627876"/>
          <a:ext cx="889000" cy="44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72853</xdr:rowOff>
    </xdr:from>
    <xdr:to>
      <xdr:col>46</xdr:col>
      <xdr:colOff>38100</xdr:colOff>
      <xdr:row>98</xdr:row>
      <xdr:rowOff>3003</xdr:rowOff>
    </xdr:to>
    <xdr:sp macro="" textlink="">
      <xdr:nvSpPr>
        <xdr:cNvPr id="466" name="フローチャート: 判断 465"/>
        <xdr:cNvSpPr/>
      </xdr:nvSpPr>
      <xdr:spPr>
        <a:xfrm>
          <a:off x="8699500" y="1670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165580</xdr:rowOff>
    </xdr:from>
    <xdr:ext cx="534377" cy="259045"/>
    <xdr:sp macro="" textlink="">
      <xdr:nvSpPr>
        <xdr:cNvPr id="467" name="テキスト ボックス 466"/>
        <xdr:cNvSpPr txBox="1"/>
      </xdr:nvSpPr>
      <xdr:spPr>
        <a:xfrm>
          <a:off x="8483111" y="16796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25926</xdr:rowOff>
    </xdr:from>
    <xdr:to>
      <xdr:col>41</xdr:col>
      <xdr:colOff>50800</xdr:colOff>
      <xdr:row>92</xdr:row>
      <xdr:rowOff>118935</xdr:rowOff>
    </xdr:to>
    <xdr:cxnSp macro="">
      <xdr:nvCxnSpPr>
        <xdr:cNvPr id="468" name="直線コネクタ 467"/>
        <xdr:cNvCxnSpPr/>
      </xdr:nvCxnSpPr>
      <xdr:spPr>
        <a:xfrm flipV="1">
          <a:off x="6972300" y="15627876"/>
          <a:ext cx="889000" cy="26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34851</xdr:rowOff>
    </xdr:from>
    <xdr:to>
      <xdr:col>41</xdr:col>
      <xdr:colOff>101600</xdr:colOff>
      <xdr:row>97</xdr:row>
      <xdr:rowOff>136451</xdr:rowOff>
    </xdr:to>
    <xdr:sp macro="" textlink="">
      <xdr:nvSpPr>
        <xdr:cNvPr id="469" name="フローチャート: 判断 468"/>
        <xdr:cNvSpPr/>
      </xdr:nvSpPr>
      <xdr:spPr>
        <a:xfrm>
          <a:off x="7810500" y="16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127578</xdr:rowOff>
    </xdr:from>
    <xdr:ext cx="534377" cy="259045"/>
    <xdr:sp macro="" textlink="">
      <xdr:nvSpPr>
        <xdr:cNvPr id="470" name="テキスト ボックス 469"/>
        <xdr:cNvSpPr txBox="1"/>
      </xdr:nvSpPr>
      <xdr:spPr>
        <a:xfrm>
          <a:off x="7594111" y="1675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62032</xdr:rowOff>
    </xdr:from>
    <xdr:to>
      <xdr:col>36</xdr:col>
      <xdr:colOff>165100</xdr:colOff>
      <xdr:row>97</xdr:row>
      <xdr:rowOff>163632</xdr:rowOff>
    </xdr:to>
    <xdr:sp macro="" textlink="">
      <xdr:nvSpPr>
        <xdr:cNvPr id="471" name="フローチャート: 判断 470"/>
        <xdr:cNvSpPr/>
      </xdr:nvSpPr>
      <xdr:spPr>
        <a:xfrm>
          <a:off x="6921500" y="1669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154759</xdr:rowOff>
    </xdr:from>
    <xdr:ext cx="534377" cy="259045"/>
    <xdr:sp macro="" textlink="">
      <xdr:nvSpPr>
        <xdr:cNvPr id="472" name="テキスト ボックス 471"/>
        <xdr:cNvSpPr txBox="1"/>
      </xdr:nvSpPr>
      <xdr:spPr>
        <a:xfrm>
          <a:off x="6705111" y="16785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86782</xdr:rowOff>
    </xdr:from>
    <xdr:to>
      <xdr:col>55</xdr:col>
      <xdr:colOff>50800</xdr:colOff>
      <xdr:row>93</xdr:row>
      <xdr:rowOff>16932</xdr:rowOff>
    </xdr:to>
    <xdr:sp macro="" textlink="">
      <xdr:nvSpPr>
        <xdr:cNvPr id="478" name="楕円 477"/>
        <xdr:cNvSpPr/>
      </xdr:nvSpPr>
      <xdr:spPr>
        <a:xfrm>
          <a:off x="10426700" y="1586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39809</xdr:rowOff>
    </xdr:from>
    <xdr:ext cx="599010" cy="259045"/>
    <xdr:sp macro="" textlink="">
      <xdr:nvSpPr>
        <xdr:cNvPr id="479" name="土木費該当値テキスト"/>
        <xdr:cNvSpPr txBox="1"/>
      </xdr:nvSpPr>
      <xdr:spPr>
        <a:xfrm>
          <a:off x="10528300" y="15813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45298</xdr:rowOff>
    </xdr:from>
    <xdr:to>
      <xdr:col>50</xdr:col>
      <xdr:colOff>165100</xdr:colOff>
      <xdr:row>93</xdr:row>
      <xdr:rowOff>146898</xdr:rowOff>
    </xdr:to>
    <xdr:sp macro="" textlink="">
      <xdr:nvSpPr>
        <xdr:cNvPr id="480" name="楕円 479"/>
        <xdr:cNvSpPr/>
      </xdr:nvSpPr>
      <xdr:spPr>
        <a:xfrm>
          <a:off x="9588500" y="1599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163425</xdr:rowOff>
    </xdr:from>
    <xdr:ext cx="599010" cy="259045"/>
    <xdr:sp macro="" textlink="">
      <xdr:nvSpPr>
        <xdr:cNvPr id="481" name="テキスト ボックス 480"/>
        <xdr:cNvSpPr txBox="1"/>
      </xdr:nvSpPr>
      <xdr:spPr>
        <a:xfrm>
          <a:off x="9339795" y="1576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74011</xdr:rowOff>
    </xdr:from>
    <xdr:to>
      <xdr:col>46</xdr:col>
      <xdr:colOff>38100</xdr:colOff>
      <xdr:row>94</xdr:row>
      <xdr:rowOff>4161</xdr:rowOff>
    </xdr:to>
    <xdr:sp macro="" textlink="">
      <xdr:nvSpPr>
        <xdr:cNvPr id="482" name="楕円 481"/>
        <xdr:cNvSpPr/>
      </xdr:nvSpPr>
      <xdr:spPr>
        <a:xfrm>
          <a:off x="8699500" y="1601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20688</xdr:rowOff>
    </xdr:from>
    <xdr:ext cx="599010" cy="259045"/>
    <xdr:sp macro="" textlink="">
      <xdr:nvSpPr>
        <xdr:cNvPr id="483" name="テキスト ボックス 482"/>
        <xdr:cNvSpPr txBox="1"/>
      </xdr:nvSpPr>
      <xdr:spPr>
        <a:xfrm>
          <a:off x="8450795" y="15794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90</xdr:row>
      <xdr:rowOff>146576</xdr:rowOff>
    </xdr:from>
    <xdr:to>
      <xdr:col>41</xdr:col>
      <xdr:colOff>101600</xdr:colOff>
      <xdr:row>91</xdr:row>
      <xdr:rowOff>76726</xdr:rowOff>
    </xdr:to>
    <xdr:sp macro="" textlink="">
      <xdr:nvSpPr>
        <xdr:cNvPr id="484" name="楕円 483"/>
        <xdr:cNvSpPr/>
      </xdr:nvSpPr>
      <xdr:spPr>
        <a:xfrm>
          <a:off x="7810500" y="15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89</xdr:row>
      <xdr:rowOff>93253</xdr:rowOff>
    </xdr:from>
    <xdr:ext cx="599010" cy="259045"/>
    <xdr:sp macro="" textlink="">
      <xdr:nvSpPr>
        <xdr:cNvPr id="485" name="テキスト ボックス 484"/>
        <xdr:cNvSpPr txBox="1"/>
      </xdr:nvSpPr>
      <xdr:spPr>
        <a:xfrm>
          <a:off x="7561795" y="15352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68135</xdr:rowOff>
    </xdr:from>
    <xdr:to>
      <xdr:col>36</xdr:col>
      <xdr:colOff>165100</xdr:colOff>
      <xdr:row>92</xdr:row>
      <xdr:rowOff>169735</xdr:rowOff>
    </xdr:to>
    <xdr:sp macro="" textlink="">
      <xdr:nvSpPr>
        <xdr:cNvPr id="486" name="楕円 485"/>
        <xdr:cNvSpPr/>
      </xdr:nvSpPr>
      <xdr:spPr>
        <a:xfrm>
          <a:off x="6921500" y="1584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91</xdr:row>
      <xdr:rowOff>14812</xdr:rowOff>
    </xdr:from>
    <xdr:ext cx="599010" cy="259045"/>
    <xdr:sp macro="" textlink="">
      <xdr:nvSpPr>
        <xdr:cNvPr id="487" name="テキスト ボックス 486"/>
        <xdr:cNvSpPr txBox="1"/>
      </xdr:nvSpPr>
      <xdr:spPr>
        <a:xfrm>
          <a:off x="6672795" y="15616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9" name="テキスト ボックス 508"/>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50089</xdr:rowOff>
    </xdr:from>
    <xdr:to>
      <xdr:col>85</xdr:col>
      <xdr:colOff>126364</xdr:colOff>
      <xdr:row>39</xdr:row>
      <xdr:rowOff>72655</xdr:rowOff>
    </xdr:to>
    <xdr:cxnSp macro="">
      <xdr:nvCxnSpPr>
        <xdr:cNvPr id="513" name="直線コネクタ 512"/>
        <xdr:cNvCxnSpPr/>
      </xdr:nvCxnSpPr>
      <xdr:spPr>
        <a:xfrm flipV="1">
          <a:off x="16317595" y="5365039"/>
          <a:ext cx="1269" cy="1394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76482</xdr:rowOff>
    </xdr:from>
    <xdr:ext cx="378565" cy="259045"/>
    <xdr:sp macro="" textlink="">
      <xdr:nvSpPr>
        <xdr:cNvPr id="514" name="消防費最小値テキスト"/>
        <xdr:cNvSpPr txBox="1"/>
      </xdr:nvSpPr>
      <xdr:spPr>
        <a:xfrm>
          <a:off x="16370300" y="6763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72655</xdr:rowOff>
    </xdr:from>
    <xdr:to>
      <xdr:col>86</xdr:col>
      <xdr:colOff>25400</xdr:colOff>
      <xdr:row>39</xdr:row>
      <xdr:rowOff>72655</xdr:rowOff>
    </xdr:to>
    <xdr:cxnSp macro="">
      <xdr:nvCxnSpPr>
        <xdr:cNvPr id="515" name="直線コネクタ 514"/>
        <xdr:cNvCxnSpPr/>
      </xdr:nvCxnSpPr>
      <xdr:spPr>
        <a:xfrm>
          <a:off x="16230600" y="6759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168216</xdr:rowOff>
    </xdr:from>
    <xdr:ext cx="534377" cy="259045"/>
    <xdr:sp macro="" textlink="">
      <xdr:nvSpPr>
        <xdr:cNvPr id="516" name="消防費最大値テキスト"/>
        <xdr:cNvSpPr txBox="1"/>
      </xdr:nvSpPr>
      <xdr:spPr>
        <a:xfrm>
          <a:off x="16370300" y="514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50089</xdr:rowOff>
    </xdr:from>
    <xdr:to>
      <xdr:col>86</xdr:col>
      <xdr:colOff>25400</xdr:colOff>
      <xdr:row>31</xdr:row>
      <xdr:rowOff>50089</xdr:rowOff>
    </xdr:to>
    <xdr:cxnSp macro="">
      <xdr:nvCxnSpPr>
        <xdr:cNvPr id="517" name="直線コネクタ 516"/>
        <xdr:cNvCxnSpPr/>
      </xdr:nvCxnSpPr>
      <xdr:spPr>
        <a:xfrm>
          <a:off x="16230600" y="5365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63936</xdr:rowOff>
    </xdr:from>
    <xdr:to>
      <xdr:col>85</xdr:col>
      <xdr:colOff>127000</xdr:colOff>
      <xdr:row>38</xdr:row>
      <xdr:rowOff>99172</xdr:rowOff>
    </xdr:to>
    <xdr:cxnSp macro="">
      <xdr:nvCxnSpPr>
        <xdr:cNvPr id="518" name="直線コネクタ 517"/>
        <xdr:cNvCxnSpPr/>
      </xdr:nvCxnSpPr>
      <xdr:spPr>
        <a:xfrm>
          <a:off x="15481300" y="6579036"/>
          <a:ext cx="838200" cy="35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29641</xdr:rowOff>
    </xdr:from>
    <xdr:ext cx="469744" cy="259045"/>
    <xdr:sp macro="" textlink="">
      <xdr:nvSpPr>
        <xdr:cNvPr id="519" name="消防費平均値テキスト"/>
        <xdr:cNvSpPr txBox="1"/>
      </xdr:nvSpPr>
      <xdr:spPr>
        <a:xfrm>
          <a:off x="16370300" y="6544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51214</xdr:rowOff>
    </xdr:from>
    <xdr:to>
      <xdr:col>85</xdr:col>
      <xdr:colOff>177800</xdr:colOff>
      <xdr:row>38</xdr:row>
      <xdr:rowOff>152814</xdr:rowOff>
    </xdr:to>
    <xdr:sp macro="" textlink="">
      <xdr:nvSpPr>
        <xdr:cNvPr id="520" name="フローチャート: 判断 519"/>
        <xdr:cNvSpPr/>
      </xdr:nvSpPr>
      <xdr:spPr>
        <a:xfrm>
          <a:off x="16268700" y="656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21220</xdr:rowOff>
    </xdr:from>
    <xdr:to>
      <xdr:col>81</xdr:col>
      <xdr:colOff>50800</xdr:colOff>
      <xdr:row>38</xdr:row>
      <xdr:rowOff>63936</xdr:rowOff>
    </xdr:to>
    <xdr:cxnSp macro="">
      <xdr:nvCxnSpPr>
        <xdr:cNvPr id="521" name="直線コネクタ 520"/>
        <xdr:cNvCxnSpPr/>
      </xdr:nvCxnSpPr>
      <xdr:spPr>
        <a:xfrm>
          <a:off x="14592300" y="6536320"/>
          <a:ext cx="889000" cy="42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127598</xdr:rowOff>
    </xdr:from>
    <xdr:to>
      <xdr:col>81</xdr:col>
      <xdr:colOff>101600</xdr:colOff>
      <xdr:row>39</xdr:row>
      <xdr:rowOff>57748</xdr:rowOff>
    </xdr:to>
    <xdr:sp macro="" textlink="">
      <xdr:nvSpPr>
        <xdr:cNvPr id="522" name="フローチャート: 判断 521"/>
        <xdr:cNvSpPr/>
      </xdr:nvSpPr>
      <xdr:spPr>
        <a:xfrm>
          <a:off x="15430500" y="664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48875</xdr:rowOff>
    </xdr:from>
    <xdr:ext cx="469744" cy="259045"/>
    <xdr:sp macro="" textlink="">
      <xdr:nvSpPr>
        <xdr:cNvPr id="523" name="テキスト ボックス 522"/>
        <xdr:cNvSpPr txBox="1"/>
      </xdr:nvSpPr>
      <xdr:spPr>
        <a:xfrm>
          <a:off x="15246428" y="6735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18869</xdr:rowOff>
    </xdr:from>
    <xdr:to>
      <xdr:col>76</xdr:col>
      <xdr:colOff>114300</xdr:colOff>
      <xdr:row>38</xdr:row>
      <xdr:rowOff>21220</xdr:rowOff>
    </xdr:to>
    <xdr:cxnSp macro="">
      <xdr:nvCxnSpPr>
        <xdr:cNvPr id="524" name="直線コネクタ 523"/>
        <xdr:cNvCxnSpPr/>
      </xdr:nvCxnSpPr>
      <xdr:spPr>
        <a:xfrm>
          <a:off x="13703300" y="6533969"/>
          <a:ext cx="889000" cy="2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128154</xdr:rowOff>
    </xdr:from>
    <xdr:to>
      <xdr:col>76</xdr:col>
      <xdr:colOff>165100</xdr:colOff>
      <xdr:row>39</xdr:row>
      <xdr:rowOff>58304</xdr:rowOff>
    </xdr:to>
    <xdr:sp macro="" textlink="">
      <xdr:nvSpPr>
        <xdr:cNvPr id="525" name="フローチャート: 判断 524"/>
        <xdr:cNvSpPr/>
      </xdr:nvSpPr>
      <xdr:spPr>
        <a:xfrm>
          <a:off x="14541500" y="664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49431</xdr:rowOff>
    </xdr:from>
    <xdr:ext cx="469744" cy="259045"/>
    <xdr:sp macro="" textlink="">
      <xdr:nvSpPr>
        <xdr:cNvPr id="526" name="テキスト ボックス 525"/>
        <xdr:cNvSpPr txBox="1"/>
      </xdr:nvSpPr>
      <xdr:spPr>
        <a:xfrm>
          <a:off x="14357428" y="673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10084</xdr:rowOff>
    </xdr:from>
    <xdr:to>
      <xdr:col>71</xdr:col>
      <xdr:colOff>177800</xdr:colOff>
      <xdr:row>38</xdr:row>
      <xdr:rowOff>18869</xdr:rowOff>
    </xdr:to>
    <xdr:cxnSp macro="">
      <xdr:nvCxnSpPr>
        <xdr:cNvPr id="527" name="直線コネクタ 526"/>
        <xdr:cNvCxnSpPr/>
      </xdr:nvCxnSpPr>
      <xdr:spPr>
        <a:xfrm>
          <a:off x="12814300" y="6353734"/>
          <a:ext cx="889000" cy="180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91480</xdr:rowOff>
    </xdr:from>
    <xdr:to>
      <xdr:col>72</xdr:col>
      <xdr:colOff>38100</xdr:colOff>
      <xdr:row>39</xdr:row>
      <xdr:rowOff>21630</xdr:rowOff>
    </xdr:to>
    <xdr:sp macro="" textlink="">
      <xdr:nvSpPr>
        <xdr:cNvPr id="528" name="フローチャート: 判断 527"/>
        <xdr:cNvSpPr/>
      </xdr:nvSpPr>
      <xdr:spPr>
        <a:xfrm>
          <a:off x="13652500" y="660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12757</xdr:rowOff>
    </xdr:from>
    <xdr:ext cx="469744" cy="259045"/>
    <xdr:sp macro="" textlink="">
      <xdr:nvSpPr>
        <xdr:cNvPr id="529" name="テキスト ボックス 528"/>
        <xdr:cNvSpPr txBox="1"/>
      </xdr:nvSpPr>
      <xdr:spPr>
        <a:xfrm>
          <a:off x="13468428" y="669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127207</xdr:rowOff>
    </xdr:from>
    <xdr:to>
      <xdr:col>67</xdr:col>
      <xdr:colOff>101600</xdr:colOff>
      <xdr:row>39</xdr:row>
      <xdr:rowOff>57357</xdr:rowOff>
    </xdr:to>
    <xdr:sp macro="" textlink="">
      <xdr:nvSpPr>
        <xdr:cNvPr id="530" name="フローチャート: 判断 529"/>
        <xdr:cNvSpPr/>
      </xdr:nvSpPr>
      <xdr:spPr>
        <a:xfrm>
          <a:off x="12763500" y="664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48484</xdr:rowOff>
    </xdr:from>
    <xdr:ext cx="469744" cy="259045"/>
    <xdr:sp macro="" textlink="">
      <xdr:nvSpPr>
        <xdr:cNvPr id="531" name="テキスト ボックス 530"/>
        <xdr:cNvSpPr txBox="1"/>
      </xdr:nvSpPr>
      <xdr:spPr>
        <a:xfrm>
          <a:off x="12579428" y="6735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48372</xdr:rowOff>
    </xdr:from>
    <xdr:to>
      <xdr:col>85</xdr:col>
      <xdr:colOff>177800</xdr:colOff>
      <xdr:row>38</xdr:row>
      <xdr:rowOff>149972</xdr:rowOff>
    </xdr:to>
    <xdr:sp macro="" textlink="">
      <xdr:nvSpPr>
        <xdr:cNvPr id="537" name="楕円 536"/>
        <xdr:cNvSpPr/>
      </xdr:nvSpPr>
      <xdr:spPr>
        <a:xfrm>
          <a:off x="16268700" y="656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71250</xdr:rowOff>
    </xdr:from>
    <xdr:ext cx="469744" cy="259045"/>
    <xdr:sp macro="" textlink="">
      <xdr:nvSpPr>
        <xdr:cNvPr id="538" name="消防費該当値テキスト"/>
        <xdr:cNvSpPr txBox="1"/>
      </xdr:nvSpPr>
      <xdr:spPr>
        <a:xfrm>
          <a:off x="16370300" y="6414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13136</xdr:rowOff>
    </xdr:from>
    <xdr:to>
      <xdr:col>81</xdr:col>
      <xdr:colOff>101600</xdr:colOff>
      <xdr:row>38</xdr:row>
      <xdr:rowOff>114736</xdr:rowOff>
    </xdr:to>
    <xdr:sp macro="" textlink="">
      <xdr:nvSpPr>
        <xdr:cNvPr id="539" name="楕円 538"/>
        <xdr:cNvSpPr/>
      </xdr:nvSpPr>
      <xdr:spPr>
        <a:xfrm>
          <a:off x="15430500" y="652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131262</xdr:rowOff>
    </xdr:from>
    <xdr:ext cx="469744" cy="259045"/>
    <xdr:sp macro="" textlink="">
      <xdr:nvSpPr>
        <xdr:cNvPr id="540" name="テキスト ボックス 539"/>
        <xdr:cNvSpPr txBox="1"/>
      </xdr:nvSpPr>
      <xdr:spPr>
        <a:xfrm>
          <a:off x="15246428" y="630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141870</xdr:rowOff>
    </xdr:from>
    <xdr:to>
      <xdr:col>76</xdr:col>
      <xdr:colOff>165100</xdr:colOff>
      <xdr:row>38</xdr:row>
      <xdr:rowOff>72020</xdr:rowOff>
    </xdr:to>
    <xdr:sp macro="" textlink="">
      <xdr:nvSpPr>
        <xdr:cNvPr id="541" name="楕円 540"/>
        <xdr:cNvSpPr/>
      </xdr:nvSpPr>
      <xdr:spPr>
        <a:xfrm>
          <a:off x="14541500" y="648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88547</xdr:rowOff>
    </xdr:from>
    <xdr:ext cx="469744" cy="259045"/>
    <xdr:sp macro="" textlink="">
      <xdr:nvSpPr>
        <xdr:cNvPr id="542" name="テキスト ボックス 541"/>
        <xdr:cNvSpPr txBox="1"/>
      </xdr:nvSpPr>
      <xdr:spPr>
        <a:xfrm>
          <a:off x="14357428" y="626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139519</xdr:rowOff>
    </xdr:from>
    <xdr:to>
      <xdr:col>72</xdr:col>
      <xdr:colOff>38100</xdr:colOff>
      <xdr:row>38</xdr:row>
      <xdr:rowOff>69669</xdr:rowOff>
    </xdr:to>
    <xdr:sp macro="" textlink="">
      <xdr:nvSpPr>
        <xdr:cNvPr id="543" name="楕円 542"/>
        <xdr:cNvSpPr/>
      </xdr:nvSpPr>
      <xdr:spPr>
        <a:xfrm>
          <a:off x="13652500" y="648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86196</xdr:rowOff>
    </xdr:from>
    <xdr:ext cx="469744" cy="259045"/>
    <xdr:sp macro="" textlink="">
      <xdr:nvSpPr>
        <xdr:cNvPr id="544" name="テキスト ボックス 543"/>
        <xdr:cNvSpPr txBox="1"/>
      </xdr:nvSpPr>
      <xdr:spPr>
        <a:xfrm>
          <a:off x="13468428" y="6258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130734</xdr:rowOff>
    </xdr:from>
    <xdr:to>
      <xdr:col>67</xdr:col>
      <xdr:colOff>101600</xdr:colOff>
      <xdr:row>37</xdr:row>
      <xdr:rowOff>60884</xdr:rowOff>
    </xdr:to>
    <xdr:sp macro="" textlink="">
      <xdr:nvSpPr>
        <xdr:cNvPr id="545" name="楕円 544"/>
        <xdr:cNvSpPr/>
      </xdr:nvSpPr>
      <xdr:spPr>
        <a:xfrm>
          <a:off x="12763500" y="630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77411</xdr:rowOff>
    </xdr:from>
    <xdr:ext cx="534377" cy="259045"/>
    <xdr:sp macro="" textlink="">
      <xdr:nvSpPr>
        <xdr:cNvPr id="546" name="テキスト ボックス 545"/>
        <xdr:cNvSpPr txBox="1"/>
      </xdr:nvSpPr>
      <xdr:spPr>
        <a:xfrm>
          <a:off x="12547111" y="6078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8" name="直線コネクタ 55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9" name="テキスト ボックス 558"/>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0" name="直線コネクタ 55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1" name="テキスト ボックス 560"/>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2" name="直線コネクタ 56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3" name="テキスト ボックス 562"/>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4" name="直線コネクタ 56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5" name="テキスト ボックス 564"/>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88649</xdr:rowOff>
    </xdr:from>
    <xdr:to>
      <xdr:col>85</xdr:col>
      <xdr:colOff>126364</xdr:colOff>
      <xdr:row>59</xdr:row>
      <xdr:rowOff>78966</xdr:rowOff>
    </xdr:to>
    <xdr:cxnSp macro="">
      <xdr:nvCxnSpPr>
        <xdr:cNvPr id="569" name="直線コネクタ 568"/>
        <xdr:cNvCxnSpPr/>
      </xdr:nvCxnSpPr>
      <xdr:spPr>
        <a:xfrm flipV="1">
          <a:off x="16317595" y="9346949"/>
          <a:ext cx="1269" cy="847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82793</xdr:rowOff>
    </xdr:from>
    <xdr:ext cx="534377" cy="259045"/>
    <xdr:sp macro="" textlink="">
      <xdr:nvSpPr>
        <xdr:cNvPr id="570" name="教育費最小値テキスト"/>
        <xdr:cNvSpPr txBox="1"/>
      </xdr:nvSpPr>
      <xdr:spPr>
        <a:xfrm>
          <a:off x="16370300" y="1019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78966</xdr:rowOff>
    </xdr:from>
    <xdr:to>
      <xdr:col>86</xdr:col>
      <xdr:colOff>25400</xdr:colOff>
      <xdr:row>59</xdr:row>
      <xdr:rowOff>78966</xdr:rowOff>
    </xdr:to>
    <xdr:cxnSp macro="">
      <xdr:nvCxnSpPr>
        <xdr:cNvPr id="571" name="直線コネクタ 570"/>
        <xdr:cNvCxnSpPr/>
      </xdr:nvCxnSpPr>
      <xdr:spPr>
        <a:xfrm>
          <a:off x="16230600" y="1019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35326</xdr:rowOff>
    </xdr:from>
    <xdr:ext cx="599010" cy="259045"/>
    <xdr:sp macro="" textlink="">
      <xdr:nvSpPr>
        <xdr:cNvPr id="572" name="教育費最大値テキスト"/>
        <xdr:cNvSpPr txBox="1"/>
      </xdr:nvSpPr>
      <xdr:spPr>
        <a:xfrm>
          <a:off x="16370300" y="9122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130,583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54</xdr:row>
      <xdr:rowOff>88649</xdr:rowOff>
    </xdr:from>
    <xdr:to>
      <xdr:col>86</xdr:col>
      <xdr:colOff>25400</xdr:colOff>
      <xdr:row>54</xdr:row>
      <xdr:rowOff>88649</xdr:rowOff>
    </xdr:to>
    <xdr:cxnSp macro="">
      <xdr:nvCxnSpPr>
        <xdr:cNvPr id="573" name="直線コネクタ 572"/>
        <xdr:cNvCxnSpPr/>
      </xdr:nvCxnSpPr>
      <xdr:spPr>
        <a:xfrm>
          <a:off x="16230600" y="9346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23388</xdr:rowOff>
    </xdr:from>
    <xdr:to>
      <xdr:col>85</xdr:col>
      <xdr:colOff>127000</xdr:colOff>
      <xdr:row>54</xdr:row>
      <xdr:rowOff>94154</xdr:rowOff>
    </xdr:to>
    <xdr:cxnSp macro="">
      <xdr:nvCxnSpPr>
        <xdr:cNvPr id="574" name="直線コネクタ 573"/>
        <xdr:cNvCxnSpPr/>
      </xdr:nvCxnSpPr>
      <xdr:spPr>
        <a:xfrm>
          <a:off x="15481300" y="8767338"/>
          <a:ext cx="838200" cy="58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163586</xdr:rowOff>
    </xdr:from>
    <xdr:ext cx="534377" cy="259045"/>
    <xdr:sp macro="" textlink="">
      <xdr:nvSpPr>
        <xdr:cNvPr id="575" name="教育費平均値テキスト"/>
        <xdr:cNvSpPr txBox="1"/>
      </xdr:nvSpPr>
      <xdr:spPr>
        <a:xfrm>
          <a:off x="16370300" y="99362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13709</xdr:rowOff>
    </xdr:from>
    <xdr:to>
      <xdr:col>85</xdr:col>
      <xdr:colOff>177800</xdr:colOff>
      <xdr:row>58</xdr:row>
      <xdr:rowOff>115309</xdr:rowOff>
    </xdr:to>
    <xdr:sp macro="" textlink="">
      <xdr:nvSpPr>
        <xdr:cNvPr id="576" name="フローチャート: 判断 575"/>
        <xdr:cNvSpPr/>
      </xdr:nvSpPr>
      <xdr:spPr>
        <a:xfrm>
          <a:off x="16268700" y="9957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23388</xdr:rowOff>
    </xdr:from>
    <xdr:to>
      <xdr:col>81</xdr:col>
      <xdr:colOff>50800</xdr:colOff>
      <xdr:row>53</xdr:row>
      <xdr:rowOff>71211</xdr:rowOff>
    </xdr:to>
    <xdr:cxnSp macro="">
      <xdr:nvCxnSpPr>
        <xdr:cNvPr id="577" name="直線コネクタ 576"/>
        <xdr:cNvCxnSpPr/>
      </xdr:nvCxnSpPr>
      <xdr:spPr>
        <a:xfrm flipV="1">
          <a:off x="14592300" y="8767338"/>
          <a:ext cx="889000" cy="390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25020</xdr:rowOff>
    </xdr:from>
    <xdr:to>
      <xdr:col>81</xdr:col>
      <xdr:colOff>101600</xdr:colOff>
      <xdr:row>58</xdr:row>
      <xdr:rowOff>126620</xdr:rowOff>
    </xdr:to>
    <xdr:sp macro="" textlink="">
      <xdr:nvSpPr>
        <xdr:cNvPr id="578" name="フローチャート: 判断 577"/>
        <xdr:cNvSpPr/>
      </xdr:nvSpPr>
      <xdr:spPr>
        <a:xfrm>
          <a:off x="15430500" y="996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117747</xdr:rowOff>
    </xdr:from>
    <xdr:ext cx="534377" cy="259045"/>
    <xdr:sp macro="" textlink="">
      <xdr:nvSpPr>
        <xdr:cNvPr id="579" name="テキスト ボックス 578"/>
        <xdr:cNvSpPr txBox="1"/>
      </xdr:nvSpPr>
      <xdr:spPr>
        <a:xfrm>
          <a:off x="15214111" y="1006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71211</xdr:rowOff>
    </xdr:from>
    <xdr:to>
      <xdr:col>76</xdr:col>
      <xdr:colOff>114300</xdr:colOff>
      <xdr:row>53</xdr:row>
      <xdr:rowOff>101204</xdr:rowOff>
    </xdr:to>
    <xdr:cxnSp macro="">
      <xdr:nvCxnSpPr>
        <xdr:cNvPr id="580" name="直線コネクタ 579"/>
        <xdr:cNvCxnSpPr/>
      </xdr:nvCxnSpPr>
      <xdr:spPr>
        <a:xfrm flipV="1">
          <a:off x="13703300" y="9158061"/>
          <a:ext cx="889000" cy="2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56695</xdr:rowOff>
    </xdr:from>
    <xdr:to>
      <xdr:col>76</xdr:col>
      <xdr:colOff>165100</xdr:colOff>
      <xdr:row>58</xdr:row>
      <xdr:rowOff>158295</xdr:rowOff>
    </xdr:to>
    <xdr:sp macro="" textlink="">
      <xdr:nvSpPr>
        <xdr:cNvPr id="581" name="フローチャート: 判断 580"/>
        <xdr:cNvSpPr/>
      </xdr:nvSpPr>
      <xdr:spPr>
        <a:xfrm>
          <a:off x="14541500" y="1000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149422</xdr:rowOff>
    </xdr:from>
    <xdr:ext cx="534377" cy="259045"/>
    <xdr:sp macro="" textlink="">
      <xdr:nvSpPr>
        <xdr:cNvPr id="582" name="テキスト ボックス 581"/>
        <xdr:cNvSpPr txBox="1"/>
      </xdr:nvSpPr>
      <xdr:spPr>
        <a:xfrm>
          <a:off x="14325111" y="1009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101204</xdr:rowOff>
    </xdr:from>
    <xdr:to>
      <xdr:col>71</xdr:col>
      <xdr:colOff>177800</xdr:colOff>
      <xdr:row>53</xdr:row>
      <xdr:rowOff>114252</xdr:rowOff>
    </xdr:to>
    <xdr:cxnSp macro="">
      <xdr:nvCxnSpPr>
        <xdr:cNvPr id="583" name="直線コネクタ 582"/>
        <xdr:cNvCxnSpPr/>
      </xdr:nvCxnSpPr>
      <xdr:spPr>
        <a:xfrm flipV="1">
          <a:off x="12814300" y="9188054"/>
          <a:ext cx="889000" cy="1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60764</xdr:rowOff>
    </xdr:from>
    <xdr:to>
      <xdr:col>72</xdr:col>
      <xdr:colOff>38100</xdr:colOff>
      <xdr:row>58</xdr:row>
      <xdr:rowOff>162364</xdr:rowOff>
    </xdr:to>
    <xdr:sp macro="" textlink="">
      <xdr:nvSpPr>
        <xdr:cNvPr id="584" name="フローチャート: 判断 583"/>
        <xdr:cNvSpPr/>
      </xdr:nvSpPr>
      <xdr:spPr>
        <a:xfrm>
          <a:off x="13652500" y="1000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153491</xdr:rowOff>
    </xdr:from>
    <xdr:ext cx="534377" cy="259045"/>
    <xdr:sp macro="" textlink="">
      <xdr:nvSpPr>
        <xdr:cNvPr id="585" name="テキスト ボックス 584"/>
        <xdr:cNvSpPr txBox="1"/>
      </xdr:nvSpPr>
      <xdr:spPr>
        <a:xfrm>
          <a:off x="13436111" y="1009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83286</xdr:rowOff>
    </xdr:from>
    <xdr:to>
      <xdr:col>67</xdr:col>
      <xdr:colOff>101600</xdr:colOff>
      <xdr:row>59</xdr:row>
      <xdr:rowOff>13436</xdr:rowOff>
    </xdr:to>
    <xdr:sp macro="" textlink="">
      <xdr:nvSpPr>
        <xdr:cNvPr id="586" name="フローチャート: 判断 585"/>
        <xdr:cNvSpPr/>
      </xdr:nvSpPr>
      <xdr:spPr>
        <a:xfrm>
          <a:off x="12763500" y="1002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4563</xdr:rowOff>
    </xdr:from>
    <xdr:ext cx="534377" cy="259045"/>
    <xdr:sp macro="" textlink="">
      <xdr:nvSpPr>
        <xdr:cNvPr id="587" name="テキスト ボックス 586"/>
        <xdr:cNvSpPr txBox="1"/>
      </xdr:nvSpPr>
      <xdr:spPr>
        <a:xfrm>
          <a:off x="12547111" y="1012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43354</xdr:rowOff>
    </xdr:from>
    <xdr:to>
      <xdr:col>85</xdr:col>
      <xdr:colOff>177800</xdr:colOff>
      <xdr:row>54</xdr:row>
      <xdr:rowOff>144954</xdr:rowOff>
    </xdr:to>
    <xdr:sp macro="" textlink="">
      <xdr:nvSpPr>
        <xdr:cNvPr id="593" name="楕円 592"/>
        <xdr:cNvSpPr/>
      </xdr:nvSpPr>
      <xdr:spPr>
        <a:xfrm>
          <a:off x="16268700" y="930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162326</xdr:rowOff>
    </xdr:from>
    <xdr:ext cx="599010" cy="259045"/>
    <xdr:sp macro="" textlink="">
      <xdr:nvSpPr>
        <xdr:cNvPr id="594" name="教育費該当値テキスト"/>
        <xdr:cNvSpPr txBox="1"/>
      </xdr:nvSpPr>
      <xdr:spPr>
        <a:xfrm>
          <a:off x="16370300" y="9249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50</xdr:row>
      <xdr:rowOff>144038</xdr:rowOff>
    </xdr:from>
    <xdr:to>
      <xdr:col>81</xdr:col>
      <xdr:colOff>101600</xdr:colOff>
      <xdr:row>51</xdr:row>
      <xdr:rowOff>74188</xdr:rowOff>
    </xdr:to>
    <xdr:sp macro="" textlink="">
      <xdr:nvSpPr>
        <xdr:cNvPr id="595" name="楕円 594"/>
        <xdr:cNvSpPr/>
      </xdr:nvSpPr>
      <xdr:spPr>
        <a:xfrm>
          <a:off x="15430500" y="871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49</xdr:row>
      <xdr:rowOff>90715</xdr:rowOff>
    </xdr:from>
    <xdr:ext cx="599010" cy="259045"/>
    <xdr:sp macro="" textlink="">
      <xdr:nvSpPr>
        <xdr:cNvPr id="596" name="テキスト ボックス 595"/>
        <xdr:cNvSpPr txBox="1"/>
      </xdr:nvSpPr>
      <xdr:spPr>
        <a:xfrm>
          <a:off x="15181795" y="8491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20411</xdr:rowOff>
    </xdr:from>
    <xdr:to>
      <xdr:col>76</xdr:col>
      <xdr:colOff>165100</xdr:colOff>
      <xdr:row>53</xdr:row>
      <xdr:rowOff>122011</xdr:rowOff>
    </xdr:to>
    <xdr:sp macro="" textlink="">
      <xdr:nvSpPr>
        <xdr:cNvPr id="597" name="楕円 596"/>
        <xdr:cNvSpPr/>
      </xdr:nvSpPr>
      <xdr:spPr>
        <a:xfrm>
          <a:off x="14541500" y="910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51</xdr:row>
      <xdr:rowOff>138538</xdr:rowOff>
    </xdr:from>
    <xdr:ext cx="599010" cy="259045"/>
    <xdr:sp macro="" textlink="">
      <xdr:nvSpPr>
        <xdr:cNvPr id="598" name="テキスト ボックス 597"/>
        <xdr:cNvSpPr txBox="1"/>
      </xdr:nvSpPr>
      <xdr:spPr>
        <a:xfrm>
          <a:off x="14292795" y="8882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50404</xdr:rowOff>
    </xdr:from>
    <xdr:to>
      <xdr:col>72</xdr:col>
      <xdr:colOff>38100</xdr:colOff>
      <xdr:row>53</xdr:row>
      <xdr:rowOff>152004</xdr:rowOff>
    </xdr:to>
    <xdr:sp macro="" textlink="">
      <xdr:nvSpPr>
        <xdr:cNvPr id="599" name="楕円 598"/>
        <xdr:cNvSpPr/>
      </xdr:nvSpPr>
      <xdr:spPr>
        <a:xfrm>
          <a:off x="13652500" y="913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51</xdr:row>
      <xdr:rowOff>168531</xdr:rowOff>
    </xdr:from>
    <xdr:ext cx="599010" cy="259045"/>
    <xdr:sp macro="" textlink="">
      <xdr:nvSpPr>
        <xdr:cNvPr id="600" name="テキスト ボックス 599"/>
        <xdr:cNvSpPr txBox="1"/>
      </xdr:nvSpPr>
      <xdr:spPr>
        <a:xfrm>
          <a:off x="13403795" y="8912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63452</xdr:rowOff>
    </xdr:from>
    <xdr:to>
      <xdr:col>67</xdr:col>
      <xdr:colOff>101600</xdr:colOff>
      <xdr:row>53</xdr:row>
      <xdr:rowOff>165052</xdr:rowOff>
    </xdr:to>
    <xdr:sp macro="" textlink="">
      <xdr:nvSpPr>
        <xdr:cNvPr id="601" name="楕円 600"/>
        <xdr:cNvSpPr/>
      </xdr:nvSpPr>
      <xdr:spPr>
        <a:xfrm>
          <a:off x="12763500" y="915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52</xdr:row>
      <xdr:rowOff>10129</xdr:rowOff>
    </xdr:from>
    <xdr:ext cx="599010" cy="259045"/>
    <xdr:sp macro="" textlink="">
      <xdr:nvSpPr>
        <xdr:cNvPr id="602" name="テキスト ボックス 601"/>
        <xdr:cNvSpPr txBox="1"/>
      </xdr:nvSpPr>
      <xdr:spPr>
        <a:xfrm>
          <a:off x="12514795" y="8925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76</xdr:row>
      <xdr:rowOff>144434</xdr:rowOff>
    </xdr:from>
    <xdr:ext cx="377026" cy="259045"/>
    <xdr:sp macro="" textlink="">
      <xdr:nvSpPr>
        <xdr:cNvPr id="616" name="テキスト ボックス 615"/>
        <xdr:cNvSpPr txBox="1"/>
      </xdr:nvSpPr>
      <xdr:spPr>
        <a:xfrm>
          <a:off x="12068974" y="13174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74</xdr:row>
      <xdr:rowOff>160762</xdr:rowOff>
    </xdr:from>
    <xdr:ext cx="377026" cy="259045"/>
    <xdr:sp macro="" textlink="">
      <xdr:nvSpPr>
        <xdr:cNvPr id="618" name="テキスト ボックス 617"/>
        <xdr:cNvSpPr txBox="1"/>
      </xdr:nvSpPr>
      <xdr:spPr>
        <a:xfrm>
          <a:off x="12068974" y="1284806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73</xdr:row>
      <xdr:rowOff>5642</xdr:rowOff>
    </xdr:from>
    <xdr:ext cx="377026" cy="259045"/>
    <xdr:sp macro="" textlink="">
      <xdr:nvSpPr>
        <xdr:cNvPr id="620" name="テキスト ボックス 619"/>
        <xdr:cNvSpPr txBox="1"/>
      </xdr:nvSpPr>
      <xdr:spPr>
        <a:xfrm>
          <a:off x="12068974" y="1252149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71</xdr:row>
      <xdr:rowOff>21970</xdr:rowOff>
    </xdr:from>
    <xdr:ext cx="377026" cy="259045"/>
    <xdr:sp macro="" textlink="">
      <xdr:nvSpPr>
        <xdr:cNvPr id="622" name="テキスト ボックス 621"/>
        <xdr:cNvSpPr txBox="1"/>
      </xdr:nvSpPr>
      <xdr:spPr>
        <a:xfrm>
          <a:off x="12068974" y="12194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69</xdr:row>
      <xdr:rowOff>38299</xdr:rowOff>
    </xdr:from>
    <xdr:ext cx="377026" cy="259045"/>
    <xdr:sp macro="" textlink="">
      <xdr:nvSpPr>
        <xdr:cNvPr id="624" name="テキスト ボックス 623"/>
        <xdr:cNvSpPr txBox="1"/>
      </xdr:nvSpPr>
      <xdr:spPr>
        <a:xfrm>
          <a:off x="12068974" y="11868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67</xdr:row>
      <xdr:rowOff>54627</xdr:rowOff>
    </xdr:from>
    <xdr:ext cx="377026" cy="259045"/>
    <xdr:sp macro="" textlink="">
      <xdr:nvSpPr>
        <xdr:cNvPr id="626" name="テキスト ボックス 625"/>
        <xdr:cNvSpPr txBox="1"/>
      </xdr:nvSpPr>
      <xdr:spPr>
        <a:xfrm>
          <a:off x="12068974" y="1154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103777</xdr:rowOff>
    </xdr:from>
    <xdr:to>
      <xdr:col>85</xdr:col>
      <xdr:colOff>126364</xdr:colOff>
      <xdr:row>79</xdr:row>
      <xdr:rowOff>98879</xdr:rowOff>
    </xdr:to>
    <xdr:cxnSp macro="">
      <xdr:nvCxnSpPr>
        <xdr:cNvPr id="628" name="直線コネクタ 627"/>
        <xdr:cNvCxnSpPr/>
      </xdr:nvCxnSpPr>
      <xdr:spPr>
        <a:xfrm flipV="1">
          <a:off x="16317595" y="12105277"/>
          <a:ext cx="1269"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9"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50454</xdr:rowOff>
    </xdr:from>
    <xdr:ext cx="378565" cy="259045"/>
    <xdr:sp macro="" textlink="">
      <xdr:nvSpPr>
        <xdr:cNvPr id="631" name="災害復旧費最大値テキスト"/>
        <xdr:cNvSpPr txBox="1"/>
      </xdr:nvSpPr>
      <xdr:spPr>
        <a:xfrm>
          <a:off x="16370300" y="11880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103777</xdr:rowOff>
    </xdr:from>
    <xdr:to>
      <xdr:col>86</xdr:col>
      <xdr:colOff>25400</xdr:colOff>
      <xdr:row>70</xdr:row>
      <xdr:rowOff>103777</xdr:rowOff>
    </xdr:to>
    <xdr:cxnSp macro="">
      <xdr:nvCxnSpPr>
        <xdr:cNvPr id="632" name="直線コネクタ 631"/>
        <xdr:cNvCxnSpPr/>
      </xdr:nvCxnSpPr>
      <xdr:spPr>
        <a:xfrm>
          <a:off x="16230600" y="1210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3" name="直線コネクタ 632"/>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56259</xdr:rowOff>
    </xdr:from>
    <xdr:ext cx="313932" cy="259045"/>
    <xdr:sp macro="" textlink="">
      <xdr:nvSpPr>
        <xdr:cNvPr id="634" name="災害復旧費平均値テキスト"/>
        <xdr:cNvSpPr txBox="1"/>
      </xdr:nvSpPr>
      <xdr:spPr>
        <a:xfrm>
          <a:off x="16370300" y="13257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33382</xdr:rowOff>
    </xdr:from>
    <xdr:to>
      <xdr:col>85</xdr:col>
      <xdr:colOff>177800</xdr:colOff>
      <xdr:row>78</xdr:row>
      <xdr:rowOff>134982</xdr:rowOff>
    </xdr:to>
    <xdr:sp macro="" textlink="">
      <xdr:nvSpPr>
        <xdr:cNvPr id="635" name="フローチャート: 判断 634"/>
        <xdr:cNvSpPr/>
      </xdr:nvSpPr>
      <xdr:spPr>
        <a:xfrm>
          <a:off x="16268700" y="1340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6" name="直線コネクタ 635"/>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35016</xdr:rowOff>
    </xdr:from>
    <xdr:to>
      <xdr:col>81</xdr:col>
      <xdr:colOff>101600</xdr:colOff>
      <xdr:row>79</xdr:row>
      <xdr:rowOff>136616</xdr:rowOff>
    </xdr:to>
    <xdr:sp macro="" textlink="">
      <xdr:nvSpPr>
        <xdr:cNvPr id="637" name="フローチャート: 判断 636"/>
        <xdr:cNvSpPr/>
      </xdr:nvSpPr>
      <xdr:spPr>
        <a:xfrm>
          <a:off x="15430500" y="1357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77</xdr:row>
      <xdr:rowOff>153143</xdr:rowOff>
    </xdr:from>
    <xdr:ext cx="249299" cy="259045"/>
    <xdr:sp macro="" textlink="">
      <xdr:nvSpPr>
        <xdr:cNvPr id="638" name="テキスト ボックス 637"/>
        <xdr:cNvSpPr txBox="1"/>
      </xdr:nvSpPr>
      <xdr:spPr>
        <a:xfrm>
          <a:off x="15356650" y="133547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9" name="直線コネクタ 638"/>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48079</xdr:rowOff>
    </xdr:from>
    <xdr:to>
      <xdr:col>76</xdr:col>
      <xdr:colOff>165100</xdr:colOff>
      <xdr:row>79</xdr:row>
      <xdr:rowOff>149679</xdr:rowOff>
    </xdr:to>
    <xdr:sp macro="" textlink="">
      <xdr:nvSpPr>
        <xdr:cNvPr id="640" name="フローチャート: 判断 639"/>
        <xdr:cNvSpPr/>
      </xdr:nvSpPr>
      <xdr:spPr>
        <a:xfrm>
          <a:off x="14541500" y="1359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41" name="テキスト ボックス 640"/>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2" name="直線コネクタ 641"/>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150949</xdr:rowOff>
    </xdr:from>
    <xdr:to>
      <xdr:col>72</xdr:col>
      <xdr:colOff>38100</xdr:colOff>
      <xdr:row>79</xdr:row>
      <xdr:rowOff>81099</xdr:rowOff>
    </xdr:to>
    <xdr:sp macro="" textlink="">
      <xdr:nvSpPr>
        <xdr:cNvPr id="643" name="フローチャート: 判断 642"/>
        <xdr:cNvSpPr/>
      </xdr:nvSpPr>
      <xdr:spPr>
        <a:xfrm>
          <a:off x="13652500" y="1352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77</xdr:row>
      <xdr:rowOff>97626</xdr:rowOff>
    </xdr:from>
    <xdr:ext cx="313932" cy="259045"/>
    <xdr:sp macro="" textlink="">
      <xdr:nvSpPr>
        <xdr:cNvPr id="644" name="テキスト ボックス 643"/>
        <xdr:cNvSpPr txBox="1"/>
      </xdr:nvSpPr>
      <xdr:spPr>
        <a:xfrm>
          <a:off x="13546333" y="132992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167277</xdr:rowOff>
    </xdr:from>
    <xdr:to>
      <xdr:col>67</xdr:col>
      <xdr:colOff>101600</xdr:colOff>
      <xdr:row>79</xdr:row>
      <xdr:rowOff>97427</xdr:rowOff>
    </xdr:to>
    <xdr:sp macro="" textlink="">
      <xdr:nvSpPr>
        <xdr:cNvPr id="645" name="フローチャート: 判断 644"/>
        <xdr:cNvSpPr/>
      </xdr:nvSpPr>
      <xdr:spPr>
        <a:xfrm>
          <a:off x="12763500" y="13540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77</xdr:row>
      <xdr:rowOff>113954</xdr:rowOff>
    </xdr:from>
    <xdr:ext cx="313932" cy="259045"/>
    <xdr:sp macro="" textlink="">
      <xdr:nvSpPr>
        <xdr:cNvPr id="646" name="テキスト ボックス 645"/>
        <xdr:cNvSpPr txBox="1"/>
      </xdr:nvSpPr>
      <xdr:spPr>
        <a:xfrm>
          <a:off x="12657333" y="133156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2" name="楕円 651"/>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3"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4" name="楕円 653"/>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5" name="テキスト ボックス 654"/>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6" name="楕円 655"/>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77</xdr:row>
      <xdr:rowOff>166206</xdr:rowOff>
    </xdr:from>
    <xdr:ext cx="249299" cy="259045"/>
    <xdr:sp macro="" textlink="">
      <xdr:nvSpPr>
        <xdr:cNvPr id="657" name="テキスト ボックス 656"/>
        <xdr:cNvSpPr txBox="1"/>
      </xdr:nvSpPr>
      <xdr:spPr>
        <a:xfrm>
          <a:off x="14467650" y="13367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8" name="楕円 657"/>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9" name="テキスト ボックス 658"/>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0" name="楕円 659"/>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1" name="テキスト ボックス 660"/>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75" name="テキスト ボックス 674"/>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1" name="テキスト ボックス 68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3" name="テキスト ボックス 68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116536</xdr:rowOff>
    </xdr:from>
    <xdr:to>
      <xdr:col>85</xdr:col>
      <xdr:colOff>126364</xdr:colOff>
      <xdr:row>98</xdr:row>
      <xdr:rowOff>147625</xdr:rowOff>
    </xdr:to>
    <xdr:cxnSp macro="">
      <xdr:nvCxnSpPr>
        <xdr:cNvPr id="685" name="直線コネクタ 684"/>
        <xdr:cNvCxnSpPr/>
      </xdr:nvCxnSpPr>
      <xdr:spPr>
        <a:xfrm flipV="1">
          <a:off x="16317595" y="15547036"/>
          <a:ext cx="1269" cy="1402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151452</xdr:rowOff>
    </xdr:from>
    <xdr:ext cx="378565" cy="259045"/>
    <xdr:sp macro="" textlink="">
      <xdr:nvSpPr>
        <xdr:cNvPr id="686" name="公債費最小値テキスト"/>
        <xdr:cNvSpPr txBox="1"/>
      </xdr:nvSpPr>
      <xdr:spPr>
        <a:xfrm>
          <a:off x="16370300" y="16953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147625</xdr:rowOff>
    </xdr:from>
    <xdr:to>
      <xdr:col>86</xdr:col>
      <xdr:colOff>25400</xdr:colOff>
      <xdr:row>98</xdr:row>
      <xdr:rowOff>147625</xdr:rowOff>
    </xdr:to>
    <xdr:cxnSp macro="">
      <xdr:nvCxnSpPr>
        <xdr:cNvPr id="687" name="直線コネクタ 686"/>
        <xdr:cNvCxnSpPr/>
      </xdr:nvCxnSpPr>
      <xdr:spPr>
        <a:xfrm>
          <a:off x="16230600" y="1694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63213</xdr:rowOff>
    </xdr:from>
    <xdr:ext cx="534377" cy="259045"/>
    <xdr:sp macro="" textlink="">
      <xdr:nvSpPr>
        <xdr:cNvPr id="688" name="公債費最大値テキスト"/>
        <xdr:cNvSpPr txBox="1"/>
      </xdr:nvSpPr>
      <xdr:spPr>
        <a:xfrm>
          <a:off x="16370300" y="1532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116536</xdr:rowOff>
    </xdr:from>
    <xdr:to>
      <xdr:col>86</xdr:col>
      <xdr:colOff>25400</xdr:colOff>
      <xdr:row>90</xdr:row>
      <xdr:rowOff>116536</xdr:rowOff>
    </xdr:to>
    <xdr:cxnSp macro="">
      <xdr:nvCxnSpPr>
        <xdr:cNvPr id="689" name="直線コネクタ 688"/>
        <xdr:cNvCxnSpPr/>
      </xdr:nvCxnSpPr>
      <xdr:spPr>
        <a:xfrm>
          <a:off x="16230600" y="15547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29972</xdr:rowOff>
    </xdr:from>
    <xdr:to>
      <xdr:col>85</xdr:col>
      <xdr:colOff>127000</xdr:colOff>
      <xdr:row>98</xdr:row>
      <xdr:rowOff>134062</xdr:rowOff>
    </xdr:to>
    <xdr:cxnSp macro="">
      <xdr:nvCxnSpPr>
        <xdr:cNvPr id="690" name="直線コネクタ 689"/>
        <xdr:cNvCxnSpPr/>
      </xdr:nvCxnSpPr>
      <xdr:spPr>
        <a:xfrm>
          <a:off x="15481300" y="16832072"/>
          <a:ext cx="838200" cy="104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148277</xdr:rowOff>
    </xdr:from>
    <xdr:ext cx="469744" cy="259045"/>
    <xdr:sp macro="" textlink="">
      <xdr:nvSpPr>
        <xdr:cNvPr id="691" name="公債費平均値テキスト"/>
        <xdr:cNvSpPr txBox="1"/>
      </xdr:nvSpPr>
      <xdr:spPr>
        <a:xfrm>
          <a:off x="16370300" y="16264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125400</xdr:rowOff>
    </xdr:from>
    <xdr:to>
      <xdr:col>85</xdr:col>
      <xdr:colOff>177800</xdr:colOff>
      <xdr:row>96</xdr:row>
      <xdr:rowOff>55550</xdr:rowOff>
    </xdr:to>
    <xdr:sp macro="" textlink="">
      <xdr:nvSpPr>
        <xdr:cNvPr id="692" name="フローチャート: 判断 691"/>
        <xdr:cNvSpPr/>
      </xdr:nvSpPr>
      <xdr:spPr>
        <a:xfrm>
          <a:off x="16268700" y="1641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87579</xdr:rowOff>
    </xdr:from>
    <xdr:to>
      <xdr:col>81</xdr:col>
      <xdr:colOff>50800</xdr:colOff>
      <xdr:row>98</xdr:row>
      <xdr:rowOff>29972</xdr:rowOff>
    </xdr:to>
    <xdr:cxnSp macro="">
      <xdr:nvCxnSpPr>
        <xdr:cNvPr id="693" name="直線コネクタ 692"/>
        <xdr:cNvCxnSpPr/>
      </xdr:nvCxnSpPr>
      <xdr:spPr>
        <a:xfrm>
          <a:off x="14592300" y="16546779"/>
          <a:ext cx="889000" cy="285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41199</xdr:rowOff>
    </xdr:from>
    <xdr:to>
      <xdr:col>81</xdr:col>
      <xdr:colOff>101600</xdr:colOff>
      <xdr:row>96</xdr:row>
      <xdr:rowOff>142799</xdr:rowOff>
    </xdr:to>
    <xdr:sp macro="" textlink="">
      <xdr:nvSpPr>
        <xdr:cNvPr id="694" name="フローチャート: 判断 693"/>
        <xdr:cNvSpPr/>
      </xdr:nvSpPr>
      <xdr:spPr>
        <a:xfrm>
          <a:off x="15430500" y="16500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94</xdr:row>
      <xdr:rowOff>159326</xdr:rowOff>
    </xdr:from>
    <xdr:ext cx="469744" cy="259045"/>
    <xdr:sp macro="" textlink="">
      <xdr:nvSpPr>
        <xdr:cNvPr id="695" name="テキスト ボックス 694"/>
        <xdr:cNvSpPr txBox="1"/>
      </xdr:nvSpPr>
      <xdr:spPr>
        <a:xfrm>
          <a:off x="15246428" y="16275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65939</xdr:rowOff>
    </xdr:from>
    <xdr:to>
      <xdr:col>76</xdr:col>
      <xdr:colOff>114300</xdr:colOff>
      <xdr:row>96</xdr:row>
      <xdr:rowOff>87579</xdr:rowOff>
    </xdr:to>
    <xdr:cxnSp macro="">
      <xdr:nvCxnSpPr>
        <xdr:cNvPr id="696" name="直線コネクタ 695"/>
        <xdr:cNvCxnSpPr/>
      </xdr:nvCxnSpPr>
      <xdr:spPr>
        <a:xfrm>
          <a:off x="13703300" y="16353689"/>
          <a:ext cx="889000" cy="19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111683</xdr:rowOff>
    </xdr:from>
    <xdr:to>
      <xdr:col>76</xdr:col>
      <xdr:colOff>165100</xdr:colOff>
      <xdr:row>96</xdr:row>
      <xdr:rowOff>41833</xdr:rowOff>
    </xdr:to>
    <xdr:sp macro="" textlink="">
      <xdr:nvSpPr>
        <xdr:cNvPr id="697" name="フローチャート: 判断 696"/>
        <xdr:cNvSpPr/>
      </xdr:nvSpPr>
      <xdr:spPr>
        <a:xfrm>
          <a:off x="14541500" y="1639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58360</xdr:rowOff>
    </xdr:from>
    <xdr:ext cx="469744" cy="259045"/>
    <xdr:sp macro="" textlink="">
      <xdr:nvSpPr>
        <xdr:cNvPr id="698" name="テキスト ボックス 697"/>
        <xdr:cNvSpPr txBox="1"/>
      </xdr:nvSpPr>
      <xdr:spPr>
        <a:xfrm>
          <a:off x="14357428" y="1617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42850</xdr:rowOff>
    </xdr:from>
    <xdr:to>
      <xdr:col>71</xdr:col>
      <xdr:colOff>177800</xdr:colOff>
      <xdr:row>95</xdr:row>
      <xdr:rowOff>65939</xdr:rowOff>
    </xdr:to>
    <xdr:cxnSp macro="">
      <xdr:nvCxnSpPr>
        <xdr:cNvPr id="699" name="直線コネクタ 698"/>
        <xdr:cNvCxnSpPr/>
      </xdr:nvCxnSpPr>
      <xdr:spPr>
        <a:xfrm>
          <a:off x="12814300" y="16330600"/>
          <a:ext cx="889000" cy="2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101321</xdr:rowOff>
    </xdr:from>
    <xdr:to>
      <xdr:col>72</xdr:col>
      <xdr:colOff>38100</xdr:colOff>
      <xdr:row>96</xdr:row>
      <xdr:rowOff>31471</xdr:rowOff>
    </xdr:to>
    <xdr:sp macro="" textlink="">
      <xdr:nvSpPr>
        <xdr:cNvPr id="700" name="フローチャート: 判断 699"/>
        <xdr:cNvSpPr/>
      </xdr:nvSpPr>
      <xdr:spPr>
        <a:xfrm>
          <a:off x="13652500" y="1638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22598</xdr:rowOff>
    </xdr:from>
    <xdr:ext cx="469744" cy="259045"/>
    <xdr:sp macro="" textlink="">
      <xdr:nvSpPr>
        <xdr:cNvPr id="701" name="テキスト ボックス 700"/>
        <xdr:cNvSpPr txBox="1"/>
      </xdr:nvSpPr>
      <xdr:spPr>
        <a:xfrm>
          <a:off x="13468428" y="16481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120066</xdr:rowOff>
    </xdr:from>
    <xdr:to>
      <xdr:col>67</xdr:col>
      <xdr:colOff>101600</xdr:colOff>
      <xdr:row>95</xdr:row>
      <xdr:rowOff>50216</xdr:rowOff>
    </xdr:to>
    <xdr:sp macro="" textlink="">
      <xdr:nvSpPr>
        <xdr:cNvPr id="702" name="フローチャート: 判断 701"/>
        <xdr:cNvSpPr/>
      </xdr:nvSpPr>
      <xdr:spPr>
        <a:xfrm>
          <a:off x="12763500" y="1623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93</xdr:row>
      <xdr:rowOff>66743</xdr:rowOff>
    </xdr:from>
    <xdr:ext cx="469744" cy="259045"/>
    <xdr:sp macro="" textlink="">
      <xdr:nvSpPr>
        <xdr:cNvPr id="703" name="テキスト ボックス 702"/>
        <xdr:cNvSpPr txBox="1"/>
      </xdr:nvSpPr>
      <xdr:spPr>
        <a:xfrm>
          <a:off x="12579428" y="16011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83262</xdr:rowOff>
    </xdr:from>
    <xdr:to>
      <xdr:col>85</xdr:col>
      <xdr:colOff>177800</xdr:colOff>
      <xdr:row>99</xdr:row>
      <xdr:rowOff>13412</xdr:rowOff>
    </xdr:to>
    <xdr:sp macro="" textlink="">
      <xdr:nvSpPr>
        <xdr:cNvPr id="709" name="楕円 708"/>
        <xdr:cNvSpPr/>
      </xdr:nvSpPr>
      <xdr:spPr>
        <a:xfrm>
          <a:off x="16268700" y="1688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169639</xdr:rowOff>
    </xdr:from>
    <xdr:ext cx="469744" cy="259045"/>
    <xdr:sp macro="" textlink="">
      <xdr:nvSpPr>
        <xdr:cNvPr id="710" name="公債費該当値テキスト"/>
        <xdr:cNvSpPr txBox="1"/>
      </xdr:nvSpPr>
      <xdr:spPr>
        <a:xfrm>
          <a:off x="16370300" y="16800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150622</xdr:rowOff>
    </xdr:from>
    <xdr:to>
      <xdr:col>81</xdr:col>
      <xdr:colOff>101600</xdr:colOff>
      <xdr:row>98</xdr:row>
      <xdr:rowOff>80772</xdr:rowOff>
    </xdr:to>
    <xdr:sp macro="" textlink="">
      <xdr:nvSpPr>
        <xdr:cNvPr id="711" name="楕円 710"/>
        <xdr:cNvSpPr/>
      </xdr:nvSpPr>
      <xdr:spPr>
        <a:xfrm>
          <a:off x="15430500" y="1678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71899</xdr:rowOff>
    </xdr:from>
    <xdr:ext cx="469744" cy="259045"/>
    <xdr:sp macro="" textlink="">
      <xdr:nvSpPr>
        <xdr:cNvPr id="712" name="テキスト ボックス 711"/>
        <xdr:cNvSpPr txBox="1"/>
      </xdr:nvSpPr>
      <xdr:spPr>
        <a:xfrm>
          <a:off x="15246428" y="16873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36779</xdr:rowOff>
    </xdr:from>
    <xdr:to>
      <xdr:col>76</xdr:col>
      <xdr:colOff>165100</xdr:colOff>
      <xdr:row>96</xdr:row>
      <xdr:rowOff>138379</xdr:rowOff>
    </xdr:to>
    <xdr:sp macro="" textlink="">
      <xdr:nvSpPr>
        <xdr:cNvPr id="713" name="楕円 712"/>
        <xdr:cNvSpPr/>
      </xdr:nvSpPr>
      <xdr:spPr>
        <a:xfrm>
          <a:off x="14541500" y="1649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129506</xdr:rowOff>
    </xdr:from>
    <xdr:ext cx="469744" cy="259045"/>
    <xdr:sp macro="" textlink="">
      <xdr:nvSpPr>
        <xdr:cNvPr id="714" name="テキスト ボックス 713"/>
        <xdr:cNvSpPr txBox="1"/>
      </xdr:nvSpPr>
      <xdr:spPr>
        <a:xfrm>
          <a:off x="14357428" y="16588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15139</xdr:rowOff>
    </xdr:from>
    <xdr:to>
      <xdr:col>72</xdr:col>
      <xdr:colOff>38100</xdr:colOff>
      <xdr:row>95</xdr:row>
      <xdr:rowOff>116739</xdr:rowOff>
    </xdr:to>
    <xdr:sp macro="" textlink="">
      <xdr:nvSpPr>
        <xdr:cNvPr id="715" name="楕円 714"/>
        <xdr:cNvSpPr/>
      </xdr:nvSpPr>
      <xdr:spPr>
        <a:xfrm>
          <a:off x="13652500" y="1630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93</xdr:row>
      <xdr:rowOff>133266</xdr:rowOff>
    </xdr:from>
    <xdr:ext cx="469744" cy="259045"/>
    <xdr:sp macro="" textlink="">
      <xdr:nvSpPr>
        <xdr:cNvPr id="716" name="テキスト ボックス 715"/>
        <xdr:cNvSpPr txBox="1"/>
      </xdr:nvSpPr>
      <xdr:spPr>
        <a:xfrm>
          <a:off x="13468428" y="1607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163500</xdr:rowOff>
    </xdr:from>
    <xdr:to>
      <xdr:col>67</xdr:col>
      <xdr:colOff>101600</xdr:colOff>
      <xdr:row>95</xdr:row>
      <xdr:rowOff>93650</xdr:rowOff>
    </xdr:to>
    <xdr:sp macro="" textlink="">
      <xdr:nvSpPr>
        <xdr:cNvPr id="717" name="楕円 716"/>
        <xdr:cNvSpPr/>
      </xdr:nvSpPr>
      <xdr:spPr>
        <a:xfrm>
          <a:off x="12763500" y="1627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84777</xdr:rowOff>
    </xdr:from>
    <xdr:ext cx="469744" cy="259045"/>
    <xdr:sp macro="" textlink="">
      <xdr:nvSpPr>
        <xdr:cNvPr id="718" name="テキスト ボックス 717"/>
        <xdr:cNvSpPr txBox="1"/>
      </xdr:nvSpPr>
      <xdr:spPr>
        <a:xfrm>
          <a:off x="12579428" y="1637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2" name="テキスト ボックス 731"/>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4" name="テキスト ボックス 733"/>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6" name="テキスト ボックス 735"/>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38" name="テキスト ボックス 737"/>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0" name="テキスト ボックス 739"/>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143510</xdr:rowOff>
    </xdr:from>
    <xdr:to>
      <xdr:col>116</xdr:col>
      <xdr:colOff>62864</xdr:colOff>
      <xdr:row>39</xdr:row>
      <xdr:rowOff>44450</xdr:rowOff>
    </xdr:to>
    <xdr:cxnSp macro="">
      <xdr:nvCxnSpPr>
        <xdr:cNvPr id="742" name="直線コネクタ 741"/>
        <xdr:cNvCxnSpPr/>
      </xdr:nvCxnSpPr>
      <xdr:spPr>
        <a:xfrm flipV="1">
          <a:off x="22159595" y="5115560"/>
          <a:ext cx="1269"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90187</xdr:rowOff>
    </xdr:from>
    <xdr:ext cx="378565" cy="259045"/>
    <xdr:sp macro="" textlink="">
      <xdr:nvSpPr>
        <xdr:cNvPr id="745" name="諸支出金最大値テキスト"/>
        <xdr:cNvSpPr txBox="1"/>
      </xdr:nvSpPr>
      <xdr:spPr>
        <a:xfrm>
          <a:off x="22212300" y="4890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143510</xdr:rowOff>
    </xdr:from>
    <xdr:to>
      <xdr:col>116</xdr:col>
      <xdr:colOff>152400</xdr:colOff>
      <xdr:row>29</xdr:row>
      <xdr:rowOff>143510</xdr:rowOff>
    </xdr:to>
    <xdr:cxnSp macro="">
      <xdr:nvCxnSpPr>
        <xdr:cNvPr id="746" name="直線コネクタ 745"/>
        <xdr:cNvCxnSpPr/>
      </xdr:nvCxnSpPr>
      <xdr:spPr>
        <a:xfrm>
          <a:off x="22072600" y="5115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7" name="直線コネクタ 74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107967</xdr:rowOff>
    </xdr:from>
    <xdr:ext cx="313932" cy="259045"/>
    <xdr:sp macro="" textlink="">
      <xdr:nvSpPr>
        <xdr:cNvPr id="748" name="諸支出金平均値テキスト"/>
        <xdr:cNvSpPr txBox="1"/>
      </xdr:nvSpPr>
      <xdr:spPr>
        <a:xfrm>
          <a:off x="22212300" y="645161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85090</xdr:rowOff>
    </xdr:from>
    <xdr:to>
      <xdr:col>116</xdr:col>
      <xdr:colOff>114300</xdr:colOff>
      <xdr:row>39</xdr:row>
      <xdr:rowOff>15240</xdr:rowOff>
    </xdr:to>
    <xdr:sp macro="" textlink="">
      <xdr:nvSpPr>
        <xdr:cNvPr id="749" name="フローチャート: 判断 748"/>
        <xdr:cNvSpPr/>
      </xdr:nvSpPr>
      <xdr:spPr>
        <a:xfrm>
          <a:off x="22110700" y="660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0" name="直線コネクタ 74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92710</xdr:rowOff>
    </xdr:from>
    <xdr:to>
      <xdr:col>112</xdr:col>
      <xdr:colOff>38100</xdr:colOff>
      <xdr:row>38</xdr:row>
      <xdr:rowOff>22860</xdr:rowOff>
    </xdr:to>
    <xdr:sp macro="" textlink="">
      <xdr:nvSpPr>
        <xdr:cNvPr id="751" name="フローチャート: 判断 750"/>
        <xdr:cNvSpPr/>
      </xdr:nvSpPr>
      <xdr:spPr>
        <a:xfrm>
          <a:off x="21272500" y="643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39387</xdr:rowOff>
    </xdr:from>
    <xdr:ext cx="313932" cy="259045"/>
    <xdr:sp macro="" textlink="">
      <xdr:nvSpPr>
        <xdr:cNvPr id="752" name="テキスト ボックス 751"/>
        <xdr:cNvSpPr txBox="1"/>
      </xdr:nvSpPr>
      <xdr:spPr>
        <a:xfrm>
          <a:off x="21166333" y="62115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3" name="直線コネクタ 75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32</xdr:row>
      <xdr:rowOff>130810</xdr:rowOff>
    </xdr:from>
    <xdr:to>
      <xdr:col>107</xdr:col>
      <xdr:colOff>101600</xdr:colOff>
      <xdr:row>33</xdr:row>
      <xdr:rowOff>60960</xdr:rowOff>
    </xdr:to>
    <xdr:sp macro="" textlink="">
      <xdr:nvSpPr>
        <xdr:cNvPr id="754" name="フローチャート: 判断 753"/>
        <xdr:cNvSpPr/>
      </xdr:nvSpPr>
      <xdr:spPr>
        <a:xfrm>
          <a:off x="20383500" y="561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31</xdr:row>
      <xdr:rowOff>77487</xdr:rowOff>
    </xdr:from>
    <xdr:ext cx="378565" cy="259045"/>
    <xdr:sp macro="" textlink="">
      <xdr:nvSpPr>
        <xdr:cNvPr id="755" name="テキスト ボックス 754"/>
        <xdr:cNvSpPr txBox="1"/>
      </xdr:nvSpPr>
      <xdr:spPr>
        <a:xfrm>
          <a:off x="20245017" y="5392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6" name="直線コネクタ 75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58420</xdr:rowOff>
    </xdr:from>
    <xdr:to>
      <xdr:col>102</xdr:col>
      <xdr:colOff>165100</xdr:colOff>
      <xdr:row>37</xdr:row>
      <xdr:rowOff>160020</xdr:rowOff>
    </xdr:to>
    <xdr:sp macro="" textlink="">
      <xdr:nvSpPr>
        <xdr:cNvPr id="757" name="フローチャート: 判断 756"/>
        <xdr:cNvSpPr/>
      </xdr:nvSpPr>
      <xdr:spPr>
        <a:xfrm>
          <a:off x="19494500" y="640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5097</xdr:rowOff>
    </xdr:from>
    <xdr:ext cx="313932" cy="259045"/>
    <xdr:sp macro="" textlink="">
      <xdr:nvSpPr>
        <xdr:cNvPr id="758" name="テキスト ボックス 757"/>
        <xdr:cNvSpPr txBox="1"/>
      </xdr:nvSpPr>
      <xdr:spPr>
        <a:xfrm>
          <a:off x="19388333" y="61772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24130</xdr:rowOff>
    </xdr:from>
    <xdr:to>
      <xdr:col>98</xdr:col>
      <xdr:colOff>38100</xdr:colOff>
      <xdr:row>38</xdr:row>
      <xdr:rowOff>125730</xdr:rowOff>
    </xdr:to>
    <xdr:sp macro="" textlink="">
      <xdr:nvSpPr>
        <xdr:cNvPr id="759" name="フローチャート: 判断 758"/>
        <xdr:cNvSpPr/>
      </xdr:nvSpPr>
      <xdr:spPr>
        <a:xfrm>
          <a:off x="18605500" y="653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142257</xdr:rowOff>
    </xdr:from>
    <xdr:ext cx="313932" cy="259045"/>
    <xdr:sp macro="" textlink="">
      <xdr:nvSpPr>
        <xdr:cNvPr id="760" name="テキスト ボックス 759"/>
        <xdr:cNvSpPr txBox="1"/>
      </xdr:nvSpPr>
      <xdr:spPr>
        <a:xfrm>
          <a:off x="18499333" y="63144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7"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8" name="楕円 76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9" name="テキスト ボックス 76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0" name="楕円 76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1" name="テキスト ボックス 77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2" name="楕円 77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3" name="テキスト ボックス 77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4" name="楕円 77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5" name="テキスト ボックス 77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教育費は住民一人当たり</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129,981</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円となっており、類似団体を</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71,758</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円上回り、対前年度比では</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63,989</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となった。対前年度比で</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となった主な要因は、九段小学校・幼稚園の整備</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終了による減</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民生費は住民一人当たり</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291,801</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円となっており、類似団体を</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79,762</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円上回り、対前年度比では</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7,826</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円の増となった。対前年度比で増となった主な要因は、私立保育所等</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運営</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補助の増である。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東京都千代田区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財政調整基金は、各年度、実質収支の２分の１相当額以上を積み立てている。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実質収支額は、各年度とも黒字となっており、概ね適正な範囲にあると考えている。 また、実質単年度収支についても、概ね適正な範囲にあると考えている。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今後も適正な実質収支となるよう、適切な財政運営に努めていく。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東京都千代田区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一般会計の決算は各年度とも黒字であり、標準財政規模比でここ５年では、上限が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12.31</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％、下限が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3.35</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％の間で推移している。 </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また、他の会計についても、全て黒字で推移している。 </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今後も赤字額が発生しないよう、適切な財政運営に努めていく。 </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

</Relationships>

</file>

<file path=xl/worksheets/_rels/sheet10.xml.rels><?xml version="1.0" encoding="UTF-8" standalone="yes"?>

<Relationships xmlns="http://schemas.openxmlformats.org/package/2006/relationships">
<Relationship Id="rId2" Type="http://schemas.openxmlformats.org/officeDocument/2006/relationships/drawing" Target="../drawings/drawing9.xml"/>

</Relationships>

</file>

<file path=xl/worksheets/_rels/sheet11.xml.rels><?xml version="1.0" encoding="UTF-8" standalone="yes"?>

<Relationships xmlns="http://schemas.openxmlformats.org/package/2006/relationships">
<Relationship Id="rId2" Type="http://schemas.openxmlformats.org/officeDocument/2006/relationships/drawing" Target="../drawings/drawing10.xml"/>

</Relationships>

</file>

<file path=xl/worksheets/_rels/sheet12.xml.rels><?xml version="1.0" encoding="UTF-8" standalone="yes"?>

<Relationships xmlns="http://schemas.openxmlformats.org/package/2006/relationships">
<Relationship Id="rId2" Type="http://schemas.openxmlformats.org/officeDocument/2006/relationships/drawing" Target="../drawings/drawing11.xml"/>

</Relationships>

</file>

<file path=xl/worksheets/_rels/sheet13.xml.rels><?xml version="1.0" encoding="UTF-8" standalone="yes"?>

<Relationships xmlns="http://schemas.openxmlformats.org/package/2006/relationships">
<Relationship Id="rId2" Type="http://schemas.openxmlformats.org/officeDocument/2006/relationships/drawing" Target="../drawings/drawing12.xml"/>

</Relationships>

</file>

<file path=xl/worksheets/_rels/sheet14.xml.rels><?xml version="1.0" encoding="UTF-8" standalone="yes"?>

<Relationships xmlns="http://schemas.openxmlformats.org/package/2006/relationships">
<Relationship Id="rId2" Type="http://schemas.openxmlformats.org/officeDocument/2006/relationships/drawing" Target="../drawings/drawing13.xml"/>

</Relationships>

</file>

<file path=xl/worksheets/_rels/sheet15.xml.rels><?xml version="1.0" encoding="UTF-8" standalone="yes"?>

<Relationships xmlns="http://schemas.openxmlformats.org/package/2006/relationships">
<Relationship Id="rId2" Type="http://schemas.openxmlformats.org/officeDocument/2006/relationships/drawing" Target="../drawings/drawing14.xml"/>

</Relationships>

</file>

<file path=xl/worksheets/_rels/sheet16.xml.rels><?xml version="1.0" encoding="UTF-8" standalone="yes"?>

<Relationships xmlns="http://schemas.openxmlformats.org/package/2006/relationships">
<Relationship Id="rId2" Type="http://schemas.openxmlformats.org/officeDocument/2006/relationships/drawing" Target="../drawings/drawing15.xml"/>

</Relationships>

</file>

<file path=xl/worksheets/_rels/sheet17.xml.rels><?xml version="1.0" encoding="UTF-8" standalone="yes"?>

<Relationships xmlns="http://schemas.openxmlformats.org/package/2006/relationships">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3.xml.rels><?xml version="1.0" encoding="UTF-8" standalone="yes"?>

<Relationships xmlns="http://schemas.openxmlformats.org/package/2006/relationships">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5.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7.xml.rels><?xml version="1.0" encoding="UTF-8" standalone="yes"?>

<Relationships xmlns="http://schemas.openxmlformats.org/package/2006/relationships">
<Relationship Id="rId2" Type="http://schemas.openxmlformats.org/officeDocument/2006/relationships/drawing" Target="../drawings/drawing6.xml"/>

</Relationships>

</file>

<file path=xl/worksheets/_rels/sheet8.xml.rels><?xml version="1.0" encoding="UTF-8" standalone="yes"?>

<Relationships xmlns="http://schemas.openxmlformats.org/package/2006/relationships">
<Relationship Id="rId2" Type="http://schemas.openxmlformats.org/officeDocument/2006/relationships/drawing" Target="../drawings/drawing7.xml"/>

</Relationships>

</file>

<file path=xl/worksheets/_rels/sheet9.xml.rels><?xml version="1.0" encoding="UTF-8" standalone="yes"?>

<Relationships xmlns="http://schemas.openxmlformats.org/package/2006/relationships">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439" t="s">
        <v>
79</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 thickBot="1" x14ac:dyDescent="0.25">
      <c r="A2" s="186"/>
      <c r="B2" s="189" t="s">
        <v>
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40" t="s">
        <v>
81</v>
      </c>
      <c r="C3" s="441"/>
      <c r="D3" s="441"/>
      <c r="E3" s="442"/>
      <c r="F3" s="442"/>
      <c r="G3" s="442"/>
      <c r="H3" s="442"/>
      <c r="I3" s="442"/>
      <c r="J3" s="442"/>
      <c r="K3" s="442"/>
      <c r="L3" s="442" t="s">
        <v>
82</v>
      </c>
      <c r="M3" s="442"/>
      <c r="N3" s="442"/>
      <c r="O3" s="442"/>
      <c r="P3" s="442"/>
      <c r="Q3" s="442"/>
      <c r="R3" s="449"/>
      <c r="S3" s="449"/>
      <c r="T3" s="449"/>
      <c r="U3" s="449"/>
      <c r="V3" s="450"/>
      <c r="W3" s="424" t="s">
        <v>
83</v>
      </c>
      <c r="X3" s="425"/>
      <c r="Y3" s="425"/>
      <c r="Z3" s="425"/>
      <c r="AA3" s="425"/>
      <c r="AB3" s="441"/>
      <c r="AC3" s="449" t="s">
        <v>
84</v>
      </c>
      <c r="AD3" s="425"/>
      <c r="AE3" s="425"/>
      <c r="AF3" s="425"/>
      <c r="AG3" s="425"/>
      <c r="AH3" s="425"/>
      <c r="AI3" s="425"/>
      <c r="AJ3" s="425"/>
      <c r="AK3" s="425"/>
      <c r="AL3" s="426"/>
      <c r="AM3" s="424" t="s">
        <v>
85</v>
      </c>
      <c r="AN3" s="425"/>
      <c r="AO3" s="425"/>
      <c r="AP3" s="425"/>
      <c r="AQ3" s="425"/>
      <c r="AR3" s="425"/>
      <c r="AS3" s="425"/>
      <c r="AT3" s="425"/>
      <c r="AU3" s="425"/>
      <c r="AV3" s="425"/>
      <c r="AW3" s="425"/>
      <c r="AX3" s="426"/>
      <c r="AY3" s="461" t="s">
        <v>
1</v>
      </c>
      <c r="AZ3" s="462"/>
      <c r="BA3" s="462"/>
      <c r="BB3" s="462"/>
      <c r="BC3" s="462"/>
      <c r="BD3" s="462"/>
      <c r="BE3" s="462"/>
      <c r="BF3" s="462"/>
      <c r="BG3" s="462"/>
      <c r="BH3" s="462"/>
      <c r="BI3" s="462"/>
      <c r="BJ3" s="462"/>
      <c r="BK3" s="462"/>
      <c r="BL3" s="462"/>
      <c r="BM3" s="463"/>
      <c r="BN3" s="424" t="s">
        <v>
86</v>
      </c>
      <c r="BO3" s="425"/>
      <c r="BP3" s="425"/>
      <c r="BQ3" s="425"/>
      <c r="BR3" s="425"/>
      <c r="BS3" s="425"/>
      <c r="BT3" s="425"/>
      <c r="BU3" s="426"/>
      <c r="BV3" s="424" t="s">
        <v>
87</v>
      </c>
      <c r="BW3" s="425"/>
      <c r="BX3" s="425"/>
      <c r="BY3" s="425"/>
      <c r="BZ3" s="425"/>
      <c r="CA3" s="425"/>
      <c r="CB3" s="425"/>
      <c r="CC3" s="426"/>
      <c r="CD3" s="461" t="s">
        <v>
1</v>
      </c>
      <c r="CE3" s="462"/>
      <c r="CF3" s="462"/>
      <c r="CG3" s="462"/>
      <c r="CH3" s="462"/>
      <c r="CI3" s="462"/>
      <c r="CJ3" s="462"/>
      <c r="CK3" s="462"/>
      <c r="CL3" s="462"/>
      <c r="CM3" s="462"/>
      <c r="CN3" s="462"/>
      <c r="CO3" s="462"/>
      <c r="CP3" s="462"/>
      <c r="CQ3" s="462"/>
      <c r="CR3" s="462"/>
      <c r="CS3" s="463"/>
      <c r="CT3" s="424" t="s">
        <v>
88</v>
      </c>
      <c r="CU3" s="425"/>
      <c r="CV3" s="425"/>
      <c r="CW3" s="425"/>
      <c r="CX3" s="425"/>
      <c r="CY3" s="425"/>
      <c r="CZ3" s="425"/>
      <c r="DA3" s="426"/>
      <c r="DB3" s="424" t="s">
        <v>
89</v>
      </c>
      <c r="DC3" s="425"/>
      <c r="DD3" s="425"/>
      <c r="DE3" s="425"/>
      <c r="DF3" s="425"/>
      <c r="DG3" s="425"/>
      <c r="DH3" s="425"/>
      <c r="DI3" s="426"/>
      <c r="DJ3" s="186"/>
      <c r="DK3" s="186"/>
      <c r="DL3" s="186"/>
      <c r="DM3" s="186"/>
      <c r="DN3" s="186"/>
      <c r="DO3" s="186"/>
    </row>
    <row r="4" spans="1:119" ht="18.75" customHeight="1" x14ac:dyDescent="0.2">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
90</v>
      </c>
      <c r="AZ4" s="428"/>
      <c r="BA4" s="428"/>
      <c r="BB4" s="428"/>
      <c r="BC4" s="428"/>
      <c r="BD4" s="428"/>
      <c r="BE4" s="428"/>
      <c r="BF4" s="428"/>
      <c r="BG4" s="428"/>
      <c r="BH4" s="428"/>
      <c r="BI4" s="428"/>
      <c r="BJ4" s="428"/>
      <c r="BK4" s="428"/>
      <c r="BL4" s="428"/>
      <c r="BM4" s="429"/>
      <c r="BN4" s="430">
        <v>
59296029</v>
      </c>
      <c r="BO4" s="431"/>
      <c r="BP4" s="431"/>
      <c r="BQ4" s="431"/>
      <c r="BR4" s="431"/>
      <c r="BS4" s="431"/>
      <c r="BT4" s="431"/>
      <c r="BU4" s="432"/>
      <c r="BV4" s="430">
        <v>
58758104</v>
      </c>
      <c r="BW4" s="431"/>
      <c r="BX4" s="431"/>
      <c r="BY4" s="431"/>
      <c r="BZ4" s="431"/>
      <c r="CA4" s="431"/>
      <c r="CB4" s="431"/>
      <c r="CC4" s="432"/>
      <c r="CD4" s="433" t="s">
        <v>
91</v>
      </c>
      <c r="CE4" s="434"/>
      <c r="CF4" s="434"/>
      <c r="CG4" s="434"/>
      <c r="CH4" s="434"/>
      <c r="CI4" s="434"/>
      <c r="CJ4" s="434"/>
      <c r="CK4" s="434"/>
      <c r="CL4" s="434"/>
      <c r="CM4" s="434"/>
      <c r="CN4" s="434"/>
      <c r="CO4" s="434"/>
      <c r="CP4" s="434"/>
      <c r="CQ4" s="434"/>
      <c r="CR4" s="434"/>
      <c r="CS4" s="435"/>
      <c r="CT4" s="436">
        <v>
5.8</v>
      </c>
      <c r="CU4" s="437"/>
      <c r="CV4" s="437"/>
      <c r="CW4" s="437"/>
      <c r="CX4" s="437"/>
      <c r="CY4" s="437"/>
      <c r="CZ4" s="437"/>
      <c r="DA4" s="438"/>
      <c r="DB4" s="436">
        <v>
3.9</v>
      </c>
      <c r="DC4" s="437"/>
      <c r="DD4" s="437"/>
      <c r="DE4" s="437"/>
      <c r="DF4" s="437"/>
      <c r="DG4" s="437"/>
      <c r="DH4" s="437"/>
      <c r="DI4" s="438"/>
      <c r="DJ4" s="186"/>
      <c r="DK4" s="186"/>
      <c r="DL4" s="186"/>
      <c r="DM4" s="186"/>
      <c r="DN4" s="186"/>
      <c r="DO4" s="186"/>
    </row>
    <row r="5" spans="1:119" ht="18.75" customHeight="1" x14ac:dyDescent="0.2">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
92</v>
      </c>
      <c r="AN5" s="497"/>
      <c r="AO5" s="497"/>
      <c r="AP5" s="497"/>
      <c r="AQ5" s="497"/>
      <c r="AR5" s="497"/>
      <c r="AS5" s="497"/>
      <c r="AT5" s="498"/>
      <c r="AU5" s="499" t="s">
        <v>
93</v>
      </c>
      <c r="AV5" s="500"/>
      <c r="AW5" s="500"/>
      <c r="AX5" s="500"/>
      <c r="AY5" s="501" t="s">
        <v>
94</v>
      </c>
      <c r="AZ5" s="502"/>
      <c r="BA5" s="502"/>
      <c r="BB5" s="502"/>
      <c r="BC5" s="502"/>
      <c r="BD5" s="502"/>
      <c r="BE5" s="502"/>
      <c r="BF5" s="502"/>
      <c r="BG5" s="502"/>
      <c r="BH5" s="502"/>
      <c r="BI5" s="502"/>
      <c r="BJ5" s="502"/>
      <c r="BK5" s="502"/>
      <c r="BL5" s="502"/>
      <c r="BM5" s="503"/>
      <c r="BN5" s="467">
        <v>
55961131</v>
      </c>
      <c r="BO5" s="468"/>
      <c r="BP5" s="468"/>
      <c r="BQ5" s="468"/>
      <c r="BR5" s="468"/>
      <c r="BS5" s="468"/>
      <c r="BT5" s="468"/>
      <c r="BU5" s="469"/>
      <c r="BV5" s="467">
        <v>
56999295</v>
      </c>
      <c r="BW5" s="468"/>
      <c r="BX5" s="468"/>
      <c r="BY5" s="468"/>
      <c r="BZ5" s="468"/>
      <c r="CA5" s="468"/>
      <c r="CB5" s="468"/>
      <c r="CC5" s="469"/>
      <c r="CD5" s="470" t="s">
        <v>
95</v>
      </c>
      <c r="CE5" s="471"/>
      <c r="CF5" s="471"/>
      <c r="CG5" s="471"/>
      <c r="CH5" s="471"/>
      <c r="CI5" s="471"/>
      <c r="CJ5" s="471"/>
      <c r="CK5" s="471"/>
      <c r="CL5" s="471"/>
      <c r="CM5" s="471"/>
      <c r="CN5" s="471"/>
      <c r="CO5" s="471"/>
      <c r="CP5" s="471"/>
      <c r="CQ5" s="471"/>
      <c r="CR5" s="471"/>
      <c r="CS5" s="472"/>
      <c r="CT5" s="464">
        <v>
72.7</v>
      </c>
      <c r="CU5" s="465"/>
      <c r="CV5" s="465"/>
      <c r="CW5" s="465"/>
      <c r="CX5" s="465"/>
      <c r="CY5" s="465"/>
      <c r="CZ5" s="465"/>
      <c r="DA5" s="466"/>
      <c r="DB5" s="464">
        <v>
73.7</v>
      </c>
      <c r="DC5" s="465"/>
      <c r="DD5" s="465"/>
      <c r="DE5" s="465"/>
      <c r="DF5" s="465"/>
      <c r="DG5" s="465"/>
      <c r="DH5" s="465"/>
      <c r="DI5" s="466"/>
      <c r="DJ5" s="186"/>
      <c r="DK5" s="186"/>
      <c r="DL5" s="186"/>
      <c r="DM5" s="186"/>
      <c r="DN5" s="186"/>
      <c r="DO5" s="186"/>
    </row>
    <row r="6" spans="1:119" ht="18.75" customHeight="1" x14ac:dyDescent="0.2">
      <c r="A6" s="187"/>
      <c r="B6" s="473" t="s">
        <v>
96</v>
      </c>
      <c r="C6" s="474"/>
      <c r="D6" s="474"/>
      <c r="E6" s="475"/>
      <c r="F6" s="475"/>
      <c r="G6" s="475"/>
      <c r="H6" s="475"/>
      <c r="I6" s="475"/>
      <c r="J6" s="475"/>
      <c r="K6" s="475"/>
      <c r="L6" s="475" t="s">
        <v>
97</v>
      </c>
      <c r="M6" s="475"/>
      <c r="N6" s="475"/>
      <c r="O6" s="475"/>
      <c r="P6" s="475"/>
      <c r="Q6" s="475"/>
      <c r="R6" s="479"/>
      <c r="S6" s="479"/>
      <c r="T6" s="479"/>
      <c r="U6" s="479"/>
      <c r="V6" s="480"/>
      <c r="W6" s="483" t="s">
        <v>
98</v>
      </c>
      <c r="X6" s="484"/>
      <c r="Y6" s="484"/>
      <c r="Z6" s="484"/>
      <c r="AA6" s="484"/>
      <c r="AB6" s="474"/>
      <c r="AC6" s="487" t="s">
        <v>
99</v>
      </c>
      <c r="AD6" s="488"/>
      <c r="AE6" s="488"/>
      <c r="AF6" s="488"/>
      <c r="AG6" s="488"/>
      <c r="AH6" s="488"/>
      <c r="AI6" s="488"/>
      <c r="AJ6" s="488"/>
      <c r="AK6" s="488"/>
      <c r="AL6" s="489"/>
      <c r="AM6" s="496" t="s">
        <v>
100</v>
      </c>
      <c r="AN6" s="497"/>
      <c r="AO6" s="497"/>
      <c r="AP6" s="497"/>
      <c r="AQ6" s="497"/>
      <c r="AR6" s="497"/>
      <c r="AS6" s="497"/>
      <c r="AT6" s="498"/>
      <c r="AU6" s="499" t="s">
        <v>
101</v>
      </c>
      <c r="AV6" s="500"/>
      <c r="AW6" s="500"/>
      <c r="AX6" s="500"/>
      <c r="AY6" s="501" t="s">
        <v>
102</v>
      </c>
      <c r="AZ6" s="502"/>
      <c r="BA6" s="502"/>
      <c r="BB6" s="502"/>
      <c r="BC6" s="502"/>
      <c r="BD6" s="502"/>
      <c r="BE6" s="502"/>
      <c r="BF6" s="502"/>
      <c r="BG6" s="502"/>
      <c r="BH6" s="502"/>
      <c r="BI6" s="502"/>
      <c r="BJ6" s="502"/>
      <c r="BK6" s="502"/>
      <c r="BL6" s="502"/>
      <c r="BM6" s="503"/>
      <c r="BN6" s="467">
        <v>
3334898</v>
      </c>
      <c r="BO6" s="468"/>
      <c r="BP6" s="468"/>
      <c r="BQ6" s="468"/>
      <c r="BR6" s="468"/>
      <c r="BS6" s="468"/>
      <c r="BT6" s="468"/>
      <c r="BU6" s="469"/>
      <c r="BV6" s="467">
        <v>
1758809</v>
      </c>
      <c r="BW6" s="468"/>
      <c r="BX6" s="468"/>
      <c r="BY6" s="468"/>
      <c r="BZ6" s="468"/>
      <c r="CA6" s="468"/>
      <c r="CB6" s="468"/>
      <c r="CC6" s="469"/>
      <c r="CD6" s="470" t="s">
        <v>
103</v>
      </c>
      <c r="CE6" s="471"/>
      <c r="CF6" s="471"/>
      <c r="CG6" s="471"/>
      <c r="CH6" s="471"/>
      <c r="CI6" s="471"/>
      <c r="CJ6" s="471"/>
      <c r="CK6" s="471"/>
      <c r="CL6" s="471"/>
      <c r="CM6" s="471"/>
      <c r="CN6" s="471"/>
      <c r="CO6" s="471"/>
      <c r="CP6" s="471"/>
      <c r="CQ6" s="471"/>
      <c r="CR6" s="471"/>
      <c r="CS6" s="472"/>
      <c r="CT6" s="504">
        <v>
72.7</v>
      </c>
      <c r="CU6" s="505"/>
      <c r="CV6" s="505"/>
      <c r="CW6" s="505"/>
      <c r="CX6" s="505"/>
      <c r="CY6" s="505"/>
      <c r="CZ6" s="505"/>
      <c r="DA6" s="506"/>
      <c r="DB6" s="504">
        <v>
73.7</v>
      </c>
      <c r="DC6" s="505"/>
      <c r="DD6" s="505"/>
      <c r="DE6" s="505"/>
      <c r="DF6" s="505"/>
      <c r="DG6" s="505"/>
      <c r="DH6" s="505"/>
      <c r="DI6" s="506"/>
      <c r="DJ6" s="186"/>
      <c r="DK6" s="186"/>
      <c r="DL6" s="186"/>
      <c r="DM6" s="186"/>
      <c r="DN6" s="186"/>
      <c r="DO6" s="186"/>
    </row>
    <row r="7" spans="1:119" ht="18.75" customHeight="1" x14ac:dyDescent="0.2">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
104</v>
      </c>
      <c r="AN7" s="497"/>
      <c r="AO7" s="497"/>
      <c r="AP7" s="497"/>
      <c r="AQ7" s="497"/>
      <c r="AR7" s="497"/>
      <c r="AS7" s="497"/>
      <c r="AT7" s="498"/>
      <c r="AU7" s="499" t="s">
        <v>
105</v>
      </c>
      <c r="AV7" s="500"/>
      <c r="AW7" s="500"/>
      <c r="AX7" s="500"/>
      <c r="AY7" s="501" t="s">
        <v>
106</v>
      </c>
      <c r="AZ7" s="502"/>
      <c r="BA7" s="502"/>
      <c r="BB7" s="502"/>
      <c r="BC7" s="502"/>
      <c r="BD7" s="502"/>
      <c r="BE7" s="502"/>
      <c r="BF7" s="502"/>
      <c r="BG7" s="502"/>
      <c r="BH7" s="502"/>
      <c r="BI7" s="502"/>
      <c r="BJ7" s="502"/>
      <c r="BK7" s="502"/>
      <c r="BL7" s="502"/>
      <c r="BM7" s="503"/>
      <c r="BN7" s="467">
        <v>
1384364</v>
      </c>
      <c r="BO7" s="468"/>
      <c r="BP7" s="468"/>
      <c r="BQ7" s="468"/>
      <c r="BR7" s="468"/>
      <c r="BS7" s="468"/>
      <c r="BT7" s="468"/>
      <c r="BU7" s="469"/>
      <c r="BV7" s="467">
        <v>
503483</v>
      </c>
      <c r="BW7" s="468"/>
      <c r="BX7" s="468"/>
      <c r="BY7" s="468"/>
      <c r="BZ7" s="468"/>
      <c r="CA7" s="468"/>
      <c r="CB7" s="468"/>
      <c r="CC7" s="469"/>
      <c r="CD7" s="470" t="s">
        <v>
107</v>
      </c>
      <c r="CE7" s="471"/>
      <c r="CF7" s="471"/>
      <c r="CG7" s="471"/>
      <c r="CH7" s="471"/>
      <c r="CI7" s="471"/>
      <c r="CJ7" s="471"/>
      <c r="CK7" s="471"/>
      <c r="CL7" s="471"/>
      <c r="CM7" s="471"/>
      <c r="CN7" s="471"/>
      <c r="CO7" s="471"/>
      <c r="CP7" s="471"/>
      <c r="CQ7" s="471"/>
      <c r="CR7" s="471"/>
      <c r="CS7" s="472"/>
      <c r="CT7" s="467">
        <v>
33800225</v>
      </c>
      <c r="CU7" s="468"/>
      <c r="CV7" s="468"/>
      <c r="CW7" s="468"/>
      <c r="CX7" s="468"/>
      <c r="CY7" s="468"/>
      <c r="CZ7" s="468"/>
      <c r="DA7" s="469"/>
      <c r="DB7" s="467">
        <v>
32489325</v>
      </c>
      <c r="DC7" s="468"/>
      <c r="DD7" s="468"/>
      <c r="DE7" s="468"/>
      <c r="DF7" s="468"/>
      <c r="DG7" s="468"/>
      <c r="DH7" s="468"/>
      <c r="DI7" s="469"/>
      <c r="DJ7" s="186"/>
      <c r="DK7" s="186"/>
      <c r="DL7" s="186"/>
      <c r="DM7" s="186"/>
      <c r="DN7" s="186"/>
      <c r="DO7" s="186"/>
    </row>
    <row r="8" spans="1:119" ht="18.75" customHeight="1" thickBot="1" x14ac:dyDescent="0.25">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
108</v>
      </c>
      <c r="AN8" s="497"/>
      <c r="AO8" s="497"/>
      <c r="AP8" s="497"/>
      <c r="AQ8" s="497"/>
      <c r="AR8" s="497"/>
      <c r="AS8" s="497"/>
      <c r="AT8" s="498"/>
      <c r="AU8" s="499" t="s">
        <v>
93</v>
      </c>
      <c r="AV8" s="500"/>
      <c r="AW8" s="500"/>
      <c r="AX8" s="500"/>
      <c r="AY8" s="501" t="s">
        <v>
109</v>
      </c>
      <c r="AZ8" s="502"/>
      <c r="BA8" s="502"/>
      <c r="BB8" s="502"/>
      <c r="BC8" s="502"/>
      <c r="BD8" s="502"/>
      <c r="BE8" s="502"/>
      <c r="BF8" s="502"/>
      <c r="BG8" s="502"/>
      <c r="BH8" s="502"/>
      <c r="BI8" s="502"/>
      <c r="BJ8" s="502"/>
      <c r="BK8" s="502"/>
      <c r="BL8" s="502"/>
      <c r="BM8" s="503"/>
      <c r="BN8" s="467">
        <v>
1950534</v>
      </c>
      <c r="BO8" s="468"/>
      <c r="BP8" s="468"/>
      <c r="BQ8" s="468"/>
      <c r="BR8" s="468"/>
      <c r="BS8" s="468"/>
      <c r="BT8" s="468"/>
      <c r="BU8" s="469"/>
      <c r="BV8" s="467">
        <v>
1255326</v>
      </c>
      <c r="BW8" s="468"/>
      <c r="BX8" s="468"/>
      <c r="BY8" s="468"/>
      <c r="BZ8" s="468"/>
      <c r="CA8" s="468"/>
      <c r="CB8" s="468"/>
      <c r="CC8" s="469"/>
      <c r="CD8" s="470" t="s">
        <v>
110</v>
      </c>
      <c r="CE8" s="471"/>
      <c r="CF8" s="471"/>
      <c r="CG8" s="471"/>
      <c r="CH8" s="471"/>
      <c r="CI8" s="471"/>
      <c r="CJ8" s="471"/>
      <c r="CK8" s="471"/>
      <c r="CL8" s="471"/>
      <c r="CM8" s="471"/>
      <c r="CN8" s="471"/>
      <c r="CO8" s="471"/>
      <c r="CP8" s="471"/>
      <c r="CQ8" s="471"/>
      <c r="CR8" s="471"/>
      <c r="CS8" s="472"/>
      <c r="CT8" s="507">
        <v>
0.89</v>
      </c>
      <c r="CU8" s="508"/>
      <c r="CV8" s="508"/>
      <c r="CW8" s="508"/>
      <c r="CX8" s="508"/>
      <c r="CY8" s="508"/>
      <c r="CZ8" s="508"/>
      <c r="DA8" s="509"/>
      <c r="DB8" s="507">
        <v>
0.9</v>
      </c>
      <c r="DC8" s="508"/>
      <c r="DD8" s="508"/>
      <c r="DE8" s="508"/>
      <c r="DF8" s="508"/>
      <c r="DG8" s="508"/>
      <c r="DH8" s="508"/>
      <c r="DI8" s="509"/>
      <c r="DJ8" s="186"/>
      <c r="DK8" s="186"/>
      <c r="DL8" s="186"/>
      <c r="DM8" s="186"/>
      <c r="DN8" s="186"/>
      <c r="DO8" s="186"/>
    </row>
    <row r="9" spans="1:119" ht="18.75" customHeight="1" thickBot="1" x14ac:dyDescent="0.25">
      <c r="A9" s="187"/>
      <c r="B9" s="461" t="s">
        <v>
111</v>
      </c>
      <c r="C9" s="462"/>
      <c r="D9" s="462"/>
      <c r="E9" s="462"/>
      <c r="F9" s="462"/>
      <c r="G9" s="462"/>
      <c r="H9" s="462"/>
      <c r="I9" s="462"/>
      <c r="J9" s="462"/>
      <c r="K9" s="510"/>
      <c r="L9" s="511" t="s">
        <v>
112</v>
      </c>
      <c r="M9" s="512"/>
      <c r="N9" s="512"/>
      <c r="O9" s="512"/>
      <c r="P9" s="512"/>
      <c r="Q9" s="513"/>
      <c r="R9" s="514">
        <v>
58406</v>
      </c>
      <c r="S9" s="515"/>
      <c r="T9" s="515"/>
      <c r="U9" s="515"/>
      <c r="V9" s="516"/>
      <c r="W9" s="424" t="s">
        <v>
113</v>
      </c>
      <c r="X9" s="425"/>
      <c r="Y9" s="425"/>
      <c r="Z9" s="425"/>
      <c r="AA9" s="425"/>
      <c r="AB9" s="425"/>
      <c r="AC9" s="425"/>
      <c r="AD9" s="425"/>
      <c r="AE9" s="425"/>
      <c r="AF9" s="425"/>
      <c r="AG9" s="425"/>
      <c r="AH9" s="425"/>
      <c r="AI9" s="425"/>
      <c r="AJ9" s="425"/>
      <c r="AK9" s="425"/>
      <c r="AL9" s="426"/>
      <c r="AM9" s="496" t="s">
        <v>
114</v>
      </c>
      <c r="AN9" s="497"/>
      <c r="AO9" s="497"/>
      <c r="AP9" s="497"/>
      <c r="AQ9" s="497"/>
      <c r="AR9" s="497"/>
      <c r="AS9" s="497"/>
      <c r="AT9" s="498"/>
      <c r="AU9" s="499" t="s">
        <v>
93</v>
      </c>
      <c r="AV9" s="500"/>
      <c r="AW9" s="500"/>
      <c r="AX9" s="500"/>
      <c r="AY9" s="501" t="s">
        <v>
115</v>
      </c>
      <c r="AZ9" s="502"/>
      <c r="BA9" s="502"/>
      <c r="BB9" s="502"/>
      <c r="BC9" s="502"/>
      <c r="BD9" s="502"/>
      <c r="BE9" s="502"/>
      <c r="BF9" s="502"/>
      <c r="BG9" s="502"/>
      <c r="BH9" s="502"/>
      <c r="BI9" s="502"/>
      <c r="BJ9" s="502"/>
      <c r="BK9" s="502"/>
      <c r="BL9" s="502"/>
      <c r="BM9" s="503"/>
      <c r="BN9" s="467">
        <v>
695208</v>
      </c>
      <c r="BO9" s="468"/>
      <c r="BP9" s="468"/>
      <c r="BQ9" s="468"/>
      <c r="BR9" s="468"/>
      <c r="BS9" s="468"/>
      <c r="BT9" s="468"/>
      <c r="BU9" s="469"/>
      <c r="BV9" s="467">
        <v>
212881</v>
      </c>
      <c r="BW9" s="468"/>
      <c r="BX9" s="468"/>
      <c r="BY9" s="468"/>
      <c r="BZ9" s="468"/>
      <c r="CA9" s="468"/>
      <c r="CB9" s="468"/>
      <c r="CC9" s="469"/>
      <c r="CD9" s="470" t="s">
        <v>
116</v>
      </c>
      <c r="CE9" s="471"/>
      <c r="CF9" s="471"/>
      <c r="CG9" s="471"/>
      <c r="CH9" s="471"/>
      <c r="CI9" s="471"/>
      <c r="CJ9" s="471"/>
      <c r="CK9" s="471"/>
      <c r="CL9" s="471"/>
      <c r="CM9" s="471"/>
      <c r="CN9" s="471"/>
      <c r="CO9" s="471"/>
      <c r="CP9" s="471"/>
      <c r="CQ9" s="471"/>
      <c r="CR9" s="471"/>
      <c r="CS9" s="472"/>
      <c r="CT9" s="464">
        <v>
0.1</v>
      </c>
      <c r="CU9" s="465"/>
      <c r="CV9" s="465"/>
      <c r="CW9" s="465"/>
      <c r="CX9" s="465"/>
      <c r="CY9" s="465"/>
      <c r="CZ9" s="465"/>
      <c r="DA9" s="466"/>
      <c r="DB9" s="464">
        <v>
0.3</v>
      </c>
      <c r="DC9" s="465"/>
      <c r="DD9" s="465"/>
      <c r="DE9" s="465"/>
      <c r="DF9" s="465"/>
      <c r="DG9" s="465"/>
      <c r="DH9" s="465"/>
      <c r="DI9" s="466"/>
      <c r="DJ9" s="186"/>
      <c r="DK9" s="186"/>
      <c r="DL9" s="186"/>
      <c r="DM9" s="186"/>
      <c r="DN9" s="186"/>
      <c r="DO9" s="186"/>
    </row>
    <row r="10" spans="1:119" ht="18.75" customHeight="1" thickBot="1" x14ac:dyDescent="0.25">
      <c r="A10" s="187"/>
      <c r="B10" s="461"/>
      <c r="C10" s="462"/>
      <c r="D10" s="462"/>
      <c r="E10" s="462"/>
      <c r="F10" s="462"/>
      <c r="G10" s="462"/>
      <c r="H10" s="462"/>
      <c r="I10" s="462"/>
      <c r="J10" s="462"/>
      <c r="K10" s="510"/>
      <c r="L10" s="517" t="s">
        <v>
117</v>
      </c>
      <c r="M10" s="497"/>
      <c r="N10" s="497"/>
      <c r="O10" s="497"/>
      <c r="P10" s="497"/>
      <c r="Q10" s="498"/>
      <c r="R10" s="518">
        <v>
47115</v>
      </c>
      <c r="S10" s="519"/>
      <c r="T10" s="519"/>
      <c r="U10" s="519"/>
      <c r="V10" s="520"/>
      <c r="W10" s="455"/>
      <c r="X10" s="456"/>
      <c r="Y10" s="456"/>
      <c r="Z10" s="456"/>
      <c r="AA10" s="456"/>
      <c r="AB10" s="456"/>
      <c r="AC10" s="456"/>
      <c r="AD10" s="456"/>
      <c r="AE10" s="456"/>
      <c r="AF10" s="456"/>
      <c r="AG10" s="456"/>
      <c r="AH10" s="456"/>
      <c r="AI10" s="456"/>
      <c r="AJ10" s="456"/>
      <c r="AK10" s="456"/>
      <c r="AL10" s="459"/>
      <c r="AM10" s="496" t="s">
        <v>
118</v>
      </c>
      <c r="AN10" s="497"/>
      <c r="AO10" s="497"/>
      <c r="AP10" s="497"/>
      <c r="AQ10" s="497"/>
      <c r="AR10" s="497"/>
      <c r="AS10" s="497"/>
      <c r="AT10" s="498"/>
      <c r="AU10" s="499" t="s">
        <v>
93</v>
      </c>
      <c r="AV10" s="500"/>
      <c r="AW10" s="500"/>
      <c r="AX10" s="500"/>
      <c r="AY10" s="501" t="s">
        <v>
119</v>
      </c>
      <c r="AZ10" s="502"/>
      <c r="BA10" s="502"/>
      <c r="BB10" s="502"/>
      <c r="BC10" s="502"/>
      <c r="BD10" s="502"/>
      <c r="BE10" s="502"/>
      <c r="BF10" s="502"/>
      <c r="BG10" s="502"/>
      <c r="BH10" s="502"/>
      <c r="BI10" s="502"/>
      <c r="BJ10" s="502"/>
      <c r="BK10" s="502"/>
      <c r="BL10" s="502"/>
      <c r="BM10" s="503"/>
      <c r="BN10" s="467">
        <v>
2568345</v>
      </c>
      <c r="BO10" s="468"/>
      <c r="BP10" s="468"/>
      <c r="BQ10" s="468"/>
      <c r="BR10" s="468"/>
      <c r="BS10" s="468"/>
      <c r="BT10" s="468"/>
      <c r="BU10" s="469"/>
      <c r="BV10" s="467">
        <v>
2303514</v>
      </c>
      <c r="BW10" s="468"/>
      <c r="BX10" s="468"/>
      <c r="BY10" s="468"/>
      <c r="BZ10" s="468"/>
      <c r="CA10" s="468"/>
      <c r="CB10" s="468"/>
      <c r="CC10" s="469"/>
      <c r="CD10" s="191" t="s">
        <v>
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61"/>
      <c r="C11" s="462"/>
      <c r="D11" s="462"/>
      <c r="E11" s="462"/>
      <c r="F11" s="462"/>
      <c r="G11" s="462"/>
      <c r="H11" s="462"/>
      <c r="I11" s="462"/>
      <c r="J11" s="462"/>
      <c r="K11" s="510"/>
      <c r="L11" s="521" t="s">
        <v>
121</v>
      </c>
      <c r="M11" s="522"/>
      <c r="N11" s="522"/>
      <c r="O11" s="522"/>
      <c r="P11" s="522"/>
      <c r="Q11" s="523"/>
      <c r="R11" s="524" t="s">
        <v>
122</v>
      </c>
      <c r="S11" s="525"/>
      <c r="T11" s="525"/>
      <c r="U11" s="525"/>
      <c r="V11" s="526"/>
      <c r="W11" s="455"/>
      <c r="X11" s="456"/>
      <c r="Y11" s="456"/>
      <c r="Z11" s="456"/>
      <c r="AA11" s="456"/>
      <c r="AB11" s="456"/>
      <c r="AC11" s="456"/>
      <c r="AD11" s="456"/>
      <c r="AE11" s="456"/>
      <c r="AF11" s="456"/>
      <c r="AG11" s="456"/>
      <c r="AH11" s="456"/>
      <c r="AI11" s="456"/>
      <c r="AJ11" s="456"/>
      <c r="AK11" s="456"/>
      <c r="AL11" s="459"/>
      <c r="AM11" s="496" t="s">
        <v>
123</v>
      </c>
      <c r="AN11" s="497"/>
      <c r="AO11" s="497"/>
      <c r="AP11" s="497"/>
      <c r="AQ11" s="497"/>
      <c r="AR11" s="497"/>
      <c r="AS11" s="497"/>
      <c r="AT11" s="498"/>
      <c r="AU11" s="499" t="s">
        <v>
124</v>
      </c>
      <c r="AV11" s="500"/>
      <c r="AW11" s="500"/>
      <c r="AX11" s="500"/>
      <c r="AY11" s="501" t="s">
        <v>
125</v>
      </c>
      <c r="AZ11" s="502"/>
      <c r="BA11" s="502"/>
      <c r="BB11" s="502"/>
      <c r="BC11" s="502"/>
      <c r="BD11" s="502"/>
      <c r="BE11" s="502"/>
      <c r="BF11" s="502"/>
      <c r="BG11" s="502"/>
      <c r="BH11" s="502"/>
      <c r="BI11" s="502"/>
      <c r="BJ11" s="502"/>
      <c r="BK11" s="502"/>
      <c r="BL11" s="502"/>
      <c r="BM11" s="503"/>
      <c r="BN11" s="467">
        <v>
0</v>
      </c>
      <c r="BO11" s="468"/>
      <c r="BP11" s="468"/>
      <c r="BQ11" s="468"/>
      <c r="BR11" s="468"/>
      <c r="BS11" s="468"/>
      <c r="BT11" s="468"/>
      <c r="BU11" s="469"/>
      <c r="BV11" s="467">
        <v>
0</v>
      </c>
      <c r="BW11" s="468"/>
      <c r="BX11" s="468"/>
      <c r="BY11" s="468"/>
      <c r="BZ11" s="468"/>
      <c r="CA11" s="468"/>
      <c r="CB11" s="468"/>
      <c r="CC11" s="469"/>
      <c r="CD11" s="470" t="s">
        <v>
126</v>
      </c>
      <c r="CE11" s="471"/>
      <c r="CF11" s="471"/>
      <c r="CG11" s="471"/>
      <c r="CH11" s="471"/>
      <c r="CI11" s="471"/>
      <c r="CJ11" s="471"/>
      <c r="CK11" s="471"/>
      <c r="CL11" s="471"/>
      <c r="CM11" s="471"/>
      <c r="CN11" s="471"/>
      <c r="CO11" s="471"/>
      <c r="CP11" s="471"/>
      <c r="CQ11" s="471"/>
      <c r="CR11" s="471"/>
      <c r="CS11" s="472"/>
      <c r="CT11" s="507" t="s">
        <v>
127</v>
      </c>
      <c r="CU11" s="508"/>
      <c r="CV11" s="508"/>
      <c r="CW11" s="508"/>
      <c r="CX11" s="508"/>
      <c r="CY11" s="508"/>
      <c r="CZ11" s="508"/>
      <c r="DA11" s="509"/>
      <c r="DB11" s="507" t="s">
        <v>
127</v>
      </c>
      <c r="DC11" s="508"/>
      <c r="DD11" s="508"/>
      <c r="DE11" s="508"/>
      <c r="DF11" s="508"/>
      <c r="DG11" s="508"/>
      <c r="DH11" s="508"/>
      <c r="DI11" s="509"/>
      <c r="DJ11" s="186"/>
      <c r="DK11" s="186"/>
      <c r="DL11" s="186"/>
      <c r="DM11" s="186"/>
      <c r="DN11" s="186"/>
      <c r="DO11" s="186"/>
    </row>
    <row r="12" spans="1:119" ht="18.75" customHeight="1" x14ac:dyDescent="0.2">
      <c r="A12" s="187"/>
      <c r="B12" s="527" t="s">
        <v>
128</v>
      </c>
      <c r="C12" s="528"/>
      <c r="D12" s="528"/>
      <c r="E12" s="528"/>
      <c r="F12" s="528"/>
      <c r="G12" s="528"/>
      <c r="H12" s="528"/>
      <c r="I12" s="528"/>
      <c r="J12" s="528"/>
      <c r="K12" s="529"/>
      <c r="L12" s="536" t="s">
        <v>
129</v>
      </c>
      <c r="M12" s="537"/>
      <c r="N12" s="537"/>
      <c r="O12" s="537"/>
      <c r="P12" s="537"/>
      <c r="Q12" s="538"/>
      <c r="R12" s="539">
        <v>
65942</v>
      </c>
      <c r="S12" s="540"/>
      <c r="T12" s="540"/>
      <c r="U12" s="540"/>
      <c r="V12" s="541"/>
      <c r="W12" s="542" t="s">
        <v>
1</v>
      </c>
      <c r="X12" s="500"/>
      <c r="Y12" s="500"/>
      <c r="Z12" s="500"/>
      <c r="AA12" s="500"/>
      <c r="AB12" s="543"/>
      <c r="AC12" s="544" t="s">
        <v>
130</v>
      </c>
      <c r="AD12" s="545"/>
      <c r="AE12" s="545"/>
      <c r="AF12" s="545"/>
      <c r="AG12" s="546"/>
      <c r="AH12" s="544" t="s">
        <v>
131</v>
      </c>
      <c r="AI12" s="545"/>
      <c r="AJ12" s="545"/>
      <c r="AK12" s="545"/>
      <c r="AL12" s="547"/>
      <c r="AM12" s="496" t="s">
        <v>
132</v>
      </c>
      <c r="AN12" s="497"/>
      <c r="AO12" s="497"/>
      <c r="AP12" s="497"/>
      <c r="AQ12" s="497"/>
      <c r="AR12" s="497"/>
      <c r="AS12" s="497"/>
      <c r="AT12" s="498"/>
      <c r="AU12" s="499" t="s">
        <v>
93</v>
      </c>
      <c r="AV12" s="500"/>
      <c r="AW12" s="500"/>
      <c r="AX12" s="500"/>
      <c r="AY12" s="501" t="s">
        <v>
133</v>
      </c>
      <c r="AZ12" s="502"/>
      <c r="BA12" s="502"/>
      <c r="BB12" s="502"/>
      <c r="BC12" s="502"/>
      <c r="BD12" s="502"/>
      <c r="BE12" s="502"/>
      <c r="BF12" s="502"/>
      <c r="BG12" s="502"/>
      <c r="BH12" s="502"/>
      <c r="BI12" s="502"/>
      <c r="BJ12" s="502"/>
      <c r="BK12" s="502"/>
      <c r="BL12" s="502"/>
      <c r="BM12" s="503"/>
      <c r="BN12" s="467">
        <v>
135704</v>
      </c>
      <c r="BO12" s="468"/>
      <c r="BP12" s="468"/>
      <c r="BQ12" s="468"/>
      <c r="BR12" s="468"/>
      <c r="BS12" s="468"/>
      <c r="BT12" s="468"/>
      <c r="BU12" s="469"/>
      <c r="BV12" s="467">
        <v>
0</v>
      </c>
      <c r="BW12" s="468"/>
      <c r="BX12" s="468"/>
      <c r="BY12" s="468"/>
      <c r="BZ12" s="468"/>
      <c r="CA12" s="468"/>
      <c r="CB12" s="468"/>
      <c r="CC12" s="469"/>
      <c r="CD12" s="470" t="s">
        <v>
134</v>
      </c>
      <c r="CE12" s="471"/>
      <c r="CF12" s="471"/>
      <c r="CG12" s="471"/>
      <c r="CH12" s="471"/>
      <c r="CI12" s="471"/>
      <c r="CJ12" s="471"/>
      <c r="CK12" s="471"/>
      <c r="CL12" s="471"/>
      <c r="CM12" s="471"/>
      <c r="CN12" s="471"/>
      <c r="CO12" s="471"/>
      <c r="CP12" s="471"/>
      <c r="CQ12" s="471"/>
      <c r="CR12" s="471"/>
      <c r="CS12" s="472"/>
      <c r="CT12" s="507" t="s">
        <v>
135</v>
      </c>
      <c r="CU12" s="508"/>
      <c r="CV12" s="508"/>
      <c r="CW12" s="508"/>
      <c r="CX12" s="508"/>
      <c r="CY12" s="508"/>
      <c r="CZ12" s="508"/>
      <c r="DA12" s="509"/>
      <c r="DB12" s="507" t="s">
        <v>
127</v>
      </c>
      <c r="DC12" s="508"/>
      <c r="DD12" s="508"/>
      <c r="DE12" s="508"/>
      <c r="DF12" s="508"/>
      <c r="DG12" s="508"/>
      <c r="DH12" s="508"/>
      <c r="DI12" s="509"/>
      <c r="DJ12" s="186"/>
      <c r="DK12" s="186"/>
      <c r="DL12" s="186"/>
      <c r="DM12" s="186"/>
      <c r="DN12" s="186"/>
      <c r="DO12" s="186"/>
    </row>
    <row r="13" spans="1:119" ht="18.75" customHeight="1" x14ac:dyDescent="0.2">
      <c r="A13" s="187"/>
      <c r="B13" s="530"/>
      <c r="C13" s="531"/>
      <c r="D13" s="531"/>
      <c r="E13" s="531"/>
      <c r="F13" s="531"/>
      <c r="G13" s="531"/>
      <c r="H13" s="531"/>
      <c r="I13" s="531"/>
      <c r="J13" s="531"/>
      <c r="K13" s="532"/>
      <c r="L13" s="197"/>
      <c r="M13" s="558" t="s">
        <v>
136</v>
      </c>
      <c r="N13" s="559"/>
      <c r="O13" s="559"/>
      <c r="P13" s="559"/>
      <c r="Q13" s="560"/>
      <c r="R13" s="551">
        <v>
62714</v>
      </c>
      <c r="S13" s="552"/>
      <c r="T13" s="552"/>
      <c r="U13" s="552"/>
      <c r="V13" s="553"/>
      <c r="W13" s="483" t="s">
        <v>
137</v>
      </c>
      <c r="X13" s="484"/>
      <c r="Y13" s="484"/>
      <c r="Z13" s="484"/>
      <c r="AA13" s="484"/>
      <c r="AB13" s="474"/>
      <c r="AC13" s="518">
        <v>
9</v>
      </c>
      <c r="AD13" s="519"/>
      <c r="AE13" s="519"/>
      <c r="AF13" s="519"/>
      <c r="AG13" s="561"/>
      <c r="AH13" s="518">
        <v>
4</v>
      </c>
      <c r="AI13" s="519"/>
      <c r="AJ13" s="519"/>
      <c r="AK13" s="519"/>
      <c r="AL13" s="520"/>
      <c r="AM13" s="496" t="s">
        <v>
138</v>
      </c>
      <c r="AN13" s="497"/>
      <c r="AO13" s="497"/>
      <c r="AP13" s="497"/>
      <c r="AQ13" s="497"/>
      <c r="AR13" s="497"/>
      <c r="AS13" s="497"/>
      <c r="AT13" s="498"/>
      <c r="AU13" s="499" t="s">
        <v>
139</v>
      </c>
      <c r="AV13" s="500"/>
      <c r="AW13" s="500"/>
      <c r="AX13" s="500"/>
      <c r="AY13" s="501" t="s">
        <v>
140</v>
      </c>
      <c r="AZ13" s="502"/>
      <c r="BA13" s="502"/>
      <c r="BB13" s="502"/>
      <c r="BC13" s="502"/>
      <c r="BD13" s="502"/>
      <c r="BE13" s="502"/>
      <c r="BF13" s="502"/>
      <c r="BG13" s="502"/>
      <c r="BH13" s="502"/>
      <c r="BI13" s="502"/>
      <c r="BJ13" s="502"/>
      <c r="BK13" s="502"/>
      <c r="BL13" s="502"/>
      <c r="BM13" s="503"/>
      <c r="BN13" s="467">
        <v>
3127849</v>
      </c>
      <c r="BO13" s="468"/>
      <c r="BP13" s="468"/>
      <c r="BQ13" s="468"/>
      <c r="BR13" s="468"/>
      <c r="BS13" s="468"/>
      <c r="BT13" s="468"/>
      <c r="BU13" s="469"/>
      <c r="BV13" s="467">
        <v>
2516395</v>
      </c>
      <c r="BW13" s="468"/>
      <c r="BX13" s="468"/>
      <c r="BY13" s="468"/>
      <c r="BZ13" s="468"/>
      <c r="CA13" s="468"/>
      <c r="CB13" s="468"/>
      <c r="CC13" s="469"/>
      <c r="CD13" s="470" t="s">
        <v>
141</v>
      </c>
      <c r="CE13" s="471"/>
      <c r="CF13" s="471"/>
      <c r="CG13" s="471"/>
      <c r="CH13" s="471"/>
      <c r="CI13" s="471"/>
      <c r="CJ13" s="471"/>
      <c r="CK13" s="471"/>
      <c r="CL13" s="471"/>
      <c r="CM13" s="471"/>
      <c r="CN13" s="471"/>
      <c r="CO13" s="471"/>
      <c r="CP13" s="471"/>
      <c r="CQ13" s="471"/>
      <c r="CR13" s="471"/>
      <c r="CS13" s="472"/>
      <c r="CT13" s="464">
        <v>
0</v>
      </c>
      <c r="CU13" s="465"/>
      <c r="CV13" s="465"/>
      <c r="CW13" s="465"/>
      <c r="CX13" s="465"/>
      <c r="CY13" s="465"/>
      <c r="CZ13" s="465"/>
      <c r="DA13" s="466"/>
      <c r="DB13" s="464">
        <v>
0.3</v>
      </c>
      <c r="DC13" s="465"/>
      <c r="DD13" s="465"/>
      <c r="DE13" s="465"/>
      <c r="DF13" s="465"/>
      <c r="DG13" s="465"/>
      <c r="DH13" s="465"/>
      <c r="DI13" s="466"/>
      <c r="DJ13" s="186"/>
      <c r="DK13" s="186"/>
      <c r="DL13" s="186"/>
      <c r="DM13" s="186"/>
      <c r="DN13" s="186"/>
      <c r="DO13" s="186"/>
    </row>
    <row r="14" spans="1:119" ht="18.75" customHeight="1" thickBot="1" x14ac:dyDescent="0.25">
      <c r="A14" s="187"/>
      <c r="B14" s="530"/>
      <c r="C14" s="531"/>
      <c r="D14" s="531"/>
      <c r="E14" s="531"/>
      <c r="F14" s="531"/>
      <c r="G14" s="531"/>
      <c r="H14" s="531"/>
      <c r="I14" s="531"/>
      <c r="J14" s="531"/>
      <c r="K14" s="532"/>
      <c r="L14" s="548" t="s">
        <v>
142</v>
      </c>
      <c r="M14" s="549"/>
      <c r="N14" s="549"/>
      <c r="O14" s="549"/>
      <c r="P14" s="549"/>
      <c r="Q14" s="550"/>
      <c r="R14" s="551">
        <v>
63635</v>
      </c>
      <c r="S14" s="552"/>
      <c r="T14" s="552"/>
      <c r="U14" s="552"/>
      <c r="V14" s="553"/>
      <c r="W14" s="457"/>
      <c r="X14" s="458"/>
      <c r="Y14" s="458"/>
      <c r="Z14" s="458"/>
      <c r="AA14" s="458"/>
      <c r="AB14" s="447"/>
      <c r="AC14" s="554">
        <v>
0</v>
      </c>
      <c r="AD14" s="555"/>
      <c r="AE14" s="555"/>
      <c r="AF14" s="555"/>
      <c r="AG14" s="556"/>
      <c r="AH14" s="554">
        <v>
0</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
143</v>
      </c>
      <c r="CE14" s="563"/>
      <c r="CF14" s="563"/>
      <c r="CG14" s="563"/>
      <c r="CH14" s="563"/>
      <c r="CI14" s="563"/>
      <c r="CJ14" s="563"/>
      <c r="CK14" s="563"/>
      <c r="CL14" s="563"/>
      <c r="CM14" s="563"/>
      <c r="CN14" s="563"/>
      <c r="CO14" s="563"/>
      <c r="CP14" s="563"/>
      <c r="CQ14" s="563"/>
      <c r="CR14" s="563"/>
      <c r="CS14" s="564"/>
      <c r="CT14" s="565" t="s">
        <v>
127</v>
      </c>
      <c r="CU14" s="566"/>
      <c r="CV14" s="566"/>
      <c r="CW14" s="566"/>
      <c r="CX14" s="566"/>
      <c r="CY14" s="566"/>
      <c r="CZ14" s="566"/>
      <c r="DA14" s="567"/>
      <c r="DB14" s="565" t="s">
        <v>
127</v>
      </c>
      <c r="DC14" s="566"/>
      <c r="DD14" s="566"/>
      <c r="DE14" s="566"/>
      <c r="DF14" s="566"/>
      <c r="DG14" s="566"/>
      <c r="DH14" s="566"/>
      <c r="DI14" s="567"/>
      <c r="DJ14" s="186"/>
      <c r="DK14" s="186"/>
      <c r="DL14" s="186"/>
      <c r="DM14" s="186"/>
      <c r="DN14" s="186"/>
      <c r="DO14" s="186"/>
    </row>
    <row r="15" spans="1:119" ht="18.75" customHeight="1" x14ac:dyDescent="0.2">
      <c r="A15" s="187"/>
      <c r="B15" s="530"/>
      <c r="C15" s="531"/>
      <c r="D15" s="531"/>
      <c r="E15" s="531"/>
      <c r="F15" s="531"/>
      <c r="G15" s="531"/>
      <c r="H15" s="531"/>
      <c r="I15" s="531"/>
      <c r="J15" s="531"/>
      <c r="K15" s="532"/>
      <c r="L15" s="197"/>
      <c r="M15" s="558" t="s">
        <v>
144</v>
      </c>
      <c r="N15" s="559"/>
      <c r="O15" s="559"/>
      <c r="P15" s="559"/>
      <c r="Q15" s="560"/>
      <c r="R15" s="551">
        <v>
60639</v>
      </c>
      <c r="S15" s="552"/>
      <c r="T15" s="552"/>
      <c r="U15" s="552"/>
      <c r="V15" s="553"/>
      <c r="W15" s="483" t="s">
        <v>
145</v>
      </c>
      <c r="X15" s="484"/>
      <c r="Y15" s="484"/>
      <c r="Z15" s="484"/>
      <c r="AA15" s="484"/>
      <c r="AB15" s="474"/>
      <c r="AC15" s="518">
        <v>
1972</v>
      </c>
      <c r="AD15" s="519"/>
      <c r="AE15" s="519"/>
      <c r="AF15" s="519"/>
      <c r="AG15" s="561"/>
      <c r="AH15" s="518">
        <v>
1604</v>
      </c>
      <c r="AI15" s="519"/>
      <c r="AJ15" s="519"/>
      <c r="AK15" s="519"/>
      <c r="AL15" s="520"/>
      <c r="AM15" s="496"/>
      <c r="AN15" s="497"/>
      <c r="AO15" s="497"/>
      <c r="AP15" s="497"/>
      <c r="AQ15" s="497"/>
      <c r="AR15" s="497"/>
      <c r="AS15" s="497"/>
      <c r="AT15" s="498"/>
      <c r="AU15" s="499"/>
      <c r="AV15" s="500"/>
      <c r="AW15" s="500"/>
      <c r="AX15" s="500"/>
      <c r="AY15" s="427" t="s">
        <v>
146</v>
      </c>
      <c r="AZ15" s="428"/>
      <c r="BA15" s="428"/>
      <c r="BB15" s="428"/>
      <c r="BC15" s="428"/>
      <c r="BD15" s="428"/>
      <c r="BE15" s="428"/>
      <c r="BF15" s="428"/>
      <c r="BG15" s="428"/>
      <c r="BH15" s="428"/>
      <c r="BI15" s="428"/>
      <c r="BJ15" s="428"/>
      <c r="BK15" s="428"/>
      <c r="BL15" s="428"/>
      <c r="BM15" s="429"/>
      <c r="BN15" s="430">
        <v>
24790308</v>
      </c>
      <c r="BO15" s="431"/>
      <c r="BP15" s="431"/>
      <c r="BQ15" s="431"/>
      <c r="BR15" s="431"/>
      <c r="BS15" s="431"/>
      <c r="BT15" s="431"/>
      <c r="BU15" s="432"/>
      <c r="BV15" s="430">
        <v>
23986303</v>
      </c>
      <c r="BW15" s="431"/>
      <c r="BX15" s="431"/>
      <c r="BY15" s="431"/>
      <c r="BZ15" s="431"/>
      <c r="CA15" s="431"/>
      <c r="CB15" s="431"/>
      <c r="CC15" s="432"/>
      <c r="CD15" s="568" t="s">
        <v>
147</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30"/>
      <c r="C16" s="531"/>
      <c r="D16" s="531"/>
      <c r="E16" s="531"/>
      <c r="F16" s="531"/>
      <c r="G16" s="531"/>
      <c r="H16" s="531"/>
      <c r="I16" s="531"/>
      <c r="J16" s="531"/>
      <c r="K16" s="532"/>
      <c r="L16" s="548" t="s">
        <v>
148</v>
      </c>
      <c r="M16" s="579"/>
      <c r="N16" s="579"/>
      <c r="O16" s="579"/>
      <c r="P16" s="579"/>
      <c r="Q16" s="580"/>
      <c r="R16" s="571" t="s">
        <v>
149</v>
      </c>
      <c r="S16" s="572"/>
      <c r="T16" s="572"/>
      <c r="U16" s="572"/>
      <c r="V16" s="573"/>
      <c r="W16" s="457"/>
      <c r="X16" s="458"/>
      <c r="Y16" s="458"/>
      <c r="Z16" s="458"/>
      <c r="AA16" s="458"/>
      <c r="AB16" s="447"/>
      <c r="AC16" s="554">
        <v>
9.8000000000000007</v>
      </c>
      <c r="AD16" s="555"/>
      <c r="AE16" s="555"/>
      <c r="AF16" s="555"/>
      <c r="AG16" s="556"/>
      <c r="AH16" s="554">
        <v>
7.8</v>
      </c>
      <c r="AI16" s="555"/>
      <c r="AJ16" s="555"/>
      <c r="AK16" s="555"/>
      <c r="AL16" s="557"/>
      <c r="AM16" s="496"/>
      <c r="AN16" s="497"/>
      <c r="AO16" s="497"/>
      <c r="AP16" s="497"/>
      <c r="AQ16" s="497"/>
      <c r="AR16" s="497"/>
      <c r="AS16" s="497"/>
      <c r="AT16" s="498"/>
      <c r="AU16" s="499"/>
      <c r="AV16" s="500"/>
      <c r="AW16" s="500"/>
      <c r="AX16" s="500"/>
      <c r="AY16" s="501" t="s">
        <v>
150</v>
      </c>
      <c r="AZ16" s="502"/>
      <c r="BA16" s="502"/>
      <c r="BB16" s="502"/>
      <c r="BC16" s="502"/>
      <c r="BD16" s="502"/>
      <c r="BE16" s="502"/>
      <c r="BF16" s="502"/>
      <c r="BG16" s="502"/>
      <c r="BH16" s="502"/>
      <c r="BI16" s="502"/>
      <c r="BJ16" s="502"/>
      <c r="BK16" s="502"/>
      <c r="BL16" s="502"/>
      <c r="BM16" s="503"/>
      <c r="BN16" s="467">
        <v>
28440768</v>
      </c>
      <c r="BO16" s="468"/>
      <c r="BP16" s="468"/>
      <c r="BQ16" s="468"/>
      <c r="BR16" s="468"/>
      <c r="BS16" s="468"/>
      <c r="BT16" s="468"/>
      <c r="BU16" s="469"/>
      <c r="BV16" s="467">
        <v>
27460607</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5">
      <c r="A17" s="187"/>
      <c r="B17" s="533"/>
      <c r="C17" s="534"/>
      <c r="D17" s="534"/>
      <c r="E17" s="534"/>
      <c r="F17" s="534"/>
      <c r="G17" s="534"/>
      <c r="H17" s="534"/>
      <c r="I17" s="534"/>
      <c r="J17" s="534"/>
      <c r="K17" s="535"/>
      <c r="L17" s="202"/>
      <c r="M17" s="574" t="s">
        <v>
151</v>
      </c>
      <c r="N17" s="575"/>
      <c r="O17" s="575"/>
      <c r="P17" s="575"/>
      <c r="Q17" s="576"/>
      <c r="R17" s="571" t="s">
        <v>
152</v>
      </c>
      <c r="S17" s="572"/>
      <c r="T17" s="572"/>
      <c r="U17" s="572"/>
      <c r="V17" s="573"/>
      <c r="W17" s="483" t="s">
        <v>
153</v>
      </c>
      <c r="X17" s="484"/>
      <c r="Y17" s="484"/>
      <c r="Z17" s="484"/>
      <c r="AA17" s="484"/>
      <c r="AB17" s="474"/>
      <c r="AC17" s="518">
        <v>
18210</v>
      </c>
      <c r="AD17" s="519"/>
      <c r="AE17" s="519"/>
      <c r="AF17" s="519"/>
      <c r="AG17" s="561"/>
      <c r="AH17" s="518">
        <v>
18940</v>
      </c>
      <c r="AI17" s="519"/>
      <c r="AJ17" s="519"/>
      <c r="AK17" s="519"/>
      <c r="AL17" s="520"/>
      <c r="AM17" s="496"/>
      <c r="AN17" s="497"/>
      <c r="AO17" s="497"/>
      <c r="AP17" s="497"/>
      <c r="AQ17" s="497"/>
      <c r="AR17" s="497"/>
      <c r="AS17" s="497"/>
      <c r="AT17" s="498"/>
      <c r="AU17" s="499"/>
      <c r="AV17" s="500"/>
      <c r="AW17" s="500"/>
      <c r="AX17" s="500"/>
      <c r="AY17" s="501" t="s">
        <v>
154</v>
      </c>
      <c r="AZ17" s="502"/>
      <c r="BA17" s="502"/>
      <c r="BB17" s="502"/>
      <c r="BC17" s="502"/>
      <c r="BD17" s="502"/>
      <c r="BE17" s="502"/>
      <c r="BF17" s="502"/>
      <c r="BG17" s="502"/>
      <c r="BH17" s="502"/>
      <c r="BI17" s="502"/>
      <c r="BJ17" s="502"/>
      <c r="BK17" s="502"/>
      <c r="BL17" s="502"/>
      <c r="BM17" s="503"/>
      <c r="BN17" s="467">
        <v>
33800225</v>
      </c>
      <c r="BO17" s="468"/>
      <c r="BP17" s="468"/>
      <c r="BQ17" s="468"/>
      <c r="BR17" s="468"/>
      <c r="BS17" s="468"/>
      <c r="BT17" s="468"/>
      <c r="BU17" s="469"/>
      <c r="BV17" s="467">
        <v>
32489325</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5">
      <c r="A18" s="187"/>
      <c r="B18" s="581" t="s">
        <v>
155</v>
      </c>
      <c r="C18" s="510"/>
      <c r="D18" s="510"/>
      <c r="E18" s="582"/>
      <c r="F18" s="582"/>
      <c r="G18" s="582"/>
      <c r="H18" s="582"/>
      <c r="I18" s="582"/>
      <c r="J18" s="582"/>
      <c r="K18" s="582"/>
      <c r="L18" s="583">
        <v>
11.66</v>
      </c>
      <c r="M18" s="583"/>
      <c r="N18" s="583"/>
      <c r="O18" s="583"/>
      <c r="P18" s="583"/>
      <c r="Q18" s="583"/>
      <c r="R18" s="584"/>
      <c r="S18" s="584"/>
      <c r="T18" s="584"/>
      <c r="U18" s="584"/>
      <c r="V18" s="585"/>
      <c r="W18" s="485"/>
      <c r="X18" s="486"/>
      <c r="Y18" s="486"/>
      <c r="Z18" s="486"/>
      <c r="AA18" s="486"/>
      <c r="AB18" s="477"/>
      <c r="AC18" s="586">
        <v>
90.2</v>
      </c>
      <c r="AD18" s="587"/>
      <c r="AE18" s="587"/>
      <c r="AF18" s="587"/>
      <c r="AG18" s="588"/>
      <c r="AH18" s="586">
        <v>
92.2</v>
      </c>
      <c r="AI18" s="587"/>
      <c r="AJ18" s="587"/>
      <c r="AK18" s="587"/>
      <c r="AL18" s="589"/>
      <c r="AM18" s="496"/>
      <c r="AN18" s="497"/>
      <c r="AO18" s="497"/>
      <c r="AP18" s="497"/>
      <c r="AQ18" s="497"/>
      <c r="AR18" s="497"/>
      <c r="AS18" s="497"/>
      <c r="AT18" s="498"/>
      <c r="AU18" s="499"/>
      <c r="AV18" s="500"/>
      <c r="AW18" s="500"/>
      <c r="AX18" s="500"/>
      <c r="AY18" s="501" t="s">
        <v>
156</v>
      </c>
      <c r="AZ18" s="502"/>
      <c r="BA18" s="502"/>
      <c r="BB18" s="502"/>
      <c r="BC18" s="502"/>
      <c r="BD18" s="502"/>
      <c r="BE18" s="502"/>
      <c r="BF18" s="502"/>
      <c r="BG18" s="502"/>
      <c r="BH18" s="502"/>
      <c r="BI18" s="502"/>
      <c r="BJ18" s="502"/>
      <c r="BK18" s="502"/>
      <c r="BL18" s="502"/>
      <c r="BM18" s="503"/>
      <c r="BN18" s="467">
        <v>
29453047</v>
      </c>
      <c r="BO18" s="468"/>
      <c r="BP18" s="468"/>
      <c r="BQ18" s="468"/>
      <c r="BR18" s="468"/>
      <c r="BS18" s="468"/>
      <c r="BT18" s="468"/>
      <c r="BU18" s="469"/>
      <c r="BV18" s="467">
        <v>
27759906</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5">
      <c r="A19" s="187"/>
      <c r="B19" s="581" t="s">
        <v>
157</v>
      </c>
      <c r="C19" s="510"/>
      <c r="D19" s="510"/>
      <c r="E19" s="582"/>
      <c r="F19" s="582"/>
      <c r="G19" s="582"/>
      <c r="H19" s="582"/>
      <c r="I19" s="582"/>
      <c r="J19" s="582"/>
      <c r="K19" s="582"/>
      <c r="L19" s="590">
        <v>
5009</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
158</v>
      </c>
      <c r="AZ19" s="502"/>
      <c r="BA19" s="502"/>
      <c r="BB19" s="502"/>
      <c r="BC19" s="502"/>
      <c r="BD19" s="502"/>
      <c r="BE19" s="502"/>
      <c r="BF19" s="502"/>
      <c r="BG19" s="502"/>
      <c r="BH19" s="502"/>
      <c r="BI19" s="502"/>
      <c r="BJ19" s="502"/>
      <c r="BK19" s="502"/>
      <c r="BL19" s="502"/>
      <c r="BM19" s="503"/>
      <c r="BN19" s="467">
        <v>
46070112</v>
      </c>
      <c r="BO19" s="468"/>
      <c r="BP19" s="468"/>
      <c r="BQ19" s="468"/>
      <c r="BR19" s="468"/>
      <c r="BS19" s="468"/>
      <c r="BT19" s="468"/>
      <c r="BU19" s="469"/>
      <c r="BV19" s="467">
        <v>
42800442</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5">
      <c r="A20" s="187"/>
      <c r="B20" s="581" t="s">
        <v>
159</v>
      </c>
      <c r="C20" s="510"/>
      <c r="D20" s="510"/>
      <c r="E20" s="582"/>
      <c r="F20" s="582"/>
      <c r="G20" s="582"/>
      <c r="H20" s="582"/>
      <c r="I20" s="582"/>
      <c r="J20" s="582"/>
      <c r="K20" s="582"/>
      <c r="L20" s="590">
        <v>
33262</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2">
      <c r="A21" s="187"/>
      <c r="B21" s="601" t="s">
        <v>
160</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5">
      <c r="A22" s="187"/>
      <c r="B22" s="604" t="s">
        <v>
161</v>
      </c>
      <c r="C22" s="605"/>
      <c r="D22" s="606"/>
      <c r="E22" s="479" t="s">
        <v>
1</v>
      </c>
      <c r="F22" s="484"/>
      <c r="G22" s="484"/>
      <c r="H22" s="484"/>
      <c r="I22" s="484"/>
      <c r="J22" s="484"/>
      <c r="K22" s="474"/>
      <c r="L22" s="479" t="s">
        <v>
162</v>
      </c>
      <c r="M22" s="484"/>
      <c r="N22" s="484"/>
      <c r="O22" s="484"/>
      <c r="P22" s="474"/>
      <c r="Q22" s="613" t="s">
        <v>
163</v>
      </c>
      <c r="R22" s="614"/>
      <c r="S22" s="614"/>
      <c r="T22" s="614"/>
      <c r="U22" s="614"/>
      <c r="V22" s="615"/>
      <c r="W22" s="619" t="s">
        <v>
164</v>
      </c>
      <c r="X22" s="605"/>
      <c r="Y22" s="606"/>
      <c r="Z22" s="479" t="s">
        <v>
1</v>
      </c>
      <c r="AA22" s="484"/>
      <c r="AB22" s="484"/>
      <c r="AC22" s="484"/>
      <c r="AD22" s="484"/>
      <c r="AE22" s="484"/>
      <c r="AF22" s="484"/>
      <c r="AG22" s="474"/>
      <c r="AH22" s="632" t="s">
        <v>
165</v>
      </c>
      <c r="AI22" s="484"/>
      <c r="AJ22" s="484"/>
      <c r="AK22" s="484"/>
      <c r="AL22" s="474"/>
      <c r="AM22" s="632" t="s">
        <v>
166</v>
      </c>
      <c r="AN22" s="633"/>
      <c r="AO22" s="633"/>
      <c r="AP22" s="633"/>
      <c r="AQ22" s="633"/>
      <c r="AR22" s="634"/>
      <c r="AS22" s="613" t="s">
        <v>
163</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2">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
167</v>
      </c>
      <c r="AZ23" s="428"/>
      <c r="BA23" s="428"/>
      <c r="BB23" s="428"/>
      <c r="BC23" s="428"/>
      <c r="BD23" s="428"/>
      <c r="BE23" s="428"/>
      <c r="BF23" s="428"/>
      <c r="BG23" s="428"/>
      <c r="BH23" s="428"/>
      <c r="BI23" s="428"/>
      <c r="BJ23" s="428"/>
      <c r="BK23" s="428"/>
      <c r="BL23" s="428"/>
      <c r="BM23" s="429"/>
      <c r="BN23" s="467">
        <v>
134870</v>
      </c>
      <c r="BO23" s="468"/>
      <c r="BP23" s="468"/>
      <c r="BQ23" s="468"/>
      <c r="BR23" s="468"/>
      <c r="BS23" s="468"/>
      <c r="BT23" s="468"/>
      <c r="BU23" s="469"/>
      <c r="BV23" s="467">
        <v>
201013</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5">
      <c r="A24" s="187"/>
      <c r="B24" s="607"/>
      <c r="C24" s="608"/>
      <c r="D24" s="609"/>
      <c r="E24" s="517" t="s">
        <v>
168</v>
      </c>
      <c r="F24" s="497"/>
      <c r="G24" s="497"/>
      <c r="H24" s="497"/>
      <c r="I24" s="497"/>
      <c r="J24" s="497"/>
      <c r="K24" s="498"/>
      <c r="L24" s="518">
        <v>
1</v>
      </c>
      <c r="M24" s="519"/>
      <c r="N24" s="519"/>
      <c r="O24" s="519"/>
      <c r="P24" s="561"/>
      <c r="Q24" s="518">
        <v>
12860</v>
      </c>
      <c r="R24" s="519"/>
      <c r="S24" s="519"/>
      <c r="T24" s="519"/>
      <c r="U24" s="519"/>
      <c r="V24" s="561"/>
      <c r="W24" s="620"/>
      <c r="X24" s="608"/>
      <c r="Y24" s="609"/>
      <c r="Z24" s="517" t="s">
        <v>
169</v>
      </c>
      <c r="AA24" s="497"/>
      <c r="AB24" s="497"/>
      <c r="AC24" s="497"/>
      <c r="AD24" s="497"/>
      <c r="AE24" s="497"/>
      <c r="AF24" s="497"/>
      <c r="AG24" s="498"/>
      <c r="AH24" s="518">
        <v>
1020</v>
      </c>
      <c r="AI24" s="519"/>
      <c r="AJ24" s="519"/>
      <c r="AK24" s="519"/>
      <c r="AL24" s="561"/>
      <c r="AM24" s="518">
        <v>
2968200</v>
      </c>
      <c r="AN24" s="519"/>
      <c r="AO24" s="519"/>
      <c r="AP24" s="519"/>
      <c r="AQ24" s="519"/>
      <c r="AR24" s="561"/>
      <c r="AS24" s="518">
        <v>
2910</v>
      </c>
      <c r="AT24" s="519"/>
      <c r="AU24" s="519"/>
      <c r="AV24" s="519"/>
      <c r="AW24" s="519"/>
      <c r="AX24" s="520"/>
      <c r="AY24" s="640" t="s">
        <v>
170</v>
      </c>
      <c r="AZ24" s="641"/>
      <c r="BA24" s="641"/>
      <c r="BB24" s="641"/>
      <c r="BC24" s="641"/>
      <c r="BD24" s="641"/>
      <c r="BE24" s="641"/>
      <c r="BF24" s="641"/>
      <c r="BG24" s="641"/>
      <c r="BH24" s="641"/>
      <c r="BI24" s="641"/>
      <c r="BJ24" s="641"/>
      <c r="BK24" s="641"/>
      <c r="BL24" s="641"/>
      <c r="BM24" s="642"/>
      <c r="BN24" s="467">
        <v>
134870</v>
      </c>
      <c r="BO24" s="468"/>
      <c r="BP24" s="468"/>
      <c r="BQ24" s="468"/>
      <c r="BR24" s="468"/>
      <c r="BS24" s="468"/>
      <c r="BT24" s="468"/>
      <c r="BU24" s="469"/>
      <c r="BV24" s="467">
        <v>
201013</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2">
      <c r="A25" s="187"/>
      <c r="B25" s="607"/>
      <c r="C25" s="608"/>
      <c r="D25" s="609"/>
      <c r="E25" s="517" t="s">
        <v>
171</v>
      </c>
      <c r="F25" s="497"/>
      <c r="G25" s="497"/>
      <c r="H25" s="497"/>
      <c r="I25" s="497"/>
      <c r="J25" s="497"/>
      <c r="K25" s="498"/>
      <c r="L25" s="518">
        <v>
1</v>
      </c>
      <c r="M25" s="519"/>
      <c r="N25" s="519"/>
      <c r="O25" s="519"/>
      <c r="P25" s="561"/>
      <c r="Q25" s="518">
        <v>
10270</v>
      </c>
      <c r="R25" s="519"/>
      <c r="S25" s="519"/>
      <c r="T25" s="519"/>
      <c r="U25" s="519"/>
      <c r="V25" s="561"/>
      <c r="W25" s="620"/>
      <c r="X25" s="608"/>
      <c r="Y25" s="609"/>
      <c r="Z25" s="517" t="s">
        <v>
172</v>
      </c>
      <c r="AA25" s="497"/>
      <c r="AB25" s="497"/>
      <c r="AC25" s="497"/>
      <c r="AD25" s="497"/>
      <c r="AE25" s="497"/>
      <c r="AF25" s="497"/>
      <c r="AG25" s="498"/>
      <c r="AH25" s="518" t="s">
        <v>
135</v>
      </c>
      <c r="AI25" s="519"/>
      <c r="AJ25" s="519"/>
      <c r="AK25" s="519"/>
      <c r="AL25" s="561"/>
      <c r="AM25" s="518" t="s">
        <v>
135</v>
      </c>
      <c r="AN25" s="519"/>
      <c r="AO25" s="519"/>
      <c r="AP25" s="519"/>
      <c r="AQ25" s="519"/>
      <c r="AR25" s="561"/>
      <c r="AS25" s="518" t="s">
        <v>
135</v>
      </c>
      <c r="AT25" s="519"/>
      <c r="AU25" s="519"/>
      <c r="AV25" s="519"/>
      <c r="AW25" s="519"/>
      <c r="AX25" s="520"/>
      <c r="AY25" s="427" t="s">
        <v>
173</v>
      </c>
      <c r="AZ25" s="428"/>
      <c r="BA25" s="428"/>
      <c r="BB25" s="428"/>
      <c r="BC25" s="428"/>
      <c r="BD25" s="428"/>
      <c r="BE25" s="428"/>
      <c r="BF25" s="428"/>
      <c r="BG25" s="428"/>
      <c r="BH25" s="428"/>
      <c r="BI25" s="428"/>
      <c r="BJ25" s="428"/>
      <c r="BK25" s="428"/>
      <c r="BL25" s="428"/>
      <c r="BM25" s="429"/>
      <c r="BN25" s="430">
        <v>
37461264</v>
      </c>
      <c r="BO25" s="431"/>
      <c r="BP25" s="431"/>
      <c r="BQ25" s="431"/>
      <c r="BR25" s="431"/>
      <c r="BS25" s="431"/>
      <c r="BT25" s="431"/>
      <c r="BU25" s="432"/>
      <c r="BV25" s="430">
        <v>
23968295</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2">
      <c r="A26" s="187"/>
      <c r="B26" s="607"/>
      <c r="C26" s="608"/>
      <c r="D26" s="609"/>
      <c r="E26" s="517" t="s">
        <v>
174</v>
      </c>
      <c r="F26" s="497"/>
      <c r="G26" s="497"/>
      <c r="H26" s="497"/>
      <c r="I26" s="497"/>
      <c r="J26" s="497"/>
      <c r="K26" s="498"/>
      <c r="L26" s="518">
        <v>
1</v>
      </c>
      <c r="M26" s="519"/>
      <c r="N26" s="519"/>
      <c r="O26" s="519"/>
      <c r="P26" s="561"/>
      <c r="Q26" s="518">
        <v>
9090</v>
      </c>
      <c r="R26" s="519"/>
      <c r="S26" s="519"/>
      <c r="T26" s="519"/>
      <c r="U26" s="519"/>
      <c r="V26" s="561"/>
      <c r="W26" s="620"/>
      <c r="X26" s="608"/>
      <c r="Y26" s="609"/>
      <c r="Z26" s="517" t="s">
        <v>
175</v>
      </c>
      <c r="AA26" s="630"/>
      <c r="AB26" s="630"/>
      <c r="AC26" s="630"/>
      <c r="AD26" s="630"/>
      <c r="AE26" s="630"/>
      <c r="AF26" s="630"/>
      <c r="AG26" s="631"/>
      <c r="AH26" s="518">
        <v>
90</v>
      </c>
      <c r="AI26" s="519"/>
      <c r="AJ26" s="519"/>
      <c r="AK26" s="519"/>
      <c r="AL26" s="561"/>
      <c r="AM26" s="518">
        <v>
252990</v>
      </c>
      <c r="AN26" s="519"/>
      <c r="AO26" s="519"/>
      <c r="AP26" s="519"/>
      <c r="AQ26" s="519"/>
      <c r="AR26" s="561"/>
      <c r="AS26" s="518">
        <v>
2811</v>
      </c>
      <c r="AT26" s="519"/>
      <c r="AU26" s="519"/>
      <c r="AV26" s="519"/>
      <c r="AW26" s="519"/>
      <c r="AX26" s="520"/>
      <c r="AY26" s="470" t="s">
        <v>
176</v>
      </c>
      <c r="AZ26" s="471"/>
      <c r="BA26" s="471"/>
      <c r="BB26" s="471"/>
      <c r="BC26" s="471"/>
      <c r="BD26" s="471"/>
      <c r="BE26" s="471"/>
      <c r="BF26" s="471"/>
      <c r="BG26" s="471"/>
      <c r="BH26" s="471"/>
      <c r="BI26" s="471"/>
      <c r="BJ26" s="471"/>
      <c r="BK26" s="471"/>
      <c r="BL26" s="471"/>
      <c r="BM26" s="472"/>
      <c r="BN26" s="467">
        <v>
150000</v>
      </c>
      <c r="BO26" s="468"/>
      <c r="BP26" s="468"/>
      <c r="BQ26" s="468"/>
      <c r="BR26" s="468"/>
      <c r="BS26" s="468"/>
      <c r="BT26" s="468"/>
      <c r="BU26" s="469"/>
      <c r="BV26" s="467">
        <v>
100000</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5">
      <c r="A27" s="187"/>
      <c r="B27" s="607"/>
      <c r="C27" s="608"/>
      <c r="D27" s="609"/>
      <c r="E27" s="517" t="s">
        <v>
177</v>
      </c>
      <c r="F27" s="497"/>
      <c r="G27" s="497"/>
      <c r="H27" s="497"/>
      <c r="I27" s="497"/>
      <c r="J27" s="497"/>
      <c r="K27" s="498"/>
      <c r="L27" s="518">
        <v>
1</v>
      </c>
      <c r="M27" s="519"/>
      <c r="N27" s="519"/>
      <c r="O27" s="519"/>
      <c r="P27" s="561"/>
      <c r="Q27" s="518">
        <v>
9250</v>
      </c>
      <c r="R27" s="519"/>
      <c r="S27" s="519"/>
      <c r="T27" s="519"/>
      <c r="U27" s="519"/>
      <c r="V27" s="561"/>
      <c r="W27" s="620"/>
      <c r="X27" s="608"/>
      <c r="Y27" s="609"/>
      <c r="Z27" s="517" t="s">
        <v>
178</v>
      </c>
      <c r="AA27" s="497"/>
      <c r="AB27" s="497"/>
      <c r="AC27" s="497"/>
      <c r="AD27" s="497"/>
      <c r="AE27" s="497"/>
      <c r="AF27" s="497"/>
      <c r="AG27" s="498"/>
      <c r="AH27" s="518">
        <v>
94</v>
      </c>
      <c r="AI27" s="519"/>
      <c r="AJ27" s="519"/>
      <c r="AK27" s="519"/>
      <c r="AL27" s="561"/>
      <c r="AM27" s="518">
        <v>
309542</v>
      </c>
      <c r="AN27" s="519"/>
      <c r="AO27" s="519"/>
      <c r="AP27" s="519"/>
      <c r="AQ27" s="519"/>
      <c r="AR27" s="561"/>
      <c r="AS27" s="518">
        <v>
3293</v>
      </c>
      <c r="AT27" s="519"/>
      <c r="AU27" s="519"/>
      <c r="AV27" s="519"/>
      <c r="AW27" s="519"/>
      <c r="AX27" s="520"/>
      <c r="AY27" s="562" t="s">
        <v>
179</v>
      </c>
      <c r="AZ27" s="563"/>
      <c r="BA27" s="563"/>
      <c r="BB27" s="563"/>
      <c r="BC27" s="563"/>
      <c r="BD27" s="563"/>
      <c r="BE27" s="563"/>
      <c r="BF27" s="563"/>
      <c r="BG27" s="563"/>
      <c r="BH27" s="563"/>
      <c r="BI27" s="563"/>
      <c r="BJ27" s="563"/>
      <c r="BK27" s="563"/>
      <c r="BL27" s="563"/>
      <c r="BM27" s="564"/>
      <c r="BN27" s="643" t="s">
        <v>
135</v>
      </c>
      <c r="BO27" s="644"/>
      <c r="BP27" s="644"/>
      <c r="BQ27" s="644"/>
      <c r="BR27" s="644"/>
      <c r="BS27" s="644"/>
      <c r="BT27" s="644"/>
      <c r="BU27" s="645"/>
      <c r="BV27" s="643" t="s">
        <v>
135</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2">
      <c r="A28" s="187"/>
      <c r="B28" s="607"/>
      <c r="C28" s="608"/>
      <c r="D28" s="609"/>
      <c r="E28" s="517" t="s">
        <v>
180</v>
      </c>
      <c r="F28" s="497"/>
      <c r="G28" s="497"/>
      <c r="H28" s="497"/>
      <c r="I28" s="497"/>
      <c r="J28" s="497"/>
      <c r="K28" s="498"/>
      <c r="L28" s="518">
        <v>
1</v>
      </c>
      <c r="M28" s="519"/>
      <c r="N28" s="519"/>
      <c r="O28" s="519"/>
      <c r="P28" s="561"/>
      <c r="Q28" s="518">
        <v>
8090</v>
      </c>
      <c r="R28" s="519"/>
      <c r="S28" s="519"/>
      <c r="T28" s="519"/>
      <c r="U28" s="519"/>
      <c r="V28" s="561"/>
      <c r="W28" s="620"/>
      <c r="X28" s="608"/>
      <c r="Y28" s="609"/>
      <c r="Z28" s="517" t="s">
        <v>
181</v>
      </c>
      <c r="AA28" s="497"/>
      <c r="AB28" s="497"/>
      <c r="AC28" s="497"/>
      <c r="AD28" s="497"/>
      <c r="AE28" s="497"/>
      <c r="AF28" s="497"/>
      <c r="AG28" s="498"/>
      <c r="AH28" s="518" t="s">
        <v>
135</v>
      </c>
      <c r="AI28" s="519"/>
      <c r="AJ28" s="519"/>
      <c r="AK28" s="519"/>
      <c r="AL28" s="561"/>
      <c r="AM28" s="518" t="s">
        <v>
127</v>
      </c>
      <c r="AN28" s="519"/>
      <c r="AO28" s="519"/>
      <c r="AP28" s="519"/>
      <c r="AQ28" s="519"/>
      <c r="AR28" s="561"/>
      <c r="AS28" s="518" t="s">
        <v>
135</v>
      </c>
      <c r="AT28" s="519"/>
      <c r="AU28" s="519"/>
      <c r="AV28" s="519"/>
      <c r="AW28" s="519"/>
      <c r="AX28" s="520"/>
      <c r="AY28" s="646" t="s">
        <v>
182</v>
      </c>
      <c r="AZ28" s="647"/>
      <c r="BA28" s="647"/>
      <c r="BB28" s="648"/>
      <c r="BC28" s="427" t="s">
        <v>
48</v>
      </c>
      <c r="BD28" s="428"/>
      <c r="BE28" s="428"/>
      <c r="BF28" s="428"/>
      <c r="BG28" s="428"/>
      <c r="BH28" s="428"/>
      <c r="BI28" s="428"/>
      <c r="BJ28" s="428"/>
      <c r="BK28" s="428"/>
      <c r="BL28" s="428"/>
      <c r="BM28" s="429"/>
      <c r="BN28" s="430">
        <v>
48148458</v>
      </c>
      <c r="BO28" s="431"/>
      <c r="BP28" s="431"/>
      <c r="BQ28" s="431"/>
      <c r="BR28" s="431"/>
      <c r="BS28" s="431"/>
      <c r="BT28" s="431"/>
      <c r="BU28" s="432"/>
      <c r="BV28" s="430">
        <v>
45715817</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2">
      <c r="A29" s="187"/>
      <c r="B29" s="607"/>
      <c r="C29" s="608"/>
      <c r="D29" s="609"/>
      <c r="E29" s="517" t="s">
        <v>
183</v>
      </c>
      <c r="F29" s="497"/>
      <c r="G29" s="497"/>
      <c r="H29" s="497"/>
      <c r="I29" s="497"/>
      <c r="J29" s="497"/>
      <c r="K29" s="498"/>
      <c r="L29" s="518">
        <v>
23</v>
      </c>
      <c r="M29" s="519"/>
      <c r="N29" s="519"/>
      <c r="O29" s="519"/>
      <c r="P29" s="561"/>
      <c r="Q29" s="518">
        <v>
6180</v>
      </c>
      <c r="R29" s="519"/>
      <c r="S29" s="519"/>
      <c r="T29" s="519"/>
      <c r="U29" s="519"/>
      <c r="V29" s="561"/>
      <c r="W29" s="621"/>
      <c r="X29" s="622"/>
      <c r="Y29" s="623"/>
      <c r="Z29" s="517" t="s">
        <v>
184</v>
      </c>
      <c r="AA29" s="497"/>
      <c r="AB29" s="497"/>
      <c r="AC29" s="497"/>
      <c r="AD29" s="497"/>
      <c r="AE29" s="497"/>
      <c r="AF29" s="497"/>
      <c r="AG29" s="498"/>
      <c r="AH29" s="518">
        <v>
1114</v>
      </c>
      <c r="AI29" s="519"/>
      <c r="AJ29" s="519"/>
      <c r="AK29" s="519"/>
      <c r="AL29" s="561"/>
      <c r="AM29" s="518">
        <v>
3277742</v>
      </c>
      <c r="AN29" s="519"/>
      <c r="AO29" s="519"/>
      <c r="AP29" s="519"/>
      <c r="AQ29" s="519"/>
      <c r="AR29" s="561"/>
      <c r="AS29" s="518">
        <v>
2942</v>
      </c>
      <c r="AT29" s="519"/>
      <c r="AU29" s="519"/>
      <c r="AV29" s="519"/>
      <c r="AW29" s="519"/>
      <c r="AX29" s="520"/>
      <c r="AY29" s="649"/>
      <c r="AZ29" s="650"/>
      <c r="BA29" s="650"/>
      <c r="BB29" s="651"/>
      <c r="BC29" s="501" t="s">
        <v>
185</v>
      </c>
      <c r="BD29" s="502"/>
      <c r="BE29" s="502"/>
      <c r="BF29" s="502"/>
      <c r="BG29" s="502"/>
      <c r="BH29" s="502"/>
      <c r="BI29" s="502"/>
      <c r="BJ29" s="502"/>
      <c r="BK29" s="502"/>
      <c r="BL29" s="502"/>
      <c r="BM29" s="503"/>
      <c r="BN29" s="467" t="s">
        <v>
127</v>
      </c>
      <c r="BO29" s="468"/>
      <c r="BP29" s="468"/>
      <c r="BQ29" s="468"/>
      <c r="BR29" s="468"/>
      <c r="BS29" s="468"/>
      <c r="BT29" s="468"/>
      <c r="BU29" s="469"/>
      <c r="BV29" s="467" t="s">
        <v>
135</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5">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
186</v>
      </c>
      <c r="X30" s="628"/>
      <c r="Y30" s="628"/>
      <c r="Z30" s="628"/>
      <c r="AA30" s="628"/>
      <c r="AB30" s="628"/>
      <c r="AC30" s="628"/>
      <c r="AD30" s="628"/>
      <c r="AE30" s="628"/>
      <c r="AF30" s="628"/>
      <c r="AG30" s="629"/>
      <c r="AH30" s="586">
        <v>
99.9</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
50</v>
      </c>
      <c r="BD30" s="641"/>
      <c r="BE30" s="641"/>
      <c r="BF30" s="641"/>
      <c r="BG30" s="641"/>
      <c r="BH30" s="641"/>
      <c r="BI30" s="641"/>
      <c r="BJ30" s="641"/>
      <c r="BK30" s="641"/>
      <c r="BL30" s="641"/>
      <c r="BM30" s="642"/>
      <c r="BN30" s="643">
        <v>
70204608</v>
      </c>
      <c r="BO30" s="644"/>
      <c r="BP30" s="644"/>
      <c r="BQ30" s="644"/>
      <c r="BR30" s="644"/>
      <c r="BS30" s="644"/>
      <c r="BT30" s="644"/>
      <c r="BU30" s="645"/>
      <c r="BV30" s="643">
        <v>
68968747</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
187</v>
      </c>
      <c r="D32" s="214"/>
      <c r="E32" s="214"/>
      <c r="F32" s="211"/>
      <c r="G32" s="211"/>
      <c r="H32" s="211"/>
      <c r="I32" s="211"/>
      <c r="J32" s="211"/>
      <c r="K32" s="211"/>
      <c r="L32" s="211"/>
      <c r="M32" s="211"/>
      <c r="N32" s="211"/>
      <c r="O32" s="211"/>
      <c r="P32" s="211"/>
      <c r="Q32" s="211"/>
      <c r="R32" s="211"/>
      <c r="S32" s="211"/>
      <c r="T32" s="211"/>
      <c r="U32" s="211" t="s">
        <v>
188</v>
      </c>
      <c r="V32" s="211"/>
      <c r="W32" s="211"/>
      <c r="X32" s="211"/>
      <c r="Y32" s="211"/>
      <c r="Z32" s="211"/>
      <c r="AA32" s="211"/>
      <c r="AB32" s="211"/>
      <c r="AC32" s="211"/>
      <c r="AD32" s="211"/>
      <c r="AE32" s="211"/>
      <c r="AF32" s="211"/>
      <c r="AG32" s="211"/>
      <c r="AH32" s="211"/>
      <c r="AI32" s="211"/>
      <c r="AJ32" s="211"/>
      <c r="AK32" s="211"/>
      <c r="AL32" s="211"/>
      <c r="AM32" s="215" t="s">
        <v>
189</v>
      </c>
      <c r="AN32" s="211"/>
      <c r="AO32" s="211"/>
      <c r="AP32" s="211"/>
      <c r="AQ32" s="211"/>
      <c r="AR32" s="211"/>
      <c r="AS32" s="215"/>
      <c r="AT32" s="215"/>
      <c r="AU32" s="215"/>
      <c r="AV32" s="215"/>
      <c r="AW32" s="215"/>
      <c r="AX32" s="215"/>
      <c r="AY32" s="215"/>
      <c r="AZ32" s="215"/>
      <c r="BA32" s="215"/>
      <c r="BB32" s="211"/>
      <c r="BC32" s="215"/>
      <c r="BD32" s="211"/>
      <c r="BE32" s="215" t="s">
        <v>
190</v>
      </c>
      <c r="BF32" s="211"/>
      <c r="BG32" s="211"/>
      <c r="BH32" s="211"/>
      <c r="BI32" s="211"/>
      <c r="BJ32" s="215"/>
      <c r="BK32" s="215"/>
      <c r="BL32" s="215"/>
      <c r="BM32" s="215"/>
      <c r="BN32" s="215"/>
      <c r="BO32" s="215"/>
      <c r="BP32" s="215"/>
      <c r="BQ32" s="215"/>
      <c r="BR32" s="211"/>
      <c r="BS32" s="211"/>
      <c r="BT32" s="211"/>
      <c r="BU32" s="211"/>
      <c r="BV32" s="211"/>
      <c r="BW32" s="211" t="s">
        <v>
191</v>
      </c>
      <c r="BX32" s="211"/>
      <c r="BY32" s="211"/>
      <c r="BZ32" s="211"/>
      <c r="CA32" s="211"/>
      <c r="CB32" s="215"/>
      <c r="CC32" s="215"/>
      <c r="CD32" s="215"/>
      <c r="CE32" s="215"/>
      <c r="CF32" s="215"/>
      <c r="CG32" s="215"/>
      <c r="CH32" s="215"/>
      <c r="CI32" s="215"/>
      <c r="CJ32" s="215"/>
      <c r="CK32" s="215"/>
      <c r="CL32" s="215"/>
      <c r="CM32" s="215"/>
      <c r="CN32" s="215"/>
      <c r="CO32" s="215" t="s">
        <v>
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91" t="s">
        <v>
193</v>
      </c>
      <c r="D33" s="491"/>
      <c r="E33" s="456" t="s">
        <v>
194</v>
      </c>
      <c r="F33" s="456"/>
      <c r="G33" s="456"/>
      <c r="H33" s="456"/>
      <c r="I33" s="456"/>
      <c r="J33" s="456"/>
      <c r="K33" s="456"/>
      <c r="L33" s="456"/>
      <c r="M33" s="456"/>
      <c r="N33" s="456"/>
      <c r="O33" s="456"/>
      <c r="P33" s="456"/>
      <c r="Q33" s="456"/>
      <c r="R33" s="456"/>
      <c r="S33" s="456"/>
      <c r="T33" s="216"/>
      <c r="U33" s="491" t="s">
        <v>
195</v>
      </c>
      <c r="V33" s="491"/>
      <c r="W33" s="456" t="s">
        <v>
194</v>
      </c>
      <c r="X33" s="456"/>
      <c r="Y33" s="456"/>
      <c r="Z33" s="456"/>
      <c r="AA33" s="456"/>
      <c r="AB33" s="456"/>
      <c r="AC33" s="456"/>
      <c r="AD33" s="456"/>
      <c r="AE33" s="456"/>
      <c r="AF33" s="456"/>
      <c r="AG33" s="456"/>
      <c r="AH33" s="456"/>
      <c r="AI33" s="456"/>
      <c r="AJ33" s="456"/>
      <c r="AK33" s="456"/>
      <c r="AL33" s="216"/>
      <c r="AM33" s="491" t="s">
        <v>
196</v>
      </c>
      <c r="AN33" s="491"/>
      <c r="AO33" s="456" t="s">
        <v>
197</v>
      </c>
      <c r="AP33" s="456"/>
      <c r="AQ33" s="456"/>
      <c r="AR33" s="456"/>
      <c r="AS33" s="456"/>
      <c r="AT33" s="456"/>
      <c r="AU33" s="456"/>
      <c r="AV33" s="456"/>
      <c r="AW33" s="456"/>
      <c r="AX33" s="456"/>
      <c r="AY33" s="456"/>
      <c r="AZ33" s="456"/>
      <c r="BA33" s="456"/>
      <c r="BB33" s="456"/>
      <c r="BC33" s="456"/>
      <c r="BD33" s="217"/>
      <c r="BE33" s="456" t="s">
        <v>
198</v>
      </c>
      <c r="BF33" s="456"/>
      <c r="BG33" s="456" t="s">
        <v>
199</v>
      </c>
      <c r="BH33" s="456"/>
      <c r="BI33" s="456"/>
      <c r="BJ33" s="456"/>
      <c r="BK33" s="456"/>
      <c r="BL33" s="456"/>
      <c r="BM33" s="456"/>
      <c r="BN33" s="456"/>
      <c r="BO33" s="456"/>
      <c r="BP33" s="456"/>
      <c r="BQ33" s="456"/>
      <c r="BR33" s="456"/>
      <c r="BS33" s="456"/>
      <c r="BT33" s="456"/>
      <c r="BU33" s="456"/>
      <c r="BV33" s="217"/>
      <c r="BW33" s="491" t="s">
        <v>
198</v>
      </c>
      <c r="BX33" s="491"/>
      <c r="BY33" s="456" t="s">
        <v>
200</v>
      </c>
      <c r="BZ33" s="456"/>
      <c r="CA33" s="456"/>
      <c r="CB33" s="456"/>
      <c r="CC33" s="456"/>
      <c r="CD33" s="456"/>
      <c r="CE33" s="456"/>
      <c r="CF33" s="456"/>
      <c r="CG33" s="456"/>
      <c r="CH33" s="456"/>
      <c r="CI33" s="456"/>
      <c r="CJ33" s="456"/>
      <c r="CK33" s="456"/>
      <c r="CL33" s="456"/>
      <c r="CM33" s="456"/>
      <c r="CN33" s="216"/>
      <c r="CO33" s="491" t="s">
        <v>
196</v>
      </c>
      <c r="CP33" s="491"/>
      <c r="CQ33" s="456" t="s">
        <v>
201</v>
      </c>
      <c r="CR33" s="456"/>
      <c r="CS33" s="456"/>
      <c r="CT33" s="456"/>
      <c r="CU33" s="456"/>
      <c r="CV33" s="456"/>
      <c r="CW33" s="456"/>
      <c r="CX33" s="456"/>
      <c r="CY33" s="456"/>
      <c r="CZ33" s="456"/>
      <c r="DA33" s="456"/>
      <c r="DB33" s="456"/>
      <c r="DC33" s="456"/>
      <c r="DD33" s="456"/>
      <c r="DE33" s="456"/>
      <c r="DF33" s="216"/>
      <c r="DG33" s="655" t="s">
        <v>
202</v>
      </c>
      <c r="DH33" s="655"/>
      <c r="DI33" s="218"/>
      <c r="DJ33" s="186"/>
      <c r="DK33" s="186"/>
      <c r="DL33" s="186"/>
      <c r="DM33" s="186"/>
      <c r="DN33" s="186"/>
      <c r="DO33" s="186"/>
    </row>
    <row r="34" spans="1:119" ht="32.25" customHeight="1" x14ac:dyDescent="0.2">
      <c r="A34" s="187"/>
      <c r="B34" s="213"/>
      <c r="C34" s="656">
        <f>
IF(E34="","",1)</f>
        <v>
1</v>
      </c>
      <c r="D34" s="656"/>
      <c r="E34" s="657" t="str">
        <f>
IF('各会計、関係団体の財政状況及び健全化判断比率'!B7="","",'各会計、関係団体の財政状況及び健全化判断比率'!B7)</f>
        <v>
一般会計</v>
      </c>
      <c r="F34" s="657"/>
      <c r="G34" s="657"/>
      <c r="H34" s="657"/>
      <c r="I34" s="657"/>
      <c r="J34" s="657"/>
      <c r="K34" s="657"/>
      <c r="L34" s="657"/>
      <c r="M34" s="657"/>
      <c r="N34" s="657"/>
      <c r="O34" s="657"/>
      <c r="P34" s="657"/>
      <c r="Q34" s="657"/>
      <c r="R34" s="657"/>
      <c r="S34" s="657"/>
      <c r="T34" s="214"/>
      <c r="U34" s="656">
        <f>
IF(W34="","",MAX(C34:D43)+1)</f>
        <v>
2</v>
      </c>
      <c r="V34" s="656"/>
      <c r="W34" s="657" t="str">
        <f>
IF('各会計、関係団体の財政状況及び健全化判断比率'!B28="","",'各会計、関係団体の財政状況及び健全化判断比率'!B28)</f>
        <v>
国民健康保険事業会計</v>
      </c>
      <c r="X34" s="657"/>
      <c r="Y34" s="657"/>
      <c r="Z34" s="657"/>
      <c r="AA34" s="657"/>
      <c r="AB34" s="657"/>
      <c r="AC34" s="657"/>
      <c r="AD34" s="657"/>
      <c r="AE34" s="657"/>
      <c r="AF34" s="657"/>
      <c r="AG34" s="657"/>
      <c r="AH34" s="657"/>
      <c r="AI34" s="657"/>
      <c r="AJ34" s="657"/>
      <c r="AK34" s="657"/>
      <c r="AL34" s="214"/>
      <c r="AM34" s="656" t="str">
        <f>
IF(AO34="","",MAX(C34:D43,U34:V43)+1)</f>
        <v/>
      </c>
      <c r="AN34" s="656"/>
      <c r="AO34" s="657"/>
      <c r="AP34" s="657"/>
      <c r="AQ34" s="657"/>
      <c r="AR34" s="657"/>
      <c r="AS34" s="657"/>
      <c r="AT34" s="657"/>
      <c r="AU34" s="657"/>
      <c r="AV34" s="657"/>
      <c r="AW34" s="657"/>
      <c r="AX34" s="657"/>
      <c r="AY34" s="657"/>
      <c r="AZ34" s="657"/>
      <c r="BA34" s="657"/>
      <c r="BB34" s="657"/>
      <c r="BC34" s="657"/>
      <c r="BD34" s="214"/>
      <c r="BE34" s="656" t="str">
        <f>
IF(BG34="","",MAX(C34:D43,U34:V43,AM34:AN43)+1)</f>
        <v/>
      </c>
      <c r="BF34" s="656"/>
      <c r="BG34" s="657"/>
      <c r="BH34" s="657"/>
      <c r="BI34" s="657"/>
      <c r="BJ34" s="657"/>
      <c r="BK34" s="657"/>
      <c r="BL34" s="657"/>
      <c r="BM34" s="657"/>
      <c r="BN34" s="657"/>
      <c r="BO34" s="657"/>
      <c r="BP34" s="657"/>
      <c r="BQ34" s="657"/>
      <c r="BR34" s="657"/>
      <c r="BS34" s="657"/>
      <c r="BT34" s="657"/>
      <c r="BU34" s="657"/>
      <c r="BV34" s="214"/>
      <c r="BW34" s="656">
        <f>
IF(BY34="","",MAX(C34:D43,U34:V43,AM34:AN43,BE34:BF43)+1)</f>
        <v>
5</v>
      </c>
      <c r="BX34" s="656"/>
      <c r="BY34" s="657" t="str">
        <f>
IF('各会計、関係団体の財政状況及び健全化判断比率'!B68="","",'各会計、関係団体の財政状況及び健全化判断比率'!B68)</f>
        <v>
特別区人事・厚生事務組合</v>
      </c>
      <c r="BZ34" s="657"/>
      <c r="CA34" s="657"/>
      <c r="CB34" s="657"/>
      <c r="CC34" s="657"/>
      <c r="CD34" s="657"/>
      <c r="CE34" s="657"/>
      <c r="CF34" s="657"/>
      <c r="CG34" s="657"/>
      <c r="CH34" s="657"/>
      <c r="CI34" s="657"/>
      <c r="CJ34" s="657"/>
      <c r="CK34" s="657"/>
      <c r="CL34" s="657"/>
      <c r="CM34" s="657"/>
      <c r="CN34" s="214"/>
      <c r="CO34" s="656">
        <f>
IF(CQ34="","",MAX(C34:D43,U34:V43,AM34:AN43,BE34:BF43,BW34:BX43)+1)</f>
        <v>
10</v>
      </c>
      <c r="CP34" s="656"/>
      <c r="CQ34" s="657" t="str">
        <f>
IF('各会計、関係団体の財政状況及び健全化判断比率'!BS7="","",'各会計、関係団体の財政状況及び健全化判断比率'!BS7)</f>
        <v>
まちみらい千代田</v>
      </c>
      <c r="CR34" s="657"/>
      <c r="CS34" s="657"/>
      <c r="CT34" s="657"/>
      <c r="CU34" s="657"/>
      <c r="CV34" s="657"/>
      <c r="CW34" s="657"/>
      <c r="CX34" s="657"/>
      <c r="CY34" s="657"/>
      <c r="CZ34" s="657"/>
      <c r="DA34" s="657"/>
      <c r="DB34" s="657"/>
      <c r="DC34" s="657"/>
      <c r="DD34" s="657"/>
      <c r="DE34" s="657"/>
      <c r="DF34" s="211"/>
      <c r="DG34" s="658" t="str">
        <f>
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2">
      <c r="A35" s="187"/>
      <c r="B35" s="213"/>
      <c r="C35" s="656" t="str">
        <f>
IF(E35="","",C34+1)</f>
        <v/>
      </c>
      <c r="D35" s="656"/>
      <c r="E35" s="657" t="str">
        <f>
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
IF(W35="","",U34+1)</f>
        <v>
3</v>
      </c>
      <c r="V35" s="656"/>
      <c r="W35" s="657" t="str">
        <f>
IF('各会計、関係団体の財政状況及び健全化判断比率'!B29="","",'各会計、関係団体の財政状況及び健全化判断比率'!B29)</f>
        <v>
介護保険特別会計</v>
      </c>
      <c r="X35" s="657"/>
      <c r="Y35" s="657"/>
      <c r="Z35" s="657"/>
      <c r="AA35" s="657"/>
      <c r="AB35" s="657"/>
      <c r="AC35" s="657"/>
      <c r="AD35" s="657"/>
      <c r="AE35" s="657"/>
      <c r="AF35" s="657"/>
      <c r="AG35" s="657"/>
      <c r="AH35" s="657"/>
      <c r="AI35" s="657"/>
      <c r="AJ35" s="657"/>
      <c r="AK35" s="657"/>
      <c r="AL35" s="214"/>
      <c r="AM35" s="656" t="str">
        <f t="shared" ref="AM35:AM43" si="0">
IF(AO35="","",AM34+1)</f>
        <v/>
      </c>
      <c r="AN35" s="656"/>
      <c r="AO35" s="657"/>
      <c r="AP35" s="657"/>
      <c r="AQ35" s="657"/>
      <c r="AR35" s="657"/>
      <c r="AS35" s="657"/>
      <c r="AT35" s="657"/>
      <c r="AU35" s="657"/>
      <c r="AV35" s="657"/>
      <c r="AW35" s="657"/>
      <c r="AX35" s="657"/>
      <c r="AY35" s="657"/>
      <c r="AZ35" s="657"/>
      <c r="BA35" s="657"/>
      <c r="BB35" s="657"/>
      <c r="BC35" s="657"/>
      <c r="BD35" s="214"/>
      <c r="BE35" s="656" t="str">
        <f t="shared" ref="BE35:BE43" si="1">
IF(BG35="","",BE34+1)</f>
        <v/>
      </c>
      <c r="BF35" s="656"/>
      <c r="BG35" s="657"/>
      <c r="BH35" s="657"/>
      <c r="BI35" s="657"/>
      <c r="BJ35" s="657"/>
      <c r="BK35" s="657"/>
      <c r="BL35" s="657"/>
      <c r="BM35" s="657"/>
      <c r="BN35" s="657"/>
      <c r="BO35" s="657"/>
      <c r="BP35" s="657"/>
      <c r="BQ35" s="657"/>
      <c r="BR35" s="657"/>
      <c r="BS35" s="657"/>
      <c r="BT35" s="657"/>
      <c r="BU35" s="657"/>
      <c r="BV35" s="214"/>
      <c r="BW35" s="656">
        <f t="shared" ref="BW35:BW43" si="2">
IF(BY35="","",BW34+1)</f>
        <v>
6</v>
      </c>
      <c r="BX35" s="656"/>
      <c r="BY35" s="657" t="str">
        <f>
IF('各会計、関係団体の財政状況及び健全化判断比率'!B69="","",'各会計、関係団体の財政状況及び健全化判断比率'!B69)</f>
        <v>
特別区競馬組合</v>
      </c>
      <c r="BZ35" s="657"/>
      <c r="CA35" s="657"/>
      <c r="CB35" s="657"/>
      <c r="CC35" s="657"/>
      <c r="CD35" s="657"/>
      <c r="CE35" s="657"/>
      <c r="CF35" s="657"/>
      <c r="CG35" s="657"/>
      <c r="CH35" s="657"/>
      <c r="CI35" s="657"/>
      <c r="CJ35" s="657"/>
      <c r="CK35" s="657"/>
      <c r="CL35" s="657"/>
      <c r="CM35" s="657"/>
      <c r="CN35" s="214"/>
      <c r="CO35" s="656">
        <f t="shared" ref="CO35:CO43" si="3">
IF(CQ35="","",CO34+1)</f>
        <v>
11</v>
      </c>
      <c r="CP35" s="656"/>
      <c r="CQ35" s="657" t="str">
        <f>
IF('各会計、関係団体の財政状況及び健全化判断比率'!BS8="","",'各会計、関係団体の財政状況及び健全化判断比率'!BS8)</f>
        <v>
秋葉原タウンマネジメント</v>
      </c>
      <c r="CR35" s="657"/>
      <c r="CS35" s="657"/>
      <c r="CT35" s="657"/>
      <c r="CU35" s="657"/>
      <c r="CV35" s="657"/>
      <c r="CW35" s="657"/>
      <c r="CX35" s="657"/>
      <c r="CY35" s="657"/>
      <c r="CZ35" s="657"/>
      <c r="DA35" s="657"/>
      <c r="DB35" s="657"/>
      <c r="DC35" s="657"/>
      <c r="DD35" s="657"/>
      <c r="DE35" s="657"/>
      <c r="DF35" s="211"/>
      <c r="DG35" s="658" t="str">
        <f>
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2">
      <c r="A36" s="187"/>
      <c r="B36" s="213"/>
      <c r="C36" s="656" t="str">
        <f>
IF(E36="","",C35+1)</f>
        <v/>
      </c>
      <c r="D36" s="656"/>
      <c r="E36" s="657" t="str">
        <f>
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
IF(W36="","",U35+1)</f>
        <v>
4</v>
      </c>
      <c r="V36" s="656"/>
      <c r="W36" s="657" t="str">
        <f>
IF('各会計、関係団体の財政状況及び健全化判断比率'!B30="","",'各会計、関係団体の財政状況及び健全化判断比率'!B30)</f>
        <v>
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
7</v>
      </c>
      <c r="BX36" s="656"/>
      <c r="BY36" s="657" t="str">
        <f>
IF('各会計、関係団体の財政状況及び健全化判断比率'!B70="","",'各会計、関係団体の財政状況及び健全化判断比率'!B70)</f>
        <v>
東京二十三区清掃一部事務組合</v>
      </c>
      <c r="BZ36" s="657"/>
      <c r="CA36" s="657"/>
      <c r="CB36" s="657"/>
      <c r="CC36" s="657"/>
      <c r="CD36" s="657"/>
      <c r="CE36" s="657"/>
      <c r="CF36" s="657"/>
      <c r="CG36" s="657"/>
      <c r="CH36" s="657"/>
      <c r="CI36" s="657"/>
      <c r="CJ36" s="657"/>
      <c r="CK36" s="657"/>
      <c r="CL36" s="657"/>
      <c r="CM36" s="657"/>
      <c r="CN36" s="214"/>
      <c r="CO36" s="656">
        <f t="shared" si="3"/>
        <v>
12</v>
      </c>
      <c r="CP36" s="656"/>
      <c r="CQ36" s="657" t="str">
        <f>
IF('各会計、関係団体の財政状況及び健全化判断比率'!BS9="","",'各会計、関係団体の財政状況及び健全化判断比率'!BS9)</f>
        <v>
ゆとりちよだ</v>
      </c>
      <c r="CR36" s="657"/>
      <c r="CS36" s="657"/>
      <c r="CT36" s="657"/>
      <c r="CU36" s="657"/>
      <c r="CV36" s="657"/>
      <c r="CW36" s="657"/>
      <c r="CX36" s="657"/>
      <c r="CY36" s="657"/>
      <c r="CZ36" s="657"/>
      <c r="DA36" s="657"/>
      <c r="DB36" s="657"/>
      <c r="DC36" s="657"/>
      <c r="DD36" s="657"/>
      <c r="DE36" s="657"/>
      <c r="DF36" s="211"/>
      <c r="DG36" s="658" t="str">
        <f>
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2">
      <c r="A37" s="187"/>
      <c r="B37" s="213"/>
      <c r="C37" s="656" t="str">
        <f>
IF(E37="","",C36+1)</f>
        <v/>
      </c>
      <c r="D37" s="656"/>
      <c r="E37" s="657" t="str">
        <f>
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
8</v>
      </c>
      <c r="BX37" s="656"/>
      <c r="BY37" s="657" t="str">
        <f>
IF('各会計、関係団体の財政状況及び健全化判断比率'!B71="","",'各会計、関係団体の財政状況及び健全化判断比率'!B71)</f>
        <v>
東京都後期高齢者医療広域連合（一般会計）</v>
      </c>
      <c r="BZ37" s="657"/>
      <c r="CA37" s="657"/>
      <c r="CB37" s="657"/>
      <c r="CC37" s="657"/>
      <c r="CD37" s="657"/>
      <c r="CE37" s="657"/>
      <c r="CF37" s="657"/>
      <c r="CG37" s="657"/>
      <c r="CH37" s="657"/>
      <c r="CI37" s="657"/>
      <c r="CJ37" s="657"/>
      <c r="CK37" s="657"/>
      <c r="CL37" s="657"/>
      <c r="CM37" s="657"/>
      <c r="CN37" s="214"/>
      <c r="CO37" s="656" t="str">
        <f t="shared" si="3"/>
        <v/>
      </c>
      <c r="CP37" s="656"/>
      <c r="CQ37" s="657" t="str">
        <f>
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
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2">
      <c r="A38" s="187"/>
      <c r="B38" s="213"/>
      <c r="C38" s="656" t="str">
        <f t="shared" ref="C38:C43" si="5">
IF(E38="","",C37+1)</f>
        <v/>
      </c>
      <c r="D38" s="656"/>
      <c r="E38" s="657" t="str">
        <f>
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
9</v>
      </c>
      <c r="BX38" s="656"/>
      <c r="BY38" s="657" t="str">
        <f>
IF('各会計、関係団体の財政状況及び健全化判断比率'!B72="","",'各会計、関係団体の財政状況及び健全化判断比率'!B72)</f>
        <v>
東京都後期高齢者医療広域連合
（後期高齢者医療特別会計）</v>
      </c>
      <c r="BZ38" s="657"/>
      <c r="CA38" s="657"/>
      <c r="CB38" s="657"/>
      <c r="CC38" s="657"/>
      <c r="CD38" s="657"/>
      <c r="CE38" s="657"/>
      <c r="CF38" s="657"/>
      <c r="CG38" s="657"/>
      <c r="CH38" s="657"/>
      <c r="CI38" s="657"/>
      <c r="CJ38" s="657"/>
      <c r="CK38" s="657"/>
      <c r="CL38" s="657"/>
      <c r="CM38" s="657"/>
      <c r="CN38" s="214"/>
      <c r="CO38" s="656" t="str">
        <f t="shared" si="3"/>
        <v/>
      </c>
      <c r="CP38" s="656"/>
      <c r="CQ38" s="657" t="str">
        <f>
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
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2">
      <c r="A39" s="187"/>
      <c r="B39" s="213"/>
      <c r="C39" s="656" t="str">
        <f t="shared" si="5"/>
        <v/>
      </c>
      <c r="D39" s="656"/>
      <c r="E39" s="657" t="str">
        <f>
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t="str">
        <f t="shared" si="2"/>
        <v/>
      </c>
      <c r="BX39" s="656"/>
      <c r="BY39" s="657" t="str">
        <f>
IF('各会計、関係団体の財政状況及び健全化判断比率'!B73="","",'各会計、関係団体の財政状況及び健全化判断比率'!B73)</f>
        <v/>
      </c>
      <c r="BZ39" s="657"/>
      <c r="CA39" s="657"/>
      <c r="CB39" s="657"/>
      <c r="CC39" s="657"/>
      <c r="CD39" s="657"/>
      <c r="CE39" s="657"/>
      <c r="CF39" s="657"/>
      <c r="CG39" s="657"/>
      <c r="CH39" s="657"/>
      <c r="CI39" s="657"/>
      <c r="CJ39" s="657"/>
      <c r="CK39" s="657"/>
      <c r="CL39" s="657"/>
      <c r="CM39" s="657"/>
      <c r="CN39" s="214"/>
      <c r="CO39" s="656" t="str">
        <f t="shared" si="3"/>
        <v/>
      </c>
      <c r="CP39" s="656"/>
      <c r="CQ39" s="657" t="str">
        <f>
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
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2">
      <c r="A40" s="187"/>
      <c r="B40" s="213"/>
      <c r="C40" s="656" t="str">
        <f t="shared" si="5"/>
        <v/>
      </c>
      <c r="D40" s="656"/>
      <c r="E40" s="657" t="str">
        <f>
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t="str">
        <f t="shared" si="2"/>
        <v/>
      </c>
      <c r="BX40" s="656"/>
      <c r="BY40" s="657" t="str">
        <f>
IF('各会計、関係団体の財政状況及び健全化判断比率'!B74="","",'各会計、関係団体の財政状況及び健全化判断比率'!B74)</f>
        <v/>
      </c>
      <c r="BZ40" s="657"/>
      <c r="CA40" s="657"/>
      <c r="CB40" s="657"/>
      <c r="CC40" s="657"/>
      <c r="CD40" s="657"/>
      <c r="CE40" s="657"/>
      <c r="CF40" s="657"/>
      <c r="CG40" s="657"/>
      <c r="CH40" s="657"/>
      <c r="CI40" s="657"/>
      <c r="CJ40" s="657"/>
      <c r="CK40" s="657"/>
      <c r="CL40" s="657"/>
      <c r="CM40" s="657"/>
      <c r="CN40" s="214"/>
      <c r="CO40" s="656" t="str">
        <f t="shared" si="3"/>
        <v/>
      </c>
      <c r="CP40" s="656"/>
      <c r="CQ40" s="657" t="str">
        <f>
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
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2">
      <c r="A41" s="187"/>
      <c r="B41" s="213"/>
      <c r="C41" s="656" t="str">
        <f t="shared" si="5"/>
        <v/>
      </c>
      <c r="D41" s="656"/>
      <c r="E41" s="657" t="str">
        <f>
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
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
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
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2">
      <c r="A42" s="186"/>
      <c r="B42" s="213"/>
      <c r="C42" s="656" t="str">
        <f t="shared" si="5"/>
        <v/>
      </c>
      <c r="D42" s="656"/>
      <c r="E42" s="657" t="str">
        <f>
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
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
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
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2">
      <c r="A43" s="186"/>
      <c r="B43" s="213"/>
      <c r="C43" s="656" t="str">
        <f t="shared" si="5"/>
        <v/>
      </c>
      <c r="D43" s="656"/>
      <c r="E43" s="657" t="str">
        <f>
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
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
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
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
203</v>
      </c>
      <c r="C46" s="186"/>
      <c r="D46" s="186"/>
      <c r="E46" s="186" t="s">
        <v>
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
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
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
207</v>
      </c>
    </row>
    <row r="50" spans="5:5" x14ac:dyDescent="0.2">
      <c r="E50" s="188" t="s">
        <v>
208</v>
      </c>
    </row>
    <row r="51" spans="5:5" x14ac:dyDescent="0.2">
      <c r="E51" s="188" t="s">
        <v>
209</v>
      </c>
    </row>
    <row r="52" spans="5:5" x14ac:dyDescent="0.2">
      <c r="E52" s="188" t="s">
        <v>
210</v>
      </c>
    </row>
    <row r="53" spans="5:5" x14ac:dyDescent="0.2"/>
    <row r="54" spans="5:5" x14ac:dyDescent="0.2"/>
    <row r="55" spans="5:5" x14ac:dyDescent="0.2"/>
    <row r="56" spans="5:5" x14ac:dyDescent="0.2"/>
  </sheetData>
  <sheetProtection algorithmName="SHA-512" hashValue="+tPK8pkpIIyn9zcAdRPxDWaU22sCts5Ga8yosj5ZJ45C7G3R4qoIOpMEA8IoR3aDx3woQnWZRiaBA2LqCBDyqw==" saltValue="63TvoFoFTeyJUYjalQgbs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
&amp;C&amp;P/&amp;N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
6</v>
      </c>
      <c r="K32" s="22"/>
      <c r="L32" s="22"/>
      <c r="M32" s="22"/>
      <c r="N32" s="22"/>
      <c r="O32" s="22"/>
      <c r="P32" s="22"/>
    </row>
    <row r="33" spans="1:16" ht="39" customHeight="1" thickBot="1" x14ac:dyDescent="0.25">
      <c r="A33" s="22"/>
      <c r="B33" s="25" t="s">
        <v>
7</v>
      </c>
      <c r="C33" s="26"/>
      <c r="D33" s="26"/>
      <c r="E33" s="27" t="s">
        <v>
2</v>
      </c>
      <c r="F33" s="28" t="s">
        <v>
552</v>
      </c>
      <c r="G33" s="29" t="s">
        <v>
553</v>
      </c>
      <c r="H33" s="29" t="s">
        <v>
554</v>
      </c>
      <c r="I33" s="29" t="s">
        <v>
555</v>
      </c>
      <c r="J33" s="30" t="s">
        <v>
556</v>
      </c>
      <c r="K33" s="22"/>
      <c r="L33" s="22"/>
      <c r="M33" s="22"/>
      <c r="N33" s="22"/>
      <c r="O33" s="22"/>
      <c r="P33" s="22"/>
    </row>
    <row r="34" spans="1:16" ht="39" customHeight="1" x14ac:dyDescent="0.2">
      <c r="A34" s="22"/>
      <c r="B34" s="31"/>
      <c r="C34" s="1248" t="s">
        <v>
557</v>
      </c>
      <c r="D34" s="1248"/>
      <c r="E34" s="1249"/>
      <c r="F34" s="32">
        <v>
12.31</v>
      </c>
      <c r="G34" s="33">
        <v>
4.6500000000000004</v>
      </c>
      <c r="H34" s="33">
        <v>
3.35</v>
      </c>
      <c r="I34" s="33">
        <v>
3.86</v>
      </c>
      <c r="J34" s="34">
        <v>
5.77</v>
      </c>
      <c r="K34" s="22"/>
      <c r="L34" s="22"/>
      <c r="M34" s="22"/>
      <c r="N34" s="22"/>
      <c r="O34" s="22"/>
      <c r="P34" s="22"/>
    </row>
    <row r="35" spans="1:16" ht="39" customHeight="1" x14ac:dyDescent="0.2">
      <c r="A35" s="22"/>
      <c r="B35" s="35"/>
      <c r="C35" s="1242" t="s">
        <v>
558</v>
      </c>
      <c r="D35" s="1243"/>
      <c r="E35" s="1244"/>
      <c r="F35" s="36">
        <v>
1.6</v>
      </c>
      <c r="G35" s="37">
        <v>
2.39</v>
      </c>
      <c r="H35" s="37">
        <v>
3.37</v>
      </c>
      <c r="I35" s="37">
        <v>
3.31</v>
      </c>
      <c r="J35" s="38">
        <v>
3.67</v>
      </c>
      <c r="K35" s="22"/>
      <c r="L35" s="22"/>
      <c r="M35" s="22"/>
      <c r="N35" s="22"/>
      <c r="O35" s="22"/>
      <c r="P35" s="22"/>
    </row>
    <row r="36" spans="1:16" ht="39" customHeight="1" x14ac:dyDescent="0.2">
      <c r="A36" s="22"/>
      <c r="B36" s="35"/>
      <c r="C36" s="1242" t="s">
        <v>
559</v>
      </c>
      <c r="D36" s="1243"/>
      <c r="E36" s="1244"/>
      <c r="F36" s="36">
        <v>
0.72</v>
      </c>
      <c r="G36" s="37">
        <v>
0.96</v>
      </c>
      <c r="H36" s="37">
        <v>
1.24</v>
      </c>
      <c r="I36" s="37">
        <v>
0.78</v>
      </c>
      <c r="J36" s="38">
        <v>
0.71</v>
      </c>
      <c r="K36" s="22"/>
      <c r="L36" s="22"/>
      <c r="M36" s="22"/>
      <c r="N36" s="22"/>
      <c r="O36" s="22"/>
      <c r="P36" s="22"/>
    </row>
    <row r="37" spans="1:16" ht="39" customHeight="1" x14ac:dyDescent="0.2">
      <c r="A37" s="22"/>
      <c r="B37" s="35"/>
      <c r="C37" s="1242" t="s">
        <v>
560</v>
      </c>
      <c r="D37" s="1243"/>
      <c r="E37" s="1244"/>
      <c r="F37" s="36">
        <v>
0.33</v>
      </c>
      <c r="G37" s="37">
        <v>
0.27</v>
      </c>
      <c r="H37" s="37">
        <v>
0.3</v>
      </c>
      <c r="I37" s="37">
        <v>
0.28000000000000003</v>
      </c>
      <c r="J37" s="38">
        <v>
0.24</v>
      </c>
      <c r="K37" s="22"/>
      <c r="L37" s="22"/>
      <c r="M37" s="22"/>
      <c r="N37" s="22"/>
      <c r="O37" s="22"/>
      <c r="P37" s="22"/>
    </row>
    <row r="38" spans="1:16" ht="39" customHeight="1" x14ac:dyDescent="0.2">
      <c r="A38" s="22"/>
      <c r="B38" s="35"/>
      <c r="C38" s="1242"/>
      <c r="D38" s="1243"/>
      <c r="E38" s="1244"/>
      <c r="F38" s="36"/>
      <c r="G38" s="37"/>
      <c r="H38" s="37"/>
      <c r="I38" s="37"/>
      <c r="J38" s="38"/>
      <c r="K38" s="22"/>
      <c r="L38" s="22"/>
      <c r="M38" s="22"/>
      <c r="N38" s="22"/>
      <c r="O38" s="22"/>
      <c r="P38" s="22"/>
    </row>
    <row r="39" spans="1:16" ht="39" customHeight="1" x14ac:dyDescent="0.2">
      <c r="A39" s="22"/>
      <c r="B39" s="35"/>
      <c r="C39" s="1242"/>
      <c r="D39" s="1243"/>
      <c r="E39" s="1244"/>
      <c r="F39" s="36"/>
      <c r="G39" s="37"/>
      <c r="H39" s="37"/>
      <c r="I39" s="37"/>
      <c r="J39" s="38"/>
      <c r="K39" s="22"/>
      <c r="L39" s="22"/>
      <c r="M39" s="22"/>
      <c r="N39" s="22"/>
      <c r="O39" s="22"/>
      <c r="P39" s="22"/>
    </row>
    <row r="40" spans="1:16" ht="39" customHeight="1" x14ac:dyDescent="0.2">
      <c r="A40" s="22"/>
      <c r="B40" s="35"/>
      <c r="C40" s="1242"/>
      <c r="D40" s="1243"/>
      <c r="E40" s="1244"/>
      <c r="F40" s="36"/>
      <c r="G40" s="37"/>
      <c r="H40" s="37"/>
      <c r="I40" s="37"/>
      <c r="J40" s="38"/>
      <c r="K40" s="22"/>
      <c r="L40" s="22"/>
      <c r="M40" s="22"/>
      <c r="N40" s="22"/>
      <c r="O40" s="22"/>
      <c r="P40" s="22"/>
    </row>
    <row r="41" spans="1:16" ht="39" customHeight="1" x14ac:dyDescent="0.2">
      <c r="A41" s="22"/>
      <c r="B41" s="35"/>
      <c r="C41" s="1242"/>
      <c r="D41" s="1243"/>
      <c r="E41" s="1244"/>
      <c r="F41" s="36"/>
      <c r="G41" s="37"/>
      <c r="H41" s="37"/>
      <c r="I41" s="37"/>
      <c r="J41" s="38"/>
      <c r="K41" s="22"/>
      <c r="L41" s="22"/>
      <c r="M41" s="22"/>
      <c r="N41" s="22"/>
      <c r="O41" s="22"/>
      <c r="P41" s="22"/>
    </row>
    <row r="42" spans="1:16" ht="39" customHeight="1" x14ac:dyDescent="0.2">
      <c r="A42" s="22"/>
      <c r="B42" s="39"/>
      <c r="C42" s="1242" t="s">
        <v>
561</v>
      </c>
      <c r="D42" s="1243"/>
      <c r="E42" s="1244"/>
      <c r="F42" s="36" t="s">
        <v>
510</v>
      </c>
      <c r="G42" s="37" t="s">
        <v>
510</v>
      </c>
      <c r="H42" s="37" t="s">
        <v>
510</v>
      </c>
      <c r="I42" s="37" t="s">
        <v>
510</v>
      </c>
      <c r="J42" s="38" t="s">
        <v>
510</v>
      </c>
      <c r="K42" s="22"/>
      <c r="L42" s="22"/>
      <c r="M42" s="22"/>
      <c r="N42" s="22"/>
      <c r="O42" s="22"/>
      <c r="P42" s="22"/>
    </row>
    <row r="43" spans="1:16" ht="39" customHeight="1" thickBot="1" x14ac:dyDescent="0.25">
      <c r="A43" s="22"/>
      <c r="B43" s="40"/>
      <c r="C43" s="1245" t="s">
        <v>
562</v>
      </c>
      <c r="D43" s="1246"/>
      <c r="E43" s="1247"/>
      <c r="F43" s="41" t="s">
        <v>
510</v>
      </c>
      <c r="G43" s="42" t="s">
        <v>
510</v>
      </c>
      <c r="H43" s="42" t="s">
        <v>
510</v>
      </c>
      <c r="I43" s="42" t="s">
        <v>
510</v>
      </c>
      <c r="J43" s="43" t="s">
        <v>
510</v>
      </c>
      <c r="K43" s="22"/>
      <c r="L43" s="22"/>
      <c r="M43" s="22"/>
      <c r="N43" s="22"/>
      <c r="O43" s="22"/>
      <c r="P43" s="22"/>
    </row>
    <row r="44" spans="1:16" ht="39" customHeight="1" x14ac:dyDescent="0.2">
      <c r="A44" s="22"/>
      <c r="B44" s="44" t="s">
        <v>
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uUd3lgzxKNYxbdq9I/OB6jOl/9NUQxSQcH8LJ9rZRWdyxnAdMWQ/lS7B/7JTojv8kxEb0YQ/VTIQ4vDP9gCafQ==" saltValue="z4iSa4U58qwdqPtVLzYF3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
&amp;C&amp;P/&amp;N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
9</v>
      </c>
      <c r="P43" s="48"/>
      <c r="Q43" s="48"/>
      <c r="R43" s="48"/>
      <c r="S43" s="48"/>
      <c r="T43" s="48"/>
      <c r="U43" s="48"/>
    </row>
    <row r="44" spans="1:21" ht="30.75" customHeight="1" thickBot="1" x14ac:dyDescent="0.25">
      <c r="A44" s="48"/>
      <c r="B44" s="51" t="s">
        <v>
10</v>
      </c>
      <c r="C44" s="52"/>
      <c r="D44" s="52"/>
      <c r="E44" s="53"/>
      <c r="F44" s="53"/>
      <c r="G44" s="53"/>
      <c r="H44" s="53"/>
      <c r="I44" s="53"/>
      <c r="J44" s="54" t="s">
        <v>
2</v>
      </c>
      <c r="K44" s="55" t="s">
        <v>
552</v>
      </c>
      <c r="L44" s="56" t="s">
        <v>
553</v>
      </c>
      <c r="M44" s="56" t="s">
        <v>
554</v>
      </c>
      <c r="N44" s="56" t="s">
        <v>
555</v>
      </c>
      <c r="O44" s="57" t="s">
        <v>
556</v>
      </c>
      <c r="P44" s="48"/>
      <c r="Q44" s="48"/>
      <c r="R44" s="48"/>
      <c r="S44" s="48"/>
      <c r="T44" s="48"/>
      <c r="U44" s="48"/>
    </row>
    <row r="45" spans="1:21" ht="30.75" customHeight="1" x14ac:dyDescent="0.2">
      <c r="A45" s="48"/>
      <c r="B45" s="1250" t="s">
        <v>
11</v>
      </c>
      <c r="C45" s="1251"/>
      <c r="D45" s="58"/>
      <c r="E45" s="1256" t="s">
        <v>
12</v>
      </c>
      <c r="F45" s="1256"/>
      <c r="G45" s="1256"/>
      <c r="H45" s="1256"/>
      <c r="I45" s="1256"/>
      <c r="J45" s="1257"/>
      <c r="K45" s="59">
        <v>
528</v>
      </c>
      <c r="L45" s="60">
        <v>
521</v>
      </c>
      <c r="M45" s="60">
        <v>
379</v>
      </c>
      <c r="N45" s="60">
        <v>
155</v>
      </c>
      <c r="O45" s="61">
        <v>
71</v>
      </c>
      <c r="P45" s="48"/>
      <c r="Q45" s="48"/>
      <c r="R45" s="48"/>
      <c r="S45" s="48"/>
      <c r="T45" s="48"/>
      <c r="U45" s="48"/>
    </row>
    <row r="46" spans="1:21" ht="30.75" customHeight="1" x14ac:dyDescent="0.2">
      <c r="A46" s="48"/>
      <c r="B46" s="1252"/>
      <c r="C46" s="1253"/>
      <c r="D46" s="62"/>
      <c r="E46" s="1258" t="s">
        <v>
13</v>
      </c>
      <c r="F46" s="1258"/>
      <c r="G46" s="1258"/>
      <c r="H46" s="1258"/>
      <c r="I46" s="1258"/>
      <c r="J46" s="1259"/>
      <c r="K46" s="63" t="s">
        <v>
510</v>
      </c>
      <c r="L46" s="64" t="s">
        <v>
510</v>
      </c>
      <c r="M46" s="64" t="s">
        <v>
510</v>
      </c>
      <c r="N46" s="64" t="s">
        <v>
510</v>
      </c>
      <c r="O46" s="65" t="s">
        <v>
510</v>
      </c>
      <c r="P46" s="48"/>
      <c r="Q46" s="48"/>
      <c r="R46" s="48"/>
      <c r="S46" s="48"/>
      <c r="T46" s="48"/>
      <c r="U46" s="48"/>
    </row>
    <row r="47" spans="1:21" ht="30.75" customHeight="1" x14ac:dyDescent="0.2">
      <c r="A47" s="48"/>
      <c r="B47" s="1252"/>
      <c r="C47" s="1253"/>
      <c r="D47" s="62"/>
      <c r="E47" s="1258" t="s">
        <v>
14</v>
      </c>
      <c r="F47" s="1258"/>
      <c r="G47" s="1258"/>
      <c r="H47" s="1258"/>
      <c r="I47" s="1258"/>
      <c r="J47" s="1259"/>
      <c r="K47" s="63" t="s">
        <v>
510</v>
      </c>
      <c r="L47" s="64" t="s">
        <v>
510</v>
      </c>
      <c r="M47" s="64" t="s">
        <v>
510</v>
      </c>
      <c r="N47" s="64" t="s">
        <v>
510</v>
      </c>
      <c r="O47" s="65" t="s">
        <v>
510</v>
      </c>
      <c r="P47" s="48"/>
      <c r="Q47" s="48"/>
      <c r="R47" s="48"/>
      <c r="S47" s="48"/>
      <c r="T47" s="48"/>
      <c r="U47" s="48"/>
    </row>
    <row r="48" spans="1:21" ht="30.75" customHeight="1" x14ac:dyDescent="0.2">
      <c r="A48" s="48"/>
      <c r="B48" s="1252"/>
      <c r="C48" s="1253"/>
      <c r="D48" s="62"/>
      <c r="E48" s="1258" t="s">
        <v>
15</v>
      </c>
      <c r="F48" s="1258"/>
      <c r="G48" s="1258"/>
      <c r="H48" s="1258"/>
      <c r="I48" s="1258"/>
      <c r="J48" s="1259"/>
      <c r="K48" s="63" t="s">
        <v>
510</v>
      </c>
      <c r="L48" s="64" t="s">
        <v>
510</v>
      </c>
      <c r="M48" s="64" t="s">
        <v>
510</v>
      </c>
      <c r="N48" s="64" t="s">
        <v>
510</v>
      </c>
      <c r="O48" s="65" t="s">
        <v>
510</v>
      </c>
      <c r="P48" s="48"/>
      <c r="Q48" s="48"/>
      <c r="R48" s="48"/>
      <c r="S48" s="48"/>
      <c r="T48" s="48"/>
      <c r="U48" s="48"/>
    </row>
    <row r="49" spans="1:21" ht="30.75" customHeight="1" x14ac:dyDescent="0.2">
      <c r="A49" s="48"/>
      <c r="B49" s="1252"/>
      <c r="C49" s="1253"/>
      <c r="D49" s="62"/>
      <c r="E49" s="1258" t="s">
        <v>
16</v>
      </c>
      <c r="F49" s="1258"/>
      <c r="G49" s="1258"/>
      <c r="H49" s="1258"/>
      <c r="I49" s="1258"/>
      <c r="J49" s="1259"/>
      <c r="K49" s="63">
        <v>
65</v>
      </c>
      <c r="L49" s="64">
        <v>
46</v>
      </c>
      <c r="M49" s="64">
        <v>
44</v>
      </c>
      <c r="N49" s="64">
        <v>
47</v>
      </c>
      <c r="O49" s="65">
        <v>
49</v>
      </c>
      <c r="P49" s="48"/>
      <c r="Q49" s="48"/>
      <c r="R49" s="48"/>
      <c r="S49" s="48"/>
      <c r="T49" s="48"/>
      <c r="U49" s="48"/>
    </row>
    <row r="50" spans="1:21" ht="30.75" customHeight="1" x14ac:dyDescent="0.2">
      <c r="A50" s="48"/>
      <c r="B50" s="1252"/>
      <c r="C50" s="1253"/>
      <c r="D50" s="62"/>
      <c r="E50" s="1258" t="s">
        <v>
17</v>
      </c>
      <c r="F50" s="1258"/>
      <c r="G50" s="1258"/>
      <c r="H50" s="1258"/>
      <c r="I50" s="1258"/>
      <c r="J50" s="1259"/>
      <c r="K50" s="63">
        <v>
690</v>
      </c>
      <c r="L50" s="64">
        <v>
680</v>
      </c>
      <c r="M50" s="64">
        <v>
671</v>
      </c>
      <c r="N50" s="64">
        <v>
661</v>
      </c>
      <c r="O50" s="65">
        <v>
651</v>
      </c>
      <c r="P50" s="48"/>
      <c r="Q50" s="48"/>
      <c r="R50" s="48"/>
      <c r="S50" s="48"/>
      <c r="T50" s="48"/>
      <c r="U50" s="48"/>
    </row>
    <row r="51" spans="1:21" ht="30.75" customHeight="1" x14ac:dyDescent="0.2">
      <c r="A51" s="48"/>
      <c r="B51" s="1254"/>
      <c r="C51" s="1255"/>
      <c r="D51" s="66"/>
      <c r="E51" s="1258" t="s">
        <v>
18</v>
      </c>
      <c r="F51" s="1258"/>
      <c r="G51" s="1258"/>
      <c r="H51" s="1258"/>
      <c r="I51" s="1258"/>
      <c r="J51" s="1259"/>
      <c r="K51" s="63" t="s">
        <v>
510</v>
      </c>
      <c r="L51" s="64" t="s">
        <v>
510</v>
      </c>
      <c r="M51" s="64" t="s">
        <v>
510</v>
      </c>
      <c r="N51" s="64" t="s">
        <v>
510</v>
      </c>
      <c r="O51" s="65" t="s">
        <v>
510</v>
      </c>
      <c r="P51" s="48"/>
      <c r="Q51" s="48"/>
      <c r="R51" s="48"/>
      <c r="S51" s="48"/>
      <c r="T51" s="48"/>
      <c r="U51" s="48"/>
    </row>
    <row r="52" spans="1:21" ht="30.75" customHeight="1" x14ac:dyDescent="0.2">
      <c r="A52" s="48"/>
      <c r="B52" s="1260" t="s">
        <v>
19</v>
      </c>
      <c r="C52" s="1261"/>
      <c r="D52" s="66"/>
      <c r="E52" s="1258" t="s">
        <v>
20</v>
      </c>
      <c r="F52" s="1258"/>
      <c r="G52" s="1258"/>
      <c r="H52" s="1258"/>
      <c r="I52" s="1258"/>
      <c r="J52" s="1259"/>
      <c r="K52" s="63">
        <v>
1087</v>
      </c>
      <c r="L52" s="64">
        <v>
1036</v>
      </c>
      <c r="M52" s="64">
        <v>
976</v>
      </c>
      <c r="N52" s="64">
        <v>
907</v>
      </c>
      <c r="O52" s="65">
        <v>
876</v>
      </c>
      <c r="P52" s="48"/>
      <c r="Q52" s="48"/>
      <c r="R52" s="48"/>
      <c r="S52" s="48"/>
      <c r="T52" s="48"/>
      <c r="U52" s="48"/>
    </row>
    <row r="53" spans="1:21" ht="30.75" customHeight="1" thickBot="1" x14ac:dyDescent="0.25">
      <c r="A53" s="48"/>
      <c r="B53" s="1262" t="s">
        <v>
21</v>
      </c>
      <c r="C53" s="1263"/>
      <c r="D53" s="67"/>
      <c r="E53" s="1264" t="s">
        <v>
22</v>
      </c>
      <c r="F53" s="1264"/>
      <c r="G53" s="1264"/>
      <c r="H53" s="1264"/>
      <c r="I53" s="1264"/>
      <c r="J53" s="1265"/>
      <c r="K53" s="68">
        <v>
196</v>
      </c>
      <c r="L53" s="69">
        <v>
211</v>
      </c>
      <c r="M53" s="69">
        <v>
118</v>
      </c>
      <c r="N53" s="69">
        <v>
-44</v>
      </c>
      <c r="O53" s="70">
        <v>
-105</v>
      </c>
      <c r="P53" s="48"/>
      <c r="Q53" s="48"/>
      <c r="R53" s="48"/>
      <c r="S53" s="48"/>
      <c r="T53" s="48"/>
      <c r="U53" s="48"/>
    </row>
    <row r="54" spans="1:21" ht="24" customHeight="1" x14ac:dyDescent="0.2">
      <c r="A54" s="48"/>
      <c r="B54" s="71" t="s">
        <v>
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
24</v>
      </c>
      <c r="C55" s="73"/>
      <c r="D55" s="73"/>
      <c r="E55" s="73"/>
      <c r="F55" s="73"/>
      <c r="G55" s="73"/>
      <c r="H55" s="73"/>
      <c r="I55" s="73"/>
      <c r="J55" s="73"/>
      <c r="K55" s="74"/>
      <c r="L55" s="74"/>
      <c r="M55" s="74"/>
      <c r="N55" s="74"/>
      <c r="O55" s="75" t="s">
        <v>
563</v>
      </c>
      <c r="P55" s="48"/>
      <c r="Q55" s="48"/>
      <c r="R55" s="48"/>
      <c r="S55" s="48"/>
      <c r="T55" s="48"/>
      <c r="U55" s="48"/>
    </row>
    <row r="56" spans="1:21" ht="31.5" customHeight="1" thickBot="1" x14ac:dyDescent="0.25">
      <c r="A56" s="48"/>
      <c r="B56" s="76"/>
      <c r="C56" s="77"/>
      <c r="D56" s="77"/>
      <c r="E56" s="78"/>
      <c r="F56" s="78"/>
      <c r="G56" s="78"/>
      <c r="H56" s="78"/>
      <c r="I56" s="78"/>
      <c r="J56" s="79" t="s">
        <v>
2</v>
      </c>
      <c r="K56" s="80" t="s">
        <v>
564</v>
      </c>
      <c r="L56" s="81" t="s">
        <v>
565</v>
      </c>
      <c r="M56" s="81" t="s">
        <v>
566</v>
      </c>
      <c r="N56" s="81" t="s">
        <v>
567</v>
      </c>
      <c r="O56" s="82" t="s">
        <v>
568</v>
      </c>
      <c r="P56" s="48"/>
      <c r="Q56" s="48"/>
      <c r="R56" s="48"/>
      <c r="S56" s="48"/>
      <c r="T56" s="48"/>
      <c r="U56" s="48"/>
    </row>
    <row r="57" spans="1:21" ht="31.5" customHeight="1" x14ac:dyDescent="0.2">
      <c r="B57" s="1266" t="s">
        <v>
25</v>
      </c>
      <c r="C57" s="1267"/>
      <c r="D57" s="1270" t="s">
        <v>
26</v>
      </c>
      <c r="E57" s="1271"/>
      <c r="F57" s="1271"/>
      <c r="G57" s="1271"/>
      <c r="H57" s="1271"/>
      <c r="I57" s="1271"/>
      <c r="J57" s="1272"/>
      <c r="K57" s="83"/>
      <c r="L57" s="84"/>
      <c r="M57" s="84"/>
      <c r="N57" s="84"/>
      <c r="O57" s="85"/>
    </row>
    <row r="58" spans="1:21" ht="31.5" customHeight="1" thickBot="1" x14ac:dyDescent="0.25">
      <c r="B58" s="1268"/>
      <c r="C58" s="1269"/>
      <c r="D58" s="1273" t="s">
        <v>
27</v>
      </c>
      <c r="E58" s="1274"/>
      <c r="F58" s="1274"/>
      <c r="G58" s="1274"/>
      <c r="H58" s="1274"/>
      <c r="I58" s="1274"/>
      <c r="J58" s="1275"/>
      <c r="K58" s="86"/>
      <c r="L58" s="87"/>
      <c r="M58" s="87"/>
      <c r="N58" s="87"/>
      <c r="O58" s="88"/>
    </row>
    <row r="59" spans="1:21" ht="24" customHeight="1" x14ac:dyDescent="0.2">
      <c r="B59" s="89"/>
      <c r="C59" s="89"/>
      <c r="D59" s="90" t="s">
        <v>
28</v>
      </c>
      <c r="E59" s="91"/>
      <c r="F59" s="91"/>
      <c r="G59" s="91"/>
      <c r="H59" s="91"/>
      <c r="I59" s="91"/>
      <c r="J59" s="91"/>
      <c r="K59" s="91"/>
      <c r="L59" s="91"/>
      <c r="M59" s="91"/>
      <c r="N59" s="91"/>
      <c r="O59" s="91"/>
    </row>
    <row r="60" spans="1:21" ht="24" customHeight="1" x14ac:dyDescent="0.2">
      <c r="B60" s="92"/>
      <c r="C60" s="92"/>
      <c r="D60" s="90" t="s">
        <v>
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91BXrqRk9QeR/KFIsu0bSKPG+5zggeew7594znX7ago1dvQOVWL2zd9iamzJPNSAATbxgik1gCvL6dXkCt0XiA==" saltValue="EmX8b47+H2xRcFiPVlVH7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
&amp;C&amp;P/&amp;N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
9</v>
      </c>
    </row>
    <row r="40" spans="2:13" ht="27.75" customHeight="1" thickBot="1" x14ac:dyDescent="0.25">
      <c r="B40" s="95" t="s">
        <v>
10</v>
      </c>
      <c r="C40" s="96"/>
      <c r="D40" s="96"/>
      <c r="E40" s="97"/>
      <c r="F40" s="97"/>
      <c r="G40" s="97"/>
      <c r="H40" s="98" t="s">
        <v>
2</v>
      </c>
      <c r="I40" s="99" t="s">
        <v>
552</v>
      </c>
      <c r="J40" s="100" t="s">
        <v>
553</v>
      </c>
      <c r="K40" s="100" t="s">
        <v>
554</v>
      </c>
      <c r="L40" s="100" t="s">
        <v>
555</v>
      </c>
      <c r="M40" s="101" t="s">
        <v>
556</v>
      </c>
    </row>
    <row r="41" spans="2:13" ht="27.75" customHeight="1" x14ac:dyDescent="0.2">
      <c r="B41" s="1276" t="s">
        <v>
30</v>
      </c>
      <c r="C41" s="1277"/>
      <c r="D41" s="102"/>
      <c r="E41" s="1282" t="s">
        <v>
31</v>
      </c>
      <c r="F41" s="1282"/>
      <c r="G41" s="1282"/>
      <c r="H41" s="1283"/>
      <c r="I41" s="103">
        <v>
1211</v>
      </c>
      <c r="J41" s="104">
        <v>
714</v>
      </c>
      <c r="K41" s="104">
        <v>
349</v>
      </c>
      <c r="L41" s="104">
        <v>
201</v>
      </c>
      <c r="M41" s="105">
        <v>
135</v>
      </c>
    </row>
    <row r="42" spans="2:13" ht="27.75" customHeight="1" x14ac:dyDescent="0.2">
      <c r="B42" s="1278"/>
      <c r="C42" s="1279"/>
      <c r="D42" s="106"/>
      <c r="E42" s="1284" t="s">
        <v>
32</v>
      </c>
      <c r="F42" s="1284"/>
      <c r="G42" s="1284"/>
      <c r="H42" s="1285"/>
      <c r="I42" s="107">
        <v>
3888</v>
      </c>
      <c r="J42" s="108">
        <v>
3302</v>
      </c>
      <c r="K42" s="108">
        <v>
2710</v>
      </c>
      <c r="L42" s="108">
        <v>
2114</v>
      </c>
      <c r="M42" s="109">
        <v>
1513</v>
      </c>
    </row>
    <row r="43" spans="2:13" ht="27.75" customHeight="1" x14ac:dyDescent="0.2">
      <c r="B43" s="1278"/>
      <c r="C43" s="1279"/>
      <c r="D43" s="106"/>
      <c r="E43" s="1284" t="s">
        <v>
33</v>
      </c>
      <c r="F43" s="1284"/>
      <c r="G43" s="1284"/>
      <c r="H43" s="1285"/>
      <c r="I43" s="107" t="s">
        <v>
510</v>
      </c>
      <c r="J43" s="108" t="s">
        <v>
510</v>
      </c>
      <c r="K43" s="108" t="s">
        <v>
510</v>
      </c>
      <c r="L43" s="108" t="s">
        <v>
510</v>
      </c>
      <c r="M43" s="109" t="s">
        <v>
510</v>
      </c>
    </row>
    <row r="44" spans="2:13" ht="27.75" customHeight="1" x14ac:dyDescent="0.2">
      <c r="B44" s="1278"/>
      <c r="C44" s="1279"/>
      <c r="D44" s="106"/>
      <c r="E44" s="1284" t="s">
        <v>
34</v>
      </c>
      <c r="F44" s="1284"/>
      <c r="G44" s="1284"/>
      <c r="H44" s="1285"/>
      <c r="I44" s="107">
        <v>
494</v>
      </c>
      <c r="J44" s="108">
        <v>
479</v>
      </c>
      <c r="K44" s="108">
        <v>
570</v>
      </c>
      <c r="L44" s="108">
        <v>
573</v>
      </c>
      <c r="M44" s="109">
        <v>
602</v>
      </c>
    </row>
    <row r="45" spans="2:13" ht="27.75" customHeight="1" x14ac:dyDescent="0.2">
      <c r="B45" s="1278"/>
      <c r="C45" s="1279"/>
      <c r="D45" s="106"/>
      <c r="E45" s="1284" t="s">
        <v>
35</v>
      </c>
      <c r="F45" s="1284"/>
      <c r="G45" s="1284"/>
      <c r="H45" s="1285"/>
      <c r="I45" s="107">
        <v>
7846</v>
      </c>
      <c r="J45" s="108">
        <v>
7782</v>
      </c>
      <c r="K45" s="108">
        <v>
6992</v>
      </c>
      <c r="L45" s="108">
        <v>
6077</v>
      </c>
      <c r="M45" s="109">
        <v>
6468</v>
      </c>
    </row>
    <row r="46" spans="2:13" ht="27.75" customHeight="1" x14ac:dyDescent="0.2">
      <c r="B46" s="1278"/>
      <c r="C46" s="1279"/>
      <c r="D46" s="110"/>
      <c r="E46" s="1284" t="s">
        <v>
36</v>
      </c>
      <c r="F46" s="1284"/>
      <c r="G46" s="1284"/>
      <c r="H46" s="1285"/>
      <c r="I46" s="107" t="s">
        <v>
510</v>
      </c>
      <c r="J46" s="108" t="s">
        <v>
510</v>
      </c>
      <c r="K46" s="108" t="s">
        <v>
510</v>
      </c>
      <c r="L46" s="108" t="s">
        <v>
510</v>
      </c>
      <c r="M46" s="109" t="s">
        <v>
510</v>
      </c>
    </row>
    <row r="47" spans="2:13" ht="27.75" customHeight="1" x14ac:dyDescent="0.2">
      <c r="B47" s="1278"/>
      <c r="C47" s="1279"/>
      <c r="D47" s="111"/>
      <c r="E47" s="1286" t="s">
        <v>
37</v>
      </c>
      <c r="F47" s="1287"/>
      <c r="G47" s="1287"/>
      <c r="H47" s="1288"/>
      <c r="I47" s="107" t="s">
        <v>
510</v>
      </c>
      <c r="J47" s="108" t="s">
        <v>
510</v>
      </c>
      <c r="K47" s="108" t="s">
        <v>
510</v>
      </c>
      <c r="L47" s="108" t="s">
        <v>
510</v>
      </c>
      <c r="M47" s="109" t="s">
        <v>
510</v>
      </c>
    </row>
    <row r="48" spans="2:13" ht="27.75" customHeight="1" x14ac:dyDescent="0.2">
      <c r="B48" s="1278"/>
      <c r="C48" s="1279"/>
      <c r="D48" s="106"/>
      <c r="E48" s="1284" t="s">
        <v>
38</v>
      </c>
      <c r="F48" s="1284"/>
      <c r="G48" s="1284"/>
      <c r="H48" s="1285"/>
      <c r="I48" s="107" t="s">
        <v>
510</v>
      </c>
      <c r="J48" s="108" t="s">
        <v>
510</v>
      </c>
      <c r="K48" s="108" t="s">
        <v>
510</v>
      </c>
      <c r="L48" s="108" t="s">
        <v>
510</v>
      </c>
      <c r="M48" s="109" t="s">
        <v>
510</v>
      </c>
    </row>
    <row r="49" spans="2:13" ht="27.75" customHeight="1" x14ac:dyDescent="0.2">
      <c r="B49" s="1280"/>
      <c r="C49" s="1281"/>
      <c r="D49" s="106"/>
      <c r="E49" s="1284" t="s">
        <v>
39</v>
      </c>
      <c r="F49" s="1284"/>
      <c r="G49" s="1284"/>
      <c r="H49" s="1285"/>
      <c r="I49" s="107" t="s">
        <v>
510</v>
      </c>
      <c r="J49" s="108" t="s">
        <v>
510</v>
      </c>
      <c r="K49" s="108" t="s">
        <v>
510</v>
      </c>
      <c r="L49" s="108" t="s">
        <v>
510</v>
      </c>
      <c r="M49" s="109" t="s">
        <v>
510</v>
      </c>
    </row>
    <row r="50" spans="2:13" ht="27.75" customHeight="1" x14ac:dyDescent="0.2">
      <c r="B50" s="1289" t="s">
        <v>
40</v>
      </c>
      <c r="C50" s="1290"/>
      <c r="D50" s="112"/>
      <c r="E50" s="1284" t="s">
        <v>
41</v>
      </c>
      <c r="F50" s="1284"/>
      <c r="G50" s="1284"/>
      <c r="H50" s="1285"/>
      <c r="I50" s="107">
        <v>
103844</v>
      </c>
      <c r="J50" s="108">
        <v>
110311</v>
      </c>
      <c r="K50" s="108">
        <v>
114185</v>
      </c>
      <c r="L50" s="108">
        <v>
114985</v>
      </c>
      <c r="M50" s="109">
        <v>
118654</v>
      </c>
    </row>
    <row r="51" spans="2:13" ht="27.75" customHeight="1" x14ac:dyDescent="0.2">
      <c r="B51" s="1278"/>
      <c r="C51" s="1279"/>
      <c r="D51" s="106"/>
      <c r="E51" s="1284" t="s">
        <v>
42</v>
      </c>
      <c r="F51" s="1284"/>
      <c r="G51" s="1284"/>
      <c r="H51" s="1285"/>
      <c r="I51" s="107">
        <v>
66</v>
      </c>
      <c r="J51" s="108">
        <v>
55</v>
      </c>
      <c r="K51" s="108">
        <v>
43</v>
      </c>
      <c r="L51" s="108">
        <v>
32</v>
      </c>
      <c r="M51" s="109">
        <v>
20</v>
      </c>
    </row>
    <row r="52" spans="2:13" ht="27.75" customHeight="1" x14ac:dyDescent="0.2">
      <c r="B52" s="1280"/>
      <c r="C52" s="1281"/>
      <c r="D52" s="106"/>
      <c r="E52" s="1284" t="s">
        <v>
43</v>
      </c>
      <c r="F52" s="1284"/>
      <c r="G52" s="1284"/>
      <c r="H52" s="1285"/>
      <c r="I52" s="107">
        <v>
10098</v>
      </c>
      <c r="J52" s="108">
        <v>
9206</v>
      </c>
      <c r="K52" s="108">
        <v>
8351</v>
      </c>
      <c r="L52" s="108">
        <v>
7530</v>
      </c>
      <c r="M52" s="109">
        <v>
6734</v>
      </c>
    </row>
    <row r="53" spans="2:13" ht="27.75" customHeight="1" thickBot="1" x14ac:dyDescent="0.25">
      <c r="B53" s="1291" t="s">
        <v>
44</v>
      </c>
      <c r="C53" s="1292"/>
      <c r="D53" s="113"/>
      <c r="E53" s="1293" t="s">
        <v>
45</v>
      </c>
      <c r="F53" s="1293"/>
      <c r="G53" s="1293"/>
      <c r="H53" s="1294"/>
      <c r="I53" s="114">
        <v>
-100569</v>
      </c>
      <c r="J53" s="115">
        <v>
-107295</v>
      </c>
      <c r="K53" s="115">
        <v>
-111960</v>
      </c>
      <c r="L53" s="115">
        <v>
-113582</v>
      </c>
      <c r="M53" s="116">
        <v>
-116691</v>
      </c>
    </row>
    <row r="54" spans="2:13" ht="27.75" customHeight="1" x14ac:dyDescent="0.2">
      <c r="B54" s="117" t="s">
        <v>
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8z9vgabnENb4IuycRWdEvXm9E0OE4TiFSrp3Tzw8/VMeLWL01SZoL+dmBC0OuQ8FX8uiVJ79hV7tkneBo2X6zA==" saltValue="OqnsuiwlFNdmfxnPRI0/C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
&amp;C&amp;P/&amp;N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49"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
47</v>
      </c>
    </row>
    <row r="54" spans="2:8" ht="29.25" customHeight="1" thickBot="1" x14ac:dyDescent="0.3">
      <c r="B54" s="122" t="s">
        <v>
1</v>
      </c>
      <c r="C54" s="123"/>
      <c r="D54" s="123"/>
      <c r="E54" s="124" t="s">
        <v>
2</v>
      </c>
      <c r="F54" s="125" t="s">
        <v>
554</v>
      </c>
      <c r="G54" s="125" t="s">
        <v>
555</v>
      </c>
      <c r="H54" s="126" t="s">
        <v>
556</v>
      </c>
    </row>
    <row r="55" spans="2:8" ht="52.5" customHeight="1" x14ac:dyDescent="0.2">
      <c r="B55" s="127"/>
      <c r="C55" s="1303" t="s">
        <v>
48</v>
      </c>
      <c r="D55" s="1303"/>
      <c r="E55" s="1304"/>
      <c r="F55" s="128">
        <v>
43412</v>
      </c>
      <c r="G55" s="128">
        <v>
45716</v>
      </c>
      <c r="H55" s="129">
        <v>
48148</v>
      </c>
    </row>
    <row r="56" spans="2:8" ht="52.5" customHeight="1" x14ac:dyDescent="0.2">
      <c r="B56" s="130"/>
      <c r="C56" s="1305" t="s">
        <v>
49</v>
      </c>
      <c r="D56" s="1305"/>
      <c r="E56" s="1306"/>
      <c r="F56" s="131" t="s">
        <v>
510</v>
      </c>
      <c r="G56" s="131" t="s">
        <v>
510</v>
      </c>
      <c r="H56" s="132" t="s">
        <v>
510</v>
      </c>
    </row>
    <row r="57" spans="2:8" ht="53.25" customHeight="1" x14ac:dyDescent="0.2">
      <c r="B57" s="130"/>
      <c r="C57" s="1307" t="s">
        <v>
50</v>
      </c>
      <c r="D57" s="1307"/>
      <c r="E57" s="1308"/>
      <c r="F57" s="133">
        <v>
70672</v>
      </c>
      <c r="G57" s="133">
        <v>
68969</v>
      </c>
      <c r="H57" s="134">
        <v>
70205</v>
      </c>
    </row>
    <row r="58" spans="2:8" ht="45.75" customHeight="1" x14ac:dyDescent="0.2">
      <c r="B58" s="135"/>
      <c r="C58" s="1295" t="s">
        <v>
583</v>
      </c>
      <c r="D58" s="1296"/>
      <c r="E58" s="1297"/>
      <c r="F58" s="136">
        <v>
41716</v>
      </c>
      <c r="G58" s="136">
        <v>
41556</v>
      </c>
      <c r="H58" s="137">
        <v>
43937</v>
      </c>
    </row>
    <row r="59" spans="2:8" ht="45.75" customHeight="1" x14ac:dyDescent="0.2">
      <c r="B59" s="135"/>
      <c r="C59" s="1295" t="s">
        <v>
585</v>
      </c>
      <c r="D59" s="1296"/>
      <c r="E59" s="1297"/>
      <c r="F59" s="136">
        <v>
8181</v>
      </c>
      <c r="G59" s="136">
        <v>
7675</v>
      </c>
      <c r="H59" s="137">
        <v>
7253</v>
      </c>
    </row>
    <row r="60" spans="2:8" ht="45.75" customHeight="1" x14ac:dyDescent="0.2">
      <c r="B60" s="135"/>
      <c r="C60" s="1295" t="s">
        <v>
584</v>
      </c>
      <c r="D60" s="1296"/>
      <c r="E60" s="1297"/>
      <c r="F60" s="136">
        <v>
6909</v>
      </c>
      <c r="G60" s="136">
        <v>
6757</v>
      </c>
      <c r="H60" s="137">
        <v>
6499</v>
      </c>
    </row>
    <row r="61" spans="2:8" ht="45.75" customHeight="1" x14ac:dyDescent="0.2">
      <c r="B61" s="135"/>
      <c r="C61" s="1295" t="s">
        <v>
586</v>
      </c>
      <c r="D61" s="1296"/>
      <c r="E61" s="1297"/>
      <c r="F61" s="136">
        <v>
7088</v>
      </c>
      <c r="G61" s="136">
        <v>
6204</v>
      </c>
      <c r="H61" s="137">
        <v>
5741</v>
      </c>
    </row>
    <row r="62" spans="2:8" ht="45.75" customHeight="1" thickBot="1" x14ac:dyDescent="0.25">
      <c r="B62" s="138"/>
      <c r="C62" s="1298" t="s">
        <v>
587</v>
      </c>
      <c r="D62" s="1299"/>
      <c r="E62" s="1300"/>
      <c r="F62" s="139">
        <v>
5013</v>
      </c>
      <c r="G62" s="139">
        <v>
5013</v>
      </c>
      <c r="H62" s="140">
        <v>
5014</v>
      </c>
    </row>
    <row r="63" spans="2:8" ht="52.5" customHeight="1" thickBot="1" x14ac:dyDescent="0.25">
      <c r="B63" s="141"/>
      <c r="C63" s="1301" t="s">
        <v>
51</v>
      </c>
      <c r="D63" s="1301"/>
      <c r="E63" s="1302"/>
      <c r="F63" s="142">
        <v>
114085</v>
      </c>
      <c r="G63" s="142">
        <v>
114685</v>
      </c>
      <c r="H63" s="143">
        <v>
118353</v>
      </c>
    </row>
    <row r="64" spans="2:8" ht="15" customHeight="1" x14ac:dyDescent="0.2"/>
  </sheetData>
  <sheetProtection algorithmName="SHA-512" hashValue="gUbvVrs9nCGatitS5lCUSE0K4FXLFEw3b1vb8vZAuU9Jp4tQv7/vZlCPXHRZaOgMv+uRnRcc/krIvCJlK1OhKg==" saltValue="D/b2qTXNfWdvMj++WcF9e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
&amp;C&amp;P/&amp;N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C45" zoomScale="85" zoomScaleNormal="85" zoomScaleSheetLayoutView="55" workbookViewId="0">
      <selection activeCell="AD80" sqref="AD80"/>
    </sheetView>
  </sheetViews>
  <sheetFormatPr defaultColWidth="0" defaultRowHeight="13.5" customHeight="1" zeroHeight="1" x14ac:dyDescent="0.2"/>
  <cols>
    <col min="1" max="1" width="6.33203125" style="388" customWidth="1"/>
    <col min="2" max="107" width="2.44140625" style="388" customWidth="1"/>
    <col min="108" max="108" width="6.109375" style="396" customWidth="1"/>
    <col min="109" max="109" width="5.88671875" style="395" customWidth="1"/>
    <col min="110" max="110" width="19.109375" style="388" hidden="1"/>
    <col min="111" max="115" width="12.6640625" style="388" hidden="1"/>
    <col min="116" max="349" width="8.6640625" style="388" hidden="1"/>
    <col min="350" max="355" width="14.88671875" style="388" hidden="1"/>
    <col min="356" max="357" width="15.88671875" style="388" hidden="1"/>
    <col min="358" max="363" width="16.109375" style="388" hidden="1"/>
    <col min="364" max="364" width="6.109375" style="388" hidden="1"/>
    <col min="365" max="365" width="3" style="388" hidden="1"/>
    <col min="366" max="605" width="8.6640625" style="388" hidden="1"/>
    <col min="606" max="611" width="14.88671875" style="388" hidden="1"/>
    <col min="612" max="613" width="15.88671875" style="388" hidden="1"/>
    <col min="614" max="619" width="16.109375" style="388" hidden="1"/>
    <col min="620" max="620" width="6.109375" style="388" hidden="1"/>
    <col min="621" max="621" width="3" style="388" hidden="1"/>
    <col min="622" max="861" width="8.6640625" style="388" hidden="1"/>
    <col min="862" max="867" width="14.88671875" style="388" hidden="1"/>
    <col min="868" max="869" width="15.88671875" style="388" hidden="1"/>
    <col min="870" max="875" width="16.109375" style="388" hidden="1"/>
    <col min="876" max="876" width="6.109375" style="388" hidden="1"/>
    <col min="877" max="877" width="3" style="388" hidden="1"/>
    <col min="878" max="1117" width="8.6640625" style="388" hidden="1"/>
    <col min="1118" max="1123" width="14.88671875" style="388" hidden="1"/>
    <col min="1124" max="1125" width="15.88671875" style="388" hidden="1"/>
    <col min="1126" max="1131" width="16.109375" style="388" hidden="1"/>
    <col min="1132" max="1132" width="6.109375" style="388" hidden="1"/>
    <col min="1133" max="1133" width="3" style="388" hidden="1"/>
    <col min="1134" max="1373" width="8.6640625" style="388" hidden="1"/>
    <col min="1374" max="1379" width="14.88671875" style="388" hidden="1"/>
    <col min="1380" max="1381" width="15.88671875" style="388" hidden="1"/>
    <col min="1382" max="1387" width="16.109375" style="388" hidden="1"/>
    <col min="1388" max="1388" width="6.109375" style="388" hidden="1"/>
    <col min="1389" max="1389" width="3" style="388" hidden="1"/>
    <col min="1390" max="1629" width="8.6640625" style="388" hidden="1"/>
    <col min="1630" max="1635" width="14.88671875" style="388" hidden="1"/>
    <col min="1636" max="1637" width="15.88671875" style="388" hidden="1"/>
    <col min="1638" max="1643" width="16.109375" style="388" hidden="1"/>
    <col min="1644" max="1644" width="6.109375" style="388" hidden="1"/>
    <col min="1645" max="1645" width="3" style="388" hidden="1"/>
    <col min="1646" max="1885" width="8.6640625" style="388" hidden="1"/>
    <col min="1886" max="1891" width="14.88671875" style="388" hidden="1"/>
    <col min="1892" max="1893" width="15.88671875" style="388" hidden="1"/>
    <col min="1894" max="1899" width="16.109375" style="388" hidden="1"/>
    <col min="1900" max="1900" width="6.109375" style="388" hidden="1"/>
    <col min="1901" max="1901" width="3" style="388" hidden="1"/>
    <col min="1902" max="2141" width="8.6640625" style="388" hidden="1"/>
    <col min="2142" max="2147" width="14.88671875" style="388" hidden="1"/>
    <col min="2148" max="2149" width="15.88671875" style="388" hidden="1"/>
    <col min="2150" max="2155" width="16.109375" style="388" hidden="1"/>
    <col min="2156" max="2156" width="6.109375" style="388" hidden="1"/>
    <col min="2157" max="2157" width="3" style="388" hidden="1"/>
    <col min="2158" max="2397" width="8.6640625" style="388" hidden="1"/>
    <col min="2398" max="2403" width="14.88671875" style="388" hidden="1"/>
    <col min="2404" max="2405" width="15.88671875" style="388" hidden="1"/>
    <col min="2406" max="2411" width="16.109375" style="388" hidden="1"/>
    <col min="2412" max="2412" width="6.109375" style="388" hidden="1"/>
    <col min="2413" max="2413" width="3" style="388" hidden="1"/>
    <col min="2414" max="2653" width="8.6640625" style="388" hidden="1"/>
    <col min="2654" max="2659" width="14.88671875" style="388" hidden="1"/>
    <col min="2660" max="2661" width="15.88671875" style="388" hidden="1"/>
    <col min="2662" max="2667" width="16.109375" style="388" hidden="1"/>
    <col min="2668" max="2668" width="6.109375" style="388" hidden="1"/>
    <col min="2669" max="2669" width="3" style="388" hidden="1"/>
    <col min="2670" max="2909" width="8.6640625" style="388" hidden="1"/>
    <col min="2910" max="2915" width="14.88671875" style="388" hidden="1"/>
    <col min="2916" max="2917" width="15.88671875" style="388" hidden="1"/>
    <col min="2918" max="2923" width="16.109375" style="388" hidden="1"/>
    <col min="2924" max="2924" width="6.109375" style="388" hidden="1"/>
    <col min="2925" max="2925" width="3" style="388" hidden="1"/>
    <col min="2926" max="3165" width="8.6640625" style="388" hidden="1"/>
    <col min="3166" max="3171" width="14.88671875" style="388" hidden="1"/>
    <col min="3172" max="3173" width="15.88671875" style="388" hidden="1"/>
    <col min="3174" max="3179" width="16.109375" style="388" hidden="1"/>
    <col min="3180" max="3180" width="6.109375" style="388" hidden="1"/>
    <col min="3181" max="3181" width="3" style="388" hidden="1"/>
    <col min="3182" max="3421" width="8.6640625" style="388" hidden="1"/>
    <col min="3422" max="3427" width="14.88671875" style="388" hidden="1"/>
    <col min="3428" max="3429" width="15.88671875" style="388" hidden="1"/>
    <col min="3430" max="3435" width="16.109375" style="388" hidden="1"/>
    <col min="3436" max="3436" width="6.109375" style="388" hidden="1"/>
    <col min="3437" max="3437" width="3" style="388" hidden="1"/>
    <col min="3438" max="3677" width="8.6640625" style="388" hidden="1"/>
    <col min="3678" max="3683" width="14.88671875" style="388" hidden="1"/>
    <col min="3684" max="3685" width="15.88671875" style="388" hidden="1"/>
    <col min="3686" max="3691" width="16.109375" style="388" hidden="1"/>
    <col min="3692" max="3692" width="6.109375" style="388" hidden="1"/>
    <col min="3693" max="3693" width="3" style="388" hidden="1"/>
    <col min="3694" max="3933" width="8.6640625" style="388" hidden="1"/>
    <col min="3934" max="3939" width="14.88671875" style="388" hidden="1"/>
    <col min="3940" max="3941" width="15.88671875" style="388" hidden="1"/>
    <col min="3942" max="3947" width="16.109375" style="388" hidden="1"/>
    <col min="3948" max="3948" width="6.109375" style="388" hidden="1"/>
    <col min="3949" max="3949" width="3" style="388" hidden="1"/>
    <col min="3950" max="4189" width="8.6640625" style="388" hidden="1"/>
    <col min="4190" max="4195" width="14.88671875" style="388" hidden="1"/>
    <col min="4196" max="4197" width="15.88671875" style="388" hidden="1"/>
    <col min="4198" max="4203" width="16.109375" style="388" hidden="1"/>
    <col min="4204" max="4204" width="6.109375" style="388" hidden="1"/>
    <col min="4205" max="4205" width="3" style="388" hidden="1"/>
    <col min="4206" max="4445" width="8.6640625" style="388" hidden="1"/>
    <col min="4446" max="4451" width="14.88671875" style="388" hidden="1"/>
    <col min="4452" max="4453" width="15.88671875" style="388" hidden="1"/>
    <col min="4454" max="4459" width="16.109375" style="388" hidden="1"/>
    <col min="4460" max="4460" width="6.109375" style="388" hidden="1"/>
    <col min="4461" max="4461" width="3" style="388" hidden="1"/>
    <col min="4462" max="4701" width="8.6640625" style="388" hidden="1"/>
    <col min="4702" max="4707" width="14.88671875" style="388" hidden="1"/>
    <col min="4708" max="4709" width="15.88671875" style="388" hidden="1"/>
    <col min="4710" max="4715" width="16.109375" style="388" hidden="1"/>
    <col min="4716" max="4716" width="6.109375" style="388" hidden="1"/>
    <col min="4717" max="4717" width="3" style="388" hidden="1"/>
    <col min="4718" max="4957" width="8.6640625" style="388" hidden="1"/>
    <col min="4958" max="4963" width="14.88671875" style="388" hidden="1"/>
    <col min="4964" max="4965" width="15.88671875" style="388" hidden="1"/>
    <col min="4966" max="4971" width="16.109375" style="388" hidden="1"/>
    <col min="4972" max="4972" width="6.109375" style="388" hidden="1"/>
    <col min="4973" max="4973" width="3" style="388" hidden="1"/>
    <col min="4974" max="5213" width="8.6640625" style="388" hidden="1"/>
    <col min="5214" max="5219" width="14.88671875" style="388" hidden="1"/>
    <col min="5220" max="5221" width="15.88671875" style="388" hidden="1"/>
    <col min="5222" max="5227" width="16.109375" style="388" hidden="1"/>
    <col min="5228" max="5228" width="6.109375" style="388" hidden="1"/>
    <col min="5229" max="5229" width="3" style="388" hidden="1"/>
    <col min="5230" max="5469" width="8.6640625" style="388" hidden="1"/>
    <col min="5470" max="5475" width="14.88671875" style="388" hidden="1"/>
    <col min="5476" max="5477" width="15.88671875" style="388" hidden="1"/>
    <col min="5478" max="5483" width="16.109375" style="388" hidden="1"/>
    <col min="5484" max="5484" width="6.109375" style="388" hidden="1"/>
    <col min="5485" max="5485" width="3" style="388" hidden="1"/>
    <col min="5486" max="5725" width="8.6640625" style="388" hidden="1"/>
    <col min="5726" max="5731" width="14.88671875" style="388" hidden="1"/>
    <col min="5732" max="5733" width="15.88671875" style="388" hidden="1"/>
    <col min="5734" max="5739" width="16.109375" style="388" hidden="1"/>
    <col min="5740" max="5740" width="6.109375" style="388" hidden="1"/>
    <col min="5741" max="5741" width="3" style="388" hidden="1"/>
    <col min="5742" max="5981" width="8.6640625" style="388" hidden="1"/>
    <col min="5982" max="5987" width="14.88671875" style="388" hidden="1"/>
    <col min="5988" max="5989" width="15.88671875" style="388" hidden="1"/>
    <col min="5990" max="5995" width="16.109375" style="388" hidden="1"/>
    <col min="5996" max="5996" width="6.109375" style="388" hidden="1"/>
    <col min="5997" max="5997" width="3" style="388" hidden="1"/>
    <col min="5998" max="6237" width="8.6640625" style="388" hidden="1"/>
    <col min="6238" max="6243" width="14.88671875" style="388" hidden="1"/>
    <col min="6244" max="6245" width="15.88671875" style="388" hidden="1"/>
    <col min="6246" max="6251" width="16.109375" style="388" hidden="1"/>
    <col min="6252" max="6252" width="6.109375" style="388" hidden="1"/>
    <col min="6253" max="6253" width="3" style="388" hidden="1"/>
    <col min="6254" max="6493" width="8.6640625" style="388" hidden="1"/>
    <col min="6494" max="6499" width="14.88671875" style="388" hidden="1"/>
    <col min="6500" max="6501" width="15.88671875" style="388" hidden="1"/>
    <col min="6502" max="6507" width="16.109375" style="388" hidden="1"/>
    <col min="6508" max="6508" width="6.109375" style="388" hidden="1"/>
    <col min="6509" max="6509" width="3" style="388" hidden="1"/>
    <col min="6510" max="6749" width="8.6640625" style="388" hidden="1"/>
    <col min="6750" max="6755" width="14.88671875" style="388" hidden="1"/>
    <col min="6756" max="6757" width="15.88671875" style="388" hidden="1"/>
    <col min="6758" max="6763" width="16.109375" style="388" hidden="1"/>
    <col min="6764" max="6764" width="6.109375" style="388" hidden="1"/>
    <col min="6765" max="6765" width="3" style="388" hidden="1"/>
    <col min="6766" max="7005" width="8.6640625" style="388" hidden="1"/>
    <col min="7006" max="7011" width="14.88671875" style="388" hidden="1"/>
    <col min="7012" max="7013" width="15.88671875" style="388" hidden="1"/>
    <col min="7014" max="7019" width="16.109375" style="388" hidden="1"/>
    <col min="7020" max="7020" width="6.109375" style="388" hidden="1"/>
    <col min="7021" max="7021" width="3" style="388" hidden="1"/>
    <col min="7022" max="7261" width="8.6640625" style="388" hidden="1"/>
    <col min="7262" max="7267" width="14.88671875" style="388" hidden="1"/>
    <col min="7268" max="7269" width="15.88671875" style="388" hidden="1"/>
    <col min="7270" max="7275" width="16.109375" style="388" hidden="1"/>
    <col min="7276" max="7276" width="6.109375" style="388" hidden="1"/>
    <col min="7277" max="7277" width="3" style="388" hidden="1"/>
    <col min="7278" max="7517" width="8.6640625" style="388" hidden="1"/>
    <col min="7518" max="7523" width="14.88671875" style="388" hidden="1"/>
    <col min="7524" max="7525" width="15.88671875" style="388" hidden="1"/>
    <col min="7526" max="7531" width="16.109375" style="388" hidden="1"/>
    <col min="7532" max="7532" width="6.109375" style="388" hidden="1"/>
    <col min="7533" max="7533" width="3" style="388" hidden="1"/>
    <col min="7534" max="7773" width="8.6640625" style="388" hidden="1"/>
    <col min="7774" max="7779" width="14.88671875" style="388" hidden="1"/>
    <col min="7780" max="7781" width="15.88671875" style="388" hidden="1"/>
    <col min="7782" max="7787" width="16.109375" style="388" hidden="1"/>
    <col min="7788" max="7788" width="6.109375" style="388" hidden="1"/>
    <col min="7789" max="7789" width="3" style="388" hidden="1"/>
    <col min="7790" max="8029" width="8.6640625" style="388" hidden="1"/>
    <col min="8030" max="8035" width="14.88671875" style="388" hidden="1"/>
    <col min="8036" max="8037" width="15.88671875" style="388" hidden="1"/>
    <col min="8038" max="8043" width="16.109375" style="388" hidden="1"/>
    <col min="8044" max="8044" width="6.109375" style="388" hidden="1"/>
    <col min="8045" max="8045" width="3" style="388" hidden="1"/>
    <col min="8046" max="8285" width="8.6640625" style="388" hidden="1"/>
    <col min="8286" max="8291" width="14.88671875" style="388" hidden="1"/>
    <col min="8292" max="8293" width="15.88671875" style="388" hidden="1"/>
    <col min="8294" max="8299" width="16.109375" style="388" hidden="1"/>
    <col min="8300" max="8300" width="6.109375" style="388" hidden="1"/>
    <col min="8301" max="8301" width="3" style="388" hidden="1"/>
    <col min="8302" max="8541" width="8.6640625" style="388" hidden="1"/>
    <col min="8542" max="8547" width="14.88671875" style="388" hidden="1"/>
    <col min="8548" max="8549" width="15.88671875" style="388" hidden="1"/>
    <col min="8550" max="8555" width="16.109375" style="388" hidden="1"/>
    <col min="8556" max="8556" width="6.109375" style="388" hidden="1"/>
    <col min="8557" max="8557" width="3" style="388" hidden="1"/>
    <col min="8558" max="8797" width="8.6640625" style="388" hidden="1"/>
    <col min="8798" max="8803" width="14.88671875" style="388" hidden="1"/>
    <col min="8804" max="8805" width="15.88671875" style="388" hidden="1"/>
    <col min="8806" max="8811" width="16.109375" style="388" hidden="1"/>
    <col min="8812" max="8812" width="6.109375" style="388" hidden="1"/>
    <col min="8813" max="8813" width="3" style="388" hidden="1"/>
    <col min="8814" max="9053" width="8.6640625" style="388" hidden="1"/>
    <col min="9054" max="9059" width="14.88671875" style="388" hidden="1"/>
    <col min="9060" max="9061" width="15.88671875" style="388" hidden="1"/>
    <col min="9062" max="9067" width="16.109375" style="388" hidden="1"/>
    <col min="9068" max="9068" width="6.109375" style="388" hidden="1"/>
    <col min="9069" max="9069" width="3" style="388" hidden="1"/>
    <col min="9070" max="9309" width="8.6640625" style="388" hidden="1"/>
    <col min="9310" max="9315" width="14.88671875" style="388" hidden="1"/>
    <col min="9316" max="9317" width="15.88671875" style="388" hidden="1"/>
    <col min="9318" max="9323" width="16.109375" style="388" hidden="1"/>
    <col min="9324" max="9324" width="6.109375" style="388" hidden="1"/>
    <col min="9325" max="9325" width="3" style="388" hidden="1"/>
    <col min="9326" max="9565" width="8.6640625" style="388" hidden="1"/>
    <col min="9566" max="9571" width="14.88671875" style="388" hidden="1"/>
    <col min="9572" max="9573" width="15.88671875" style="388" hidden="1"/>
    <col min="9574" max="9579" width="16.109375" style="388" hidden="1"/>
    <col min="9580" max="9580" width="6.109375" style="388" hidden="1"/>
    <col min="9581" max="9581" width="3" style="388" hidden="1"/>
    <col min="9582" max="9821" width="8.6640625" style="388" hidden="1"/>
    <col min="9822" max="9827" width="14.88671875" style="388" hidden="1"/>
    <col min="9828" max="9829" width="15.88671875" style="388" hidden="1"/>
    <col min="9830" max="9835" width="16.109375" style="388" hidden="1"/>
    <col min="9836" max="9836" width="6.109375" style="388" hidden="1"/>
    <col min="9837" max="9837" width="3" style="388" hidden="1"/>
    <col min="9838" max="10077" width="8.6640625" style="388" hidden="1"/>
    <col min="10078" max="10083" width="14.88671875" style="388" hidden="1"/>
    <col min="10084" max="10085" width="15.88671875" style="388" hidden="1"/>
    <col min="10086" max="10091" width="16.109375" style="388" hidden="1"/>
    <col min="10092" max="10092" width="6.109375" style="388" hidden="1"/>
    <col min="10093" max="10093" width="3" style="388" hidden="1"/>
    <col min="10094" max="10333" width="8.6640625" style="388" hidden="1"/>
    <col min="10334" max="10339" width="14.88671875" style="388" hidden="1"/>
    <col min="10340" max="10341" width="15.88671875" style="388" hidden="1"/>
    <col min="10342" max="10347" width="16.109375" style="388" hidden="1"/>
    <col min="10348" max="10348" width="6.109375" style="388" hidden="1"/>
    <col min="10349" max="10349" width="3" style="388" hidden="1"/>
    <col min="10350" max="10589" width="8.6640625" style="388" hidden="1"/>
    <col min="10590" max="10595" width="14.88671875" style="388" hidden="1"/>
    <col min="10596" max="10597" width="15.88671875" style="388" hidden="1"/>
    <col min="10598" max="10603" width="16.109375" style="388" hidden="1"/>
    <col min="10604" max="10604" width="6.109375" style="388" hidden="1"/>
    <col min="10605" max="10605" width="3" style="388" hidden="1"/>
    <col min="10606" max="10845" width="8.6640625" style="388" hidden="1"/>
    <col min="10846" max="10851" width="14.88671875" style="388" hidden="1"/>
    <col min="10852" max="10853" width="15.88671875" style="388" hidden="1"/>
    <col min="10854" max="10859" width="16.109375" style="388" hidden="1"/>
    <col min="10860" max="10860" width="6.109375" style="388" hidden="1"/>
    <col min="10861" max="10861" width="3" style="388" hidden="1"/>
    <col min="10862" max="11101" width="8.6640625" style="388" hidden="1"/>
    <col min="11102" max="11107" width="14.88671875" style="388" hidden="1"/>
    <col min="11108" max="11109" width="15.88671875" style="388" hidden="1"/>
    <col min="11110" max="11115" width="16.109375" style="388" hidden="1"/>
    <col min="11116" max="11116" width="6.109375" style="388" hidden="1"/>
    <col min="11117" max="11117" width="3" style="388" hidden="1"/>
    <col min="11118" max="11357" width="8.6640625" style="388" hidden="1"/>
    <col min="11358" max="11363" width="14.88671875" style="388" hidden="1"/>
    <col min="11364" max="11365" width="15.88671875" style="388" hidden="1"/>
    <col min="11366" max="11371" width="16.109375" style="388" hidden="1"/>
    <col min="11372" max="11372" width="6.109375" style="388" hidden="1"/>
    <col min="11373" max="11373" width="3" style="388" hidden="1"/>
    <col min="11374" max="11613" width="8.6640625" style="388" hidden="1"/>
    <col min="11614" max="11619" width="14.88671875" style="388" hidden="1"/>
    <col min="11620" max="11621" width="15.88671875" style="388" hidden="1"/>
    <col min="11622" max="11627" width="16.109375" style="388" hidden="1"/>
    <col min="11628" max="11628" width="6.109375" style="388" hidden="1"/>
    <col min="11629" max="11629" width="3" style="388" hidden="1"/>
    <col min="11630" max="11869" width="8.6640625" style="388" hidden="1"/>
    <col min="11870" max="11875" width="14.88671875" style="388" hidden="1"/>
    <col min="11876" max="11877" width="15.88671875" style="388" hidden="1"/>
    <col min="11878" max="11883" width="16.109375" style="388" hidden="1"/>
    <col min="11884" max="11884" width="6.109375" style="388" hidden="1"/>
    <col min="11885" max="11885" width="3" style="388" hidden="1"/>
    <col min="11886" max="12125" width="8.6640625" style="388" hidden="1"/>
    <col min="12126" max="12131" width="14.88671875" style="388" hidden="1"/>
    <col min="12132" max="12133" width="15.88671875" style="388" hidden="1"/>
    <col min="12134" max="12139" width="16.109375" style="388" hidden="1"/>
    <col min="12140" max="12140" width="6.109375" style="388" hidden="1"/>
    <col min="12141" max="12141" width="3" style="388" hidden="1"/>
    <col min="12142" max="12381" width="8.6640625" style="388" hidden="1"/>
    <col min="12382" max="12387" width="14.88671875" style="388" hidden="1"/>
    <col min="12388" max="12389" width="15.88671875" style="388" hidden="1"/>
    <col min="12390" max="12395" width="16.109375" style="388" hidden="1"/>
    <col min="12396" max="12396" width="6.109375" style="388" hidden="1"/>
    <col min="12397" max="12397" width="3" style="388" hidden="1"/>
    <col min="12398" max="12637" width="8.6640625" style="388" hidden="1"/>
    <col min="12638" max="12643" width="14.88671875" style="388" hidden="1"/>
    <col min="12644" max="12645" width="15.88671875" style="388" hidden="1"/>
    <col min="12646" max="12651" width="16.109375" style="388" hidden="1"/>
    <col min="12652" max="12652" width="6.109375" style="388" hidden="1"/>
    <col min="12653" max="12653" width="3" style="388" hidden="1"/>
    <col min="12654" max="12893" width="8.6640625" style="388" hidden="1"/>
    <col min="12894" max="12899" width="14.88671875" style="388" hidden="1"/>
    <col min="12900" max="12901" width="15.88671875" style="388" hidden="1"/>
    <col min="12902" max="12907" width="16.109375" style="388" hidden="1"/>
    <col min="12908" max="12908" width="6.109375" style="388" hidden="1"/>
    <col min="12909" max="12909" width="3" style="388" hidden="1"/>
    <col min="12910" max="13149" width="8.6640625" style="388" hidden="1"/>
    <col min="13150" max="13155" width="14.88671875" style="388" hidden="1"/>
    <col min="13156" max="13157" width="15.88671875" style="388" hidden="1"/>
    <col min="13158" max="13163" width="16.109375" style="388" hidden="1"/>
    <col min="13164" max="13164" width="6.109375" style="388" hidden="1"/>
    <col min="13165" max="13165" width="3" style="388" hidden="1"/>
    <col min="13166" max="13405" width="8.6640625" style="388" hidden="1"/>
    <col min="13406" max="13411" width="14.88671875" style="388" hidden="1"/>
    <col min="13412" max="13413" width="15.88671875" style="388" hidden="1"/>
    <col min="13414" max="13419" width="16.109375" style="388" hidden="1"/>
    <col min="13420" max="13420" width="6.109375" style="388" hidden="1"/>
    <col min="13421" max="13421" width="3" style="388" hidden="1"/>
    <col min="13422" max="13661" width="8.6640625" style="388" hidden="1"/>
    <col min="13662" max="13667" width="14.88671875" style="388" hidden="1"/>
    <col min="13668" max="13669" width="15.88671875" style="388" hidden="1"/>
    <col min="13670" max="13675" width="16.109375" style="388" hidden="1"/>
    <col min="13676" max="13676" width="6.109375" style="388" hidden="1"/>
    <col min="13677" max="13677" width="3" style="388" hidden="1"/>
    <col min="13678" max="13917" width="8.6640625" style="388" hidden="1"/>
    <col min="13918" max="13923" width="14.88671875" style="388" hidden="1"/>
    <col min="13924" max="13925" width="15.88671875" style="388" hidden="1"/>
    <col min="13926" max="13931" width="16.109375" style="388" hidden="1"/>
    <col min="13932" max="13932" width="6.109375" style="388" hidden="1"/>
    <col min="13933" max="13933" width="3" style="388" hidden="1"/>
    <col min="13934" max="14173" width="8.6640625" style="388" hidden="1"/>
    <col min="14174" max="14179" width="14.88671875" style="388" hidden="1"/>
    <col min="14180" max="14181" width="15.88671875" style="388" hidden="1"/>
    <col min="14182" max="14187" width="16.109375" style="388" hidden="1"/>
    <col min="14188" max="14188" width="6.109375" style="388" hidden="1"/>
    <col min="14189" max="14189" width="3" style="388" hidden="1"/>
    <col min="14190" max="14429" width="8.6640625" style="388" hidden="1"/>
    <col min="14430" max="14435" width="14.88671875" style="388" hidden="1"/>
    <col min="14436" max="14437" width="15.88671875" style="388" hidden="1"/>
    <col min="14438" max="14443" width="16.109375" style="388" hidden="1"/>
    <col min="14444" max="14444" width="6.109375" style="388" hidden="1"/>
    <col min="14445" max="14445" width="3" style="388" hidden="1"/>
    <col min="14446" max="14685" width="8.6640625" style="388" hidden="1"/>
    <col min="14686" max="14691" width="14.88671875" style="388" hidden="1"/>
    <col min="14692" max="14693" width="15.88671875" style="388" hidden="1"/>
    <col min="14694" max="14699" width="16.109375" style="388" hidden="1"/>
    <col min="14700" max="14700" width="6.109375" style="388" hidden="1"/>
    <col min="14701" max="14701" width="3" style="388" hidden="1"/>
    <col min="14702" max="14941" width="8.6640625" style="388" hidden="1"/>
    <col min="14942" max="14947" width="14.88671875" style="388" hidden="1"/>
    <col min="14948" max="14949" width="15.88671875" style="388" hidden="1"/>
    <col min="14950" max="14955" width="16.109375" style="388" hidden="1"/>
    <col min="14956" max="14956" width="6.109375" style="388" hidden="1"/>
    <col min="14957" max="14957" width="3" style="388" hidden="1"/>
    <col min="14958" max="15197" width="8.6640625" style="388" hidden="1"/>
    <col min="15198" max="15203" width="14.88671875" style="388" hidden="1"/>
    <col min="15204" max="15205" width="15.88671875" style="388" hidden="1"/>
    <col min="15206" max="15211" width="16.109375" style="388" hidden="1"/>
    <col min="15212" max="15212" width="6.109375" style="388" hidden="1"/>
    <col min="15213" max="15213" width="3" style="388" hidden="1"/>
    <col min="15214" max="15453" width="8.6640625" style="388" hidden="1"/>
    <col min="15454" max="15459" width="14.88671875" style="388" hidden="1"/>
    <col min="15460" max="15461" width="15.88671875" style="388" hidden="1"/>
    <col min="15462" max="15467" width="16.109375" style="388" hidden="1"/>
    <col min="15468" max="15468" width="6.109375" style="388" hidden="1"/>
    <col min="15469" max="15469" width="3" style="388" hidden="1"/>
    <col min="15470" max="15709" width="8.6640625" style="388" hidden="1"/>
    <col min="15710" max="15715" width="14.88671875" style="388" hidden="1"/>
    <col min="15716" max="15717" width="15.88671875" style="388" hidden="1"/>
    <col min="15718" max="15723" width="16.109375" style="388" hidden="1"/>
    <col min="15724" max="15724" width="6.109375" style="388" hidden="1"/>
    <col min="15725" max="15725" width="3" style="388" hidden="1"/>
    <col min="15726" max="15965" width="8.6640625" style="388" hidden="1"/>
    <col min="15966" max="15971" width="14.88671875" style="388" hidden="1"/>
    <col min="15972" max="15973" width="15.88671875" style="388" hidden="1"/>
    <col min="15974" max="15979" width="16.109375" style="388" hidden="1"/>
    <col min="15980" max="15980" width="6.109375" style="388" hidden="1"/>
    <col min="15981" max="15981" width="3" style="388" hidden="1"/>
    <col min="15982" max="16221" width="8.6640625" style="388" hidden="1"/>
    <col min="16222" max="16227" width="14.88671875" style="388" hidden="1"/>
    <col min="16228" max="16229" width="15.88671875" style="388" hidden="1"/>
    <col min="16230" max="16235" width="16.109375" style="388" hidden="1"/>
    <col min="16236" max="16236" width="6.109375" style="388" hidden="1"/>
    <col min="16237" max="16237" width="3" style="388" hidden="1"/>
    <col min="16238" max="16384" width="8.6640625" style="388" hidden="1"/>
  </cols>
  <sheetData>
    <row r="1" spans="1:143" ht="42.75" customHeight="1" x14ac:dyDescent="0.2">
      <c r="A1" s="386"/>
      <c r="B1" s="387"/>
      <c r="DD1" s="388"/>
      <c r="DE1" s="388"/>
    </row>
    <row r="2" spans="1:143" ht="25.5" customHeight="1" x14ac:dyDescent="0.2">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2">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ht="13.2" x14ac:dyDescent="0.2">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ht="13.2" x14ac:dyDescent="0.2">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ht="13.2" x14ac:dyDescent="0.2">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ht="13.2" x14ac:dyDescent="0.2">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ht="13.2" x14ac:dyDescent="0.2">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ht="13.2" x14ac:dyDescent="0.2">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ht="13.2" x14ac:dyDescent="0.2">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
589</v>
      </c>
    </row>
    <row r="11" spans="1:143" s="291" customFormat="1" ht="13.2" x14ac:dyDescent="0.2">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2" x14ac:dyDescent="0.2">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
589</v>
      </c>
    </row>
    <row r="13" spans="1:143" s="291" customFormat="1" ht="13.2" x14ac:dyDescent="0.2">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2" x14ac:dyDescent="0.2">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2" x14ac:dyDescent="0.2">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2" x14ac:dyDescent="0.2">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2" x14ac:dyDescent="0.2">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2" x14ac:dyDescent="0.2">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ht="13.2" x14ac:dyDescent="0.2">
      <c r="DD19" s="388"/>
      <c r="DE19" s="388"/>
    </row>
    <row r="20" spans="1:351" ht="13.2" x14ac:dyDescent="0.2">
      <c r="DD20" s="388"/>
      <c r="DE20" s="388"/>
    </row>
    <row r="21" spans="1:351" ht="16.2" x14ac:dyDescent="0.2">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6.2" x14ac:dyDescent="0.2">
      <c r="B22" s="395"/>
      <c r="MM22" s="394"/>
    </row>
    <row r="23" spans="1:351" ht="13.2" x14ac:dyDescent="0.2">
      <c r="B23" s="395"/>
    </row>
    <row r="24" spans="1:351" ht="13.2" x14ac:dyDescent="0.2">
      <c r="B24" s="395"/>
    </row>
    <row r="25" spans="1:351" ht="13.2" x14ac:dyDescent="0.2">
      <c r="B25" s="395"/>
    </row>
    <row r="26" spans="1:351" ht="13.2" x14ac:dyDescent="0.2">
      <c r="B26" s="395"/>
    </row>
    <row r="27" spans="1:351" ht="13.2" x14ac:dyDescent="0.2">
      <c r="B27" s="395"/>
    </row>
    <row r="28" spans="1:351" ht="13.2" x14ac:dyDescent="0.2">
      <c r="B28" s="395"/>
    </row>
    <row r="29" spans="1:351" ht="13.2" x14ac:dyDescent="0.2">
      <c r="B29" s="395"/>
    </row>
    <row r="30" spans="1:351" ht="13.2" x14ac:dyDescent="0.2">
      <c r="B30" s="395"/>
    </row>
    <row r="31" spans="1:351" ht="13.2" x14ac:dyDescent="0.2">
      <c r="B31" s="395"/>
    </row>
    <row r="32" spans="1:351" ht="13.2" x14ac:dyDescent="0.2">
      <c r="B32" s="395"/>
    </row>
    <row r="33" spans="2:109" ht="13.2" x14ac:dyDescent="0.2">
      <c r="B33" s="395"/>
    </row>
    <row r="34" spans="2:109" ht="13.2" x14ac:dyDescent="0.2">
      <c r="B34" s="395"/>
    </row>
    <row r="35" spans="2:109" ht="13.2" x14ac:dyDescent="0.2">
      <c r="B35" s="395"/>
    </row>
    <row r="36" spans="2:109" ht="13.2" x14ac:dyDescent="0.2">
      <c r="B36" s="395"/>
    </row>
    <row r="37" spans="2:109" ht="13.2" x14ac:dyDescent="0.2">
      <c r="B37" s="395"/>
    </row>
    <row r="38" spans="2:109" ht="13.2" x14ac:dyDescent="0.2">
      <c r="B38" s="395"/>
    </row>
    <row r="39" spans="2:109" ht="13.2" x14ac:dyDescent="0.2">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ht="13.2" x14ac:dyDescent="0.2">
      <c r="B40" s="400"/>
      <c r="DD40" s="400"/>
      <c r="DE40" s="388"/>
    </row>
    <row r="41" spans="2:109" ht="16.2" x14ac:dyDescent="0.2">
      <c r="B41" s="401" t="s">
        <v>
590</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ht="13.2" x14ac:dyDescent="0.2">
      <c r="B42" s="395"/>
      <c r="G42" s="402"/>
      <c r="I42" s="403"/>
      <c r="J42" s="403"/>
      <c r="K42" s="403"/>
      <c r="AM42" s="402"/>
      <c r="AN42" s="402" t="s">
        <v>
591</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2">
      <c r="B43" s="395"/>
      <c r="AN43" s="1309" t="s">
        <v>
592</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ht="13.2" x14ac:dyDescent="0.2">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ht="13.2" x14ac:dyDescent="0.2">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ht="13.2" x14ac:dyDescent="0.2">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ht="13.2" x14ac:dyDescent="0.2">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ht="13.2" x14ac:dyDescent="0.2">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ht="13.2" x14ac:dyDescent="0.2">
      <c r="B49" s="395"/>
      <c r="AN49" s="388" t="s">
        <v>
593</v>
      </c>
    </row>
    <row r="50" spans="1:109" ht="13.2" x14ac:dyDescent="0.2">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
552</v>
      </c>
      <c r="BQ50" s="1322"/>
      <c r="BR50" s="1322"/>
      <c r="BS50" s="1322"/>
      <c r="BT50" s="1322"/>
      <c r="BU50" s="1322"/>
      <c r="BV50" s="1322"/>
      <c r="BW50" s="1322"/>
      <c r="BX50" s="1322" t="s">
        <v>
553</v>
      </c>
      <c r="BY50" s="1322"/>
      <c r="BZ50" s="1322"/>
      <c r="CA50" s="1322"/>
      <c r="CB50" s="1322"/>
      <c r="CC50" s="1322"/>
      <c r="CD50" s="1322"/>
      <c r="CE50" s="1322"/>
      <c r="CF50" s="1322" t="s">
        <v>
554</v>
      </c>
      <c r="CG50" s="1322"/>
      <c r="CH50" s="1322"/>
      <c r="CI50" s="1322"/>
      <c r="CJ50" s="1322"/>
      <c r="CK50" s="1322"/>
      <c r="CL50" s="1322"/>
      <c r="CM50" s="1322"/>
      <c r="CN50" s="1322" t="s">
        <v>
555</v>
      </c>
      <c r="CO50" s="1322"/>
      <c r="CP50" s="1322"/>
      <c r="CQ50" s="1322"/>
      <c r="CR50" s="1322"/>
      <c r="CS50" s="1322"/>
      <c r="CT50" s="1322"/>
      <c r="CU50" s="1322"/>
      <c r="CV50" s="1322" t="s">
        <v>
556</v>
      </c>
      <c r="CW50" s="1322"/>
      <c r="CX50" s="1322"/>
      <c r="CY50" s="1322"/>
      <c r="CZ50" s="1322"/>
      <c r="DA50" s="1322"/>
      <c r="DB50" s="1322"/>
      <c r="DC50" s="1322"/>
    </row>
    <row r="51" spans="1:109" ht="13.5" customHeight="1" x14ac:dyDescent="0.2">
      <c r="B51" s="395"/>
      <c r="G51" s="1329"/>
      <c r="H51" s="1329"/>
      <c r="I51" s="1327"/>
      <c r="J51" s="1327"/>
      <c r="K51" s="1324"/>
      <c r="L51" s="1324"/>
      <c r="M51" s="1324"/>
      <c r="N51" s="1324"/>
      <c r="AM51" s="404"/>
      <c r="AN51" s="1325" t="s">
        <v>
594</v>
      </c>
      <c r="AO51" s="1325"/>
      <c r="AP51" s="1325"/>
      <c r="AQ51" s="1325"/>
      <c r="AR51" s="1325"/>
      <c r="AS51" s="1325"/>
      <c r="AT51" s="1325"/>
      <c r="AU51" s="1325"/>
      <c r="AV51" s="1325"/>
      <c r="AW51" s="1325"/>
      <c r="AX51" s="1325"/>
      <c r="AY51" s="1325"/>
      <c r="AZ51" s="1325"/>
      <c r="BA51" s="1325"/>
      <c r="BB51" s="1325" t="s">
        <v>
595</v>
      </c>
      <c r="BC51" s="1325"/>
      <c r="BD51" s="1325"/>
      <c r="BE51" s="1325"/>
      <c r="BF51" s="1325"/>
      <c r="BG51" s="1325"/>
      <c r="BH51" s="1325"/>
      <c r="BI51" s="1325"/>
      <c r="BJ51" s="1325"/>
      <c r="BK51" s="1325"/>
      <c r="BL51" s="1325"/>
      <c r="BM51" s="1325"/>
      <c r="BN51" s="1325"/>
      <c r="BO51" s="1325"/>
      <c r="BP51" s="1326"/>
      <c r="BQ51" s="1323"/>
      <c r="BR51" s="1323"/>
      <c r="BS51" s="1323"/>
      <c r="BT51" s="1323"/>
      <c r="BU51" s="1323"/>
      <c r="BV51" s="1323"/>
      <c r="BW51" s="1323"/>
      <c r="BX51" s="1323"/>
      <c r="BY51" s="1323"/>
      <c r="BZ51" s="1323"/>
      <c r="CA51" s="1323"/>
      <c r="CB51" s="1323"/>
      <c r="CC51" s="1323"/>
      <c r="CD51" s="1323"/>
      <c r="CE51" s="1323"/>
      <c r="CF51" s="1323"/>
      <c r="CG51" s="1323"/>
      <c r="CH51" s="1323"/>
      <c r="CI51" s="1323"/>
      <c r="CJ51" s="1323"/>
      <c r="CK51" s="1323"/>
      <c r="CL51" s="1323"/>
      <c r="CM51" s="1323"/>
      <c r="CN51" s="1323"/>
      <c r="CO51" s="1323"/>
      <c r="CP51" s="1323"/>
      <c r="CQ51" s="1323"/>
      <c r="CR51" s="1323"/>
      <c r="CS51" s="1323"/>
      <c r="CT51" s="1323"/>
      <c r="CU51" s="1323"/>
      <c r="CV51" s="1323"/>
      <c r="CW51" s="1323"/>
      <c r="CX51" s="1323"/>
      <c r="CY51" s="1323"/>
      <c r="CZ51" s="1323"/>
      <c r="DA51" s="1323"/>
      <c r="DB51" s="1323"/>
      <c r="DC51" s="1323"/>
    </row>
    <row r="52" spans="1:109" ht="13.2" x14ac:dyDescent="0.2">
      <c r="B52" s="395"/>
      <c r="G52" s="1329"/>
      <c r="H52" s="1329"/>
      <c r="I52" s="1327"/>
      <c r="J52" s="1327"/>
      <c r="K52" s="1324"/>
      <c r="L52" s="1324"/>
      <c r="M52" s="1324"/>
      <c r="N52" s="1324"/>
      <c r="AM52" s="40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ht="13.2" x14ac:dyDescent="0.2">
      <c r="A53" s="403"/>
      <c r="B53" s="395"/>
      <c r="G53" s="1329"/>
      <c r="H53" s="1329"/>
      <c r="I53" s="1318"/>
      <c r="J53" s="1318"/>
      <c r="K53" s="1324"/>
      <c r="L53" s="1324"/>
      <c r="M53" s="1324"/>
      <c r="N53" s="1324"/>
      <c r="AM53" s="404"/>
      <c r="AN53" s="1325"/>
      <c r="AO53" s="1325"/>
      <c r="AP53" s="1325"/>
      <c r="AQ53" s="1325"/>
      <c r="AR53" s="1325"/>
      <c r="AS53" s="1325"/>
      <c r="AT53" s="1325"/>
      <c r="AU53" s="1325"/>
      <c r="AV53" s="1325"/>
      <c r="AW53" s="1325"/>
      <c r="AX53" s="1325"/>
      <c r="AY53" s="1325"/>
      <c r="AZ53" s="1325"/>
      <c r="BA53" s="1325"/>
      <c r="BB53" s="1325" t="s">
        <v>
596</v>
      </c>
      <c r="BC53" s="1325"/>
      <c r="BD53" s="1325"/>
      <c r="BE53" s="1325"/>
      <c r="BF53" s="1325"/>
      <c r="BG53" s="1325"/>
      <c r="BH53" s="1325"/>
      <c r="BI53" s="1325"/>
      <c r="BJ53" s="1325"/>
      <c r="BK53" s="1325"/>
      <c r="BL53" s="1325"/>
      <c r="BM53" s="1325"/>
      <c r="BN53" s="1325"/>
      <c r="BO53" s="1325"/>
      <c r="BP53" s="1326"/>
      <c r="BQ53" s="1323"/>
      <c r="BR53" s="1323"/>
      <c r="BS53" s="1323"/>
      <c r="BT53" s="1323"/>
      <c r="BU53" s="1323"/>
      <c r="BV53" s="1323"/>
      <c r="BW53" s="1323"/>
      <c r="BX53" s="1323">
        <v>
39.9</v>
      </c>
      <c r="BY53" s="1323"/>
      <c r="BZ53" s="1323"/>
      <c r="CA53" s="1323"/>
      <c r="CB53" s="1323"/>
      <c r="CC53" s="1323"/>
      <c r="CD53" s="1323"/>
      <c r="CE53" s="1323"/>
      <c r="CF53" s="1323">
        <v>
41</v>
      </c>
      <c r="CG53" s="1323"/>
      <c r="CH53" s="1323"/>
      <c r="CI53" s="1323"/>
      <c r="CJ53" s="1323"/>
      <c r="CK53" s="1323"/>
      <c r="CL53" s="1323"/>
      <c r="CM53" s="1323"/>
      <c r="CN53" s="1323">
        <v>
40.799999999999997</v>
      </c>
      <c r="CO53" s="1323"/>
      <c r="CP53" s="1323"/>
      <c r="CQ53" s="1323"/>
      <c r="CR53" s="1323"/>
      <c r="CS53" s="1323"/>
      <c r="CT53" s="1323"/>
      <c r="CU53" s="1323"/>
      <c r="CV53" s="1323">
        <v>
42.3</v>
      </c>
      <c r="CW53" s="1323"/>
      <c r="CX53" s="1323"/>
      <c r="CY53" s="1323"/>
      <c r="CZ53" s="1323"/>
      <c r="DA53" s="1323"/>
      <c r="DB53" s="1323"/>
      <c r="DC53" s="1323"/>
    </row>
    <row r="54" spans="1:109" ht="13.2" x14ac:dyDescent="0.2">
      <c r="A54" s="403"/>
      <c r="B54" s="395"/>
      <c r="G54" s="1329"/>
      <c r="H54" s="1329"/>
      <c r="I54" s="1318"/>
      <c r="J54" s="1318"/>
      <c r="K54" s="1324"/>
      <c r="L54" s="1324"/>
      <c r="M54" s="1324"/>
      <c r="N54" s="1324"/>
      <c r="AM54" s="40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ht="13.2" x14ac:dyDescent="0.2">
      <c r="A55" s="403"/>
      <c r="B55" s="395"/>
      <c r="G55" s="1318"/>
      <c r="H55" s="1318"/>
      <c r="I55" s="1318"/>
      <c r="J55" s="1318"/>
      <c r="K55" s="1324"/>
      <c r="L55" s="1324"/>
      <c r="M55" s="1324"/>
      <c r="N55" s="1324"/>
      <c r="AN55" s="1322" t="s">
        <v>
597</v>
      </c>
      <c r="AO55" s="1322"/>
      <c r="AP55" s="1322"/>
      <c r="AQ55" s="1322"/>
      <c r="AR55" s="1322"/>
      <c r="AS55" s="1322"/>
      <c r="AT55" s="1322"/>
      <c r="AU55" s="1322"/>
      <c r="AV55" s="1322"/>
      <c r="AW55" s="1322"/>
      <c r="AX55" s="1322"/>
      <c r="AY55" s="1322"/>
      <c r="AZ55" s="1322"/>
      <c r="BA55" s="1322"/>
      <c r="BB55" s="1325" t="s">
        <v>
595</v>
      </c>
      <c r="BC55" s="1325"/>
      <c r="BD55" s="1325"/>
      <c r="BE55" s="1325"/>
      <c r="BF55" s="1325"/>
      <c r="BG55" s="1325"/>
      <c r="BH55" s="1325"/>
      <c r="BI55" s="1325"/>
      <c r="BJ55" s="1325"/>
      <c r="BK55" s="1325"/>
      <c r="BL55" s="1325"/>
      <c r="BM55" s="1325"/>
      <c r="BN55" s="1325"/>
      <c r="BO55" s="1325"/>
      <c r="BP55" s="1326"/>
      <c r="BQ55" s="1323"/>
      <c r="BR55" s="1323"/>
      <c r="BS55" s="1323"/>
      <c r="BT55" s="1323"/>
      <c r="BU55" s="1323"/>
      <c r="BV55" s="1323"/>
      <c r="BW55" s="1323"/>
      <c r="BX55" s="1323">
        <v>
0</v>
      </c>
      <c r="BY55" s="1323"/>
      <c r="BZ55" s="1323"/>
      <c r="CA55" s="1323"/>
      <c r="CB55" s="1323"/>
      <c r="CC55" s="1323"/>
      <c r="CD55" s="1323"/>
      <c r="CE55" s="1323"/>
      <c r="CF55" s="1323">
        <v>
0</v>
      </c>
      <c r="CG55" s="1323"/>
      <c r="CH55" s="1323"/>
      <c r="CI55" s="1323"/>
      <c r="CJ55" s="1323"/>
      <c r="CK55" s="1323"/>
      <c r="CL55" s="1323"/>
      <c r="CM55" s="1323"/>
      <c r="CN55" s="1323">
        <v>
0</v>
      </c>
      <c r="CO55" s="1323"/>
      <c r="CP55" s="1323"/>
      <c r="CQ55" s="1323"/>
      <c r="CR55" s="1323"/>
      <c r="CS55" s="1323"/>
      <c r="CT55" s="1323"/>
      <c r="CU55" s="1323"/>
      <c r="CV55" s="1323">
        <v>
0</v>
      </c>
      <c r="CW55" s="1323"/>
      <c r="CX55" s="1323"/>
      <c r="CY55" s="1323"/>
      <c r="CZ55" s="1323"/>
      <c r="DA55" s="1323"/>
      <c r="DB55" s="1323"/>
      <c r="DC55" s="1323"/>
    </row>
    <row r="56" spans="1:109" ht="13.2" x14ac:dyDescent="0.2">
      <c r="A56" s="403"/>
      <c r="B56" s="395"/>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3" customFormat="1" ht="13.2" x14ac:dyDescent="0.2">
      <c r="B57" s="407"/>
      <c r="G57" s="1318"/>
      <c r="H57" s="1318"/>
      <c r="I57" s="1328"/>
      <c r="J57" s="1328"/>
      <c r="K57" s="1324"/>
      <c r="L57" s="1324"/>
      <c r="M57" s="1324"/>
      <c r="N57" s="1324"/>
      <c r="AM57" s="388"/>
      <c r="AN57" s="1322"/>
      <c r="AO57" s="1322"/>
      <c r="AP57" s="1322"/>
      <c r="AQ57" s="1322"/>
      <c r="AR57" s="1322"/>
      <c r="AS57" s="1322"/>
      <c r="AT57" s="1322"/>
      <c r="AU57" s="1322"/>
      <c r="AV57" s="1322"/>
      <c r="AW57" s="1322"/>
      <c r="AX57" s="1322"/>
      <c r="AY57" s="1322"/>
      <c r="AZ57" s="1322"/>
      <c r="BA57" s="1322"/>
      <c r="BB57" s="1325" t="s">
        <v>
596</v>
      </c>
      <c r="BC57" s="1325"/>
      <c r="BD57" s="1325"/>
      <c r="BE57" s="1325"/>
      <c r="BF57" s="1325"/>
      <c r="BG57" s="1325"/>
      <c r="BH57" s="1325"/>
      <c r="BI57" s="1325"/>
      <c r="BJ57" s="1325"/>
      <c r="BK57" s="1325"/>
      <c r="BL57" s="1325"/>
      <c r="BM57" s="1325"/>
      <c r="BN57" s="1325"/>
      <c r="BO57" s="1325"/>
      <c r="BP57" s="1326"/>
      <c r="BQ57" s="1323"/>
      <c r="BR57" s="1323"/>
      <c r="BS57" s="1323"/>
      <c r="BT57" s="1323"/>
      <c r="BU57" s="1323"/>
      <c r="BV57" s="1323"/>
      <c r="BW57" s="1323"/>
      <c r="BX57" s="1323">
        <v>
56.8</v>
      </c>
      <c r="BY57" s="1323"/>
      <c r="BZ57" s="1323"/>
      <c r="CA57" s="1323"/>
      <c r="CB57" s="1323"/>
      <c r="CC57" s="1323"/>
      <c r="CD57" s="1323"/>
      <c r="CE57" s="1323"/>
      <c r="CF57" s="1323">
        <v>
56.9</v>
      </c>
      <c r="CG57" s="1323"/>
      <c r="CH57" s="1323"/>
      <c r="CI57" s="1323"/>
      <c r="CJ57" s="1323"/>
      <c r="CK57" s="1323"/>
      <c r="CL57" s="1323"/>
      <c r="CM57" s="1323"/>
      <c r="CN57" s="1323">
        <v>
57.7</v>
      </c>
      <c r="CO57" s="1323"/>
      <c r="CP57" s="1323"/>
      <c r="CQ57" s="1323"/>
      <c r="CR57" s="1323"/>
      <c r="CS57" s="1323"/>
      <c r="CT57" s="1323"/>
      <c r="CU57" s="1323"/>
      <c r="CV57" s="1323">
        <v>
56.3</v>
      </c>
      <c r="CW57" s="1323"/>
      <c r="CX57" s="1323"/>
      <c r="CY57" s="1323"/>
      <c r="CZ57" s="1323"/>
      <c r="DA57" s="1323"/>
      <c r="DB57" s="1323"/>
      <c r="DC57" s="1323"/>
      <c r="DD57" s="408"/>
      <c r="DE57" s="407"/>
    </row>
    <row r="58" spans="1:109" s="403" customFormat="1" ht="13.2" x14ac:dyDescent="0.2">
      <c r="A58" s="388"/>
      <c r="B58" s="407"/>
      <c r="G58" s="1318"/>
      <c r="H58" s="1318"/>
      <c r="I58" s="1328"/>
      <c r="J58" s="1328"/>
      <c r="K58" s="1324"/>
      <c r="L58" s="1324"/>
      <c r="M58" s="1324"/>
      <c r="N58" s="1324"/>
      <c r="AM58" s="388"/>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08"/>
      <c r="DE58" s="407"/>
    </row>
    <row r="59" spans="1:109" s="403" customFormat="1" ht="13.2" x14ac:dyDescent="0.2">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ht="13.2" x14ac:dyDescent="0.2">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ht="13.2" x14ac:dyDescent="0.2">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ht="13.2" x14ac:dyDescent="0.2">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6.2" x14ac:dyDescent="0.2">
      <c r="B63" s="414" t="s">
        <v>
598</v>
      </c>
    </row>
    <row r="64" spans="1:109" ht="13.2" x14ac:dyDescent="0.2">
      <c r="B64" s="395"/>
      <c r="G64" s="402"/>
      <c r="I64" s="415"/>
      <c r="J64" s="415"/>
      <c r="K64" s="415"/>
      <c r="L64" s="415"/>
      <c r="M64" s="415"/>
      <c r="N64" s="416"/>
      <c r="AM64" s="402"/>
      <c r="AN64" s="402" t="s">
        <v>
591</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2" x14ac:dyDescent="0.2">
      <c r="B65" s="395"/>
      <c r="AN65" s="1309" t="s">
        <v>
599</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ht="13.2" x14ac:dyDescent="0.2">
      <c r="B66" s="395"/>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ht="13.2" x14ac:dyDescent="0.2">
      <c r="B67" s="395"/>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ht="13.2" x14ac:dyDescent="0.2">
      <c r="B68" s="395"/>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ht="13.2" x14ac:dyDescent="0.2">
      <c r="B69" s="395"/>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ht="13.2" x14ac:dyDescent="0.2">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ht="13.2" x14ac:dyDescent="0.2">
      <c r="B71" s="395"/>
      <c r="G71" s="420"/>
      <c r="I71" s="421"/>
      <c r="J71" s="418"/>
      <c r="K71" s="418"/>
      <c r="L71" s="419"/>
      <c r="M71" s="418"/>
      <c r="N71" s="419"/>
      <c r="AM71" s="420"/>
      <c r="AN71" s="388" t="s">
        <v>
593</v>
      </c>
    </row>
    <row r="72" spans="2:107" ht="13.2" x14ac:dyDescent="0.2">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
552</v>
      </c>
      <c r="BQ72" s="1322"/>
      <c r="BR72" s="1322"/>
      <c r="BS72" s="1322"/>
      <c r="BT72" s="1322"/>
      <c r="BU72" s="1322"/>
      <c r="BV72" s="1322"/>
      <c r="BW72" s="1322"/>
      <c r="BX72" s="1322" t="s">
        <v>
553</v>
      </c>
      <c r="BY72" s="1322"/>
      <c r="BZ72" s="1322"/>
      <c r="CA72" s="1322"/>
      <c r="CB72" s="1322"/>
      <c r="CC72" s="1322"/>
      <c r="CD72" s="1322"/>
      <c r="CE72" s="1322"/>
      <c r="CF72" s="1322" t="s">
        <v>
554</v>
      </c>
      <c r="CG72" s="1322"/>
      <c r="CH72" s="1322"/>
      <c r="CI72" s="1322"/>
      <c r="CJ72" s="1322"/>
      <c r="CK72" s="1322"/>
      <c r="CL72" s="1322"/>
      <c r="CM72" s="1322"/>
      <c r="CN72" s="1322" t="s">
        <v>
555</v>
      </c>
      <c r="CO72" s="1322"/>
      <c r="CP72" s="1322"/>
      <c r="CQ72" s="1322"/>
      <c r="CR72" s="1322"/>
      <c r="CS72" s="1322"/>
      <c r="CT72" s="1322"/>
      <c r="CU72" s="1322"/>
      <c r="CV72" s="1322" t="s">
        <v>
556</v>
      </c>
      <c r="CW72" s="1322"/>
      <c r="CX72" s="1322"/>
      <c r="CY72" s="1322"/>
      <c r="CZ72" s="1322"/>
      <c r="DA72" s="1322"/>
      <c r="DB72" s="1322"/>
      <c r="DC72" s="1322"/>
    </row>
    <row r="73" spans="2:107" ht="13.2" x14ac:dyDescent="0.2">
      <c r="B73" s="395"/>
      <c r="G73" s="1329"/>
      <c r="H73" s="1329"/>
      <c r="I73" s="1329"/>
      <c r="J73" s="1329"/>
      <c r="K73" s="1330"/>
      <c r="L73" s="1330"/>
      <c r="M73" s="1330"/>
      <c r="N73" s="1330"/>
      <c r="AM73" s="404"/>
      <c r="AN73" s="1325" t="s">
        <v>
594</v>
      </c>
      <c r="AO73" s="1325"/>
      <c r="AP73" s="1325"/>
      <c r="AQ73" s="1325"/>
      <c r="AR73" s="1325"/>
      <c r="AS73" s="1325"/>
      <c r="AT73" s="1325"/>
      <c r="AU73" s="1325"/>
      <c r="AV73" s="1325"/>
      <c r="AW73" s="1325"/>
      <c r="AX73" s="1325"/>
      <c r="AY73" s="1325"/>
      <c r="AZ73" s="1325"/>
      <c r="BA73" s="1325"/>
      <c r="BB73" s="1325" t="s">
        <v>
595</v>
      </c>
      <c r="BC73" s="1325"/>
      <c r="BD73" s="1325"/>
      <c r="BE73" s="1325"/>
      <c r="BF73" s="1325"/>
      <c r="BG73" s="1325"/>
      <c r="BH73" s="1325"/>
      <c r="BI73" s="1325"/>
      <c r="BJ73" s="1325"/>
      <c r="BK73" s="1325"/>
      <c r="BL73" s="1325"/>
      <c r="BM73" s="1325"/>
      <c r="BN73" s="1325"/>
      <c r="BO73" s="1325"/>
      <c r="BP73" s="1323"/>
      <c r="BQ73" s="1323"/>
      <c r="BR73" s="1323"/>
      <c r="BS73" s="1323"/>
      <c r="BT73" s="1323"/>
      <c r="BU73" s="1323"/>
      <c r="BV73" s="1323"/>
      <c r="BW73" s="1323"/>
      <c r="BX73" s="1323"/>
      <c r="BY73" s="1323"/>
      <c r="BZ73" s="1323"/>
      <c r="CA73" s="1323"/>
      <c r="CB73" s="1323"/>
      <c r="CC73" s="1323"/>
      <c r="CD73" s="1323"/>
      <c r="CE73" s="1323"/>
      <c r="CF73" s="1323"/>
      <c r="CG73" s="1323"/>
      <c r="CH73" s="1323"/>
      <c r="CI73" s="1323"/>
      <c r="CJ73" s="1323"/>
      <c r="CK73" s="1323"/>
      <c r="CL73" s="1323"/>
      <c r="CM73" s="1323"/>
      <c r="CN73" s="1323"/>
      <c r="CO73" s="1323"/>
      <c r="CP73" s="1323"/>
      <c r="CQ73" s="1323"/>
      <c r="CR73" s="1323"/>
      <c r="CS73" s="1323"/>
      <c r="CT73" s="1323"/>
      <c r="CU73" s="1323"/>
      <c r="CV73" s="1323"/>
      <c r="CW73" s="1323"/>
      <c r="CX73" s="1323"/>
      <c r="CY73" s="1323"/>
      <c r="CZ73" s="1323"/>
      <c r="DA73" s="1323"/>
      <c r="DB73" s="1323"/>
      <c r="DC73" s="1323"/>
    </row>
    <row r="74" spans="2:107" ht="13.2" x14ac:dyDescent="0.2">
      <c r="B74" s="395"/>
      <c r="G74" s="1329"/>
      <c r="H74" s="1329"/>
      <c r="I74" s="1329"/>
      <c r="J74" s="1329"/>
      <c r="K74" s="1330"/>
      <c r="L74" s="1330"/>
      <c r="M74" s="1330"/>
      <c r="N74" s="1330"/>
      <c r="AM74" s="40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ht="13.2" x14ac:dyDescent="0.2">
      <c r="B75" s="395"/>
      <c r="G75" s="1329"/>
      <c r="H75" s="1329"/>
      <c r="I75" s="1318"/>
      <c r="J75" s="1318"/>
      <c r="K75" s="1324"/>
      <c r="L75" s="1324"/>
      <c r="M75" s="1324"/>
      <c r="N75" s="1324"/>
      <c r="AM75" s="404"/>
      <c r="AN75" s="1325"/>
      <c r="AO75" s="1325"/>
      <c r="AP75" s="1325"/>
      <c r="AQ75" s="1325"/>
      <c r="AR75" s="1325"/>
      <c r="AS75" s="1325"/>
      <c r="AT75" s="1325"/>
      <c r="AU75" s="1325"/>
      <c r="AV75" s="1325"/>
      <c r="AW75" s="1325"/>
      <c r="AX75" s="1325"/>
      <c r="AY75" s="1325"/>
      <c r="AZ75" s="1325"/>
      <c r="BA75" s="1325"/>
      <c r="BB75" s="1325" t="s">
        <v>
600</v>
      </c>
      <c r="BC75" s="1325"/>
      <c r="BD75" s="1325"/>
      <c r="BE75" s="1325"/>
      <c r="BF75" s="1325"/>
      <c r="BG75" s="1325"/>
      <c r="BH75" s="1325"/>
      <c r="BI75" s="1325"/>
      <c r="BJ75" s="1325"/>
      <c r="BK75" s="1325"/>
      <c r="BL75" s="1325"/>
      <c r="BM75" s="1325"/>
      <c r="BN75" s="1325"/>
      <c r="BO75" s="1325"/>
      <c r="BP75" s="1323">
        <v>
1.3</v>
      </c>
      <c r="BQ75" s="1323"/>
      <c r="BR75" s="1323"/>
      <c r="BS75" s="1323"/>
      <c r="BT75" s="1323"/>
      <c r="BU75" s="1323"/>
      <c r="BV75" s="1323"/>
      <c r="BW75" s="1323"/>
      <c r="BX75" s="1323">
        <v>
0.8</v>
      </c>
      <c r="BY75" s="1323"/>
      <c r="BZ75" s="1323"/>
      <c r="CA75" s="1323"/>
      <c r="CB75" s="1323"/>
      <c r="CC75" s="1323"/>
      <c r="CD75" s="1323"/>
      <c r="CE75" s="1323"/>
      <c r="CF75" s="1323">
        <v>
0.5</v>
      </c>
      <c r="CG75" s="1323"/>
      <c r="CH75" s="1323"/>
      <c r="CI75" s="1323"/>
      <c r="CJ75" s="1323"/>
      <c r="CK75" s="1323"/>
      <c r="CL75" s="1323"/>
      <c r="CM75" s="1323"/>
      <c r="CN75" s="1323">
        <v>
0.3</v>
      </c>
      <c r="CO75" s="1323"/>
      <c r="CP75" s="1323"/>
      <c r="CQ75" s="1323"/>
      <c r="CR75" s="1323"/>
      <c r="CS75" s="1323"/>
      <c r="CT75" s="1323"/>
      <c r="CU75" s="1323"/>
      <c r="CV75" s="1323">
        <v>
0</v>
      </c>
      <c r="CW75" s="1323"/>
      <c r="CX75" s="1323"/>
      <c r="CY75" s="1323"/>
      <c r="CZ75" s="1323"/>
      <c r="DA75" s="1323"/>
      <c r="DB75" s="1323"/>
      <c r="DC75" s="1323"/>
    </row>
    <row r="76" spans="2:107" ht="13.2" x14ac:dyDescent="0.2">
      <c r="B76" s="395"/>
      <c r="G76" s="1329"/>
      <c r="H76" s="1329"/>
      <c r="I76" s="1318"/>
      <c r="J76" s="1318"/>
      <c r="K76" s="1324"/>
      <c r="L76" s="1324"/>
      <c r="M76" s="1324"/>
      <c r="N76" s="1324"/>
      <c r="AM76" s="40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ht="13.2" x14ac:dyDescent="0.2">
      <c r="B77" s="395"/>
      <c r="G77" s="1318"/>
      <c r="H77" s="1318"/>
      <c r="I77" s="1318"/>
      <c r="J77" s="1318"/>
      <c r="K77" s="1330"/>
      <c r="L77" s="1330"/>
      <c r="M77" s="1330"/>
      <c r="N77" s="1330"/>
      <c r="AN77" s="1322" t="s">
        <v>
597</v>
      </c>
      <c r="AO77" s="1322"/>
      <c r="AP77" s="1322"/>
      <c r="AQ77" s="1322"/>
      <c r="AR77" s="1322"/>
      <c r="AS77" s="1322"/>
      <c r="AT77" s="1322"/>
      <c r="AU77" s="1322"/>
      <c r="AV77" s="1322"/>
      <c r="AW77" s="1322"/>
      <c r="AX77" s="1322"/>
      <c r="AY77" s="1322"/>
      <c r="AZ77" s="1322"/>
      <c r="BA77" s="1322"/>
      <c r="BB77" s="1325" t="s">
        <v>
595</v>
      </c>
      <c r="BC77" s="1325"/>
      <c r="BD77" s="1325"/>
      <c r="BE77" s="1325"/>
      <c r="BF77" s="1325"/>
      <c r="BG77" s="1325"/>
      <c r="BH77" s="1325"/>
      <c r="BI77" s="1325"/>
      <c r="BJ77" s="1325"/>
      <c r="BK77" s="1325"/>
      <c r="BL77" s="1325"/>
      <c r="BM77" s="1325"/>
      <c r="BN77" s="1325"/>
      <c r="BO77" s="1325"/>
      <c r="BP77" s="1323">
        <v>
0</v>
      </c>
      <c r="BQ77" s="1323"/>
      <c r="BR77" s="1323"/>
      <c r="BS77" s="1323"/>
      <c r="BT77" s="1323"/>
      <c r="BU77" s="1323"/>
      <c r="BV77" s="1323"/>
      <c r="BW77" s="1323"/>
      <c r="BX77" s="1323">
        <v>
0</v>
      </c>
      <c r="BY77" s="1323"/>
      <c r="BZ77" s="1323"/>
      <c r="CA77" s="1323"/>
      <c r="CB77" s="1323"/>
      <c r="CC77" s="1323"/>
      <c r="CD77" s="1323"/>
      <c r="CE77" s="1323"/>
      <c r="CF77" s="1323">
        <v>
0</v>
      </c>
      <c r="CG77" s="1323"/>
      <c r="CH77" s="1323"/>
      <c r="CI77" s="1323"/>
      <c r="CJ77" s="1323"/>
      <c r="CK77" s="1323"/>
      <c r="CL77" s="1323"/>
      <c r="CM77" s="1323"/>
      <c r="CN77" s="1323">
        <v>
0</v>
      </c>
      <c r="CO77" s="1323"/>
      <c r="CP77" s="1323"/>
      <c r="CQ77" s="1323"/>
      <c r="CR77" s="1323"/>
      <c r="CS77" s="1323"/>
      <c r="CT77" s="1323"/>
      <c r="CU77" s="1323"/>
      <c r="CV77" s="1323">
        <v>
0</v>
      </c>
      <c r="CW77" s="1323"/>
      <c r="CX77" s="1323"/>
      <c r="CY77" s="1323"/>
      <c r="CZ77" s="1323"/>
      <c r="DA77" s="1323"/>
      <c r="DB77" s="1323"/>
      <c r="DC77" s="1323"/>
    </row>
    <row r="78" spans="2:107" ht="13.2" x14ac:dyDescent="0.2">
      <c r="B78" s="395"/>
      <c r="G78" s="1318"/>
      <c r="H78" s="1318"/>
      <c r="I78" s="1318"/>
      <c r="J78" s="1318"/>
      <c r="K78" s="1330"/>
      <c r="L78" s="1330"/>
      <c r="M78" s="1330"/>
      <c r="N78" s="1330"/>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ht="13.2" x14ac:dyDescent="0.2">
      <c r="B79" s="395"/>
      <c r="G79" s="1318"/>
      <c r="H79" s="1318"/>
      <c r="I79" s="1328"/>
      <c r="J79" s="1328"/>
      <c r="K79" s="1331"/>
      <c r="L79" s="1331"/>
      <c r="M79" s="1331"/>
      <c r="N79" s="1331"/>
      <c r="AN79" s="1322"/>
      <c r="AO79" s="1322"/>
      <c r="AP79" s="1322"/>
      <c r="AQ79" s="1322"/>
      <c r="AR79" s="1322"/>
      <c r="AS79" s="1322"/>
      <c r="AT79" s="1322"/>
      <c r="AU79" s="1322"/>
      <c r="AV79" s="1322"/>
      <c r="AW79" s="1322"/>
      <c r="AX79" s="1322"/>
      <c r="AY79" s="1322"/>
      <c r="AZ79" s="1322"/>
      <c r="BA79" s="1322"/>
      <c r="BB79" s="1325" t="s">
        <v>
600</v>
      </c>
      <c r="BC79" s="1325"/>
      <c r="BD79" s="1325"/>
      <c r="BE79" s="1325"/>
      <c r="BF79" s="1325"/>
      <c r="BG79" s="1325"/>
      <c r="BH79" s="1325"/>
      <c r="BI79" s="1325"/>
      <c r="BJ79" s="1325"/>
      <c r="BK79" s="1325"/>
      <c r="BL79" s="1325"/>
      <c r="BM79" s="1325"/>
      <c r="BN79" s="1325"/>
      <c r="BO79" s="1325"/>
      <c r="BP79" s="1323">
        <v>
-2.2999999999999998</v>
      </c>
      <c r="BQ79" s="1323"/>
      <c r="BR79" s="1323"/>
      <c r="BS79" s="1323"/>
      <c r="BT79" s="1323"/>
      <c r="BU79" s="1323"/>
      <c r="BV79" s="1323"/>
      <c r="BW79" s="1323"/>
      <c r="BX79" s="1323">
        <v>
-2.8</v>
      </c>
      <c r="BY79" s="1323"/>
      <c r="BZ79" s="1323"/>
      <c r="CA79" s="1323"/>
      <c r="CB79" s="1323"/>
      <c r="CC79" s="1323"/>
      <c r="CD79" s="1323"/>
      <c r="CE79" s="1323"/>
      <c r="CF79" s="1323">
        <v>
-3.2</v>
      </c>
      <c r="CG79" s="1323"/>
      <c r="CH79" s="1323"/>
      <c r="CI79" s="1323"/>
      <c r="CJ79" s="1323"/>
      <c r="CK79" s="1323"/>
      <c r="CL79" s="1323"/>
      <c r="CM79" s="1323"/>
      <c r="CN79" s="1323">
        <v>
-3.4</v>
      </c>
      <c r="CO79" s="1323"/>
      <c r="CP79" s="1323"/>
      <c r="CQ79" s="1323"/>
      <c r="CR79" s="1323"/>
      <c r="CS79" s="1323"/>
      <c r="CT79" s="1323"/>
      <c r="CU79" s="1323"/>
      <c r="CV79" s="1323">
        <v>
-3.5</v>
      </c>
      <c r="CW79" s="1323"/>
      <c r="CX79" s="1323"/>
      <c r="CY79" s="1323"/>
      <c r="CZ79" s="1323"/>
      <c r="DA79" s="1323"/>
      <c r="DB79" s="1323"/>
      <c r="DC79" s="1323"/>
    </row>
    <row r="80" spans="2:107" ht="13.2" x14ac:dyDescent="0.2">
      <c r="B80" s="395"/>
      <c r="G80" s="1318"/>
      <c r="H80" s="1318"/>
      <c r="I80" s="1328"/>
      <c r="J80" s="1328"/>
      <c r="K80" s="1331"/>
      <c r="L80" s="1331"/>
      <c r="M80" s="1331"/>
      <c r="N80" s="1331"/>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ht="13.2" x14ac:dyDescent="0.2">
      <c r="B81" s="395"/>
    </row>
    <row r="82" spans="2:109" ht="16.2" x14ac:dyDescent="0.2">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ht="13.2" x14ac:dyDescent="0.2">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ht="13.2" x14ac:dyDescent="0.2">
      <c r="DD84" s="388"/>
      <c r="DE84" s="388"/>
    </row>
    <row r="85" spans="2:109" ht="13.2" x14ac:dyDescent="0.2">
      <c r="DD85" s="388"/>
      <c r="DE85" s="388"/>
    </row>
    <row r="86" spans="2:109" ht="13.2" hidden="1" x14ac:dyDescent="0.2">
      <c r="DD86" s="388"/>
      <c r="DE86" s="388"/>
    </row>
    <row r="87" spans="2:109" ht="13.2" hidden="1" x14ac:dyDescent="0.2">
      <c r="K87" s="423"/>
      <c r="AQ87" s="423"/>
      <c r="BC87" s="423"/>
      <c r="BO87" s="423"/>
      <c r="CA87" s="423"/>
      <c r="CM87" s="423"/>
      <c r="CY87" s="423"/>
      <c r="DD87" s="388"/>
      <c r="DE87" s="388"/>
    </row>
    <row r="88" spans="2:109" ht="13.2" hidden="1" x14ac:dyDescent="0.2">
      <c r="DD88" s="388"/>
      <c r="DE88" s="388"/>
    </row>
    <row r="89" spans="2:109" ht="13.2" hidden="1" x14ac:dyDescent="0.2">
      <c r="DD89" s="388"/>
      <c r="DE89" s="388"/>
    </row>
    <row r="90" spans="2:109" ht="13.2" hidden="1" x14ac:dyDescent="0.2">
      <c r="DD90" s="388"/>
      <c r="DE90" s="388"/>
    </row>
    <row r="91" spans="2:109" ht="13.2" hidden="1" x14ac:dyDescent="0.2">
      <c r="DD91" s="388"/>
      <c r="DE91" s="388"/>
    </row>
    <row r="92" spans="2:109" ht="13.5" hidden="1" customHeight="1" x14ac:dyDescent="0.2">
      <c r="DD92" s="388"/>
      <c r="DE92" s="388"/>
    </row>
    <row r="93" spans="2:109" ht="13.5" hidden="1" customHeight="1" x14ac:dyDescent="0.2">
      <c r="DD93" s="388"/>
      <c r="DE93" s="388"/>
    </row>
    <row r="94" spans="2:109" ht="13.5" hidden="1" customHeight="1" x14ac:dyDescent="0.2">
      <c r="DD94" s="388"/>
      <c r="DE94" s="388"/>
    </row>
    <row r="95" spans="2:109" ht="13.5" hidden="1" customHeight="1" x14ac:dyDescent="0.2">
      <c r="DD95" s="388"/>
      <c r="DE95" s="388"/>
    </row>
    <row r="96" spans="2:109" ht="13.5" hidden="1" customHeight="1" x14ac:dyDescent="0.2">
      <c r="DD96" s="388"/>
      <c r="DE96" s="388"/>
    </row>
    <row r="97" s="388" customFormat="1" ht="13.5" hidden="1" customHeight="1" x14ac:dyDescent="0.2"/>
    <row r="98" s="388" customFormat="1" ht="13.5" hidden="1" customHeight="1" x14ac:dyDescent="0.2"/>
    <row r="99" s="388" customFormat="1" ht="13.5" hidden="1" customHeight="1" x14ac:dyDescent="0.2"/>
    <row r="100" s="388" customFormat="1" ht="13.5" hidden="1" customHeight="1" x14ac:dyDescent="0.2"/>
    <row r="101" s="388" customFormat="1" ht="13.5" hidden="1" customHeight="1" x14ac:dyDescent="0.2"/>
    <row r="102" s="388" customFormat="1" ht="13.5" hidden="1" customHeight="1" x14ac:dyDescent="0.2"/>
    <row r="103" s="388" customFormat="1" ht="13.5" hidden="1" customHeight="1" x14ac:dyDescent="0.2"/>
    <row r="104" s="388" customFormat="1" ht="13.5" hidden="1" customHeight="1" x14ac:dyDescent="0.2"/>
    <row r="105" s="388" customFormat="1" ht="13.5" hidden="1" customHeight="1" x14ac:dyDescent="0.2"/>
    <row r="106" s="388" customFormat="1" ht="13.5" hidden="1" customHeight="1" x14ac:dyDescent="0.2"/>
    <row r="107" s="388" customFormat="1" ht="13.5" hidden="1" customHeight="1" x14ac:dyDescent="0.2"/>
    <row r="108" s="388" customFormat="1" ht="13.5" hidden="1" customHeight="1" x14ac:dyDescent="0.2"/>
    <row r="109" s="388" customFormat="1" ht="13.5" hidden="1" customHeight="1" x14ac:dyDescent="0.2"/>
    <row r="110" s="388" customFormat="1" ht="13.5" hidden="1" customHeight="1" x14ac:dyDescent="0.2"/>
    <row r="111" s="388" customFormat="1" ht="13.5" hidden="1" customHeight="1" x14ac:dyDescent="0.2"/>
    <row r="112" s="388" customFormat="1" ht="13.5" hidden="1" customHeight="1" x14ac:dyDescent="0.2"/>
    <row r="113" s="388" customFormat="1" ht="13.5" hidden="1" customHeight="1" x14ac:dyDescent="0.2"/>
    <row r="114" s="388" customFormat="1" ht="13.5" hidden="1" customHeight="1" x14ac:dyDescent="0.2"/>
    <row r="115" s="388" customFormat="1" ht="13.5" hidden="1" customHeight="1" x14ac:dyDescent="0.2"/>
    <row r="116" s="388" customFormat="1" ht="13.5" hidden="1" customHeight="1" x14ac:dyDescent="0.2"/>
    <row r="117" s="388" customFormat="1" ht="13.5" hidden="1" customHeight="1" x14ac:dyDescent="0.2"/>
    <row r="118" s="388" customFormat="1" ht="13.5" hidden="1" customHeight="1" x14ac:dyDescent="0.2"/>
    <row r="119" s="388" customFormat="1" ht="13.5" hidden="1" customHeight="1" x14ac:dyDescent="0.2"/>
    <row r="120" s="388" customFormat="1" ht="13.5" hidden="1" customHeight="1" x14ac:dyDescent="0.2"/>
    <row r="121" s="388" customFormat="1" ht="13.5" hidden="1" customHeight="1" x14ac:dyDescent="0.2"/>
    <row r="122" s="388" customFormat="1" ht="13.5" hidden="1" customHeight="1" x14ac:dyDescent="0.2"/>
    <row r="123" s="388" customFormat="1" ht="13.5" hidden="1" customHeight="1" x14ac:dyDescent="0.2"/>
    <row r="124" s="388" customFormat="1" ht="13.5" hidden="1" customHeight="1" x14ac:dyDescent="0.2"/>
    <row r="125" s="388" customFormat="1" ht="13.5" hidden="1" customHeight="1" x14ac:dyDescent="0.2"/>
    <row r="126" s="388" customFormat="1" ht="13.5" hidden="1" customHeight="1" x14ac:dyDescent="0.2"/>
    <row r="127" s="388" customFormat="1" ht="13.5" hidden="1" customHeight="1" x14ac:dyDescent="0.2"/>
    <row r="128" s="388" customFormat="1" ht="13.5" hidden="1" customHeight="1" x14ac:dyDescent="0.2"/>
    <row r="129" s="388" customFormat="1" ht="13.5" hidden="1" customHeight="1" x14ac:dyDescent="0.2"/>
    <row r="130" s="388" customFormat="1" ht="13.5" hidden="1" customHeight="1" x14ac:dyDescent="0.2"/>
    <row r="131" s="388" customFormat="1" ht="13.5" hidden="1" customHeight="1" x14ac:dyDescent="0.2"/>
    <row r="132" s="388" customFormat="1" ht="13.5" hidden="1" customHeight="1" x14ac:dyDescent="0.2"/>
    <row r="133" s="388" customFormat="1" ht="13.5" hidden="1" customHeight="1" x14ac:dyDescent="0.2"/>
    <row r="134" s="388" customFormat="1" ht="13.5" hidden="1" customHeight="1" x14ac:dyDescent="0.2"/>
    <row r="135" s="388" customFormat="1" ht="13.5" hidden="1" customHeight="1" x14ac:dyDescent="0.2"/>
    <row r="136" s="388" customFormat="1" ht="13.5" hidden="1" customHeight="1" x14ac:dyDescent="0.2"/>
    <row r="137" s="388" customFormat="1" ht="13.5" hidden="1" customHeight="1" x14ac:dyDescent="0.2"/>
    <row r="138" s="388" customFormat="1" ht="13.5" hidden="1" customHeight="1" x14ac:dyDescent="0.2"/>
    <row r="139" s="388" customFormat="1" ht="13.5" hidden="1" customHeight="1" x14ac:dyDescent="0.2"/>
    <row r="140" s="388" customFormat="1" ht="13.5" hidden="1" customHeight="1" x14ac:dyDescent="0.2"/>
    <row r="141" s="388" customFormat="1" ht="13.5" hidden="1" customHeight="1" x14ac:dyDescent="0.2"/>
    <row r="142" s="388" customFormat="1" ht="13.5" hidden="1" customHeight="1" x14ac:dyDescent="0.2"/>
    <row r="143" s="388" customFormat="1" ht="13.5" hidden="1" customHeight="1" x14ac:dyDescent="0.2"/>
    <row r="144" s="388" customFormat="1" ht="13.5" hidden="1" customHeight="1" x14ac:dyDescent="0.2"/>
    <row r="145" s="388" customFormat="1" ht="13.5" hidden="1" customHeight="1" x14ac:dyDescent="0.2"/>
    <row r="146" s="388" customFormat="1" ht="13.5" hidden="1" customHeight="1" x14ac:dyDescent="0.2"/>
    <row r="147" s="388" customFormat="1" ht="13.5" hidden="1" customHeight="1" x14ac:dyDescent="0.2"/>
    <row r="148" s="388" customFormat="1" ht="13.5" hidden="1" customHeight="1" x14ac:dyDescent="0.2"/>
    <row r="149" s="388" customFormat="1" ht="13.5" hidden="1" customHeight="1" x14ac:dyDescent="0.2"/>
    <row r="150" s="388" customFormat="1" ht="13.5" hidden="1" customHeight="1" x14ac:dyDescent="0.2"/>
    <row r="151" s="388" customFormat="1" ht="13.5" hidden="1" customHeight="1" x14ac:dyDescent="0.2"/>
    <row r="152" s="388" customFormat="1" ht="13.5" hidden="1" customHeight="1" x14ac:dyDescent="0.2"/>
    <row r="153" s="388" customFormat="1" ht="13.5" hidden="1" customHeight="1" x14ac:dyDescent="0.2"/>
    <row r="154" s="388" customFormat="1" ht="13.5" hidden="1" customHeight="1" x14ac:dyDescent="0.2"/>
    <row r="155" s="388" customFormat="1" ht="13.5" hidden="1" customHeight="1" x14ac:dyDescent="0.2"/>
    <row r="156" s="388" customFormat="1" ht="13.5" hidden="1" customHeight="1" x14ac:dyDescent="0.2"/>
    <row r="157" s="388" customFormat="1" ht="13.5" hidden="1" customHeight="1" x14ac:dyDescent="0.2"/>
    <row r="158" s="388" customFormat="1" ht="13.5" hidden="1" customHeight="1" x14ac:dyDescent="0.2"/>
    <row r="159" s="388" customFormat="1" ht="13.5" hidden="1" customHeight="1" x14ac:dyDescent="0.2"/>
    <row r="160" s="388" customFormat="1" ht="13.5" hidden="1" customHeight="1" x14ac:dyDescent="0.2"/>
  </sheetData>
  <sheetProtection algorithmName="SHA-512" hashValue="5A8P2tss5zNkJdzO+oLMHHx5Sj1ehIFx06m758RkxwodoRyv+yEKx5fmZ4nG4FNLnkZZvbym68XH6vdP+aLK7Q==" saltValue="Agy1m9CptXlFnHcmtwbPu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headerFooter alignWithMargins="0">
    <oddFooter>
&amp;C&amp;P/&amp;N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0" zoomScaleNormal="100" zoomScaleSheetLayoutView="70" workbookViewId="0">
      <selection activeCell="AD80" sqref="AD80"/>
    </sheetView>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2" x14ac:dyDescent="0.2">
      <c r="S2" s="291"/>
      <c r="AH2" s="291"/>
    </row>
    <row r="3" spans="1: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2" x14ac:dyDescent="0.2"/>
    <row r="5" spans="1:34" ht="13.2" x14ac:dyDescent="0.2"/>
    <row r="6" spans="1:34" ht="13.2" x14ac:dyDescent="0.2"/>
    <row r="7" spans="1:34" ht="13.2" x14ac:dyDescent="0.2"/>
    <row r="8" spans="1:34" ht="13.2" x14ac:dyDescent="0.2"/>
    <row r="9" spans="1:34" ht="13.2" x14ac:dyDescent="0.2">
      <c r="AH9" s="29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
498</v>
      </c>
    </row>
  </sheetData>
  <sheetProtection algorithmName="SHA-512" hashValue="j3J2VM2nyVWlCO8xE7oAYdehh/JzHoMqcJbL+ELX/w1UJCCCuYAzT28uhzmdgEylZxWUGDrMpUNVsexltCkRSQ==" saltValue="odFdDnxljp2jDUvtSY+qRg=="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4" zoomScaleNormal="100" zoomScaleSheetLayoutView="55" workbookViewId="0">
      <selection activeCell="AD80" sqref="AD80"/>
    </sheetView>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2" x14ac:dyDescent="0.2">
      <c r="S2" s="291"/>
      <c r="AH2" s="291"/>
    </row>
    <row r="3" spans="2: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2" x14ac:dyDescent="0.2"/>
    <row r="5" spans="2:34" ht="13.2" x14ac:dyDescent="0.2"/>
    <row r="6" spans="2:34" ht="13.2" x14ac:dyDescent="0.2"/>
    <row r="7" spans="2:34" ht="13.2" x14ac:dyDescent="0.2"/>
    <row r="8" spans="2:34" ht="13.2" x14ac:dyDescent="0.2"/>
    <row r="9" spans="2:34" ht="13.2" x14ac:dyDescent="0.2">
      <c r="AH9" s="291"/>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c r="AG59" s="291"/>
      <c r="AH59" s="291"/>
    </row>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
498</v>
      </c>
    </row>
  </sheetData>
  <sheetProtection algorithmName="SHA-512" hashValue="fh0885T80MUA2lX380TzSJAzBW/moCsRdxO4ZQxlGqXIyK5YARv5UJsByzxeTTjwb2b3cc/uCaDSagNgEACP2A==" saltValue="ej2OT2mSCRNxigiYcnoKoA=="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
52</v>
      </c>
      <c r="E2" s="155"/>
      <c r="F2" s="156" t="s">
        <v>
549</v>
      </c>
      <c r="G2" s="157"/>
      <c r="H2" s="158"/>
    </row>
    <row r="3" spans="1:8" x14ac:dyDescent="0.2">
      <c r="A3" s="154" t="s">
        <v>
542</v>
      </c>
      <c r="B3" s="159"/>
      <c r="C3" s="160"/>
      <c r="D3" s="161">
        <v>
124837</v>
      </c>
      <c r="E3" s="162"/>
      <c r="F3" s="163">
        <v>
43773</v>
      </c>
      <c r="G3" s="164"/>
      <c r="H3" s="165"/>
    </row>
    <row r="4" spans="1:8" x14ac:dyDescent="0.2">
      <c r="A4" s="166"/>
      <c r="B4" s="167"/>
      <c r="C4" s="168"/>
      <c r="D4" s="169">
        <v>
85204</v>
      </c>
      <c r="E4" s="170"/>
      <c r="F4" s="171">
        <v>
30346</v>
      </c>
      <c r="G4" s="172"/>
      <c r="H4" s="173"/>
    </row>
    <row r="5" spans="1:8" x14ac:dyDescent="0.2">
      <c r="A5" s="154" t="s">
        <v>
544</v>
      </c>
      <c r="B5" s="159"/>
      <c r="C5" s="160"/>
      <c r="D5" s="161">
        <v>
170196</v>
      </c>
      <c r="E5" s="162"/>
      <c r="F5" s="163">
        <v>
51565</v>
      </c>
      <c r="G5" s="164"/>
      <c r="H5" s="165"/>
    </row>
    <row r="6" spans="1:8" x14ac:dyDescent="0.2">
      <c r="A6" s="166"/>
      <c r="B6" s="167"/>
      <c r="C6" s="168"/>
      <c r="D6" s="169">
        <v>
104029</v>
      </c>
      <c r="E6" s="170"/>
      <c r="F6" s="171">
        <v>
35359</v>
      </c>
      <c r="G6" s="172"/>
      <c r="H6" s="173"/>
    </row>
    <row r="7" spans="1:8" x14ac:dyDescent="0.2">
      <c r="A7" s="154" t="s">
        <v>
545</v>
      </c>
      <c r="B7" s="159"/>
      <c r="C7" s="160"/>
      <c r="D7" s="161">
        <v>
119008</v>
      </c>
      <c r="E7" s="162"/>
      <c r="F7" s="163">
        <v>
46686</v>
      </c>
      <c r="G7" s="164"/>
      <c r="H7" s="165"/>
    </row>
    <row r="8" spans="1:8" x14ac:dyDescent="0.2">
      <c r="A8" s="166"/>
      <c r="B8" s="167"/>
      <c r="C8" s="168"/>
      <c r="D8" s="169">
        <v>
80701</v>
      </c>
      <c r="E8" s="170"/>
      <c r="F8" s="171">
        <v>
32595</v>
      </c>
      <c r="G8" s="172"/>
      <c r="H8" s="173"/>
    </row>
    <row r="9" spans="1:8" x14ac:dyDescent="0.2">
      <c r="A9" s="154" t="s">
        <v>
546</v>
      </c>
      <c r="B9" s="159"/>
      <c r="C9" s="160"/>
      <c r="D9" s="161">
        <v>
200568</v>
      </c>
      <c r="E9" s="162"/>
      <c r="F9" s="163">
        <v>
49796</v>
      </c>
      <c r="G9" s="164"/>
      <c r="H9" s="165"/>
    </row>
    <row r="10" spans="1:8" x14ac:dyDescent="0.2">
      <c r="A10" s="166"/>
      <c r="B10" s="167"/>
      <c r="C10" s="168"/>
      <c r="D10" s="169">
        <v>
152911</v>
      </c>
      <c r="E10" s="170"/>
      <c r="F10" s="171">
        <v>
37281</v>
      </c>
      <c r="G10" s="172"/>
      <c r="H10" s="173"/>
    </row>
    <row r="11" spans="1:8" x14ac:dyDescent="0.2">
      <c r="A11" s="154" t="s">
        <v>
547</v>
      </c>
      <c r="B11" s="159"/>
      <c r="C11" s="160"/>
      <c r="D11" s="161">
        <v>
131171</v>
      </c>
      <c r="E11" s="162"/>
      <c r="F11" s="163">
        <v>
51681</v>
      </c>
      <c r="G11" s="164"/>
      <c r="H11" s="165"/>
    </row>
    <row r="12" spans="1:8" x14ac:dyDescent="0.2">
      <c r="A12" s="166"/>
      <c r="B12" s="167"/>
      <c r="C12" s="174"/>
      <c r="D12" s="169">
        <v>
112860</v>
      </c>
      <c r="E12" s="170"/>
      <c r="F12" s="171">
        <v>
37226</v>
      </c>
      <c r="G12" s="172"/>
      <c r="H12" s="173"/>
    </row>
    <row r="13" spans="1:8" x14ac:dyDescent="0.2">
      <c r="A13" s="154"/>
      <c r="B13" s="159"/>
      <c r="C13" s="175"/>
      <c r="D13" s="176">
        <v>
149156</v>
      </c>
      <c r="E13" s="177"/>
      <c r="F13" s="178">
        <v>
48700</v>
      </c>
      <c r="G13" s="179"/>
      <c r="H13" s="165"/>
    </row>
    <row r="14" spans="1:8" x14ac:dyDescent="0.2">
      <c r="A14" s="166"/>
      <c r="B14" s="167"/>
      <c r="C14" s="168"/>
      <c r="D14" s="169">
        <v>
107141</v>
      </c>
      <c r="E14" s="170"/>
      <c r="F14" s="171">
        <v>
34561</v>
      </c>
      <c r="G14" s="172"/>
      <c r="H14" s="173"/>
    </row>
    <row r="17" spans="1:11" x14ac:dyDescent="0.2">
      <c r="A17" s="150" t="s">
        <v>
53</v>
      </c>
    </row>
    <row r="18" spans="1:11" x14ac:dyDescent="0.2">
      <c r="A18" s="180"/>
      <c r="B18" s="180" t="str">
        <f>
実質収支比率等に係る経年分析!F$46</f>
        <v>
H27</v>
      </c>
      <c r="C18" s="180" t="str">
        <f>
実質収支比率等に係る経年分析!G$46</f>
        <v>
H28</v>
      </c>
      <c r="D18" s="180" t="str">
        <f>
実質収支比率等に係る経年分析!H$46</f>
        <v>
H29</v>
      </c>
      <c r="E18" s="180" t="str">
        <f>
実質収支比率等に係る経年分析!I$46</f>
        <v>
H30</v>
      </c>
      <c r="F18" s="180" t="str">
        <f>
実質収支比率等に係る経年分析!J$46</f>
        <v>
R01</v>
      </c>
    </row>
    <row r="19" spans="1:11" x14ac:dyDescent="0.2">
      <c r="A19" s="180" t="s">
        <v>
54</v>
      </c>
      <c r="B19" s="180">
        <f>
ROUND(VALUE(SUBSTITUTE(実質収支比率等に係る経年分析!F$48,"▲","-")),2)</f>
        <v>
12.31</v>
      </c>
      <c r="C19" s="180">
        <f>
ROUND(VALUE(SUBSTITUTE(実質収支比率等に係る経年分析!G$48,"▲","-")),2)</f>
        <v>
4.6500000000000004</v>
      </c>
      <c r="D19" s="180">
        <f>
ROUND(VALUE(SUBSTITUTE(実質収支比率等に係る経年分析!H$48,"▲","-")),2)</f>
        <v>
3.36</v>
      </c>
      <c r="E19" s="180">
        <f>
ROUND(VALUE(SUBSTITUTE(実質収支比率等に係る経年分析!I$48,"▲","-")),2)</f>
        <v>
3.86</v>
      </c>
      <c r="F19" s="180">
        <f>
ROUND(VALUE(SUBSTITUTE(実質収支比率等に係る経年分析!J$48,"▲","-")),2)</f>
        <v>
5.77</v>
      </c>
    </row>
    <row r="20" spans="1:11" x14ac:dyDescent="0.2">
      <c r="A20" s="180" t="s">
        <v>
55</v>
      </c>
      <c r="B20" s="180">
        <f>
ROUND(VALUE(SUBSTITUTE(実質収支比率等に係る経年分析!F$47,"▲","-")),2)</f>
        <v>
117.04</v>
      </c>
      <c r="C20" s="180">
        <f>
ROUND(VALUE(SUBSTITUTE(実質収支比率等に係る経年分析!G$47,"▲","-")),2)</f>
        <v>
127.16</v>
      </c>
      <c r="D20" s="180">
        <f>
ROUND(VALUE(SUBSTITUTE(実質収支比率等に係る経年分析!H$47,"▲","-")),2)</f>
        <v>
139.93</v>
      </c>
      <c r="E20" s="180">
        <f>
ROUND(VALUE(SUBSTITUTE(実質収支比率等に係る経年分析!I$47,"▲","-")),2)</f>
        <v>
140.71</v>
      </c>
      <c r="F20" s="180">
        <f>
ROUND(VALUE(SUBSTITUTE(実質収支比率等に係る経年分析!J$47,"▲","-")),2)</f>
        <v>
142.44999999999999</v>
      </c>
    </row>
    <row r="21" spans="1:11" x14ac:dyDescent="0.2">
      <c r="A21" s="180" t="s">
        <v>
56</v>
      </c>
      <c r="B21" s="180">
        <f>
IF(ISNUMBER(VALUE(SUBSTITUTE(実質収支比率等に係る経年分析!F$49,"▲","-"))),ROUND(VALUE(SUBSTITUTE(実質収支比率等に係る経年分析!F$49,"▲","-")),2),NA())</f>
        <v>
21.27</v>
      </c>
      <c r="C21" s="180">
        <f>
IF(ISNUMBER(VALUE(SUBSTITUTE(実質収支比率等に係る経年分析!G$49,"▲","-"))),ROUND(VALUE(SUBSTITUTE(実質収支比率等に係る経年分析!G$49,"▲","-")),2),NA())</f>
        <v>
1.76</v>
      </c>
      <c r="D21" s="180">
        <f>
IF(ISNUMBER(VALUE(SUBSTITUTE(実質収支比率等に係る経年分析!H$49,"▲","-"))),ROUND(VALUE(SUBSTITUTE(実質収支比率等に係る経年分析!H$49,"▲","-")),2),NA())</f>
        <v>
6.67</v>
      </c>
      <c r="E21" s="180">
        <f>
IF(ISNUMBER(VALUE(SUBSTITUTE(実質収支比率等に係る経年分析!I$49,"▲","-"))),ROUND(VALUE(SUBSTITUTE(実質収支比率等に係る経年分析!I$49,"▲","-")),2),NA())</f>
        <v>
7.75</v>
      </c>
      <c r="F21" s="180">
        <f>
IF(ISNUMBER(VALUE(SUBSTITUTE(実質収支比率等に係る経年分析!J$49,"▲","-"))),ROUND(VALUE(SUBSTITUTE(実質収支比率等に係る経年分析!J$49,"▲","-")),2),NA())</f>
        <v>
9.25</v>
      </c>
    </row>
    <row r="24" spans="1:11" x14ac:dyDescent="0.2">
      <c r="A24" s="150" t="s">
        <v>
57</v>
      </c>
    </row>
    <row r="25" spans="1:11" x14ac:dyDescent="0.2">
      <c r="A25" s="181"/>
      <c r="B25" s="181" t="str">
        <f>
連結実質赤字比率に係る赤字・黒字の構成分析!F$33</f>
        <v>
H27</v>
      </c>
      <c r="C25" s="181"/>
      <c r="D25" s="181" t="str">
        <f>
連結実質赤字比率に係る赤字・黒字の構成分析!G$33</f>
        <v>
H28</v>
      </c>
      <c r="E25" s="181"/>
      <c r="F25" s="181" t="str">
        <f>
連結実質赤字比率に係る赤字・黒字の構成分析!H$33</f>
        <v>
H29</v>
      </c>
      <c r="G25" s="181"/>
      <c r="H25" s="181" t="str">
        <f>
連結実質赤字比率に係る赤字・黒字の構成分析!I$33</f>
        <v>
H30</v>
      </c>
      <c r="I25" s="181"/>
      <c r="J25" s="181" t="str">
        <f>
連結実質赤字比率に係る赤字・黒字の構成分析!J$33</f>
        <v>
R01</v>
      </c>
      <c r="K25" s="181"/>
    </row>
    <row r="26" spans="1:11" x14ac:dyDescent="0.2">
      <c r="A26" s="181"/>
      <c r="B26" s="181" t="s">
        <v>
58</v>
      </c>
      <c r="C26" s="181" t="s">
        <v>
59</v>
      </c>
      <c r="D26" s="181" t="s">
        <v>
58</v>
      </c>
      <c r="E26" s="181" t="s">
        <v>
59</v>
      </c>
      <c r="F26" s="181" t="s">
        <v>
58</v>
      </c>
      <c r="G26" s="181" t="s">
        <v>
59</v>
      </c>
      <c r="H26" s="181" t="s">
        <v>
58</v>
      </c>
      <c r="I26" s="181" t="s">
        <v>
59</v>
      </c>
      <c r="J26" s="181" t="s">
        <v>
58</v>
      </c>
      <c r="K26" s="181" t="s">
        <v>
59</v>
      </c>
    </row>
    <row r="27" spans="1:11" x14ac:dyDescent="0.2">
      <c r="A27" s="181" t="str">
        <f>
IF(連結実質赤字比率に係る赤字・黒字の構成分析!C$43="",NA(),連結実質赤字比率に係る赤字・黒字の構成分析!C$43)</f>
        <v>
その他会計（黒字）</v>
      </c>
      <c r="B27" s="181" t="e">
        <f>
IF(ROUND(VALUE(SUBSTITUTE(連結実質赤字比率に係る赤字・黒字の構成分析!F$43,"▲", "-")), 2) &lt; 0, ABS(ROUND(VALUE(SUBSTITUTE(連結実質赤字比率に係る赤字・黒字の構成分析!F$43,"▲", "-")), 2)), NA())</f>
        <v>
#VALUE!</v>
      </c>
      <c r="C27" s="181" t="e">
        <f>
IF(ROUND(VALUE(SUBSTITUTE(連結実質赤字比率に係る赤字・黒字の構成分析!F$43,"▲", "-")), 2) &gt;= 0, ABS(ROUND(VALUE(SUBSTITUTE(連結実質赤字比率に係る赤字・黒字の構成分析!F$43,"▲", "-")), 2)), NA())</f>
        <v>
#VALUE!</v>
      </c>
      <c r="D27" s="181" t="e">
        <f>
IF(ROUND(VALUE(SUBSTITUTE(連結実質赤字比率に係る赤字・黒字の構成分析!G$43,"▲", "-")), 2) &lt; 0, ABS(ROUND(VALUE(SUBSTITUTE(連結実質赤字比率に係る赤字・黒字の構成分析!G$43,"▲", "-")), 2)), NA())</f>
        <v>
#VALUE!</v>
      </c>
      <c r="E27" s="181" t="e">
        <f>
IF(ROUND(VALUE(SUBSTITUTE(連結実質赤字比率に係る赤字・黒字の構成分析!G$43,"▲", "-")), 2) &gt;= 0, ABS(ROUND(VALUE(SUBSTITUTE(連結実質赤字比率に係る赤字・黒字の構成分析!G$43,"▲", "-")), 2)), NA())</f>
        <v>
#VALUE!</v>
      </c>
      <c r="F27" s="181" t="e">
        <f>
IF(ROUND(VALUE(SUBSTITUTE(連結実質赤字比率に係る赤字・黒字の構成分析!H$43,"▲", "-")), 2) &lt; 0, ABS(ROUND(VALUE(SUBSTITUTE(連結実質赤字比率に係る赤字・黒字の構成分析!H$43,"▲", "-")), 2)), NA())</f>
        <v>
#VALUE!</v>
      </c>
      <c r="G27" s="181" t="e">
        <f>
IF(ROUND(VALUE(SUBSTITUTE(連結実質赤字比率に係る赤字・黒字の構成分析!H$43,"▲", "-")), 2) &gt;= 0, ABS(ROUND(VALUE(SUBSTITUTE(連結実質赤字比率に係る赤字・黒字の構成分析!H$43,"▲", "-")), 2)), NA())</f>
        <v>
#VALUE!</v>
      </c>
      <c r="H27" s="181" t="e">
        <f>
IF(ROUND(VALUE(SUBSTITUTE(連結実質赤字比率に係る赤字・黒字の構成分析!I$43,"▲", "-")), 2) &lt; 0, ABS(ROUND(VALUE(SUBSTITUTE(連結実質赤字比率に係る赤字・黒字の構成分析!I$43,"▲", "-")), 2)), NA())</f>
        <v>
#VALUE!</v>
      </c>
      <c r="I27" s="181" t="e">
        <f>
IF(ROUND(VALUE(SUBSTITUTE(連結実質赤字比率に係る赤字・黒字の構成分析!I$43,"▲", "-")), 2) &gt;= 0, ABS(ROUND(VALUE(SUBSTITUTE(連結実質赤字比率に係る赤字・黒字の構成分析!I$43,"▲", "-")), 2)), NA())</f>
        <v>
#VALUE!</v>
      </c>
      <c r="J27" s="181" t="e">
        <f>
IF(ROUND(VALUE(SUBSTITUTE(連結実質赤字比率に係る赤字・黒字の構成分析!J$43,"▲", "-")), 2) &lt; 0, ABS(ROUND(VALUE(SUBSTITUTE(連結実質赤字比率に係る赤字・黒字の構成分析!J$43,"▲", "-")), 2)), NA())</f>
        <v>
#VALUE!</v>
      </c>
      <c r="K27" s="181" t="e">
        <f>
IF(ROUND(VALUE(SUBSTITUTE(連結実質赤字比率に係る赤字・黒字の構成分析!J$43,"▲", "-")), 2) &gt;= 0, ABS(ROUND(VALUE(SUBSTITUTE(連結実質赤字比率に係る赤字・黒字の構成分析!J$43,"▲", "-")), 2)), NA())</f>
        <v>
#VALUE!</v>
      </c>
    </row>
    <row r="28" spans="1:11" x14ac:dyDescent="0.2">
      <c r="A28" s="181" t="str">
        <f>
IF(連結実質赤字比率に係る赤字・黒字の構成分析!C$42="",NA(),連結実質赤字比率に係る赤字・黒字の構成分析!C$42)</f>
        <v>
その他会計（赤字）</v>
      </c>
      <c r="B28" s="181" t="e">
        <f>
IF(ROUND(VALUE(SUBSTITUTE(連結実質赤字比率に係る赤字・黒字の構成分析!F$42,"▲", "-")), 2) &lt; 0, ABS(ROUND(VALUE(SUBSTITUTE(連結実質赤字比率に係る赤字・黒字の構成分析!F$42,"▲", "-")), 2)), NA())</f>
        <v>
#VALUE!</v>
      </c>
      <c r="C28" s="181" t="e">
        <f>
IF(ROUND(VALUE(SUBSTITUTE(連結実質赤字比率に係る赤字・黒字の構成分析!F$42,"▲", "-")), 2) &gt;= 0, ABS(ROUND(VALUE(SUBSTITUTE(連結実質赤字比率に係る赤字・黒字の構成分析!F$42,"▲", "-")), 2)), NA())</f>
        <v>
#VALUE!</v>
      </c>
      <c r="D28" s="181" t="e">
        <f>
IF(ROUND(VALUE(SUBSTITUTE(連結実質赤字比率に係る赤字・黒字の構成分析!G$42,"▲", "-")), 2) &lt; 0, ABS(ROUND(VALUE(SUBSTITUTE(連結実質赤字比率に係る赤字・黒字の構成分析!G$42,"▲", "-")), 2)), NA())</f>
        <v>
#VALUE!</v>
      </c>
      <c r="E28" s="181" t="e">
        <f>
IF(ROUND(VALUE(SUBSTITUTE(連結実質赤字比率に係る赤字・黒字の構成分析!G$42,"▲", "-")), 2) &gt;= 0, ABS(ROUND(VALUE(SUBSTITUTE(連結実質赤字比率に係る赤字・黒字の構成分析!G$42,"▲", "-")), 2)), NA())</f>
        <v>
#VALUE!</v>
      </c>
      <c r="F28" s="181" t="e">
        <f>
IF(ROUND(VALUE(SUBSTITUTE(連結実質赤字比率に係る赤字・黒字の構成分析!H$42,"▲", "-")), 2) &lt; 0, ABS(ROUND(VALUE(SUBSTITUTE(連結実質赤字比率に係る赤字・黒字の構成分析!H$42,"▲", "-")), 2)), NA())</f>
        <v>
#VALUE!</v>
      </c>
      <c r="G28" s="181" t="e">
        <f>
IF(ROUND(VALUE(SUBSTITUTE(連結実質赤字比率に係る赤字・黒字の構成分析!H$42,"▲", "-")), 2) &gt;= 0, ABS(ROUND(VALUE(SUBSTITUTE(連結実質赤字比率に係る赤字・黒字の構成分析!H$42,"▲", "-")), 2)), NA())</f>
        <v>
#VALUE!</v>
      </c>
      <c r="H28" s="181" t="e">
        <f>
IF(ROUND(VALUE(SUBSTITUTE(連結実質赤字比率に係る赤字・黒字の構成分析!I$42,"▲", "-")), 2) &lt; 0, ABS(ROUND(VALUE(SUBSTITUTE(連結実質赤字比率に係る赤字・黒字の構成分析!I$42,"▲", "-")), 2)), NA())</f>
        <v>
#VALUE!</v>
      </c>
      <c r="I28" s="181" t="e">
        <f>
IF(ROUND(VALUE(SUBSTITUTE(連結実質赤字比率に係る赤字・黒字の構成分析!I$42,"▲", "-")), 2) &gt;= 0, ABS(ROUND(VALUE(SUBSTITUTE(連結実質赤字比率に係る赤字・黒字の構成分析!I$42,"▲", "-")), 2)), NA())</f>
        <v>
#VALUE!</v>
      </c>
      <c r="J28" s="181" t="e">
        <f>
IF(ROUND(VALUE(SUBSTITUTE(連結実質赤字比率に係る赤字・黒字の構成分析!J$42,"▲", "-")), 2) &lt; 0, ABS(ROUND(VALUE(SUBSTITUTE(連結実質赤字比率に係る赤字・黒字の構成分析!J$42,"▲", "-")), 2)), NA())</f>
        <v>
#VALUE!</v>
      </c>
      <c r="K28" s="181" t="e">
        <f>
IF(ROUND(VALUE(SUBSTITUTE(連結実質赤字比率に係る赤字・黒字の構成分析!J$42,"▲", "-")), 2) &gt;= 0, ABS(ROUND(VALUE(SUBSTITUTE(連結実質赤字比率に係る赤字・黒字の構成分析!J$42,"▲", "-")), 2)), NA())</f>
        <v>
#VALUE!</v>
      </c>
    </row>
    <row r="29" spans="1:11" x14ac:dyDescent="0.2">
      <c r="A29" s="181" t="e">
        <f>
IF(連結実質赤字比率に係る赤字・黒字の構成分析!C$41="",NA(),連結実質赤字比率に係る赤字・黒字の構成分析!C$41)</f>
        <v>
#N/A</v>
      </c>
      <c r="B29" s="181" t="e">
        <f>
IF(ROUND(VALUE(SUBSTITUTE(連結実質赤字比率に係る赤字・黒字の構成分析!F$41,"▲", "-")), 2) &lt; 0, ABS(ROUND(VALUE(SUBSTITUTE(連結実質赤字比率に係る赤字・黒字の構成分析!F$41,"▲", "-")), 2)), NA())</f>
        <v>
#VALUE!</v>
      </c>
      <c r="C29" s="181" t="e">
        <f>
IF(ROUND(VALUE(SUBSTITUTE(連結実質赤字比率に係る赤字・黒字の構成分析!F$41,"▲", "-")), 2) &gt;= 0, ABS(ROUND(VALUE(SUBSTITUTE(連結実質赤字比率に係る赤字・黒字の構成分析!F$41,"▲", "-")), 2)), NA())</f>
        <v>
#VALUE!</v>
      </c>
      <c r="D29" s="181" t="e">
        <f>
IF(ROUND(VALUE(SUBSTITUTE(連結実質赤字比率に係る赤字・黒字の構成分析!G$41,"▲", "-")), 2) &lt; 0, ABS(ROUND(VALUE(SUBSTITUTE(連結実質赤字比率に係る赤字・黒字の構成分析!G$41,"▲", "-")), 2)), NA())</f>
        <v>
#VALUE!</v>
      </c>
      <c r="E29" s="181" t="e">
        <f>
IF(ROUND(VALUE(SUBSTITUTE(連結実質赤字比率に係る赤字・黒字の構成分析!G$41,"▲", "-")), 2) &gt;= 0, ABS(ROUND(VALUE(SUBSTITUTE(連結実質赤字比率に係る赤字・黒字の構成分析!G$41,"▲", "-")), 2)), NA())</f>
        <v>
#VALUE!</v>
      </c>
      <c r="F29" s="181" t="e">
        <f>
IF(ROUND(VALUE(SUBSTITUTE(連結実質赤字比率に係る赤字・黒字の構成分析!H$41,"▲", "-")), 2) &lt; 0, ABS(ROUND(VALUE(SUBSTITUTE(連結実質赤字比率に係る赤字・黒字の構成分析!H$41,"▲", "-")), 2)), NA())</f>
        <v>
#VALUE!</v>
      </c>
      <c r="G29" s="181" t="e">
        <f>
IF(ROUND(VALUE(SUBSTITUTE(連結実質赤字比率に係る赤字・黒字の構成分析!H$41,"▲", "-")), 2) &gt;= 0, ABS(ROUND(VALUE(SUBSTITUTE(連結実質赤字比率に係る赤字・黒字の構成分析!H$41,"▲", "-")), 2)), NA())</f>
        <v>
#VALUE!</v>
      </c>
      <c r="H29" s="181" t="e">
        <f>
IF(ROUND(VALUE(SUBSTITUTE(連結実質赤字比率に係る赤字・黒字の構成分析!I$41,"▲", "-")), 2) &lt; 0, ABS(ROUND(VALUE(SUBSTITUTE(連結実質赤字比率に係る赤字・黒字の構成分析!I$41,"▲", "-")), 2)), NA())</f>
        <v>
#VALUE!</v>
      </c>
      <c r="I29" s="181" t="e">
        <f>
IF(ROUND(VALUE(SUBSTITUTE(連結実質赤字比率に係る赤字・黒字の構成分析!I$41,"▲", "-")), 2) &gt;= 0, ABS(ROUND(VALUE(SUBSTITUTE(連結実質赤字比率に係る赤字・黒字の構成分析!I$41,"▲", "-")), 2)), NA())</f>
        <v>
#VALUE!</v>
      </c>
      <c r="J29" s="181" t="e">
        <f>
IF(ROUND(VALUE(SUBSTITUTE(連結実質赤字比率に係る赤字・黒字の構成分析!J$41,"▲", "-")), 2) &lt; 0, ABS(ROUND(VALUE(SUBSTITUTE(連結実質赤字比率に係る赤字・黒字の構成分析!J$41,"▲", "-")), 2)), NA())</f>
        <v>
#VALUE!</v>
      </c>
      <c r="K29" s="181" t="e">
        <f>
IF(ROUND(VALUE(SUBSTITUTE(連結実質赤字比率に係る赤字・黒字の構成分析!J$41,"▲", "-")), 2) &gt;= 0, ABS(ROUND(VALUE(SUBSTITUTE(連結実質赤字比率に係る赤字・黒字の構成分析!J$41,"▲", "-")), 2)), NA())</f>
        <v>
#VALUE!</v>
      </c>
    </row>
    <row r="30" spans="1:11" x14ac:dyDescent="0.2">
      <c r="A30" s="181" t="e">
        <f>
IF(連結実質赤字比率に係る赤字・黒字の構成分析!C$40="",NA(),連結実質赤字比率に係る赤字・黒字の構成分析!C$40)</f>
        <v>
#N/A</v>
      </c>
      <c r="B30" s="181" t="e">
        <f>
IF(ROUND(VALUE(SUBSTITUTE(連結実質赤字比率に係る赤字・黒字の構成分析!F$40,"▲", "-")), 2) &lt; 0, ABS(ROUND(VALUE(SUBSTITUTE(連結実質赤字比率に係る赤字・黒字の構成分析!F$40,"▲", "-")), 2)), NA())</f>
        <v>
#VALUE!</v>
      </c>
      <c r="C30" s="181" t="e">
        <f>
IF(ROUND(VALUE(SUBSTITUTE(連結実質赤字比率に係る赤字・黒字の構成分析!F$40,"▲", "-")), 2) &gt;= 0, ABS(ROUND(VALUE(SUBSTITUTE(連結実質赤字比率に係る赤字・黒字の構成分析!F$40,"▲", "-")), 2)), NA())</f>
        <v>
#VALUE!</v>
      </c>
      <c r="D30" s="181" t="e">
        <f>
IF(ROUND(VALUE(SUBSTITUTE(連結実質赤字比率に係る赤字・黒字の構成分析!G$40,"▲", "-")), 2) &lt; 0, ABS(ROUND(VALUE(SUBSTITUTE(連結実質赤字比率に係る赤字・黒字の構成分析!G$40,"▲", "-")), 2)), NA())</f>
        <v>
#VALUE!</v>
      </c>
      <c r="E30" s="181" t="e">
        <f>
IF(ROUND(VALUE(SUBSTITUTE(連結実質赤字比率に係る赤字・黒字の構成分析!G$40,"▲", "-")), 2) &gt;= 0, ABS(ROUND(VALUE(SUBSTITUTE(連結実質赤字比率に係る赤字・黒字の構成分析!G$40,"▲", "-")), 2)), NA())</f>
        <v>
#VALUE!</v>
      </c>
      <c r="F30" s="181" t="e">
        <f>
IF(ROUND(VALUE(SUBSTITUTE(連結実質赤字比率に係る赤字・黒字の構成分析!H$40,"▲", "-")), 2) &lt; 0, ABS(ROUND(VALUE(SUBSTITUTE(連結実質赤字比率に係る赤字・黒字の構成分析!H$40,"▲", "-")), 2)), NA())</f>
        <v>
#VALUE!</v>
      </c>
      <c r="G30" s="181" t="e">
        <f>
IF(ROUND(VALUE(SUBSTITUTE(連結実質赤字比率に係る赤字・黒字の構成分析!H$40,"▲", "-")), 2) &gt;= 0, ABS(ROUND(VALUE(SUBSTITUTE(連結実質赤字比率に係る赤字・黒字の構成分析!H$40,"▲", "-")), 2)), NA())</f>
        <v>
#VALUE!</v>
      </c>
      <c r="H30" s="181" t="e">
        <f>
IF(ROUND(VALUE(SUBSTITUTE(連結実質赤字比率に係る赤字・黒字の構成分析!I$40,"▲", "-")), 2) &lt; 0, ABS(ROUND(VALUE(SUBSTITUTE(連結実質赤字比率に係る赤字・黒字の構成分析!I$40,"▲", "-")), 2)), NA())</f>
        <v>
#VALUE!</v>
      </c>
      <c r="I30" s="181" t="e">
        <f>
IF(ROUND(VALUE(SUBSTITUTE(連結実質赤字比率に係る赤字・黒字の構成分析!I$40,"▲", "-")), 2) &gt;= 0, ABS(ROUND(VALUE(SUBSTITUTE(連結実質赤字比率に係る赤字・黒字の構成分析!I$40,"▲", "-")), 2)), NA())</f>
        <v>
#VALUE!</v>
      </c>
      <c r="J30" s="181" t="e">
        <f>
IF(ROUND(VALUE(SUBSTITUTE(連結実質赤字比率に係る赤字・黒字の構成分析!J$40,"▲", "-")), 2) &lt; 0, ABS(ROUND(VALUE(SUBSTITUTE(連結実質赤字比率に係る赤字・黒字の構成分析!J$40,"▲", "-")), 2)), NA())</f>
        <v>
#VALUE!</v>
      </c>
      <c r="K30" s="181" t="e">
        <f>
IF(ROUND(VALUE(SUBSTITUTE(連結実質赤字比率に係る赤字・黒字の構成分析!J$40,"▲", "-")), 2) &gt;= 0, ABS(ROUND(VALUE(SUBSTITUTE(連結実質赤字比率に係る赤字・黒字の構成分析!J$40,"▲", "-")), 2)), NA())</f>
        <v>
#VALUE!</v>
      </c>
    </row>
    <row r="31" spans="1:11" x14ac:dyDescent="0.2">
      <c r="A31" s="181" t="e">
        <f>
IF(連結実質赤字比率に係る赤字・黒字の構成分析!C$39="",NA(),連結実質赤字比率に係る赤字・黒字の構成分析!C$39)</f>
        <v>
#N/A</v>
      </c>
      <c r="B31" s="181" t="e">
        <f>
IF(ROUND(VALUE(SUBSTITUTE(連結実質赤字比率に係る赤字・黒字の構成分析!F$39,"▲", "-")), 2) &lt; 0, ABS(ROUND(VALUE(SUBSTITUTE(連結実質赤字比率に係る赤字・黒字の構成分析!F$39,"▲", "-")), 2)), NA())</f>
        <v>
#VALUE!</v>
      </c>
      <c r="C31" s="181" t="e">
        <f>
IF(ROUND(VALUE(SUBSTITUTE(連結実質赤字比率に係る赤字・黒字の構成分析!F$39,"▲", "-")), 2) &gt;= 0, ABS(ROUND(VALUE(SUBSTITUTE(連結実質赤字比率に係る赤字・黒字の構成分析!F$39,"▲", "-")), 2)), NA())</f>
        <v>
#VALUE!</v>
      </c>
      <c r="D31" s="181" t="e">
        <f>
IF(ROUND(VALUE(SUBSTITUTE(連結実質赤字比率に係る赤字・黒字の構成分析!G$39,"▲", "-")), 2) &lt; 0, ABS(ROUND(VALUE(SUBSTITUTE(連結実質赤字比率に係る赤字・黒字の構成分析!G$39,"▲", "-")), 2)), NA())</f>
        <v>
#VALUE!</v>
      </c>
      <c r="E31" s="181" t="e">
        <f>
IF(ROUND(VALUE(SUBSTITUTE(連結実質赤字比率に係る赤字・黒字の構成分析!G$39,"▲", "-")), 2) &gt;= 0, ABS(ROUND(VALUE(SUBSTITUTE(連結実質赤字比率に係る赤字・黒字の構成分析!G$39,"▲", "-")), 2)), NA())</f>
        <v>
#VALUE!</v>
      </c>
      <c r="F31" s="181" t="e">
        <f>
IF(ROUND(VALUE(SUBSTITUTE(連結実質赤字比率に係る赤字・黒字の構成分析!H$39,"▲", "-")), 2) &lt; 0, ABS(ROUND(VALUE(SUBSTITUTE(連結実質赤字比率に係る赤字・黒字の構成分析!H$39,"▲", "-")), 2)), NA())</f>
        <v>
#VALUE!</v>
      </c>
      <c r="G31" s="181" t="e">
        <f>
IF(ROUND(VALUE(SUBSTITUTE(連結実質赤字比率に係る赤字・黒字の構成分析!H$39,"▲", "-")), 2) &gt;= 0, ABS(ROUND(VALUE(SUBSTITUTE(連結実質赤字比率に係る赤字・黒字の構成分析!H$39,"▲", "-")), 2)), NA())</f>
        <v>
#VALUE!</v>
      </c>
      <c r="H31" s="181" t="e">
        <f>
IF(ROUND(VALUE(SUBSTITUTE(連結実質赤字比率に係る赤字・黒字の構成分析!I$39,"▲", "-")), 2) &lt; 0, ABS(ROUND(VALUE(SUBSTITUTE(連結実質赤字比率に係る赤字・黒字の構成分析!I$39,"▲", "-")), 2)), NA())</f>
        <v>
#VALUE!</v>
      </c>
      <c r="I31" s="181" t="e">
        <f>
IF(ROUND(VALUE(SUBSTITUTE(連結実質赤字比率に係る赤字・黒字の構成分析!I$39,"▲", "-")), 2) &gt;= 0, ABS(ROUND(VALUE(SUBSTITUTE(連結実質赤字比率に係る赤字・黒字の構成分析!I$39,"▲", "-")), 2)), NA())</f>
        <v>
#VALUE!</v>
      </c>
      <c r="J31" s="181" t="e">
        <f>
IF(ROUND(VALUE(SUBSTITUTE(連結実質赤字比率に係る赤字・黒字の構成分析!J$39,"▲", "-")), 2) &lt; 0, ABS(ROUND(VALUE(SUBSTITUTE(連結実質赤字比率に係る赤字・黒字の構成分析!J$39,"▲", "-")), 2)), NA())</f>
        <v>
#VALUE!</v>
      </c>
      <c r="K31" s="181" t="e">
        <f>
IF(ROUND(VALUE(SUBSTITUTE(連結実質赤字比率に係る赤字・黒字の構成分析!J$39,"▲", "-")), 2) &gt;= 0, ABS(ROUND(VALUE(SUBSTITUTE(連結実質赤字比率に係る赤字・黒字の構成分析!J$39,"▲", "-")), 2)), NA())</f>
        <v>
#VALUE!</v>
      </c>
    </row>
    <row r="32" spans="1:11" x14ac:dyDescent="0.2">
      <c r="A32" s="181" t="e">
        <f>
IF(連結実質赤字比率に係る赤字・黒字の構成分析!C$38="",NA(),連結実質赤字比率に係る赤字・黒字の構成分析!C$38)</f>
        <v>
#N/A</v>
      </c>
      <c r="B32" s="181" t="e">
        <f>
IF(ROUND(VALUE(SUBSTITUTE(連結実質赤字比率に係る赤字・黒字の構成分析!F$38,"▲", "-")), 2) &lt; 0, ABS(ROUND(VALUE(SUBSTITUTE(連結実質赤字比率に係る赤字・黒字の構成分析!F$38,"▲", "-")), 2)), NA())</f>
        <v>
#VALUE!</v>
      </c>
      <c r="C32" s="181" t="e">
        <f>
IF(ROUND(VALUE(SUBSTITUTE(連結実質赤字比率に係る赤字・黒字の構成分析!F$38,"▲", "-")), 2) &gt;= 0, ABS(ROUND(VALUE(SUBSTITUTE(連結実質赤字比率に係る赤字・黒字の構成分析!F$38,"▲", "-")), 2)), NA())</f>
        <v>
#VALUE!</v>
      </c>
      <c r="D32" s="181" t="e">
        <f>
IF(ROUND(VALUE(SUBSTITUTE(連結実質赤字比率に係る赤字・黒字の構成分析!G$38,"▲", "-")), 2) &lt; 0, ABS(ROUND(VALUE(SUBSTITUTE(連結実質赤字比率に係る赤字・黒字の構成分析!G$38,"▲", "-")), 2)), NA())</f>
        <v>
#VALUE!</v>
      </c>
      <c r="E32" s="181" t="e">
        <f>
IF(ROUND(VALUE(SUBSTITUTE(連結実質赤字比率に係る赤字・黒字の構成分析!G$38,"▲", "-")), 2) &gt;= 0, ABS(ROUND(VALUE(SUBSTITUTE(連結実質赤字比率に係る赤字・黒字の構成分析!G$38,"▲", "-")), 2)), NA())</f>
        <v>
#VALUE!</v>
      </c>
      <c r="F32" s="181" t="e">
        <f>
IF(ROUND(VALUE(SUBSTITUTE(連結実質赤字比率に係る赤字・黒字の構成分析!H$38,"▲", "-")), 2) &lt; 0, ABS(ROUND(VALUE(SUBSTITUTE(連結実質赤字比率に係る赤字・黒字の構成分析!H$38,"▲", "-")), 2)), NA())</f>
        <v>
#VALUE!</v>
      </c>
      <c r="G32" s="181" t="e">
        <f>
IF(ROUND(VALUE(SUBSTITUTE(連結実質赤字比率に係る赤字・黒字の構成分析!H$38,"▲", "-")), 2) &gt;= 0, ABS(ROUND(VALUE(SUBSTITUTE(連結実質赤字比率に係る赤字・黒字の構成分析!H$38,"▲", "-")), 2)), NA())</f>
        <v>
#VALUE!</v>
      </c>
      <c r="H32" s="181" t="e">
        <f>
IF(ROUND(VALUE(SUBSTITUTE(連結実質赤字比率に係る赤字・黒字の構成分析!I$38,"▲", "-")), 2) &lt; 0, ABS(ROUND(VALUE(SUBSTITUTE(連結実質赤字比率に係る赤字・黒字の構成分析!I$38,"▲", "-")), 2)), NA())</f>
        <v>
#VALUE!</v>
      </c>
      <c r="I32" s="181" t="e">
        <f>
IF(ROUND(VALUE(SUBSTITUTE(連結実質赤字比率に係る赤字・黒字の構成分析!I$38,"▲", "-")), 2) &gt;= 0, ABS(ROUND(VALUE(SUBSTITUTE(連結実質赤字比率に係る赤字・黒字の構成分析!I$38,"▲", "-")), 2)), NA())</f>
        <v>
#VALUE!</v>
      </c>
      <c r="J32" s="181" t="e">
        <f>
IF(ROUND(VALUE(SUBSTITUTE(連結実質赤字比率に係る赤字・黒字の構成分析!J$38,"▲", "-")), 2) &lt; 0, ABS(ROUND(VALUE(SUBSTITUTE(連結実質赤字比率に係る赤字・黒字の構成分析!J$38,"▲", "-")), 2)), NA())</f>
        <v>
#VALUE!</v>
      </c>
      <c r="K32" s="181" t="e">
        <f>
IF(ROUND(VALUE(SUBSTITUTE(連結実質赤字比率に係る赤字・黒字の構成分析!J$38,"▲", "-")), 2) &gt;= 0, ABS(ROUND(VALUE(SUBSTITUTE(連結実質赤字比率に係る赤字・黒字の構成分析!J$38,"▲", "-")), 2)), NA())</f>
        <v>
#VALUE!</v>
      </c>
    </row>
    <row r="33" spans="1:16" x14ac:dyDescent="0.2">
      <c r="A33" s="181" t="str">
        <f>
IF(連結実質赤字比率に係る赤字・黒字の構成分析!C$37="",NA(),連結実質赤字比率に係る赤字・黒字の構成分析!C$37)</f>
        <v>
後期高齢者医療特別会計</v>
      </c>
      <c r="B33" s="181" t="e">
        <f>
IF(ROUND(VALUE(SUBSTITUTE(連結実質赤字比率に係る赤字・黒字の構成分析!F$37,"▲", "-")), 2) &lt; 0, ABS(ROUND(VALUE(SUBSTITUTE(連結実質赤字比率に係る赤字・黒字の構成分析!F$37,"▲", "-")), 2)), NA())</f>
        <v>
#N/A</v>
      </c>
      <c r="C33" s="181">
        <f>
IF(ROUND(VALUE(SUBSTITUTE(連結実質赤字比率に係る赤字・黒字の構成分析!F$37,"▲", "-")), 2) &gt;= 0, ABS(ROUND(VALUE(SUBSTITUTE(連結実質赤字比率に係る赤字・黒字の構成分析!F$37,"▲", "-")), 2)), NA())</f>
        <v>
0.33</v>
      </c>
      <c r="D33" s="181" t="e">
        <f>
IF(ROUND(VALUE(SUBSTITUTE(連結実質赤字比率に係る赤字・黒字の構成分析!G$37,"▲", "-")), 2) &lt; 0, ABS(ROUND(VALUE(SUBSTITUTE(連結実質赤字比率に係る赤字・黒字の構成分析!G$37,"▲", "-")), 2)), NA())</f>
        <v>
#N/A</v>
      </c>
      <c r="E33" s="181">
        <f>
IF(ROUND(VALUE(SUBSTITUTE(連結実質赤字比率に係る赤字・黒字の構成分析!G$37,"▲", "-")), 2) &gt;= 0, ABS(ROUND(VALUE(SUBSTITUTE(連結実質赤字比率に係る赤字・黒字の構成分析!G$37,"▲", "-")), 2)), NA())</f>
        <v>
0.27</v>
      </c>
      <c r="F33" s="181" t="e">
        <f>
IF(ROUND(VALUE(SUBSTITUTE(連結実質赤字比率に係る赤字・黒字の構成分析!H$37,"▲", "-")), 2) &lt; 0, ABS(ROUND(VALUE(SUBSTITUTE(連結実質赤字比率に係る赤字・黒字の構成分析!H$37,"▲", "-")), 2)), NA())</f>
        <v>
#N/A</v>
      </c>
      <c r="G33" s="181">
        <f>
IF(ROUND(VALUE(SUBSTITUTE(連結実質赤字比率に係る赤字・黒字の構成分析!H$37,"▲", "-")), 2) &gt;= 0, ABS(ROUND(VALUE(SUBSTITUTE(連結実質赤字比率に係る赤字・黒字の構成分析!H$37,"▲", "-")), 2)), NA())</f>
        <v>
0.3</v>
      </c>
      <c r="H33" s="181" t="e">
        <f>
IF(ROUND(VALUE(SUBSTITUTE(連結実質赤字比率に係る赤字・黒字の構成分析!I$37,"▲", "-")), 2) &lt; 0, ABS(ROUND(VALUE(SUBSTITUTE(連結実質赤字比率に係る赤字・黒字の構成分析!I$37,"▲", "-")), 2)), NA())</f>
        <v>
#N/A</v>
      </c>
      <c r="I33" s="181">
        <f>
IF(ROUND(VALUE(SUBSTITUTE(連結実質赤字比率に係る赤字・黒字の構成分析!I$37,"▲", "-")), 2) &gt;= 0, ABS(ROUND(VALUE(SUBSTITUTE(連結実質赤字比率に係る赤字・黒字の構成分析!I$37,"▲", "-")), 2)), NA())</f>
        <v>
0.28000000000000003</v>
      </c>
      <c r="J33" s="181" t="e">
        <f>
IF(ROUND(VALUE(SUBSTITUTE(連結実質赤字比率に係る赤字・黒字の構成分析!J$37,"▲", "-")), 2) &lt; 0, ABS(ROUND(VALUE(SUBSTITUTE(連結実質赤字比率に係る赤字・黒字の構成分析!J$37,"▲", "-")), 2)), NA())</f>
        <v>
#N/A</v>
      </c>
      <c r="K33" s="181">
        <f>
IF(ROUND(VALUE(SUBSTITUTE(連結実質赤字比率に係る赤字・黒字の構成分析!J$37,"▲", "-")), 2) &gt;= 0, ABS(ROUND(VALUE(SUBSTITUTE(連結実質赤字比率に係る赤字・黒字の構成分析!J$37,"▲", "-")), 2)), NA())</f>
        <v>
0.24</v>
      </c>
    </row>
    <row r="34" spans="1:16" x14ac:dyDescent="0.2">
      <c r="A34" s="181" t="str">
        <f>
IF(連結実質赤字比率に係る赤字・黒字の構成分析!C$36="",NA(),連結実質赤字比率に係る赤字・黒字の構成分析!C$36)</f>
        <v>
介護保険特別会計</v>
      </c>
      <c r="B34" s="181" t="e">
        <f>
IF(ROUND(VALUE(SUBSTITUTE(連結実質赤字比率に係る赤字・黒字の構成分析!F$36,"▲", "-")), 2) &lt; 0, ABS(ROUND(VALUE(SUBSTITUTE(連結実質赤字比率に係る赤字・黒字の構成分析!F$36,"▲", "-")), 2)), NA())</f>
        <v>
#N/A</v>
      </c>
      <c r="C34" s="181">
        <f>
IF(ROUND(VALUE(SUBSTITUTE(連結実質赤字比率に係る赤字・黒字の構成分析!F$36,"▲", "-")), 2) &gt;= 0, ABS(ROUND(VALUE(SUBSTITUTE(連結実質赤字比率に係る赤字・黒字の構成分析!F$36,"▲", "-")), 2)), NA())</f>
        <v>
0.72</v>
      </c>
      <c r="D34" s="181" t="e">
        <f>
IF(ROUND(VALUE(SUBSTITUTE(連結実質赤字比率に係る赤字・黒字の構成分析!G$36,"▲", "-")), 2) &lt; 0, ABS(ROUND(VALUE(SUBSTITUTE(連結実質赤字比率に係る赤字・黒字の構成分析!G$36,"▲", "-")), 2)), NA())</f>
        <v>
#N/A</v>
      </c>
      <c r="E34" s="181">
        <f>
IF(ROUND(VALUE(SUBSTITUTE(連結実質赤字比率に係る赤字・黒字の構成分析!G$36,"▲", "-")), 2) &gt;= 0, ABS(ROUND(VALUE(SUBSTITUTE(連結実質赤字比率に係る赤字・黒字の構成分析!G$36,"▲", "-")), 2)), NA())</f>
        <v>
0.96</v>
      </c>
      <c r="F34" s="181" t="e">
        <f>
IF(ROUND(VALUE(SUBSTITUTE(連結実質赤字比率に係る赤字・黒字の構成分析!H$36,"▲", "-")), 2) &lt; 0, ABS(ROUND(VALUE(SUBSTITUTE(連結実質赤字比率に係る赤字・黒字の構成分析!H$36,"▲", "-")), 2)), NA())</f>
        <v>
#N/A</v>
      </c>
      <c r="G34" s="181">
        <f>
IF(ROUND(VALUE(SUBSTITUTE(連結実質赤字比率に係る赤字・黒字の構成分析!H$36,"▲", "-")), 2) &gt;= 0, ABS(ROUND(VALUE(SUBSTITUTE(連結実質赤字比率に係る赤字・黒字の構成分析!H$36,"▲", "-")), 2)), NA())</f>
        <v>
1.24</v>
      </c>
      <c r="H34" s="181" t="e">
        <f>
IF(ROUND(VALUE(SUBSTITUTE(連結実質赤字比率に係る赤字・黒字の構成分析!I$36,"▲", "-")), 2) &lt; 0, ABS(ROUND(VALUE(SUBSTITUTE(連結実質赤字比率に係る赤字・黒字の構成分析!I$36,"▲", "-")), 2)), NA())</f>
        <v>
#N/A</v>
      </c>
      <c r="I34" s="181">
        <f>
IF(ROUND(VALUE(SUBSTITUTE(連結実質赤字比率に係る赤字・黒字の構成分析!I$36,"▲", "-")), 2) &gt;= 0, ABS(ROUND(VALUE(SUBSTITUTE(連結実質赤字比率に係る赤字・黒字の構成分析!I$36,"▲", "-")), 2)), NA())</f>
        <v>
0.78</v>
      </c>
      <c r="J34" s="181" t="e">
        <f>
IF(ROUND(VALUE(SUBSTITUTE(連結実質赤字比率に係る赤字・黒字の構成分析!J$36,"▲", "-")), 2) &lt; 0, ABS(ROUND(VALUE(SUBSTITUTE(連結実質赤字比率に係る赤字・黒字の構成分析!J$36,"▲", "-")), 2)), NA())</f>
        <v>
#N/A</v>
      </c>
      <c r="K34" s="181">
        <f>
IF(ROUND(VALUE(SUBSTITUTE(連結実質赤字比率に係る赤字・黒字の構成分析!J$36,"▲", "-")), 2) &gt;= 0, ABS(ROUND(VALUE(SUBSTITUTE(連結実質赤字比率に係る赤字・黒字の構成分析!J$36,"▲", "-")), 2)), NA())</f>
        <v>
0.71</v>
      </c>
    </row>
    <row r="35" spans="1:16" x14ac:dyDescent="0.2">
      <c r="A35" s="181" t="str">
        <f>
IF(連結実質赤字比率に係る赤字・黒字の構成分析!C$35="",NA(),連結実質赤字比率に係る赤字・黒字の構成分析!C$35)</f>
        <v>
国民健康保険事業会計</v>
      </c>
      <c r="B35" s="181" t="e">
        <f>
IF(ROUND(VALUE(SUBSTITUTE(連結実質赤字比率に係る赤字・黒字の構成分析!F$35,"▲", "-")), 2) &lt; 0, ABS(ROUND(VALUE(SUBSTITUTE(連結実質赤字比率に係る赤字・黒字の構成分析!F$35,"▲", "-")), 2)), NA())</f>
        <v>
#N/A</v>
      </c>
      <c r="C35" s="181">
        <f>
IF(ROUND(VALUE(SUBSTITUTE(連結実質赤字比率に係る赤字・黒字の構成分析!F$35,"▲", "-")), 2) &gt;= 0, ABS(ROUND(VALUE(SUBSTITUTE(連結実質赤字比率に係る赤字・黒字の構成分析!F$35,"▲", "-")), 2)), NA())</f>
        <v>
1.6</v>
      </c>
      <c r="D35" s="181" t="e">
        <f>
IF(ROUND(VALUE(SUBSTITUTE(連結実質赤字比率に係る赤字・黒字の構成分析!G$35,"▲", "-")), 2) &lt; 0, ABS(ROUND(VALUE(SUBSTITUTE(連結実質赤字比率に係る赤字・黒字の構成分析!G$35,"▲", "-")), 2)), NA())</f>
        <v>
#N/A</v>
      </c>
      <c r="E35" s="181">
        <f>
IF(ROUND(VALUE(SUBSTITUTE(連結実質赤字比率に係る赤字・黒字の構成分析!G$35,"▲", "-")), 2) &gt;= 0, ABS(ROUND(VALUE(SUBSTITUTE(連結実質赤字比率に係る赤字・黒字の構成分析!G$35,"▲", "-")), 2)), NA())</f>
        <v>
2.39</v>
      </c>
      <c r="F35" s="181" t="e">
        <f>
IF(ROUND(VALUE(SUBSTITUTE(連結実質赤字比率に係る赤字・黒字の構成分析!H$35,"▲", "-")), 2) &lt; 0, ABS(ROUND(VALUE(SUBSTITUTE(連結実質赤字比率に係る赤字・黒字の構成分析!H$35,"▲", "-")), 2)), NA())</f>
        <v>
#N/A</v>
      </c>
      <c r="G35" s="181">
        <f>
IF(ROUND(VALUE(SUBSTITUTE(連結実質赤字比率に係る赤字・黒字の構成分析!H$35,"▲", "-")), 2) &gt;= 0, ABS(ROUND(VALUE(SUBSTITUTE(連結実質赤字比率に係る赤字・黒字の構成分析!H$35,"▲", "-")), 2)), NA())</f>
        <v>
3.37</v>
      </c>
      <c r="H35" s="181" t="e">
        <f>
IF(ROUND(VALUE(SUBSTITUTE(連結実質赤字比率に係る赤字・黒字の構成分析!I$35,"▲", "-")), 2) &lt; 0, ABS(ROUND(VALUE(SUBSTITUTE(連結実質赤字比率に係る赤字・黒字の構成分析!I$35,"▲", "-")), 2)), NA())</f>
        <v>
#N/A</v>
      </c>
      <c r="I35" s="181">
        <f>
IF(ROUND(VALUE(SUBSTITUTE(連結実質赤字比率に係る赤字・黒字の構成分析!I$35,"▲", "-")), 2) &gt;= 0, ABS(ROUND(VALUE(SUBSTITUTE(連結実質赤字比率に係る赤字・黒字の構成分析!I$35,"▲", "-")), 2)), NA())</f>
        <v>
3.31</v>
      </c>
      <c r="J35" s="181" t="e">
        <f>
IF(ROUND(VALUE(SUBSTITUTE(連結実質赤字比率に係る赤字・黒字の構成分析!J$35,"▲", "-")), 2) &lt; 0, ABS(ROUND(VALUE(SUBSTITUTE(連結実質赤字比率に係る赤字・黒字の構成分析!J$35,"▲", "-")), 2)), NA())</f>
        <v>
#N/A</v>
      </c>
      <c r="K35" s="181">
        <f>
IF(ROUND(VALUE(SUBSTITUTE(連結実質赤字比率に係る赤字・黒字の構成分析!J$35,"▲", "-")), 2) &gt;= 0, ABS(ROUND(VALUE(SUBSTITUTE(連結実質赤字比率に係る赤字・黒字の構成分析!J$35,"▲", "-")), 2)), NA())</f>
        <v>
3.67</v>
      </c>
    </row>
    <row r="36" spans="1:16" x14ac:dyDescent="0.2">
      <c r="A36" s="181" t="str">
        <f>
IF(連結実質赤字比率に係る赤字・黒字の構成分析!C$34="",NA(),連結実質赤字比率に係る赤字・黒字の構成分析!C$34)</f>
        <v>
一般会計</v>
      </c>
      <c r="B36" s="181" t="e">
        <f>
IF(ROUND(VALUE(SUBSTITUTE(連結実質赤字比率に係る赤字・黒字の構成分析!F$34,"▲", "-")), 2) &lt; 0, ABS(ROUND(VALUE(SUBSTITUTE(連結実質赤字比率に係る赤字・黒字の構成分析!F$34,"▲", "-")), 2)), NA())</f>
        <v>
#N/A</v>
      </c>
      <c r="C36" s="181">
        <f>
IF(ROUND(VALUE(SUBSTITUTE(連結実質赤字比率に係る赤字・黒字の構成分析!F$34,"▲", "-")), 2) &gt;= 0, ABS(ROUND(VALUE(SUBSTITUTE(連結実質赤字比率に係る赤字・黒字の構成分析!F$34,"▲", "-")), 2)), NA())</f>
        <v>
12.31</v>
      </c>
      <c r="D36" s="181" t="e">
        <f>
IF(ROUND(VALUE(SUBSTITUTE(連結実質赤字比率に係る赤字・黒字の構成分析!G$34,"▲", "-")), 2) &lt; 0, ABS(ROUND(VALUE(SUBSTITUTE(連結実質赤字比率に係る赤字・黒字の構成分析!G$34,"▲", "-")), 2)), NA())</f>
        <v>
#N/A</v>
      </c>
      <c r="E36" s="181">
        <f>
IF(ROUND(VALUE(SUBSTITUTE(連結実質赤字比率に係る赤字・黒字の構成分析!G$34,"▲", "-")), 2) &gt;= 0, ABS(ROUND(VALUE(SUBSTITUTE(連結実質赤字比率に係る赤字・黒字の構成分析!G$34,"▲", "-")), 2)), NA())</f>
        <v>
4.6500000000000004</v>
      </c>
      <c r="F36" s="181" t="e">
        <f>
IF(ROUND(VALUE(SUBSTITUTE(連結実質赤字比率に係る赤字・黒字の構成分析!H$34,"▲", "-")), 2) &lt; 0, ABS(ROUND(VALUE(SUBSTITUTE(連結実質赤字比率に係る赤字・黒字の構成分析!H$34,"▲", "-")), 2)), NA())</f>
        <v>
#N/A</v>
      </c>
      <c r="G36" s="181">
        <f>
IF(ROUND(VALUE(SUBSTITUTE(連結実質赤字比率に係る赤字・黒字の構成分析!H$34,"▲", "-")), 2) &gt;= 0, ABS(ROUND(VALUE(SUBSTITUTE(連結実質赤字比率に係る赤字・黒字の構成分析!H$34,"▲", "-")), 2)), NA())</f>
        <v>
3.35</v>
      </c>
      <c r="H36" s="181" t="e">
        <f>
IF(ROUND(VALUE(SUBSTITUTE(連結実質赤字比率に係る赤字・黒字の構成分析!I$34,"▲", "-")), 2) &lt; 0, ABS(ROUND(VALUE(SUBSTITUTE(連結実質赤字比率に係る赤字・黒字の構成分析!I$34,"▲", "-")), 2)), NA())</f>
        <v>
#N/A</v>
      </c>
      <c r="I36" s="181">
        <f>
IF(ROUND(VALUE(SUBSTITUTE(連結実質赤字比率に係る赤字・黒字の構成分析!I$34,"▲", "-")), 2) &gt;= 0, ABS(ROUND(VALUE(SUBSTITUTE(連結実質赤字比率に係る赤字・黒字の構成分析!I$34,"▲", "-")), 2)), NA())</f>
        <v>
3.86</v>
      </c>
      <c r="J36" s="181" t="e">
        <f>
IF(ROUND(VALUE(SUBSTITUTE(連結実質赤字比率に係る赤字・黒字の構成分析!J$34,"▲", "-")), 2) &lt; 0, ABS(ROUND(VALUE(SUBSTITUTE(連結実質赤字比率に係る赤字・黒字の構成分析!J$34,"▲", "-")), 2)), NA())</f>
        <v>
#N/A</v>
      </c>
      <c r="K36" s="181">
        <f>
IF(ROUND(VALUE(SUBSTITUTE(連結実質赤字比率に係る赤字・黒字の構成分析!J$34,"▲", "-")), 2) &gt;= 0, ABS(ROUND(VALUE(SUBSTITUTE(連結実質赤字比率に係る赤字・黒字の構成分析!J$34,"▲", "-")), 2)), NA())</f>
        <v>
5.77</v>
      </c>
    </row>
    <row r="39" spans="1:16" x14ac:dyDescent="0.2">
      <c r="A39" s="150" t="s">
        <v>
60</v>
      </c>
    </row>
    <row r="40" spans="1:16" x14ac:dyDescent="0.2">
      <c r="A40" s="182"/>
      <c r="B40" s="182" t="str">
        <f>
'実質公債費比率（分子）の構造'!K$44</f>
        <v>
H27</v>
      </c>
      <c r="C40" s="182"/>
      <c r="D40" s="182"/>
      <c r="E40" s="182" t="str">
        <f>
'実質公債費比率（分子）の構造'!L$44</f>
        <v>
H28</v>
      </c>
      <c r="F40" s="182"/>
      <c r="G40" s="182"/>
      <c r="H40" s="182" t="str">
        <f>
'実質公債費比率（分子）の構造'!M$44</f>
        <v>
H29</v>
      </c>
      <c r="I40" s="182"/>
      <c r="J40" s="182"/>
      <c r="K40" s="182" t="str">
        <f>
'実質公債費比率（分子）の構造'!N$44</f>
        <v>
H30</v>
      </c>
      <c r="L40" s="182"/>
      <c r="M40" s="182"/>
      <c r="N40" s="182" t="str">
        <f>
'実質公債費比率（分子）の構造'!O$44</f>
        <v>
R01</v>
      </c>
      <c r="O40" s="182"/>
      <c r="P40" s="182"/>
    </row>
    <row r="41" spans="1:16" x14ac:dyDescent="0.2">
      <c r="A41" s="182"/>
      <c r="B41" s="182" t="s">
        <v>
61</v>
      </c>
      <c r="C41" s="182"/>
      <c r="D41" s="182" t="s">
        <v>
62</v>
      </c>
      <c r="E41" s="182" t="s">
        <v>
61</v>
      </c>
      <c r="F41" s="182"/>
      <c r="G41" s="182" t="s">
        <v>
62</v>
      </c>
      <c r="H41" s="182" t="s">
        <v>
61</v>
      </c>
      <c r="I41" s="182"/>
      <c r="J41" s="182" t="s">
        <v>
62</v>
      </c>
      <c r="K41" s="182" t="s">
        <v>
61</v>
      </c>
      <c r="L41" s="182"/>
      <c r="M41" s="182" t="s">
        <v>
62</v>
      </c>
      <c r="N41" s="182" t="s">
        <v>
61</v>
      </c>
      <c r="O41" s="182"/>
      <c r="P41" s="182" t="s">
        <v>
62</v>
      </c>
    </row>
    <row r="42" spans="1:16" x14ac:dyDescent="0.2">
      <c r="A42" s="182" t="s">
        <v>
63</v>
      </c>
      <c r="B42" s="182"/>
      <c r="C42" s="182"/>
      <c r="D42" s="182">
        <f>
'実質公債費比率（分子）の構造'!K$52</f>
        <v>
1087</v>
      </c>
      <c r="E42" s="182"/>
      <c r="F42" s="182"/>
      <c r="G42" s="182">
        <f>
'実質公債費比率（分子）の構造'!L$52</f>
        <v>
1036</v>
      </c>
      <c r="H42" s="182"/>
      <c r="I42" s="182"/>
      <c r="J42" s="182">
        <f>
'実質公債費比率（分子）の構造'!M$52</f>
        <v>
976</v>
      </c>
      <c r="K42" s="182"/>
      <c r="L42" s="182"/>
      <c r="M42" s="182">
        <f>
'実質公債費比率（分子）の構造'!N$52</f>
        <v>
907</v>
      </c>
      <c r="N42" s="182"/>
      <c r="O42" s="182"/>
      <c r="P42" s="182">
        <f>
'実質公債費比率（分子）の構造'!O$52</f>
        <v>
876</v>
      </c>
    </row>
    <row r="43" spans="1:16" x14ac:dyDescent="0.2">
      <c r="A43" s="182" t="s">
        <v>
64</v>
      </c>
      <c r="B43" s="182" t="str">
        <f>
'実質公債費比率（分子）の構造'!K$51</f>
        <v>
-</v>
      </c>
      <c r="C43" s="182"/>
      <c r="D43" s="182"/>
      <c r="E43" s="182" t="str">
        <f>
'実質公債費比率（分子）の構造'!L$51</f>
        <v>
-</v>
      </c>
      <c r="F43" s="182"/>
      <c r="G43" s="182"/>
      <c r="H43" s="182" t="str">
        <f>
'実質公債費比率（分子）の構造'!M$51</f>
        <v>
-</v>
      </c>
      <c r="I43" s="182"/>
      <c r="J43" s="182"/>
      <c r="K43" s="182" t="str">
        <f>
'実質公債費比率（分子）の構造'!N$51</f>
        <v>
-</v>
      </c>
      <c r="L43" s="182"/>
      <c r="M43" s="182"/>
      <c r="N43" s="182" t="str">
        <f>
'実質公債費比率（分子）の構造'!O$51</f>
        <v>
-</v>
      </c>
      <c r="O43" s="182"/>
      <c r="P43" s="182"/>
    </row>
    <row r="44" spans="1:16" x14ac:dyDescent="0.2">
      <c r="A44" s="182" t="s">
        <v>
65</v>
      </c>
      <c r="B44" s="182">
        <f>
'実質公債費比率（分子）の構造'!K$50</f>
        <v>
690</v>
      </c>
      <c r="C44" s="182"/>
      <c r="D44" s="182"/>
      <c r="E44" s="182">
        <f>
'実質公債費比率（分子）の構造'!L$50</f>
        <v>
680</v>
      </c>
      <c r="F44" s="182"/>
      <c r="G44" s="182"/>
      <c r="H44" s="182">
        <f>
'実質公債費比率（分子）の構造'!M$50</f>
        <v>
671</v>
      </c>
      <c r="I44" s="182"/>
      <c r="J44" s="182"/>
      <c r="K44" s="182">
        <f>
'実質公債費比率（分子）の構造'!N$50</f>
        <v>
661</v>
      </c>
      <c r="L44" s="182"/>
      <c r="M44" s="182"/>
      <c r="N44" s="182">
        <f>
'実質公債費比率（分子）の構造'!O$50</f>
        <v>
651</v>
      </c>
      <c r="O44" s="182"/>
      <c r="P44" s="182"/>
    </row>
    <row r="45" spans="1:16" x14ac:dyDescent="0.2">
      <c r="A45" s="182" t="s">
        <v>
66</v>
      </c>
      <c r="B45" s="182">
        <f>
'実質公債費比率（分子）の構造'!K$49</f>
        <v>
65</v>
      </c>
      <c r="C45" s="182"/>
      <c r="D45" s="182"/>
      <c r="E45" s="182">
        <f>
'実質公債費比率（分子）の構造'!L$49</f>
        <v>
46</v>
      </c>
      <c r="F45" s="182"/>
      <c r="G45" s="182"/>
      <c r="H45" s="182">
        <f>
'実質公債費比率（分子）の構造'!M$49</f>
        <v>
44</v>
      </c>
      <c r="I45" s="182"/>
      <c r="J45" s="182"/>
      <c r="K45" s="182">
        <f>
'実質公債費比率（分子）の構造'!N$49</f>
        <v>
47</v>
      </c>
      <c r="L45" s="182"/>
      <c r="M45" s="182"/>
      <c r="N45" s="182">
        <f>
'実質公債費比率（分子）の構造'!O$49</f>
        <v>
49</v>
      </c>
      <c r="O45" s="182"/>
      <c r="P45" s="182"/>
    </row>
    <row r="46" spans="1:16" x14ac:dyDescent="0.2">
      <c r="A46" s="182" t="s">
        <v>
67</v>
      </c>
      <c r="B46" s="182" t="str">
        <f>
'実質公債費比率（分子）の構造'!K$48</f>
        <v>
-</v>
      </c>
      <c r="C46" s="182"/>
      <c r="D46" s="182"/>
      <c r="E46" s="182" t="str">
        <f>
'実質公債費比率（分子）の構造'!L$48</f>
        <v>
-</v>
      </c>
      <c r="F46" s="182"/>
      <c r="G46" s="182"/>
      <c r="H46" s="182" t="str">
        <f>
'実質公債費比率（分子）の構造'!M$48</f>
        <v>
-</v>
      </c>
      <c r="I46" s="182"/>
      <c r="J46" s="182"/>
      <c r="K46" s="182" t="str">
        <f>
'実質公債費比率（分子）の構造'!N$48</f>
        <v>
-</v>
      </c>
      <c r="L46" s="182"/>
      <c r="M46" s="182"/>
      <c r="N46" s="182" t="str">
        <f>
'実質公債費比率（分子）の構造'!O$48</f>
        <v>
-</v>
      </c>
      <c r="O46" s="182"/>
      <c r="P46" s="182"/>
    </row>
    <row r="47" spans="1:16" x14ac:dyDescent="0.2">
      <c r="A47" s="182" t="s">
        <v>
14</v>
      </c>
      <c r="B47" s="182" t="str">
        <f>
'実質公債費比率（分子）の構造'!K$47</f>
        <v>
-</v>
      </c>
      <c r="C47" s="182"/>
      <c r="D47" s="182"/>
      <c r="E47" s="182" t="str">
        <f>
'実質公債費比率（分子）の構造'!L$47</f>
        <v>
-</v>
      </c>
      <c r="F47" s="182"/>
      <c r="G47" s="182"/>
      <c r="H47" s="182" t="str">
        <f>
'実質公債費比率（分子）の構造'!M$47</f>
        <v>
-</v>
      </c>
      <c r="I47" s="182"/>
      <c r="J47" s="182"/>
      <c r="K47" s="182" t="str">
        <f>
'実質公債費比率（分子）の構造'!N$47</f>
        <v>
-</v>
      </c>
      <c r="L47" s="182"/>
      <c r="M47" s="182"/>
      <c r="N47" s="182" t="str">
        <f>
'実質公債費比率（分子）の構造'!O$47</f>
        <v>
-</v>
      </c>
      <c r="O47" s="182"/>
      <c r="P47" s="182"/>
    </row>
    <row r="48" spans="1:16" x14ac:dyDescent="0.2">
      <c r="A48" s="182" t="s">
        <v>
68</v>
      </c>
      <c r="B48" s="182" t="str">
        <f>
'実質公債費比率（分子）の構造'!K$46</f>
        <v>
-</v>
      </c>
      <c r="C48" s="182"/>
      <c r="D48" s="182"/>
      <c r="E48" s="182" t="str">
        <f>
'実質公債費比率（分子）の構造'!L$46</f>
        <v>
-</v>
      </c>
      <c r="F48" s="182"/>
      <c r="G48" s="182"/>
      <c r="H48" s="182" t="str">
        <f>
'実質公債費比率（分子）の構造'!M$46</f>
        <v>
-</v>
      </c>
      <c r="I48" s="182"/>
      <c r="J48" s="182"/>
      <c r="K48" s="182" t="str">
        <f>
'実質公債費比率（分子）の構造'!N$46</f>
        <v>
-</v>
      </c>
      <c r="L48" s="182"/>
      <c r="M48" s="182"/>
      <c r="N48" s="182" t="str">
        <f>
'実質公債費比率（分子）の構造'!O$46</f>
        <v>
-</v>
      </c>
      <c r="O48" s="182"/>
      <c r="P48" s="182"/>
    </row>
    <row r="49" spans="1:16" x14ac:dyDescent="0.2">
      <c r="A49" s="182" t="s">
        <v>
69</v>
      </c>
      <c r="B49" s="182">
        <f>
'実質公債費比率（分子）の構造'!K$45</f>
        <v>
528</v>
      </c>
      <c r="C49" s="182"/>
      <c r="D49" s="182"/>
      <c r="E49" s="182">
        <f>
'実質公債費比率（分子）の構造'!L$45</f>
        <v>
521</v>
      </c>
      <c r="F49" s="182"/>
      <c r="G49" s="182"/>
      <c r="H49" s="182">
        <f>
'実質公債費比率（分子）の構造'!M$45</f>
        <v>
379</v>
      </c>
      <c r="I49" s="182"/>
      <c r="J49" s="182"/>
      <c r="K49" s="182">
        <f>
'実質公債費比率（分子）の構造'!N$45</f>
        <v>
155</v>
      </c>
      <c r="L49" s="182"/>
      <c r="M49" s="182"/>
      <c r="N49" s="182">
        <f>
'実質公債費比率（分子）の構造'!O$45</f>
        <v>
71</v>
      </c>
      <c r="O49" s="182"/>
      <c r="P49" s="182"/>
    </row>
    <row r="50" spans="1:16" x14ac:dyDescent="0.2">
      <c r="A50" s="182" t="s">
        <v>
70</v>
      </c>
      <c r="B50" s="182" t="e">
        <f>
NA()</f>
        <v>
#N/A</v>
      </c>
      <c r="C50" s="182">
        <f>
IF(ISNUMBER('実質公債費比率（分子）の構造'!K$53),'実質公債費比率（分子）の構造'!K$53,NA())</f>
        <v>
196</v>
      </c>
      <c r="D50" s="182" t="e">
        <f>
NA()</f>
        <v>
#N/A</v>
      </c>
      <c r="E50" s="182" t="e">
        <f>
NA()</f>
        <v>
#N/A</v>
      </c>
      <c r="F50" s="182">
        <f>
IF(ISNUMBER('実質公債費比率（分子）の構造'!L$53),'実質公債費比率（分子）の構造'!L$53,NA())</f>
        <v>
211</v>
      </c>
      <c r="G50" s="182" t="e">
        <f>
NA()</f>
        <v>
#N/A</v>
      </c>
      <c r="H50" s="182" t="e">
        <f>
NA()</f>
        <v>
#N/A</v>
      </c>
      <c r="I50" s="182">
        <f>
IF(ISNUMBER('実質公債費比率（分子）の構造'!M$53),'実質公債費比率（分子）の構造'!M$53,NA())</f>
        <v>
118</v>
      </c>
      <c r="J50" s="182" t="e">
        <f>
NA()</f>
        <v>
#N/A</v>
      </c>
      <c r="K50" s="182" t="e">
        <f>
NA()</f>
        <v>
#N/A</v>
      </c>
      <c r="L50" s="182">
        <f>
IF(ISNUMBER('実質公債費比率（分子）の構造'!N$53),'実質公債費比率（分子）の構造'!N$53,NA())</f>
        <v>
-44</v>
      </c>
      <c r="M50" s="182" t="e">
        <f>
NA()</f>
        <v>
#N/A</v>
      </c>
      <c r="N50" s="182" t="e">
        <f>
NA()</f>
        <v>
#N/A</v>
      </c>
      <c r="O50" s="182">
        <f>
IF(ISNUMBER('実質公債費比率（分子）の構造'!O$53),'実質公債費比率（分子）の構造'!O$53,NA())</f>
        <v>
-105</v>
      </c>
      <c r="P50" s="182" t="e">
        <f>
NA()</f>
        <v>
#N/A</v>
      </c>
    </row>
    <row r="53" spans="1:16" x14ac:dyDescent="0.2">
      <c r="A53" s="150" t="s">
        <v>
71</v>
      </c>
    </row>
    <row r="54" spans="1:16" x14ac:dyDescent="0.2">
      <c r="A54" s="181"/>
      <c r="B54" s="181" t="str">
        <f>
'将来負担比率（分子）の構造'!I$40</f>
        <v>
H27</v>
      </c>
      <c r="C54" s="181"/>
      <c r="D54" s="181"/>
      <c r="E54" s="181" t="str">
        <f>
'将来負担比率（分子）の構造'!J$40</f>
        <v>
H28</v>
      </c>
      <c r="F54" s="181"/>
      <c r="G54" s="181"/>
      <c r="H54" s="181" t="str">
        <f>
'将来負担比率（分子）の構造'!K$40</f>
        <v>
H29</v>
      </c>
      <c r="I54" s="181"/>
      <c r="J54" s="181"/>
      <c r="K54" s="181" t="str">
        <f>
'将来負担比率（分子）の構造'!L$40</f>
        <v>
H30</v>
      </c>
      <c r="L54" s="181"/>
      <c r="M54" s="181"/>
      <c r="N54" s="181" t="str">
        <f>
'将来負担比率（分子）の構造'!M$40</f>
        <v>
R01</v>
      </c>
      <c r="O54" s="181"/>
      <c r="P54" s="181"/>
    </row>
    <row r="55" spans="1:16" x14ac:dyDescent="0.2">
      <c r="A55" s="181"/>
      <c r="B55" s="181" t="s">
        <v>
72</v>
      </c>
      <c r="C55" s="181"/>
      <c r="D55" s="181" t="s">
        <v>
73</v>
      </c>
      <c r="E55" s="181" t="s">
        <v>
72</v>
      </c>
      <c r="F55" s="181"/>
      <c r="G55" s="181" t="s">
        <v>
73</v>
      </c>
      <c r="H55" s="181" t="s">
        <v>
72</v>
      </c>
      <c r="I55" s="181"/>
      <c r="J55" s="181" t="s">
        <v>
73</v>
      </c>
      <c r="K55" s="181" t="s">
        <v>
72</v>
      </c>
      <c r="L55" s="181"/>
      <c r="M55" s="181" t="s">
        <v>
73</v>
      </c>
      <c r="N55" s="181" t="s">
        <v>
72</v>
      </c>
      <c r="O55" s="181"/>
      <c r="P55" s="181" t="s">
        <v>
73</v>
      </c>
    </row>
    <row r="56" spans="1:16" x14ac:dyDescent="0.2">
      <c r="A56" s="181" t="s">
        <v>
43</v>
      </c>
      <c r="B56" s="181"/>
      <c r="C56" s="181"/>
      <c r="D56" s="181">
        <f>
'将来負担比率（分子）の構造'!I$52</f>
        <v>
10098</v>
      </c>
      <c r="E56" s="181"/>
      <c r="F56" s="181"/>
      <c r="G56" s="181">
        <f>
'将来負担比率（分子）の構造'!J$52</f>
        <v>
9206</v>
      </c>
      <c r="H56" s="181"/>
      <c r="I56" s="181"/>
      <c r="J56" s="181">
        <f>
'将来負担比率（分子）の構造'!K$52</f>
        <v>
8351</v>
      </c>
      <c r="K56" s="181"/>
      <c r="L56" s="181"/>
      <c r="M56" s="181">
        <f>
'将来負担比率（分子）の構造'!L$52</f>
        <v>
7530</v>
      </c>
      <c r="N56" s="181"/>
      <c r="O56" s="181"/>
      <c r="P56" s="181">
        <f>
'将来負担比率（分子）の構造'!M$52</f>
        <v>
6734</v>
      </c>
    </row>
    <row r="57" spans="1:16" x14ac:dyDescent="0.2">
      <c r="A57" s="181" t="s">
        <v>
42</v>
      </c>
      <c r="B57" s="181"/>
      <c r="C57" s="181"/>
      <c r="D57" s="181">
        <f>
'将来負担比率（分子）の構造'!I$51</f>
        <v>
66</v>
      </c>
      <c r="E57" s="181"/>
      <c r="F57" s="181"/>
      <c r="G57" s="181">
        <f>
'将来負担比率（分子）の構造'!J$51</f>
        <v>
55</v>
      </c>
      <c r="H57" s="181"/>
      <c r="I57" s="181"/>
      <c r="J57" s="181">
        <f>
'将来負担比率（分子）の構造'!K$51</f>
        <v>
43</v>
      </c>
      <c r="K57" s="181"/>
      <c r="L57" s="181"/>
      <c r="M57" s="181">
        <f>
'将来負担比率（分子）の構造'!L$51</f>
        <v>
32</v>
      </c>
      <c r="N57" s="181"/>
      <c r="O57" s="181"/>
      <c r="P57" s="181">
        <f>
'将来負担比率（分子）の構造'!M$51</f>
        <v>
20</v>
      </c>
    </row>
    <row r="58" spans="1:16" x14ac:dyDescent="0.2">
      <c r="A58" s="181" t="s">
        <v>
41</v>
      </c>
      <c r="B58" s="181"/>
      <c r="C58" s="181"/>
      <c r="D58" s="181">
        <f>
'将来負担比率（分子）の構造'!I$50</f>
        <v>
103844</v>
      </c>
      <c r="E58" s="181"/>
      <c r="F58" s="181"/>
      <c r="G58" s="181">
        <f>
'将来負担比率（分子）の構造'!J$50</f>
        <v>
110311</v>
      </c>
      <c r="H58" s="181"/>
      <c r="I58" s="181"/>
      <c r="J58" s="181">
        <f>
'将来負担比率（分子）の構造'!K$50</f>
        <v>
114185</v>
      </c>
      <c r="K58" s="181"/>
      <c r="L58" s="181"/>
      <c r="M58" s="181">
        <f>
'将来負担比率（分子）の構造'!L$50</f>
        <v>
114985</v>
      </c>
      <c r="N58" s="181"/>
      <c r="O58" s="181"/>
      <c r="P58" s="181">
        <f>
'将来負担比率（分子）の構造'!M$50</f>
        <v>
118654</v>
      </c>
    </row>
    <row r="59" spans="1:16" x14ac:dyDescent="0.2">
      <c r="A59" s="181" t="s">
        <v>
39</v>
      </c>
      <c r="B59" s="181" t="str">
        <f>
'将来負担比率（分子）の構造'!I$49</f>
        <v>
-</v>
      </c>
      <c r="C59" s="181"/>
      <c r="D59" s="181"/>
      <c r="E59" s="181" t="str">
        <f>
'将来負担比率（分子）の構造'!J$49</f>
        <v>
-</v>
      </c>
      <c r="F59" s="181"/>
      <c r="G59" s="181"/>
      <c r="H59" s="181" t="str">
        <f>
'将来負担比率（分子）の構造'!K$49</f>
        <v>
-</v>
      </c>
      <c r="I59" s="181"/>
      <c r="J59" s="181"/>
      <c r="K59" s="181" t="str">
        <f>
'将来負担比率（分子）の構造'!L$49</f>
        <v>
-</v>
      </c>
      <c r="L59" s="181"/>
      <c r="M59" s="181"/>
      <c r="N59" s="181" t="str">
        <f>
'将来負担比率（分子）の構造'!M$49</f>
        <v>
-</v>
      </c>
      <c r="O59" s="181"/>
      <c r="P59" s="181"/>
    </row>
    <row r="60" spans="1:16" x14ac:dyDescent="0.2">
      <c r="A60" s="181" t="s">
        <v>
38</v>
      </c>
      <c r="B60" s="181" t="str">
        <f>
'将来負担比率（分子）の構造'!I$48</f>
        <v>
-</v>
      </c>
      <c r="C60" s="181"/>
      <c r="D60" s="181"/>
      <c r="E60" s="181" t="str">
        <f>
'将来負担比率（分子）の構造'!J$48</f>
        <v>
-</v>
      </c>
      <c r="F60" s="181"/>
      <c r="G60" s="181"/>
      <c r="H60" s="181" t="str">
        <f>
'将来負担比率（分子）の構造'!K$48</f>
        <v>
-</v>
      </c>
      <c r="I60" s="181"/>
      <c r="J60" s="181"/>
      <c r="K60" s="181" t="str">
        <f>
'将来負担比率（分子）の構造'!L$48</f>
        <v>
-</v>
      </c>
      <c r="L60" s="181"/>
      <c r="M60" s="181"/>
      <c r="N60" s="181" t="str">
        <f>
'将来負担比率（分子）の構造'!M$48</f>
        <v>
-</v>
      </c>
      <c r="O60" s="181"/>
      <c r="P60" s="181"/>
    </row>
    <row r="61" spans="1:16" x14ac:dyDescent="0.2">
      <c r="A61" s="181" t="s">
        <v>
36</v>
      </c>
      <c r="B61" s="181" t="str">
        <f>
'将来負担比率（分子）の構造'!I$46</f>
        <v>
-</v>
      </c>
      <c r="C61" s="181"/>
      <c r="D61" s="181"/>
      <c r="E61" s="181" t="str">
        <f>
'将来負担比率（分子）の構造'!J$46</f>
        <v>
-</v>
      </c>
      <c r="F61" s="181"/>
      <c r="G61" s="181"/>
      <c r="H61" s="181" t="str">
        <f>
'将来負担比率（分子）の構造'!K$46</f>
        <v>
-</v>
      </c>
      <c r="I61" s="181"/>
      <c r="J61" s="181"/>
      <c r="K61" s="181" t="str">
        <f>
'将来負担比率（分子）の構造'!L$46</f>
        <v>
-</v>
      </c>
      <c r="L61" s="181"/>
      <c r="M61" s="181"/>
      <c r="N61" s="181" t="str">
        <f>
'将来負担比率（分子）の構造'!M$46</f>
        <v>
-</v>
      </c>
      <c r="O61" s="181"/>
      <c r="P61" s="181"/>
    </row>
    <row r="62" spans="1:16" x14ac:dyDescent="0.2">
      <c r="A62" s="181" t="s">
        <v>
35</v>
      </c>
      <c r="B62" s="181">
        <f>
'将来負担比率（分子）の構造'!I$45</f>
        <v>
7846</v>
      </c>
      <c r="C62" s="181"/>
      <c r="D62" s="181"/>
      <c r="E62" s="181">
        <f>
'将来負担比率（分子）の構造'!J$45</f>
        <v>
7782</v>
      </c>
      <c r="F62" s="181"/>
      <c r="G62" s="181"/>
      <c r="H62" s="181">
        <f>
'将来負担比率（分子）の構造'!K$45</f>
        <v>
6992</v>
      </c>
      <c r="I62" s="181"/>
      <c r="J62" s="181"/>
      <c r="K62" s="181">
        <f>
'将来負担比率（分子）の構造'!L$45</f>
        <v>
6077</v>
      </c>
      <c r="L62" s="181"/>
      <c r="M62" s="181"/>
      <c r="N62" s="181">
        <f>
'将来負担比率（分子）の構造'!M$45</f>
        <v>
6468</v>
      </c>
      <c r="O62" s="181"/>
      <c r="P62" s="181"/>
    </row>
    <row r="63" spans="1:16" x14ac:dyDescent="0.2">
      <c r="A63" s="181" t="s">
        <v>
34</v>
      </c>
      <c r="B63" s="181">
        <f>
'将来負担比率（分子）の構造'!I$44</f>
        <v>
494</v>
      </c>
      <c r="C63" s="181"/>
      <c r="D63" s="181"/>
      <c r="E63" s="181">
        <f>
'将来負担比率（分子）の構造'!J$44</f>
        <v>
479</v>
      </c>
      <c r="F63" s="181"/>
      <c r="G63" s="181"/>
      <c r="H63" s="181">
        <f>
'将来負担比率（分子）の構造'!K$44</f>
        <v>
570</v>
      </c>
      <c r="I63" s="181"/>
      <c r="J63" s="181"/>
      <c r="K63" s="181">
        <f>
'将来負担比率（分子）の構造'!L$44</f>
        <v>
573</v>
      </c>
      <c r="L63" s="181"/>
      <c r="M63" s="181"/>
      <c r="N63" s="181">
        <f>
'将来負担比率（分子）の構造'!M$44</f>
        <v>
602</v>
      </c>
      <c r="O63" s="181"/>
      <c r="P63" s="181"/>
    </row>
    <row r="64" spans="1:16" x14ac:dyDescent="0.2">
      <c r="A64" s="181" t="s">
        <v>
33</v>
      </c>
      <c r="B64" s="181" t="str">
        <f>
'将来負担比率（分子）の構造'!I$43</f>
        <v>
-</v>
      </c>
      <c r="C64" s="181"/>
      <c r="D64" s="181"/>
      <c r="E64" s="181" t="str">
        <f>
'将来負担比率（分子）の構造'!J$43</f>
        <v>
-</v>
      </c>
      <c r="F64" s="181"/>
      <c r="G64" s="181"/>
      <c r="H64" s="181" t="str">
        <f>
'将来負担比率（分子）の構造'!K$43</f>
        <v>
-</v>
      </c>
      <c r="I64" s="181"/>
      <c r="J64" s="181"/>
      <c r="K64" s="181" t="str">
        <f>
'将来負担比率（分子）の構造'!L$43</f>
        <v>
-</v>
      </c>
      <c r="L64" s="181"/>
      <c r="M64" s="181"/>
      <c r="N64" s="181" t="str">
        <f>
'将来負担比率（分子）の構造'!M$43</f>
        <v>
-</v>
      </c>
      <c r="O64" s="181"/>
      <c r="P64" s="181"/>
    </row>
    <row r="65" spans="1:16" x14ac:dyDescent="0.2">
      <c r="A65" s="181" t="s">
        <v>
32</v>
      </c>
      <c r="B65" s="181">
        <f>
'将来負担比率（分子）の構造'!I$42</f>
        <v>
3888</v>
      </c>
      <c r="C65" s="181"/>
      <c r="D65" s="181"/>
      <c r="E65" s="181">
        <f>
'将来負担比率（分子）の構造'!J$42</f>
        <v>
3302</v>
      </c>
      <c r="F65" s="181"/>
      <c r="G65" s="181"/>
      <c r="H65" s="181">
        <f>
'将来負担比率（分子）の構造'!K$42</f>
        <v>
2710</v>
      </c>
      <c r="I65" s="181"/>
      <c r="J65" s="181"/>
      <c r="K65" s="181">
        <f>
'将来負担比率（分子）の構造'!L$42</f>
        <v>
2114</v>
      </c>
      <c r="L65" s="181"/>
      <c r="M65" s="181"/>
      <c r="N65" s="181">
        <f>
'将来負担比率（分子）の構造'!M$42</f>
        <v>
1513</v>
      </c>
      <c r="O65" s="181"/>
      <c r="P65" s="181"/>
    </row>
    <row r="66" spans="1:16" x14ac:dyDescent="0.2">
      <c r="A66" s="181" t="s">
        <v>
31</v>
      </c>
      <c r="B66" s="181">
        <f>
'将来負担比率（分子）の構造'!I$41</f>
        <v>
1211</v>
      </c>
      <c r="C66" s="181"/>
      <c r="D66" s="181"/>
      <c r="E66" s="181">
        <f>
'将来負担比率（分子）の構造'!J$41</f>
        <v>
714</v>
      </c>
      <c r="F66" s="181"/>
      <c r="G66" s="181"/>
      <c r="H66" s="181">
        <f>
'将来負担比率（分子）の構造'!K$41</f>
        <v>
349</v>
      </c>
      <c r="I66" s="181"/>
      <c r="J66" s="181"/>
      <c r="K66" s="181">
        <f>
'将来負担比率（分子）の構造'!L$41</f>
        <v>
201</v>
      </c>
      <c r="L66" s="181"/>
      <c r="M66" s="181"/>
      <c r="N66" s="181">
        <f>
'将来負担比率（分子）の構造'!M$41</f>
        <v>
135</v>
      </c>
      <c r="O66" s="181"/>
      <c r="P66" s="181"/>
    </row>
    <row r="67" spans="1:16" x14ac:dyDescent="0.2">
      <c r="A67" s="181" t="s">
        <v>
74</v>
      </c>
      <c r="B67" s="181" t="e">
        <f>
NA()</f>
        <v>
#N/A</v>
      </c>
      <c r="C67" s="181">
        <f>
IF(ISNUMBER('将来負担比率（分子）の構造'!I$53), IF('将来負担比率（分子）の構造'!I$53 &lt; 0, 0, '将来負担比率（分子）の構造'!I$53), NA())</f>
        <v>
0</v>
      </c>
      <c r="D67" s="181" t="e">
        <f>
NA()</f>
        <v>
#N/A</v>
      </c>
      <c r="E67" s="181" t="e">
        <f>
NA()</f>
        <v>
#N/A</v>
      </c>
      <c r="F67" s="181">
        <f>
IF(ISNUMBER('将来負担比率（分子）の構造'!J$53), IF('将来負担比率（分子）の構造'!J$53 &lt; 0, 0, '将来負担比率（分子）の構造'!J$53), NA())</f>
        <v>
0</v>
      </c>
      <c r="G67" s="181" t="e">
        <f>
NA()</f>
        <v>
#N/A</v>
      </c>
      <c r="H67" s="181" t="e">
        <f>
NA()</f>
        <v>
#N/A</v>
      </c>
      <c r="I67" s="181">
        <f>
IF(ISNUMBER('将来負担比率（分子）の構造'!K$53), IF('将来負担比率（分子）の構造'!K$53 &lt; 0, 0, '将来負担比率（分子）の構造'!K$53), NA())</f>
        <v>
0</v>
      </c>
      <c r="J67" s="181" t="e">
        <f>
NA()</f>
        <v>
#N/A</v>
      </c>
      <c r="K67" s="181" t="e">
        <f>
NA()</f>
        <v>
#N/A</v>
      </c>
      <c r="L67" s="181">
        <f>
IF(ISNUMBER('将来負担比率（分子）の構造'!L$53), IF('将来負担比率（分子）の構造'!L$53 &lt; 0, 0, '将来負担比率（分子）の構造'!L$53), NA())</f>
        <v>
0</v>
      </c>
      <c r="M67" s="181" t="e">
        <f>
NA()</f>
        <v>
#N/A</v>
      </c>
      <c r="N67" s="181" t="e">
        <f>
NA()</f>
        <v>
#N/A</v>
      </c>
      <c r="O67" s="181">
        <f>
IF(ISNUMBER('将来負担比率（分子）の構造'!M$53), IF('将来負担比率（分子）の構造'!M$53 &lt; 0, 0, '将来負担比率（分子）の構造'!M$53), NA())</f>
        <v>
0</v>
      </c>
      <c r="P67" s="181" t="e">
        <f>
NA()</f>
        <v>
#N/A</v>
      </c>
    </row>
    <row r="70" spans="1:16" x14ac:dyDescent="0.2">
      <c r="A70" s="183" t="s">
        <v>
75</v>
      </c>
      <c r="B70" s="183"/>
      <c r="C70" s="183"/>
      <c r="D70" s="183"/>
      <c r="E70" s="183"/>
      <c r="F70" s="183"/>
    </row>
    <row r="71" spans="1:16" x14ac:dyDescent="0.2">
      <c r="A71" s="184"/>
      <c r="B71" s="184" t="str">
        <f>
基金残高に係る経年分析!F54</f>
        <v>
H29</v>
      </c>
      <c r="C71" s="184" t="str">
        <f>
基金残高に係る経年分析!G54</f>
        <v>
H30</v>
      </c>
      <c r="D71" s="184" t="str">
        <f>
基金残高に係る経年分析!H54</f>
        <v>
R01</v>
      </c>
    </row>
    <row r="72" spans="1:16" x14ac:dyDescent="0.2">
      <c r="A72" s="184" t="s">
        <v>
76</v>
      </c>
      <c r="B72" s="185">
        <f>
基金残高に係る経年分析!F55</f>
        <v>
43412</v>
      </c>
      <c r="C72" s="185">
        <f>
基金残高に係る経年分析!G55</f>
        <v>
45716</v>
      </c>
      <c r="D72" s="185">
        <f>
基金残高に係る経年分析!H55</f>
        <v>
48148</v>
      </c>
    </row>
    <row r="73" spans="1:16" x14ac:dyDescent="0.2">
      <c r="A73" s="184" t="s">
        <v>
77</v>
      </c>
      <c r="B73" s="185" t="str">
        <f>
基金残高に係る経年分析!F56</f>
        <v>
-</v>
      </c>
      <c r="C73" s="185" t="str">
        <f>
基金残高に係る経年分析!G56</f>
        <v>
-</v>
      </c>
      <c r="D73" s="185" t="str">
        <f>
基金残高に係る経年分析!H56</f>
        <v>
-</v>
      </c>
    </row>
    <row r="74" spans="1:16" x14ac:dyDescent="0.2">
      <c r="A74" s="184" t="s">
        <v>
78</v>
      </c>
      <c r="B74" s="185">
        <f>
基金残高に係る経年分析!F57</f>
        <v>
70672</v>
      </c>
      <c r="C74" s="185">
        <f>
基金残高に係る経年分析!G57</f>
        <v>
68969</v>
      </c>
      <c r="D74" s="185">
        <f>
基金残高に係る経年分析!H57</f>
        <v>
70205</v>
      </c>
    </row>
  </sheetData>
  <sheetProtection algorithmName="SHA-512" hashValue="0TOsIEa29e+5OOkr833yXqaLyRGV2yuzOfK/00wm0VG2SjRQ+/vtMVHWVJG9zzgP4/ux679VT9aT0odfRzN+qA==" saltValue="WJeCtIc9SsMDMUjsc4jDk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95" width="1.6640625" style="226" customWidth="1"/>
    <col min="96" max="133" width="1.6640625" style="242"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
211</v>
      </c>
      <c r="DI1" s="660"/>
      <c r="DJ1" s="660"/>
      <c r="DK1" s="660"/>
      <c r="DL1" s="660"/>
      <c r="DM1" s="660"/>
      <c r="DN1" s="661"/>
      <c r="DO1" s="226"/>
      <c r="DP1" s="659" t="s">
        <v>
212</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2">
      <c r="B2" s="227" t="s">
        <v>
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62" t="s">
        <v>
214</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
215</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
216</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2">
      <c r="B4" s="662" t="s">
        <v>
1</v>
      </c>
      <c r="C4" s="663"/>
      <c r="D4" s="663"/>
      <c r="E4" s="663"/>
      <c r="F4" s="663"/>
      <c r="G4" s="663"/>
      <c r="H4" s="663"/>
      <c r="I4" s="663"/>
      <c r="J4" s="663"/>
      <c r="K4" s="663"/>
      <c r="L4" s="663"/>
      <c r="M4" s="663"/>
      <c r="N4" s="663"/>
      <c r="O4" s="663"/>
      <c r="P4" s="663"/>
      <c r="Q4" s="664"/>
      <c r="R4" s="662" t="s">
        <v>
217</v>
      </c>
      <c r="S4" s="663"/>
      <c r="T4" s="663"/>
      <c r="U4" s="663"/>
      <c r="V4" s="663"/>
      <c r="W4" s="663"/>
      <c r="X4" s="663"/>
      <c r="Y4" s="664"/>
      <c r="Z4" s="662" t="s">
        <v>
218</v>
      </c>
      <c r="AA4" s="663"/>
      <c r="AB4" s="663"/>
      <c r="AC4" s="664"/>
      <c r="AD4" s="662" t="s">
        <v>
219</v>
      </c>
      <c r="AE4" s="663"/>
      <c r="AF4" s="663"/>
      <c r="AG4" s="663"/>
      <c r="AH4" s="663"/>
      <c r="AI4" s="663"/>
      <c r="AJ4" s="663"/>
      <c r="AK4" s="664"/>
      <c r="AL4" s="662" t="s">
        <v>
218</v>
      </c>
      <c r="AM4" s="663"/>
      <c r="AN4" s="663"/>
      <c r="AO4" s="664"/>
      <c r="AP4" s="668" t="s">
        <v>
220</v>
      </c>
      <c r="AQ4" s="668"/>
      <c r="AR4" s="668"/>
      <c r="AS4" s="668"/>
      <c r="AT4" s="668"/>
      <c r="AU4" s="668"/>
      <c r="AV4" s="668"/>
      <c r="AW4" s="668"/>
      <c r="AX4" s="668"/>
      <c r="AY4" s="668"/>
      <c r="AZ4" s="668"/>
      <c r="BA4" s="668"/>
      <c r="BB4" s="668"/>
      <c r="BC4" s="668"/>
      <c r="BD4" s="668"/>
      <c r="BE4" s="668"/>
      <c r="BF4" s="668"/>
      <c r="BG4" s="668" t="s">
        <v>
221</v>
      </c>
      <c r="BH4" s="668"/>
      <c r="BI4" s="668"/>
      <c r="BJ4" s="668"/>
      <c r="BK4" s="668"/>
      <c r="BL4" s="668"/>
      <c r="BM4" s="668"/>
      <c r="BN4" s="668"/>
      <c r="BO4" s="668" t="s">
        <v>
218</v>
      </c>
      <c r="BP4" s="668"/>
      <c r="BQ4" s="668"/>
      <c r="BR4" s="668"/>
      <c r="BS4" s="668" t="s">
        <v>
222</v>
      </c>
      <c r="BT4" s="668"/>
      <c r="BU4" s="668"/>
      <c r="BV4" s="668"/>
      <c r="BW4" s="668"/>
      <c r="BX4" s="668"/>
      <c r="BY4" s="668"/>
      <c r="BZ4" s="668"/>
      <c r="CA4" s="668"/>
      <c r="CB4" s="668"/>
      <c r="CD4" s="665" t="s">
        <v>
223</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2">
      <c r="B5" s="669" t="s">
        <v>
224</v>
      </c>
      <c r="C5" s="670"/>
      <c r="D5" s="670"/>
      <c r="E5" s="670"/>
      <c r="F5" s="670"/>
      <c r="G5" s="670"/>
      <c r="H5" s="670"/>
      <c r="I5" s="670"/>
      <c r="J5" s="670"/>
      <c r="K5" s="670"/>
      <c r="L5" s="670"/>
      <c r="M5" s="670"/>
      <c r="N5" s="670"/>
      <c r="O5" s="670"/>
      <c r="P5" s="670"/>
      <c r="Q5" s="671"/>
      <c r="R5" s="672">
        <v>
21648748</v>
      </c>
      <c r="S5" s="673"/>
      <c r="T5" s="673"/>
      <c r="U5" s="673"/>
      <c r="V5" s="673"/>
      <c r="W5" s="673"/>
      <c r="X5" s="673"/>
      <c r="Y5" s="674"/>
      <c r="Z5" s="675">
        <v>
36.5</v>
      </c>
      <c r="AA5" s="675"/>
      <c r="AB5" s="675"/>
      <c r="AC5" s="675"/>
      <c r="AD5" s="676">
        <v>
21648748</v>
      </c>
      <c r="AE5" s="676"/>
      <c r="AF5" s="676"/>
      <c r="AG5" s="676"/>
      <c r="AH5" s="676"/>
      <c r="AI5" s="676"/>
      <c r="AJ5" s="676"/>
      <c r="AK5" s="676"/>
      <c r="AL5" s="677">
        <v>
53.4</v>
      </c>
      <c r="AM5" s="678"/>
      <c r="AN5" s="678"/>
      <c r="AO5" s="679"/>
      <c r="AP5" s="669" t="s">
        <v>
225</v>
      </c>
      <c r="AQ5" s="670"/>
      <c r="AR5" s="670"/>
      <c r="AS5" s="670"/>
      <c r="AT5" s="670"/>
      <c r="AU5" s="670"/>
      <c r="AV5" s="670"/>
      <c r="AW5" s="670"/>
      <c r="AX5" s="670"/>
      <c r="AY5" s="670"/>
      <c r="AZ5" s="670"/>
      <c r="BA5" s="670"/>
      <c r="BB5" s="670"/>
      <c r="BC5" s="670"/>
      <c r="BD5" s="670"/>
      <c r="BE5" s="670"/>
      <c r="BF5" s="671"/>
      <c r="BG5" s="683">
        <v>
21640560</v>
      </c>
      <c r="BH5" s="684"/>
      <c r="BI5" s="684"/>
      <c r="BJ5" s="684"/>
      <c r="BK5" s="684"/>
      <c r="BL5" s="684"/>
      <c r="BM5" s="684"/>
      <c r="BN5" s="685"/>
      <c r="BO5" s="686">
        <v>
100</v>
      </c>
      <c r="BP5" s="686"/>
      <c r="BQ5" s="686"/>
      <c r="BR5" s="686"/>
      <c r="BS5" s="687" t="s">
        <v>
127</v>
      </c>
      <c r="BT5" s="687"/>
      <c r="BU5" s="687"/>
      <c r="BV5" s="687"/>
      <c r="BW5" s="687"/>
      <c r="BX5" s="687"/>
      <c r="BY5" s="687"/>
      <c r="BZ5" s="687"/>
      <c r="CA5" s="687"/>
      <c r="CB5" s="691"/>
      <c r="CD5" s="665" t="s">
        <v>
220</v>
      </c>
      <c r="CE5" s="666"/>
      <c r="CF5" s="666"/>
      <c r="CG5" s="666"/>
      <c r="CH5" s="666"/>
      <c r="CI5" s="666"/>
      <c r="CJ5" s="666"/>
      <c r="CK5" s="666"/>
      <c r="CL5" s="666"/>
      <c r="CM5" s="666"/>
      <c r="CN5" s="666"/>
      <c r="CO5" s="666"/>
      <c r="CP5" s="666"/>
      <c r="CQ5" s="667"/>
      <c r="CR5" s="665" t="s">
        <v>
226</v>
      </c>
      <c r="CS5" s="666"/>
      <c r="CT5" s="666"/>
      <c r="CU5" s="666"/>
      <c r="CV5" s="666"/>
      <c r="CW5" s="666"/>
      <c r="CX5" s="666"/>
      <c r="CY5" s="667"/>
      <c r="CZ5" s="665" t="s">
        <v>
218</v>
      </c>
      <c r="DA5" s="666"/>
      <c r="DB5" s="666"/>
      <c r="DC5" s="667"/>
      <c r="DD5" s="665" t="s">
        <v>
227</v>
      </c>
      <c r="DE5" s="666"/>
      <c r="DF5" s="666"/>
      <c r="DG5" s="666"/>
      <c r="DH5" s="666"/>
      <c r="DI5" s="666"/>
      <c r="DJ5" s="666"/>
      <c r="DK5" s="666"/>
      <c r="DL5" s="666"/>
      <c r="DM5" s="666"/>
      <c r="DN5" s="666"/>
      <c r="DO5" s="666"/>
      <c r="DP5" s="667"/>
      <c r="DQ5" s="665" t="s">
        <v>
228</v>
      </c>
      <c r="DR5" s="666"/>
      <c r="DS5" s="666"/>
      <c r="DT5" s="666"/>
      <c r="DU5" s="666"/>
      <c r="DV5" s="666"/>
      <c r="DW5" s="666"/>
      <c r="DX5" s="666"/>
      <c r="DY5" s="666"/>
      <c r="DZ5" s="666"/>
      <c r="EA5" s="666"/>
      <c r="EB5" s="666"/>
      <c r="EC5" s="667"/>
    </row>
    <row r="6" spans="2:143" ht="11.25" customHeight="1" x14ac:dyDescent="0.2">
      <c r="B6" s="680" t="s">
        <v>
229</v>
      </c>
      <c r="C6" s="681"/>
      <c r="D6" s="681"/>
      <c r="E6" s="681"/>
      <c r="F6" s="681"/>
      <c r="G6" s="681"/>
      <c r="H6" s="681"/>
      <c r="I6" s="681"/>
      <c r="J6" s="681"/>
      <c r="K6" s="681"/>
      <c r="L6" s="681"/>
      <c r="M6" s="681"/>
      <c r="N6" s="681"/>
      <c r="O6" s="681"/>
      <c r="P6" s="681"/>
      <c r="Q6" s="682"/>
      <c r="R6" s="683">
        <v>
302370</v>
      </c>
      <c r="S6" s="684"/>
      <c r="T6" s="684"/>
      <c r="U6" s="684"/>
      <c r="V6" s="684"/>
      <c r="W6" s="684"/>
      <c r="X6" s="684"/>
      <c r="Y6" s="685"/>
      <c r="Z6" s="686">
        <v>
0.5</v>
      </c>
      <c r="AA6" s="686"/>
      <c r="AB6" s="686"/>
      <c r="AC6" s="686"/>
      <c r="AD6" s="687">
        <v>
302370</v>
      </c>
      <c r="AE6" s="687"/>
      <c r="AF6" s="687"/>
      <c r="AG6" s="687"/>
      <c r="AH6" s="687"/>
      <c r="AI6" s="687"/>
      <c r="AJ6" s="687"/>
      <c r="AK6" s="687"/>
      <c r="AL6" s="688">
        <v>
0.7</v>
      </c>
      <c r="AM6" s="689"/>
      <c r="AN6" s="689"/>
      <c r="AO6" s="690"/>
      <c r="AP6" s="680" t="s">
        <v>
230</v>
      </c>
      <c r="AQ6" s="681"/>
      <c r="AR6" s="681"/>
      <c r="AS6" s="681"/>
      <c r="AT6" s="681"/>
      <c r="AU6" s="681"/>
      <c r="AV6" s="681"/>
      <c r="AW6" s="681"/>
      <c r="AX6" s="681"/>
      <c r="AY6" s="681"/>
      <c r="AZ6" s="681"/>
      <c r="BA6" s="681"/>
      <c r="BB6" s="681"/>
      <c r="BC6" s="681"/>
      <c r="BD6" s="681"/>
      <c r="BE6" s="681"/>
      <c r="BF6" s="682"/>
      <c r="BG6" s="683">
        <v>
21640560</v>
      </c>
      <c r="BH6" s="684"/>
      <c r="BI6" s="684"/>
      <c r="BJ6" s="684"/>
      <c r="BK6" s="684"/>
      <c r="BL6" s="684"/>
      <c r="BM6" s="684"/>
      <c r="BN6" s="685"/>
      <c r="BO6" s="686">
        <v>
100</v>
      </c>
      <c r="BP6" s="686"/>
      <c r="BQ6" s="686"/>
      <c r="BR6" s="686"/>
      <c r="BS6" s="687" t="s">
        <v>
127</v>
      </c>
      <c r="BT6" s="687"/>
      <c r="BU6" s="687"/>
      <c r="BV6" s="687"/>
      <c r="BW6" s="687"/>
      <c r="BX6" s="687"/>
      <c r="BY6" s="687"/>
      <c r="BZ6" s="687"/>
      <c r="CA6" s="687"/>
      <c r="CB6" s="691"/>
      <c r="CD6" s="694" t="s">
        <v>
231</v>
      </c>
      <c r="CE6" s="695"/>
      <c r="CF6" s="695"/>
      <c r="CG6" s="695"/>
      <c r="CH6" s="695"/>
      <c r="CI6" s="695"/>
      <c r="CJ6" s="695"/>
      <c r="CK6" s="695"/>
      <c r="CL6" s="695"/>
      <c r="CM6" s="695"/>
      <c r="CN6" s="695"/>
      <c r="CO6" s="695"/>
      <c r="CP6" s="695"/>
      <c r="CQ6" s="696"/>
      <c r="CR6" s="683">
        <v>
540537</v>
      </c>
      <c r="CS6" s="684"/>
      <c r="CT6" s="684"/>
      <c r="CU6" s="684"/>
      <c r="CV6" s="684"/>
      <c r="CW6" s="684"/>
      <c r="CX6" s="684"/>
      <c r="CY6" s="685"/>
      <c r="CZ6" s="677">
        <v>
1</v>
      </c>
      <c r="DA6" s="678"/>
      <c r="DB6" s="678"/>
      <c r="DC6" s="697"/>
      <c r="DD6" s="692">
        <v>
7702</v>
      </c>
      <c r="DE6" s="684"/>
      <c r="DF6" s="684"/>
      <c r="DG6" s="684"/>
      <c r="DH6" s="684"/>
      <c r="DI6" s="684"/>
      <c r="DJ6" s="684"/>
      <c r="DK6" s="684"/>
      <c r="DL6" s="684"/>
      <c r="DM6" s="684"/>
      <c r="DN6" s="684"/>
      <c r="DO6" s="684"/>
      <c r="DP6" s="685"/>
      <c r="DQ6" s="692">
        <v>
540537</v>
      </c>
      <c r="DR6" s="684"/>
      <c r="DS6" s="684"/>
      <c r="DT6" s="684"/>
      <c r="DU6" s="684"/>
      <c r="DV6" s="684"/>
      <c r="DW6" s="684"/>
      <c r="DX6" s="684"/>
      <c r="DY6" s="684"/>
      <c r="DZ6" s="684"/>
      <c r="EA6" s="684"/>
      <c r="EB6" s="684"/>
      <c r="EC6" s="693"/>
    </row>
    <row r="7" spans="2:143" ht="11.25" customHeight="1" x14ac:dyDescent="0.2">
      <c r="B7" s="680" t="s">
        <v>
232</v>
      </c>
      <c r="C7" s="681"/>
      <c r="D7" s="681"/>
      <c r="E7" s="681"/>
      <c r="F7" s="681"/>
      <c r="G7" s="681"/>
      <c r="H7" s="681"/>
      <c r="I7" s="681"/>
      <c r="J7" s="681"/>
      <c r="K7" s="681"/>
      <c r="L7" s="681"/>
      <c r="M7" s="681"/>
      <c r="N7" s="681"/>
      <c r="O7" s="681"/>
      <c r="P7" s="681"/>
      <c r="Q7" s="682"/>
      <c r="R7" s="683">
        <v>
50679</v>
      </c>
      <c r="S7" s="684"/>
      <c r="T7" s="684"/>
      <c r="U7" s="684"/>
      <c r="V7" s="684"/>
      <c r="W7" s="684"/>
      <c r="X7" s="684"/>
      <c r="Y7" s="685"/>
      <c r="Z7" s="686">
        <v>
0.1</v>
      </c>
      <c r="AA7" s="686"/>
      <c r="AB7" s="686"/>
      <c r="AC7" s="686"/>
      <c r="AD7" s="687">
        <v>
50679</v>
      </c>
      <c r="AE7" s="687"/>
      <c r="AF7" s="687"/>
      <c r="AG7" s="687"/>
      <c r="AH7" s="687"/>
      <c r="AI7" s="687"/>
      <c r="AJ7" s="687"/>
      <c r="AK7" s="687"/>
      <c r="AL7" s="688">
        <v>
0.1</v>
      </c>
      <c r="AM7" s="689"/>
      <c r="AN7" s="689"/>
      <c r="AO7" s="690"/>
      <c r="AP7" s="680" t="s">
        <v>
233</v>
      </c>
      <c r="AQ7" s="681"/>
      <c r="AR7" s="681"/>
      <c r="AS7" s="681"/>
      <c r="AT7" s="681"/>
      <c r="AU7" s="681"/>
      <c r="AV7" s="681"/>
      <c r="AW7" s="681"/>
      <c r="AX7" s="681"/>
      <c r="AY7" s="681"/>
      <c r="AZ7" s="681"/>
      <c r="BA7" s="681"/>
      <c r="BB7" s="681"/>
      <c r="BC7" s="681"/>
      <c r="BD7" s="681"/>
      <c r="BE7" s="681"/>
      <c r="BF7" s="682"/>
      <c r="BG7" s="683">
        <v>
17848819</v>
      </c>
      <c r="BH7" s="684"/>
      <c r="BI7" s="684"/>
      <c r="BJ7" s="684"/>
      <c r="BK7" s="684"/>
      <c r="BL7" s="684"/>
      <c r="BM7" s="684"/>
      <c r="BN7" s="685"/>
      <c r="BO7" s="686">
        <v>
82.4</v>
      </c>
      <c r="BP7" s="686"/>
      <c r="BQ7" s="686"/>
      <c r="BR7" s="686"/>
      <c r="BS7" s="687" t="s">
        <v>
127</v>
      </c>
      <c r="BT7" s="687"/>
      <c r="BU7" s="687"/>
      <c r="BV7" s="687"/>
      <c r="BW7" s="687"/>
      <c r="BX7" s="687"/>
      <c r="BY7" s="687"/>
      <c r="BZ7" s="687"/>
      <c r="CA7" s="687"/>
      <c r="CB7" s="691"/>
      <c r="CD7" s="698" t="s">
        <v>
234</v>
      </c>
      <c r="CE7" s="699"/>
      <c r="CF7" s="699"/>
      <c r="CG7" s="699"/>
      <c r="CH7" s="699"/>
      <c r="CI7" s="699"/>
      <c r="CJ7" s="699"/>
      <c r="CK7" s="699"/>
      <c r="CL7" s="699"/>
      <c r="CM7" s="699"/>
      <c r="CN7" s="699"/>
      <c r="CO7" s="699"/>
      <c r="CP7" s="699"/>
      <c r="CQ7" s="700"/>
      <c r="CR7" s="683">
        <v>
11032556</v>
      </c>
      <c r="CS7" s="684"/>
      <c r="CT7" s="684"/>
      <c r="CU7" s="684"/>
      <c r="CV7" s="684"/>
      <c r="CW7" s="684"/>
      <c r="CX7" s="684"/>
      <c r="CY7" s="685"/>
      <c r="CZ7" s="686">
        <v>
19.7</v>
      </c>
      <c r="DA7" s="686"/>
      <c r="DB7" s="686"/>
      <c r="DC7" s="686"/>
      <c r="DD7" s="692">
        <v>
1200781</v>
      </c>
      <c r="DE7" s="684"/>
      <c r="DF7" s="684"/>
      <c r="DG7" s="684"/>
      <c r="DH7" s="684"/>
      <c r="DI7" s="684"/>
      <c r="DJ7" s="684"/>
      <c r="DK7" s="684"/>
      <c r="DL7" s="684"/>
      <c r="DM7" s="684"/>
      <c r="DN7" s="684"/>
      <c r="DO7" s="684"/>
      <c r="DP7" s="685"/>
      <c r="DQ7" s="692">
        <v>
10611961</v>
      </c>
      <c r="DR7" s="684"/>
      <c r="DS7" s="684"/>
      <c r="DT7" s="684"/>
      <c r="DU7" s="684"/>
      <c r="DV7" s="684"/>
      <c r="DW7" s="684"/>
      <c r="DX7" s="684"/>
      <c r="DY7" s="684"/>
      <c r="DZ7" s="684"/>
      <c r="EA7" s="684"/>
      <c r="EB7" s="684"/>
      <c r="EC7" s="693"/>
    </row>
    <row r="8" spans="2:143" ht="11.25" customHeight="1" x14ac:dyDescent="0.2">
      <c r="B8" s="680" t="s">
        <v>
235</v>
      </c>
      <c r="C8" s="681"/>
      <c r="D8" s="681"/>
      <c r="E8" s="681"/>
      <c r="F8" s="681"/>
      <c r="G8" s="681"/>
      <c r="H8" s="681"/>
      <c r="I8" s="681"/>
      <c r="J8" s="681"/>
      <c r="K8" s="681"/>
      <c r="L8" s="681"/>
      <c r="M8" s="681"/>
      <c r="N8" s="681"/>
      <c r="O8" s="681"/>
      <c r="P8" s="681"/>
      <c r="Q8" s="682"/>
      <c r="R8" s="683">
        <v>
253673</v>
      </c>
      <c r="S8" s="684"/>
      <c r="T8" s="684"/>
      <c r="U8" s="684"/>
      <c r="V8" s="684"/>
      <c r="W8" s="684"/>
      <c r="X8" s="684"/>
      <c r="Y8" s="685"/>
      <c r="Z8" s="686">
        <v>
0.4</v>
      </c>
      <c r="AA8" s="686"/>
      <c r="AB8" s="686"/>
      <c r="AC8" s="686"/>
      <c r="AD8" s="687">
        <v>
253673</v>
      </c>
      <c r="AE8" s="687"/>
      <c r="AF8" s="687"/>
      <c r="AG8" s="687"/>
      <c r="AH8" s="687"/>
      <c r="AI8" s="687"/>
      <c r="AJ8" s="687"/>
      <c r="AK8" s="687"/>
      <c r="AL8" s="688">
        <v>
0.6</v>
      </c>
      <c r="AM8" s="689"/>
      <c r="AN8" s="689"/>
      <c r="AO8" s="690"/>
      <c r="AP8" s="680" t="s">
        <v>
236</v>
      </c>
      <c r="AQ8" s="681"/>
      <c r="AR8" s="681"/>
      <c r="AS8" s="681"/>
      <c r="AT8" s="681"/>
      <c r="AU8" s="681"/>
      <c r="AV8" s="681"/>
      <c r="AW8" s="681"/>
      <c r="AX8" s="681"/>
      <c r="AY8" s="681"/>
      <c r="AZ8" s="681"/>
      <c r="BA8" s="681"/>
      <c r="BB8" s="681"/>
      <c r="BC8" s="681"/>
      <c r="BD8" s="681"/>
      <c r="BE8" s="681"/>
      <c r="BF8" s="682"/>
      <c r="BG8" s="683">
        <v>
162216</v>
      </c>
      <c r="BH8" s="684"/>
      <c r="BI8" s="684"/>
      <c r="BJ8" s="684"/>
      <c r="BK8" s="684"/>
      <c r="BL8" s="684"/>
      <c r="BM8" s="684"/>
      <c r="BN8" s="685"/>
      <c r="BO8" s="686">
        <v>
0.7</v>
      </c>
      <c r="BP8" s="686"/>
      <c r="BQ8" s="686"/>
      <c r="BR8" s="686"/>
      <c r="BS8" s="692" t="s">
        <v>
127</v>
      </c>
      <c r="BT8" s="684"/>
      <c r="BU8" s="684"/>
      <c r="BV8" s="684"/>
      <c r="BW8" s="684"/>
      <c r="BX8" s="684"/>
      <c r="BY8" s="684"/>
      <c r="BZ8" s="684"/>
      <c r="CA8" s="684"/>
      <c r="CB8" s="693"/>
      <c r="CD8" s="698" t="s">
        <v>
237</v>
      </c>
      <c r="CE8" s="699"/>
      <c r="CF8" s="699"/>
      <c r="CG8" s="699"/>
      <c r="CH8" s="699"/>
      <c r="CI8" s="699"/>
      <c r="CJ8" s="699"/>
      <c r="CK8" s="699"/>
      <c r="CL8" s="699"/>
      <c r="CM8" s="699"/>
      <c r="CN8" s="699"/>
      <c r="CO8" s="699"/>
      <c r="CP8" s="699"/>
      <c r="CQ8" s="700"/>
      <c r="CR8" s="683">
        <v>
19241937</v>
      </c>
      <c r="CS8" s="684"/>
      <c r="CT8" s="684"/>
      <c r="CU8" s="684"/>
      <c r="CV8" s="684"/>
      <c r="CW8" s="684"/>
      <c r="CX8" s="684"/>
      <c r="CY8" s="685"/>
      <c r="CZ8" s="686">
        <v>
34.4</v>
      </c>
      <c r="DA8" s="686"/>
      <c r="DB8" s="686"/>
      <c r="DC8" s="686"/>
      <c r="DD8" s="692">
        <v>
1142665</v>
      </c>
      <c r="DE8" s="684"/>
      <c r="DF8" s="684"/>
      <c r="DG8" s="684"/>
      <c r="DH8" s="684"/>
      <c r="DI8" s="684"/>
      <c r="DJ8" s="684"/>
      <c r="DK8" s="684"/>
      <c r="DL8" s="684"/>
      <c r="DM8" s="684"/>
      <c r="DN8" s="684"/>
      <c r="DO8" s="684"/>
      <c r="DP8" s="685"/>
      <c r="DQ8" s="692">
        <v>
12505894</v>
      </c>
      <c r="DR8" s="684"/>
      <c r="DS8" s="684"/>
      <c r="DT8" s="684"/>
      <c r="DU8" s="684"/>
      <c r="DV8" s="684"/>
      <c r="DW8" s="684"/>
      <c r="DX8" s="684"/>
      <c r="DY8" s="684"/>
      <c r="DZ8" s="684"/>
      <c r="EA8" s="684"/>
      <c r="EB8" s="684"/>
      <c r="EC8" s="693"/>
    </row>
    <row r="9" spans="2:143" ht="11.25" customHeight="1" x14ac:dyDescent="0.2">
      <c r="B9" s="680" t="s">
        <v>
238</v>
      </c>
      <c r="C9" s="681"/>
      <c r="D9" s="681"/>
      <c r="E9" s="681"/>
      <c r="F9" s="681"/>
      <c r="G9" s="681"/>
      <c r="H9" s="681"/>
      <c r="I9" s="681"/>
      <c r="J9" s="681"/>
      <c r="K9" s="681"/>
      <c r="L9" s="681"/>
      <c r="M9" s="681"/>
      <c r="N9" s="681"/>
      <c r="O9" s="681"/>
      <c r="P9" s="681"/>
      <c r="Q9" s="682"/>
      <c r="R9" s="683">
        <v>
158273</v>
      </c>
      <c r="S9" s="684"/>
      <c r="T9" s="684"/>
      <c r="U9" s="684"/>
      <c r="V9" s="684"/>
      <c r="W9" s="684"/>
      <c r="X9" s="684"/>
      <c r="Y9" s="685"/>
      <c r="Z9" s="686">
        <v>
0.3</v>
      </c>
      <c r="AA9" s="686"/>
      <c r="AB9" s="686"/>
      <c r="AC9" s="686"/>
      <c r="AD9" s="687">
        <v>
158273</v>
      </c>
      <c r="AE9" s="687"/>
      <c r="AF9" s="687"/>
      <c r="AG9" s="687"/>
      <c r="AH9" s="687"/>
      <c r="AI9" s="687"/>
      <c r="AJ9" s="687"/>
      <c r="AK9" s="687"/>
      <c r="AL9" s="688">
        <v>
0.4</v>
      </c>
      <c r="AM9" s="689"/>
      <c r="AN9" s="689"/>
      <c r="AO9" s="690"/>
      <c r="AP9" s="680" t="s">
        <v>
239</v>
      </c>
      <c r="AQ9" s="681"/>
      <c r="AR9" s="681"/>
      <c r="AS9" s="681"/>
      <c r="AT9" s="681"/>
      <c r="AU9" s="681"/>
      <c r="AV9" s="681"/>
      <c r="AW9" s="681"/>
      <c r="AX9" s="681"/>
      <c r="AY9" s="681"/>
      <c r="AZ9" s="681"/>
      <c r="BA9" s="681"/>
      <c r="BB9" s="681"/>
      <c r="BC9" s="681"/>
      <c r="BD9" s="681"/>
      <c r="BE9" s="681"/>
      <c r="BF9" s="682"/>
      <c r="BG9" s="683">
        <v>
17686603</v>
      </c>
      <c r="BH9" s="684"/>
      <c r="BI9" s="684"/>
      <c r="BJ9" s="684"/>
      <c r="BK9" s="684"/>
      <c r="BL9" s="684"/>
      <c r="BM9" s="684"/>
      <c r="BN9" s="685"/>
      <c r="BO9" s="686">
        <v>
81.7</v>
      </c>
      <c r="BP9" s="686"/>
      <c r="BQ9" s="686"/>
      <c r="BR9" s="686"/>
      <c r="BS9" s="692" t="s">
        <v>
135</v>
      </c>
      <c r="BT9" s="684"/>
      <c r="BU9" s="684"/>
      <c r="BV9" s="684"/>
      <c r="BW9" s="684"/>
      <c r="BX9" s="684"/>
      <c r="BY9" s="684"/>
      <c r="BZ9" s="684"/>
      <c r="CA9" s="684"/>
      <c r="CB9" s="693"/>
      <c r="CD9" s="698" t="s">
        <v>
240</v>
      </c>
      <c r="CE9" s="699"/>
      <c r="CF9" s="699"/>
      <c r="CG9" s="699"/>
      <c r="CH9" s="699"/>
      <c r="CI9" s="699"/>
      <c r="CJ9" s="699"/>
      <c r="CK9" s="699"/>
      <c r="CL9" s="699"/>
      <c r="CM9" s="699"/>
      <c r="CN9" s="699"/>
      <c r="CO9" s="699"/>
      <c r="CP9" s="699"/>
      <c r="CQ9" s="700"/>
      <c r="CR9" s="683">
        <v>
4775950</v>
      </c>
      <c r="CS9" s="684"/>
      <c r="CT9" s="684"/>
      <c r="CU9" s="684"/>
      <c r="CV9" s="684"/>
      <c r="CW9" s="684"/>
      <c r="CX9" s="684"/>
      <c r="CY9" s="685"/>
      <c r="CZ9" s="686">
        <v>
8.5</v>
      </c>
      <c r="DA9" s="686"/>
      <c r="DB9" s="686"/>
      <c r="DC9" s="686"/>
      <c r="DD9" s="692">
        <v>
69916</v>
      </c>
      <c r="DE9" s="684"/>
      <c r="DF9" s="684"/>
      <c r="DG9" s="684"/>
      <c r="DH9" s="684"/>
      <c r="DI9" s="684"/>
      <c r="DJ9" s="684"/>
      <c r="DK9" s="684"/>
      <c r="DL9" s="684"/>
      <c r="DM9" s="684"/>
      <c r="DN9" s="684"/>
      <c r="DO9" s="684"/>
      <c r="DP9" s="685"/>
      <c r="DQ9" s="692">
        <v>
3748904</v>
      </c>
      <c r="DR9" s="684"/>
      <c r="DS9" s="684"/>
      <c r="DT9" s="684"/>
      <c r="DU9" s="684"/>
      <c r="DV9" s="684"/>
      <c r="DW9" s="684"/>
      <c r="DX9" s="684"/>
      <c r="DY9" s="684"/>
      <c r="DZ9" s="684"/>
      <c r="EA9" s="684"/>
      <c r="EB9" s="684"/>
      <c r="EC9" s="693"/>
    </row>
    <row r="10" spans="2:143" ht="11.25" customHeight="1" x14ac:dyDescent="0.2">
      <c r="B10" s="680" t="s">
        <v>
241</v>
      </c>
      <c r="C10" s="681"/>
      <c r="D10" s="681"/>
      <c r="E10" s="681"/>
      <c r="F10" s="681"/>
      <c r="G10" s="681"/>
      <c r="H10" s="681"/>
      <c r="I10" s="681"/>
      <c r="J10" s="681"/>
      <c r="K10" s="681"/>
      <c r="L10" s="681"/>
      <c r="M10" s="681"/>
      <c r="N10" s="681"/>
      <c r="O10" s="681"/>
      <c r="P10" s="681"/>
      <c r="Q10" s="682"/>
      <c r="R10" s="683" t="s">
        <v>
127</v>
      </c>
      <c r="S10" s="684"/>
      <c r="T10" s="684"/>
      <c r="U10" s="684"/>
      <c r="V10" s="684"/>
      <c r="W10" s="684"/>
      <c r="X10" s="684"/>
      <c r="Y10" s="685"/>
      <c r="Z10" s="686" t="s">
        <v>
135</v>
      </c>
      <c r="AA10" s="686"/>
      <c r="AB10" s="686"/>
      <c r="AC10" s="686"/>
      <c r="AD10" s="687" t="s">
        <v>
127</v>
      </c>
      <c r="AE10" s="687"/>
      <c r="AF10" s="687"/>
      <c r="AG10" s="687"/>
      <c r="AH10" s="687"/>
      <c r="AI10" s="687"/>
      <c r="AJ10" s="687"/>
      <c r="AK10" s="687"/>
      <c r="AL10" s="688" t="s">
        <v>
127</v>
      </c>
      <c r="AM10" s="689"/>
      <c r="AN10" s="689"/>
      <c r="AO10" s="690"/>
      <c r="AP10" s="680" t="s">
        <v>
242</v>
      </c>
      <c r="AQ10" s="681"/>
      <c r="AR10" s="681"/>
      <c r="AS10" s="681"/>
      <c r="AT10" s="681"/>
      <c r="AU10" s="681"/>
      <c r="AV10" s="681"/>
      <c r="AW10" s="681"/>
      <c r="AX10" s="681"/>
      <c r="AY10" s="681"/>
      <c r="AZ10" s="681"/>
      <c r="BA10" s="681"/>
      <c r="BB10" s="681"/>
      <c r="BC10" s="681"/>
      <c r="BD10" s="681"/>
      <c r="BE10" s="681"/>
      <c r="BF10" s="682"/>
      <c r="BG10" s="683" t="s">
        <v>
135</v>
      </c>
      <c r="BH10" s="684"/>
      <c r="BI10" s="684"/>
      <c r="BJ10" s="684"/>
      <c r="BK10" s="684"/>
      <c r="BL10" s="684"/>
      <c r="BM10" s="684"/>
      <c r="BN10" s="685"/>
      <c r="BO10" s="686" t="s">
        <v>
127</v>
      </c>
      <c r="BP10" s="686"/>
      <c r="BQ10" s="686"/>
      <c r="BR10" s="686"/>
      <c r="BS10" s="692" t="s">
        <v>
127</v>
      </c>
      <c r="BT10" s="684"/>
      <c r="BU10" s="684"/>
      <c r="BV10" s="684"/>
      <c r="BW10" s="684"/>
      <c r="BX10" s="684"/>
      <c r="BY10" s="684"/>
      <c r="BZ10" s="684"/>
      <c r="CA10" s="684"/>
      <c r="CB10" s="693"/>
      <c r="CD10" s="698" t="s">
        <v>
243</v>
      </c>
      <c r="CE10" s="699"/>
      <c r="CF10" s="699"/>
      <c r="CG10" s="699"/>
      <c r="CH10" s="699"/>
      <c r="CI10" s="699"/>
      <c r="CJ10" s="699"/>
      <c r="CK10" s="699"/>
      <c r="CL10" s="699"/>
      <c r="CM10" s="699"/>
      <c r="CN10" s="699"/>
      <c r="CO10" s="699"/>
      <c r="CP10" s="699"/>
      <c r="CQ10" s="700"/>
      <c r="CR10" s="683">
        <v>
103842</v>
      </c>
      <c r="CS10" s="684"/>
      <c r="CT10" s="684"/>
      <c r="CU10" s="684"/>
      <c r="CV10" s="684"/>
      <c r="CW10" s="684"/>
      <c r="CX10" s="684"/>
      <c r="CY10" s="685"/>
      <c r="CZ10" s="686">
        <v>
0.2</v>
      </c>
      <c r="DA10" s="686"/>
      <c r="DB10" s="686"/>
      <c r="DC10" s="686"/>
      <c r="DD10" s="692" t="s">
        <v>
135</v>
      </c>
      <c r="DE10" s="684"/>
      <c r="DF10" s="684"/>
      <c r="DG10" s="684"/>
      <c r="DH10" s="684"/>
      <c r="DI10" s="684"/>
      <c r="DJ10" s="684"/>
      <c r="DK10" s="684"/>
      <c r="DL10" s="684"/>
      <c r="DM10" s="684"/>
      <c r="DN10" s="684"/>
      <c r="DO10" s="684"/>
      <c r="DP10" s="685"/>
      <c r="DQ10" s="692">
        <v>
78104</v>
      </c>
      <c r="DR10" s="684"/>
      <c r="DS10" s="684"/>
      <c r="DT10" s="684"/>
      <c r="DU10" s="684"/>
      <c r="DV10" s="684"/>
      <c r="DW10" s="684"/>
      <c r="DX10" s="684"/>
      <c r="DY10" s="684"/>
      <c r="DZ10" s="684"/>
      <c r="EA10" s="684"/>
      <c r="EB10" s="684"/>
      <c r="EC10" s="693"/>
    </row>
    <row r="11" spans="2:143" ht="11.25" customHeight="1" x14ac:dyDescent="0.2">
      <c r="B11" s="680" t="s">
        <v>
244</v>
      </c>
      <c r="C11" s="681"/>
      <c r="D11" s="681"/>
      <c r="E11" s="681"/>
      <c r="F11" s="681"/>
      <c r="G11" s="681"/>
      <c r="H11" s="681"/>
      <c r="I11" s="681"/>
      <c r="J11" s="681"/>
      <c r="K11" s="681"/>
      <c r="L11" s="681"/>
      <c r="M11" s="681"/>
      <c r="N11" s="681"/>
      <c r="O11" s="681"/>
      <c r="P11" s="681"/>
      <c r="Q11" s="682"/>
      <c r="R11" s="683">
        <v>
9222382</v>
      </c>
      <c r="S11" s="684"/>
      <c r="T11" s="684"/>
      <c r="U11" s="684"/>
      <c r="V11" s="684"/>
      <c r="W11" s="684"/>
      <c r="X11" s="684"/>
      <c r="Y11" s="685"/>
      <c r="Z11" s="688">
        <v>
15.6</v>
      </c>
      <c r="AA11" s="689"/>
      <c r="AB11" s="689"/>
      <c r="AC11" s="701"/>
      <c r="AD11" s="692">
        <v>
9222382</v>
      </c>
      <c r="AE11" s="684"/>
      <c r="AF11" s="684"/>
      <c r="AG11" s="684"/>
      <c r="AH11" s="684"/>
      <c r="AI11" s="684"/>
      <c r="AJ11" s="684"/>
      <c r="AK11" s="685"/>
      <c r="AL11" s="688">
        <v>
22.8</v>
      </c>
      <c r="AM11" s="689"/>
      <c r="AN11" s="689"/>
      <c r="AO11" s="690"/>
      <c r="AP11" s="680" t="s">
        <v>
245</v>
      </c>
      <c r="AQ11" s="681"/>
      <c r="AR11" s="681"/>
      <c r="AS11" s="681"/>
      <c r="AT11" s="681"/>
      <c r="AU11" s="681"/>
      <c r="AV11" s="681"/>
      <c r="AW11" s="681"/>
      <c r="AX11" s="681"/>
      <c r="AY11" s="681"/>
      <c r="AZ11" s="681"/>
      <c r="BA11" s="681"/>
      <c r="BB11" s="681"/>
      <c r="BC11" s="681"/>
      <c r="BD11" s="681"/>
      <c r="BE11" s="681"/>
      <c r="BF11" s="682"/>
      <c r="BG11" s="683" t="s">
        <v>
127</v>
      </c>
      <c r="BH11" s="684"/>
      <c r="BI11" s="684"/>
      <c r="BJ11" s="684"/>
      <c r="BK11" s="684"/>
      <c r="BL11" s="684"/>
      <c r="BM11" s="684"/>
      <c r="BN11" s="685"/>
      <c r="BO11" s="686" t="s">
        <v>
127</v>
      </c>
      <c r="BP11" s="686"/>
      <c r="BQ11" s="686"/>
      <c r="BR11" s="686"/>
      <c r="BS11" s="692" t="s">
        <v>
135</v>
      </c>
      <c r="BT11" s="684"/>
      <c r="BU11" s="684"/>
      <c r="BV11" s="684"/>
      <c r="BW11" s="684"/>
      <c r="BX11" s="684"/>
      <c r="BY11" s="684"/>
      <c r="BZ11" s="684"/>
      <c r="CA11" s="684"/>
      <c r="CB11" s="693"/>
      <c r="CD11" s="698" t="s">
        <v>
246</v>
      </c>
      <c r="CE11" s="699"/>
      <c r="CF11" s="699"/>
      <c r="CG11" s="699"/>
      <c r="CH11" s="699"/>
      <c r="CI11" s="699"/>
      <c r="CJ11" s="699"/>
      <c r="CK11" s="699"/>
      <c r="CL11" s="699"/>
      <c r="CM11" s="699"/>
      <c r="CN11" s="699"/>
      <c r="CO11" s="699"/>
      <c r="CP11" s="699"/>
      <c r="CQ11" s="700"/>
      <c r="CR11" s="683" t="s">
        <v>
127</v>
      </c>
      <c r="CS11" s="684"/>
      <c r="CT11" s="684"/>
      <c r="CU11" s="684"/>
      <c r="CV11" s="684"/>
      <c r="CW11" s="684"/>
      <c r="CX11" s="684"/>
      <c r="CY11" s="685"/>
      <c r="CZ11" s="686" t="s">
        <v>
127</v>
      </c>
      <c r="DA11" s="686"/>
      <c r="DB11" s="686"/>
      <c r="DC11" s="686"/>
      <c r="DD11" s="692" t="s">
        <v>
127</v>
      </c>
      <c r="DE11" s="684"/>
      <c r="DF11" s="684"/>
      <c r="DG11" s="684"/>
      <c r="DH11" s="684"/>
      <c r="DI11" s="684"/>
      <c r="DJ11" s="684"/>
      <c r="DK11" s="684"/>
      <c r="DL11" s="684"/>
      <c r="DM11" s="684"/>
      <c r="DN11" s="684"/>
      <c r="DO11" s="684"/>
      <c r="DP11" s="685"/>
      <c r="DQ11" s="692" t="s">
        <v>
127</v>
      </c>
      <c r="DR11" s="684"/>
      <c r="DS11" s="684"/>
      <c r="DT11" s="684"/>
      <c r="DU11" s="684"/>
      <c r="DV11" s="684"/>
      <c r="DW11" s="684"/>
      <c r="DX11" s="684"/>
      <c r="DY11" s="684"/>
      <c r="DZ11" s="684"/>
      <c r="EA11" s="684"/>
      <c r="EB11" s="684"/>
      <c r="EC11" s="693"/>
    </row>
    <row r="12" spans="2:143" ht="11.25" customHeight="1" x14ac:dyDescent="0.2">
      <c r="B12" s="680" t="s">
        <v>
247</v>
      </c>
      <c r="C12" s="681"/>
      <c r="D12" s="681"/>
      <c r="E12" s="681"/>
      <c r="F12" s="681"/>
      <c r="G12" s="681"/>
      <c r="H12" s="681"/>
      <c r="I12" s="681"/>
      <c r="J12" s="681"/>
      <c r="K12" s="681"/>
      <c r="L12" s="681"/>
      <c r="M12" s="681"/>
      <c r="N12" s="681"/>
      <c r="O12" s="681"/>
      <c r="P12" s="681"/>
      <c r="Q12" s="682"/>
      <c r="R12" s="683" t="s">
        <v>
127</v>
      </c>
      <c r="S12" s="684"/>
      <c r="T12" s="684"/>
      <c r="U12" s="684"/>
      <c r="V12" s="684"/>
      <c r="W12" s="684"/>
      <c r="X12" s="684"/>
      <c r="Y12" s="685"/>
      <c r="Z12" s="686" t="s">
        <v>
135</v>
      </c>
      <c r="AA12" s="686"/>
      <c r="AB12" s="686"/>
      <c r="AC12" s="686"/>
      <c r="AD12" s="687" t="s">
        <v>
135</v>
      </c>
      <c r="AE12" s="687"/>
      <c r="AF12" s="687"/>
      <c r="AG12" s="687"/>
      <c r="AH12" s="687"/>
      <c r="AI12" s="687"/>
      <c r="AJ12" s="687"/>
      <c r="AK12" s="687"/>
      <c r="AL12" s="688" t="s">
        <v>
135</v>
      </c>
      <c r="AM12" s="689"/>
      <c r="AN12" s="689"/>
      <c r="AO12" s="690"/>
      <c r="AP12" s="680" t="s">
        <v>
248</v>
      </c>
      <c r="AQ12" s="681"/>
      <c r="AR12" s="681"/>
      <c r="AS12" s="681"/>
      <c r="AT12" s="681"/>
      <c r="AU12" s="681"/>
      <c r="AV12" s="681"/>
      <c r="AW12" s="681"/>
      <c r="AX12" s="681"/>
      <c r="AY12" s="681"/>
      <c r="AZ12" s="681"/>
      <c r="BA12" s="681"/>
      <c r="BB12" s="681"/>
      <c r="BC12" s="681"/>
      <c r="BD12" s="681"/>
      <c r="BE12" s="681"/>
      <c r="BF12" s="682"/>
      <c r="BG12" s="683" t="s">
        <v>
127</v>
      </c>
      <c r="BH12" s="684"/>
      <c r="BI12" s="684"/>
      <c r="BJ12" s="684"/>
      <c r="BK12" s="684"/>
      <c r="BL12" s="684"/>
      <c r="BM12" s="684"/>
      <c r="BN12" s="685"/>
      <c r="BO12" s="686" t="s">
        <v>
135</v>
      </c>
      <c r="BP12" s="686"/>
      <c r="BQ12" s="686"/>
      <c r="BR12" s="686"/>
      <c r="BS12" s="692" t="s">
        <v>
135</v>
      </c>
      <c r="BT12" s="684"/>
      <c r="BU12" s="684"/>
      <c r="BV12" s="684"/>
      <c r="BW12" s="684"/>
      <c r="BX12" s="684"/>
      <c r="BY12" s="684"/>
      <c r="BZ12" s="684"/>
      <c r="CA12" s="684"/>
      <c r="CB12" s="693"/>
      <c r="CD12" s="698" t="s">
        <v>
249</v>
      </c>
      <c r="CE12" s="699"/>
      <c r="CF12" s="699"/>
      <c r="CG12" s="699"/>
      <c r="CH12" s="699"/>
      <c r="CI12" s="699"/>
      <c r="CJ12" s="699"/>
      <c r="CK12" s="699"/>
      <c r="CL12" s="699"/>
      <c r="CM12" s="699"/>
      <c r="CN12" s="699"/>
      <c r="CO12" s="699"/>
      <c r="CP12" s="699"/>
      <c r="CQ12" s="700"/>
      <c r="CR12" s="683">
        <v>
1698782</v>
      </c>
      <c r="CS12" s="684"/>
      <c r="CT12" s="684"/>
      <c r="CU12" s="684"/>
      <c r="CV12" s="684"/>
      <c r="CW12" s="684"/>
      <c r="CX12" s="684"/>
      <c r="CY12" s="685"/>
      <c r="CZ12" s="686">
        <v>
3</v>
      </c>
      <c r="DA12" s="686"/>
      <c r="DB12" s="686"/>
      <c r="DC12" s="686"/>
      <c r="DD12" s="692" t="s">
        <v>
127</v>
      </c>
      <c r="DE12" s="684"/>
      <c r="DF12" s="684"/>
      <c r="DG12" s="684"/>
      <c r="DH12" s="684"/>
      <c r="DI12" s="684"/>
      <c r="DJ12" s="684"/>
      <c r="DK12" s="684"/>
      <c r="DL12" s="684"/>
      <c r="DM12" s="684"/>
      <c r="DN12" s="684"/>
      <c r="DO12" s="684"/>
      <c r="DP12" s="685"/>
      <c r="DQ12" s="692">
        <v>
591616</v>
      </c>
      <c r="DR12" s="684"/>
      <c r="DS12" s="684"/>
      <c r="DT12" s="684"/>
      <c r="DU12" s="684"/>
      <c r="DV12" s="684"/>
      <c r="DW12" s="684"/>
      <c r="DX12" s="684"/>
      <c r="DY12" s="684"/>
      <c r="DZ12" s="684"/>
      <c r="EA12" s="684"/>
      <c r="EB12" s="684"/>
      <c r="EC12" s="693"/>
    </row>
    <row r="13" spans="2:143" ht="11.25" customHeight="1" x14ac:dyDescent="0.2">
      <c r="B13" s="680" t="s">
        <v>
250</v>
      </c>
      <c r="C13" s="681"/>
      <c r="D13" s="681"/>
      <c r="E13" s="681"/>
      <c r="F13" s="681"/>
      <c r="G13" s="681"/>
      <c r="H13" s="681"/>
      <c r="I13" s="681"/>
      <c r="J13" s="681"/>
      <c r="K13" s="681"/>
      <c r="L13" s="681"/>
      <c r="M13" s="681"/>
      <c r="N13" s="681"/>
      <c r="O13" s="681"/>
      <c r="P13" s="681"/>
      <c r="Q13" s="682"/>
      <c r="R13" s="683" t="s">
        <v>
127</v>
      </c>
      <c r="S13" s="684"/>
      <c r="T13" s="684"/>
      <c r="U13" s="684"/>
      <c r="V13" s="684"/>
      <c r="W13" s="684"/>
      <c r="X13" s="684"/>
      <c r="Y13" s="685"/>
      <c r="Z13" s="686" t="s">
        <v>
127</v>
      </c>
      <c r="AA13" s="686"/>
      <c r="AB13" s="686"/>
      <c r="AC13" s="686"/>
      <c r="AD13" s="687" t="s">
        <v>
135</v>
      </c>
      <c r="AE13" s="687"/>
      <c r="AF13" s="687"/>
      <c r="AG13" s="687"/>
      <c r="AH13" s="687"/>
      <c r="AI13" s="687"/>
      <c r="AJ13" s="687"/>
      <c r="AK13" s="687"/>
      <c r="AL13" s="688" t="s">
        <v>
127</v>
      </c>
      <c r="AM13" s="689"/>
      <c r="AN13" s="689"/>
      <c r="AO13" s="690"/>
      <c r="AP13" s="680" t="s">
        <v>
251</v>
      </c>
      <c r="AQ13" s="681"/>
      <c r="AR13" s="681"/>
      <c r="AS13" s="681"/>
      <c r="AT13" s="681"/>
      <c r="AU13" s="681"/>
      <c r="AV13" s="681"/>
      <c r="AW13" s="681"/>
      <c r="AX13" s="681"/>
      <c r="AY13" s="681"/>
      <c r="AZ13" s="681"/>
      <c r="BA13" s="681"/>
      <c r="BB13" s="681"/>
      <c r="BC13" s="681"/>
      <c r="BD13" s="681"/>
      <c r="BE13" s="681"/>
      <c r="BF13" s="682"/>
      <c r="BG13" s="683" t="s">
        <v>
135</v>
      </c>
      <c r="BH13" s="684"/>
      <c r="BI13" s="684"/>
      <c r="BJ13" s="684"/>
      <c r="BK13" s="684"/>
      <c r="BL13" s="684"/>
      <c r="BM13" s="684"/>
      <c r="BN13" s="685"/>
      <c r="BO13" s="686" t="s">
        <v>
127</v>
      </c>
      <c r="BP13" s="686"/>
      <c r="BQ13" s="686"/>
      <c r="BR13" s="686"/>
      <c r="BS13" s="692" t="s">
        <v>
127</v>
      </c>
      <c r="BT13" s="684"/>
      <c r="BU13" s="684"/>
      <c r="BV13" s="684"/>
      <c r="BW13" s="684"/>
      <c r="BX13" s="684"/>
      <c r="BY13" s="684"/>
      <c r="BZ13" s="684"/>
      <c r="CA13" s="684"/>
      <c r="CB13" s="693"/>
      <c r="CD13" s="698" t="s">
        <v>
252</v>
      </c>
      <c r="CE13" s="699"/>
      <c r="CF13" s="699"/>
      <c r="CG13" s="699"/>
      <c r="CH13" s="699"/>
      <c r="CI13" s="699"/>
      <c r="CJ13" s="699"/>
      <c r="CK13" s="699"/>
      <c r="CL13" s="699"/>
      <c r="CM13" s="699"/>
      <c r="CN13" s="699"/>
      <c r="CO13" s="699"/>
      <c r="CP13" s="699"/>
      <c r="CQ13" s="700"/>
      <c r="CR13" s="683">
        <v>
9579901</v>
      </c>
      <c r="CS13" s="684"/>
      <c r="CT13" s="684"/>
      <c r="CU13" s="684"/>
      <c r="CV13" s="684"/>
      <c r="CW13" s="684"/>
      <c r="CX13" s="684"/>
      <c r="CY13" s="685"/>
      <c r="CZ13" s="686">
        <v>
17.100000000000001</v>
      </c>
      <c r="DA13" s="686"/>
      <c r="DB13" s="686"/>
      <c r="DC13" s="686"/>
      <c r="DD13" s="692">
        <v>
5292991</v>
      </c>
      <c r="DE13" s="684"/>
      <c r="DF13" s="684"/>
      <c r="DG13" s="684"/>
      <c r="DH13" s="684"/>
      <c r="DI13" s="684"/>
      <c r="DJ13" s="684"/>
      <c r="DK13" s="684"/>
      <c r="DL13" s="684"/>
      <c r="DM13" s="684"/>
      <c r="DN13" s="684"/>
      <c r="DO13" s="684"/>
      <c r="DP13" s="685"/>
      <c r="DQ13" s="692">
        <v>
6033167</v>
      </c>
      <c r="DR13" s="684"/>
      <c r="DS13" s="684"/>
      <c r="DT13" s="684"/>
      <c r="DU13" s="684"/>
      <c r="DV13" s="684"/>
      <c r="DW13" s="684"/>
      <c r="DX13" s="684"/>
      <c r="DY13" s="684"/>
      <c r="DZ13" s="684"/>
      <c r="EA13" s="684"/>
      <c r="EB13" s="684"/>
      <c r="EC13" s="693"/>
    </row>
    <row r="14" spans="2:143" ht="11.25" customHeight="1" x14ac:dyDescent="0.2">
      <c r="B14" s="680" t="s">
        <v>
253</v>
      </c>
      <c r="C14" s="681"/>
      <c r="D14" s="681"/>
      <c r="E14" s="681"/>
      <c r="F14" s="681"/>
      <c r="G14" s="681"/>
      <c r="H14" s="681"/>
      <c r="I14" s="681"/>
      <c r="J14" s="681"/>
      <c r="K14" s="681"/>
      <c r="L14" s="681"/>
      <c r="M14" s="681"/>
      <c r="N14" s="681"/>
      <c r="O14" s="681"/>
      <c r="P14" s="681"/>
      <c r="Q14" s="682"/>
      <c r="R14" s="683">
        <v>
90134</v>
      </c>
      <c r="S14" s="684"/>
      <c r="T14" s="684"/>
      <c r="U14" s="684"/>
      <c r="V14" s="684"/>
      <c r="W14" s="684"/>
      <c r="X14" s="684"/>
      <c r="Y14" s="685"/>
      <c r="Z14" s="686">
        <v>
0.2</v>
      </c>
      <c r="AA14" s="686"/>
      <c r="AB14" s="686"/>
      <c r="AC14" s="686"/>
      <c r="AD14" s="687">
        <v>
90134</v>
      </c>
      <c r="AE14" s="687"/>
      <c r="AF14" s="687"/>
      <c r="AG14" s="687"/>
      <c r="AH14" s="687"/>
      <c r="AI14" s="687"/>
      <c r="AJ14" s="687"/>
      <c r="AK14" s="687"/>
      <c r="AL14" s="688">
        <v>
0.2</v>
      </c>
      <c r="AM14" s="689"/>
      <c r="AN14" s="689"/>
      <c r="AO14" s="690"/>
      <c r="AP14" s="680" t="s">
        <v>
254</v>
      </c>
      <c r="AQ14" s="681"/>
      <c r="AR14" s="681"/>
      <c r="AS14" s="681"/>
      <c r="AT14" s="681"/>
      <c r="AU14" s="681"/>
      <c r="AV14" s="681"/>
      <c r="AW14" s="681"/>
      <c r="AX14" s="681"/>
      <c r="AY14" s="681"/>
      <c r="AZ14" s="681"/>
      <c r="BA14" s="681"/>
      <c r="BB14" s="681"/>
      <c r="BC14" s="681"/>
      <c r="BD14" s="681"/>
      <c r="BE14" s="681"/>
      <c r="BF14" s="682"/>
      <c r="BG14" s="683">
        <v>
31175</v>
      </c>
      <c r="BH14" s="684"/>
      <c r="BI14" s="684"/>
      <c r="BJ14" s="684"/>
      <c r="BK14" s="684"/>
      <c r="BL14" s="684"/>
      <c r="BM14" s="684"/>
      <c r="BN14" s="685"/>
      <c r="BO14" s="686">
        <v>
0.1</v>
      </c>
      <c r="BP14" s="686"/>
      <c r="BQ14" s="686"/>
      <c r="BR14" s="686"/>
      <c r="BS14" s="692" t="s">
        <v>
127</v>
      </c>
      <c r="BT14" s="684"/>
      <c r="BU14" s="684"/>
      <c r="BV14" s="684"/>
      <c r="BW14" s="684"/>
      <c r="BX14" s="684"/>
      <c r="BY14" s="684"/>
      <c r="BZ14" s="684"/>
      <c r="CA14" s="684"/>
      <c r="CB14" s="693"/>
      <c r="CD14" s="698" t="s">
        <v>
255</v>
      </c>
      <c r="CE14" s="699"/>
      <c r="CF14" s="699"/>
      <c r="CG14" s="699"/>
      <c r="CH14" s="699"/>
      <c r="CI14" s="699"/>
      <c r="CJ14" s="699"/>
      <c r="CK14" s="699"/>
      <c r="CL14" s="699"/>
      <c r="CM14" s="699"/>
      <c r="CN14" s="699"/>
      <c r="CO14" s="699"/>
      <c r="CP14" s="699"/>
      <c r="CQ14" s="700"/>
      <c r="CR14" s="683">
        <v>
345610</v>
      </c>
      <c r="CS14" s="684"/>
      <c r="CT14" s="684"/>
      <c r="CU14" s="684"/>
      <c r="CV14" s="684"/>
      <c r="CW14" s="684"/>
      <c r="CX14" s="684"/>
      <c r="CY14" s="685"/>
      <c r="CZ14" s="686">
        <v>
0.6</v>
      </c>
      <c r="DA14" s="686"/>
      <c r="DB14" s="686"/>
      <c r="DC14" s="686"/>
      <c r="DD14" s="692">
        <v>
3978</v>
      </c>
      <c r="DE14" s="684"/>
      <c r="DF14" s="684"/>
      <c r="DG14" s="684"/>
      <c r="DH14" s="684"/>
      <c r="DI14" s="684"/>
      <c r="DJ14" s="684"/>
      <c r="DK14" s="684"/>
      <c r="DL14" s="684"/>
      <c r="DM14" s="684"/>
      <c r="DN14" s="684"/>
      <c r="DO14" s="684"/>
      <c r="DP14" s="685"/>
      <c r="DQ14" s="692">
        <v>
344791</v>
      </c>
      <c r="DR14" s="684"/>
      <c r="DS14" s="684"/>
      <c r="DT14" s="684"/>
      <c r="DU14" s="684"/>
      <c r="DV14" s="684"/>
      <c r="DW14" s="684"/>
      <c r="DX14" s="684"/>
      <c r="DY14" s="684"/>
      <c r="DZ14" s="684"/>
      <c r="EA14" s="684"/>
      <c r="EB14" s="684"/>
      <c r="EC14" s="693"/>
    </row>
    <row r="15" spans="2:143" ht="11.25" customHeight="1" x14ac:dyDescent="0.2">
      <c r="B15" s="680" t="s">
        <v>
256</v>
      </c>
      <c r="C15" s="681"/>
      <c r="D15" s="681"/>
      <c r="E15" s="681"/>
      <c r="F15" s="681"/>
      <c r="G15" s="681"/>
      <c r="H15" s="681"/>
      <c r="I15" s="681"/>
      <c r="J15" s="681"/>
      <c r="K15" s="681"/>
      <c r="L15" s="681"/>
      <c r="M15" s="681"/>
      <c r="N15" s="681"/>
      <c r="O15" s="681"/>
      <c r="P15" s="681"/>
      <c r="Q15" s="682"/>
      <c r="R15" s="683" t="s">
        <v>
135</v>
      </c>
      <c r="S15" s="684"/>
      <c r="T15" s="684"/>
      <c r="U15" s="684"/>
      <c r="V15" s="684"/>
      <c r="W15" s="684"/>
      <c r="X15" s="684"/>
      <c r="Y15" s="685"/>
      <c r="Z15" s="686" t="s">
        <v>
127</v>
      </c>
      <c r="AA15" s="686"/>
      <c r="AB15" s="686"/>
      <c r="AC15" s="686"/>
      <c r="AD15" s="687" t="s">
        <v>
135</v>
      </c>
      <c r="AE15" s="687"/>
      <c r="AF15" s="687"/>
      <c r="AG15" s="687"/>
      <c r="AH15" s="687"/>
      <c r="AI15" s="687"/>
      <c r="AJ15" s="687"/>
      <c r="AK15" s="687"/>
      <c r="AL15" s="688" t="s">
        <v>
127</v>
      </c>
      <c r="AM15" s="689"/>
      <c r="AN15" s="689"/>
      <c r="AO15" s="690"/>
      <c r="AP15" s="680" t="s">
        <v>
257</v>
      </c>
      <c r="AQ15" s="681"/>
      <c r="AR15" s="681"/>
      <c r="AS15" s="681"/>
      <c r="AT15" s="681"/>
      <c r="AU15" s="681"/>
      <c r="AV15" s="681"/>
      <c r="AW15" s="681"/>
      <c r="AX15" s="681"/>
      <c r="AY15" s="681"/>
      <c r="AZ15" s="681"/>
      <c r="BA15" s="681"/>
      <c r="BB15" s="681"/>
      <c r="BC15" s="681"/>
      <c r="BD15" s="681"/>
      <c r="BE15" s="681"/>
      <c r="BF15" s="682"/>
      <c r="BG15" s="683">
        <v>
3760566</v>
      </c>
      <c r="BH15" s="684"/>
      <c r="BI15" s="684"/>
      <c r="BJ15" s="684"/>
      <c r="BK15" s="684"/>
      <c r="BL15" s="684"/>
      <c r="BM15" s="684"/>
      <c r="BN15" s="685"/>
      <c r="BO15" s="686">
        <v>
17.399999999999999</v>
      </c>
      <c r="BP15" s="686"/>
      <c r="BQ15" s="686"/>
      <c r="BR15" s="686"/>
      <c r="BS15" s="692" t="s">
        <v>
135</v>
      </c>
      <c r="BT15" s="684"/>
      <c r="BU15" s="684"/>
      <c r="BV15" s="684"/>
      <c r="BW15" s="684"/>
      <c r="BX15" s="684"/>
      <c r="BY15" s="684"/>
      <c r="BZ15" s="684"/>
      <c r="CA15" s="684"/>
      <c r="CB15" s="693"/>
      <c r="CD15" s="698" t="s">
        <v>
258</v>
      </c>
      <c r="CE15" s="699"/>
      <c r="CF15" s="699"/>
      <c r="CG15" s="699"/>
      <c r="CH15" s="699"/>
      <c r="CI15" s="699"/>
      <c r="CJ15" s="699"/>
      <c r="CK15" s="699"/>
      <c r="CL15" s="699"/>
      <c r="CM15" s="699"/>
      <c r="CN15" s="699"/>
      <c r="CO15" s="699"/>
      <c r="CP15" s="699"/>
      <c r="CQ15" s="700"/>
      <c r="CR15" s="683">
        <v>
8571176</v>
      </c>
      <c r="CS15" s="684"/>
      <c r="CT15" s="684"/>
      <c r="CU15" s="684"/>
      <c r="CV15" s="684"/>
      <c r="CW15" s="684"/>
      <c r="CX15" s="684"/>
      <c r="CY15" s="685"/>
      <c r="CZ15" s="686">
        <v>
15.3</v>
      </c>
      <c r="DA15" s="686"/>
      <c r="DB15" s="686"/>
      <c r="DC15" s="686"/>
      <c r="DD15" s="692">
        <v>
931638</v>
      </c>
      <c r="DE15" s="684"/>
      <c r="DF15" s="684"/>
      <c r="DG15" s="684"/>
      <c r="DH15" s="684"/>
      <c r="DI15" s="684"/>
      <c r="DJ15" s="684"/>
      <c r="DK15" s="684"/>
      <c r="DL15" s="684"/>
      <c r="DM15" s="684"/>
      <c r="DN15" s="684"/>
      <c r="DO15" s="684"/>
      <c r="DP15" s="685"/>
      <c r="DQ15" s="692">
        <v>
8222287</v>
      </c>
      <c r="DR15" s="684"/>
      <c r="DS15" s="684"/>
      <c r="DT15" s="684"/>
      <c r="DU15" s="684"/>
      <c r="DV15" s="684"/>
      <c r="DW15" s="684"/>
      <c r="DX15" s="684"/>
      <c r="DY15" s="684"/>
      <c r="DZ15" s="684"/>
      <c r="EA15" s="684"/>
      <c r="EB15" s="684"/>
      <c r="EC15" s="693"/>
    </row>
    <row r="16" spans="2:143" ht="11.25" customHeight="1" x14ac:dyDescent="0.2">
      <c r="B16" s="680" t="s">
        <v>
259</v>
      </c>
      <c r="C16" s="681"/>
      <c r="D16" s="681"/>
      <c r="E16" s="681"/>
      <c r="F16" s="681"/>
      <c r="G16" s="681"/>
      <c r="H16" s="681"/>
      <c r="I16" s="681"/>
      <c r="J16" s="681"/>
      <c r="K16" s="681"/>
      <c r="L16" s="681"/>
      <c r="M16" s="681"/>
      <c r="N16" s="681"/>
      <c r="O16" s="681"/>
      <c r="P16" s="681"/>
      <c r="Q16" s="682"/>
      <c r="R16" s="683">
        <v>
31849</v>
      </c>
      <c r="S16" s="684"/>
      <c r="T16" s="684"/>
      <c r="U16" s="684"/>
      <c r="V16" s="684"/>
      <c r="W16" s="684"/>
      <c r="X16" s="684"/>
      <c r="Y16" s="685"/>
      <c r="Z16" s="686">
        <v>
0.1</v>
      </c>
      <c r="AA16" s="686"/>
      <c r="AB16" s="686"/>
      <c r="AC16" s="686"/>
      <c r="AD16" s="687">
        <v>
31849</v>
      </c>
      <c r="AE16" s="687"/>
      <c r="AF16" s="687"/>
      <c r="AG16" s="687"/>
      <c r="AH16" s="687"/>
      <c r="AI16" s="687"/>
      <c r="AJ16" s="687"/>
      <c r="AK16" s="687"/>
      <c r="AL16" s="688">
        <v>
0.1</v>
      </c>
      <c r="AM16" s="689"/>
      <c r="AN16" s="689"/>
      <c r="AO16" s="690"/>
      <c r="AP16" s="680" t="s">
        <v>
260</v>
      </c>
      <c r="AQ16" s="681"/>
      <c r="AR16" s="681"/>
      <c r="AS16" s="681"/>
      <c r="AT16" s="681"/>
      <c r="AU16" s="681"/>
      <c r="AV16" s="681"/>
      <c r="AW16" s="681"/>
      <c r="AX16" s="681"/>
      <c r="AY16" s="681"/>
      <c r="AZ16" s="681"/>
      <c r="BA16" s="681"/>
      <c r="BB16" s="681"/>
      <c r="BC16" s="681"/>
      <c r="BD16" s="681"/>
      <c r="BE16" s="681"/>
      <c r="BF16" s="682"/>
      <c r="BG16" s="683" t="s">
        <v>
127</v>
      </c>
      <c r="BH16" s="684"/>
      <c r="BI16" s="684"/>
      <c r="BJ16" s="684"/>
      <c r="BK16" s="684"/>
      <c r="BL16" s="684"/>
      <c r="BM16" s="684"/>
      <c r="BN16" s="685"/>
      <c r="BO16" s="686" t="s">
        <v>
135</v>
      </c>
      <c r="BP16" s="686"/>
      <c r="BQ16" s="686"/>
      <c r="BR16" s="686"/>
      <c r="BS16" s="692" t="s">
        <v>
135</v>
      </c>
      <c r="BT16" s="684"/>
      <c r="BU16" s="684"/>
      <c r="BV16" s="684"/>
      <c r="BW16" s="684"/>
      <c r="BX16" s="684"/>
      <c r="BY16" s="684"/>
      <c r="BZ16" s="684"/>
      <c r="CA16" s="684"/>
      <c r="CB16" s="693"/>
      <c r="CD16" s="698" t="s">
        <v>
261</v>
      </c>
      <c r="CE16" s="699"/>
      <c r="CF16" s="699"/>
      <c r="CG16" s="699"/>
      <c r="CH16" s="699"/>
      <c r="CI16" s="699"/>
      <c r="CJ16" s="699"/>
      <c r="CK16" s="699"/>
      <c r="CL16" s="699"/>
      <c r="CM16" s="699"/>
      <c r="CN16" s="699"/>
      <c r="CO16" s="699"/>
      <c r="CP16" s="699"/>
      <c r="CQ16" s="700"/>
      <c r="CR16" s="683" t="s">
        <v>
127</v>
      </c>
      <c r="CS16" s="684"/>
      <c r="CT16" s="684"/>
      <c r="CU16" s="684"/>
      <c r="CV16" s="684"/>
      <c r="CW16" s="684"/>
      <c r="CX16" s="684"/>
      <c r="CY16" s="685"/>
      <c r="CZ16" s="686" t="s">
        <v>
127</v>
      </c>
      <c r="DA16" s="686"/>
      <c r="DB16" s="686"/>
      <c r="DC16" s="686"/>
      <c r="DD16" s="692" t="s">
        <v>
135</v>
      </c>
      <c r="DE16" s="684"/>
      <c r="DF16" s="684"/>
      <c r="DG16" s="684"/>
      <c r="DH16" s="684"/>
      <c r="DI16" s="684"/>
      <c r="DJ16" s="684"/>
      <c r="DK16" s="684"/>
      <c r="DL16" s="684"/>
      <c r="DM16" s="684"/>
      <c r="DN16" s="684"/>
      <c r="DO16" s="684"/>
      <c r="DP16" s="685"/>
      <c r="DQ16" s="692" t="s">
        <v>
127</v>
      </c>
      <c r="DR16" s="684"/>
      <c r="DS16" s="684"/>
      <c r="DT16" s="684"/>
      <c r="DU16" s="684"/>
      <c r="DV16" s="684"/>
      <c r="DW16" s="684"/>
      <c r="DX16" s="684"/>
      <c r="DY16" s="684"/>
      <c r="DZ16" s="684"/>
      <c r="EA16" s="684"/>
      <c r="EB16" s="684"/>
      <c r="EC16" s="693"/>
    </row>
    <row r="17" spans="2:133" ht="11.25" customHeight="1" x14ac:dyDescent="0.2">
      <c r="B17" s="680" t="s">
        <v>
262</v>
      </c>
      <c r="C17" s="681"/>
      <c r="D17" s="681"/>
      <c r="E17" s="681"/>
      <c r="F17" s="681"/>
      <c r="G17" s="681"/>
      <c r="H17" s="681"/>
      <c r="I17" s="681"/>
      <c r="J17" s="681"/>
      <c r="K17" s="681"/>
      <c r="L17" s="681"/>
      <c r="M17" s="681"/>
      <c r="N17" s="681"/>
      <c r="O17" s="681"/>
      <c r="P17" s="681"/>
      <c r="Q17" s="682"/>
      <c r="R17" s="683">
        <v>
241267</v>
      </c>
      <c r="S17" s="684"/>
      <c r="T17" s="684"/>
      <c r="U17" s="684"/>
      <c r="V17" s="684"/>
      <c r="W17" s="684"/>
      <c r="X17" s="684"/>
      <c r="Y17" s="685"/>
      <c r="Z17" s="686">
        <v>
0.4</v>
      </c>
      <c r="AA17" s="686"/>
      <c r="AB17" s="686"/>
      <c r="AC17" s="686"/>
      <c r="AD17" s="687">
        <v>
241267</v>
      </c>
      <c r="AE17" s="687"/>
      <c r="AF17" s="687"/>
      <c r="AG17" s="687"/>
      <c r="AH17" s="687"/>
      <c r="AI17" s="687"/>
      <c r="AJ17" s="687"/>
      <c r="AK17" s="687"/>
      <c r="AL17" s="688">
        <v>
0.6</v>
      </c>
      <c r="AM17" s="689"/>
      <c r="AN17" s="689"/>
      <c r="AO17" s="690"/>
      <c r="AP17" s="680" t="s">
        <v>
263</v>
      </c>
      <c r="AQ17" s="681"/>
      <c r="AR17" s="681"/>
      <c r="AS17" s="681"/>
      <c r="AT17" s="681"/>
      <c r="AU17" s="681"/>
      <c r="AV17" s="681"/>
      <c r="AW17" s="681"/>
      <c r="AX17" s="681"/>
      <c r="AY17" s="681"/>
      <c r="AZ17" s="681"/>
      <c r="BA17" s="681"/>
      <c r="BB17" s="681"/>
      <c r="BC17" s="681"/>
      <c r="BD17" s="681"/>
      <c r="BE17" s="681"/>
      <c r="BF17" s="682"/>
      <c r="BG17" s="683" t="s">
        <v>
135</v>
      </c>
      <c r="BH17" s="684"/>
      <c r="BI17" s="684"/>
      <c r="BJ17" s="684"/>
      <c r="BK17" s="684"/>
      <c r="BL17" s="684"/>
      <c r="BM17" s="684"/>
      <c r="BN17" s="685"/>
      <c r="BO17" s="686" t="s">
        <v>
135</v>
      </c>
      <c r="BP17" s="686"/>
      <c r="BQ17" s="686"/>
      <c r="BR17" s="686"/>
      <c r="BS17" s="692" t="s">
        <v>
135</v>
      </c>
      <c r="BT17" s="684"/>
      <c r="BU17" s="684"/>
      <c r="BV17" s="684"/>
      <c r="BW17" s="684"/>
      <c r="BX17" s="684"/>
      <c r="BY17" s="684"/>
      <c r="BZ17" s="684"/>
      <c r="CA17" s="684"/>
      <c r="CB17" s="693"/>
      <c r="CD17" s="698" t="s">
        <v>
264</v>
      </c>
      <c r="CE17" s="699"/>
      <c r="CF17" s="699"/>
      <c r="CG17" s="699"/>
      <c r="CH17" s="699"/>
      <c r="CI17" s="699"/>
      <c r="CJ17" s="699"/>
      <c r="CK17" s="699"/>
      <c r="CL17" s="699"/>
      <c r="CM17" s="699"/>
      <c r="CN17" s="699"/>
      <c r="CO17" s="699"/>
      <c r="CP17" s="699"/>
      <c r="CQ17" s="700"/>
      <c r="CR17" s="683">
        <v>
70840</v>
      </c>
      <c r="CS17" s="684"/>
      <c r="CT17" s="684"/>
      <c r="CU17" s="684"/>
      <c r="CV17" s="684"/>
      <c r="CW17" s="684"/>
      <c r="CX17" s="684"/>
      <c r="CY17" s="685"/>
      <c r="CZ17" s="686">
        <v>
0.1</v>
      </c>
      <c r="DA17" s="686"/>
      <c r="DB17" s="686"/>
      <c r="DC17" s="686"/>
      <c r="DD17" s="692" t="s">
        <v>
127</v>
      </c>
      <c r="DE17" s="684"/>
      <c r="DF17" s="684"/>
      <c r="DG17" s="684"/>
      <c r="DH17" s="684"/>
      <c r="DI17" s="684"/>
      <c r="DJ17" s="684"/>
      <c r="DK17" s="684"/>
      <c r="DL17" s="684"/>
      <c r="DM17" s="684"/>
      <c r="DN17" s="684"/>
      <c r="DO17" s="684"/>
      <c r="DP17" s="685"/>
      <c r="DQ17" s="692">
        <v>
57953</v>
      </c>
      <c r="DR17" s="684"/>
      <c r="DS17" s="684"/>
      <c r="DT17" s="684"/>
      <c r="DU17" s="684"/>
      <c r="DV17" s="684"/>
      <c r="DW17" s="684"/>
      <c r="DX17" s="684"/>
      <c r="DY17" s="684"/>
      <c r="DZ17" s="684"/>
      <c r="EA17" s="684"/>
      <c r="EB17" s="684"/>
      <c r="EC17" s="693"/>
    </row>
    <row r="18" spans="2:133" ht="11.25" customHeight="1" x14ac:dyDescent="0.2">
      <c r="B18" s="680" t="s">
        <v>
265</v>
      </c>
      <c r="C18" s="681"/>
      <c r="D18" s="681"/>
      <c r="E18" s="681"/>
      <c r="F18" s="681"/>
      <c r="G18" s="681"/>
      <c r="H18" s="681"/>
      <c r="I18" s="681"/>
      <c r="J18" s="681"/>
      <c r="K18" s="681"/>
      <c r="L18" s="681"/>
      <c r="M18" s="681"/>
      <c r="N18" s="681"/>
      <c r="O18" s="681"/>
      <c r="P18" s="681"/>
      <c r="Q18" s="682"/>
      <c r="R18" s="683">
        <v>
15180</v>
      </c>
      <c r="S18" s="684"/>
      <c r="T18" s="684"/>
      <c r="U18" s="684"/>
      <c r="V18" s="684"/>
      <c r="W18" s="684"/>
      <c r="X18" s="684"/>
      <c r="Y18" s="685"/>
      <c r="Z18" s="686">
        <v>
0</v>
      </c>
      <c r="AA18" s="686"/>
      <c r="AB18" s="686"/>
      <c r="AC18" s="686"/>
      <c r="AD18" s="687">
        <v>
15180</v>
      </c>
      <c r="AE18" s="687"/>
      <c r="AF18" s="687"/>
      <c r="AG18" s="687"/>
      <c r="AH18" s="687"/>
      <c r="AI18" s="687"/>
      <c r="AJ18" s="687"/>
      <c r="AK18" s="687"/>
      <c r="AL18" s="688">
        <v>
0</v>
      </c>
      <c r="AM18" s="689"/>
      <c r="AN18" s="689"/>
      <c r="AO18" s="690"/>
      <c r="AP18" s="680" t="s">
        <v>
266</v>
      </c>
      <c r="AQ18" s="681"/>
      <c r="AR18" s="681"/>
      <c r="AS18" s="681"/>
      <c r="AT18" s="681"/>
      <c r="AU18" s="681"/>
      <c r="AV18" s="681"/>
      <c r="AW18" s="681"/>
      <c r="AX18" s="681"/>
      <c r="AY18" s="681"/>
      <c r="AZ18" s="681"/>
      <c r="BA18" s="681"/>
      <c r="BB18" s="681"/>
      <c r="BC18" s="681"/>
      <c r="BD18" s="681"/>
      <c r="BE18" s="681"/>
      <c r="BF18" s="682"/>
      <c r="BG18" s="683" t="s">
        <v>
127</v>
      </c>
      <c r="BH18" s="684"/>
      <c r="BI18" s="684"/>
      <c r="BJ18" s="684"/>
      <c r="BK18" s="684"/>
      <c r="BL18" s="684"/>
      <c r="BM18" s="684"/>
      <c r="BN18" s="685"/>
      <c r="BO18" s="686" t="s">
        <v>
127</v>
      </c>
      <c r="BP18" s="686"/>
      <c r="BQ18" s="686"/>
      <c r="BR18" s="686"/>
      <c r="BS18" s="692" t="s">
        <v>
135</v>
      </c>
      <c r="BT18" s="684"/>
      <c r="BU18" s="684"/>
      <c r="BV18" s="684"/>
      <c r="BW18" s="684"/>
      <c r="BX18" s="684"/>
      <c r="BY18" s="684"/>
      <c r="BZ18" s="684"/>
      <c r="CA18" s="684"/>
      <c r="CB18" s="693"/>
      <c r="CD18" s="698" t="s">
        <v>
267</v>
      </c>
      <c r="CE18" s="699"/>
      <c r="CF18" s="699"/>
      <c r="CG18" s="699"/>
      <c r="CH18" s="699"/>
      <c r="CI18" s="699"/>
      <c r="CJ18" s="699"/>
      <c r="CK18" s="699"/>
      <c r="CL18" s="699"/>
      <c r="CM18" s="699"/>
      <c r="CN18" s="699"/>
      <c r="CO18" s="699"/>
      <c r="CP18" s="699"/>
      <c r="CQ18" s="700"/>
      <c r="CR18" s="683" t="s">
        <v>
127</v>
      </c>
      <c r="CS18" s="684"/>
      <c r="CT18" s="684"/>
      <c r="CU18" s="684"/>
      <c r="CV18" s="684"/>
      <c r="CW18" s="684"/>
      <c r="CX18" s="684"/>
      <c r="CY18" s="685"/>
      <c r="CZ18" s="686" t="s">
        <v>
135</v>
      </c>
      <c r="DA18" s="686"/>
      <c r="DB18" s="686"/>
      <c r="DC18" s="686"/>
      <c r="DD18" s="692" t="s">
        <v>
127</v>
      </c>
      <c r="DE18" s="684"/>
      <c r="DF18" s="684"/>
      <c r="DG18" s="684"/>
      <c r="DH18" s="684"/>
      <c r="DI18" s="684"/>
      <c r="DJ18" s="684"/>
      <c r="DK18" s="684"/>
      <c r="DL18" s="684"/>
      <c r="DM18" s="684"/>
      <c r="DN18" s="684"/>
      <c r="DO18" s="684"/>
      <c r="DP18" s="685"/>
      <c r="DQ18" s="692" t="s">
        <v>
127</v>
      </c>
      <c r="DR18" s="684"/>
      <c r="DS18" s="684"/>
      <c r="DT18" s="684"/>
      <c r="DU18" s="684"/>
      <c r="DV18" s="684"/>
      <c r="DW18" s="684"/>
      <c r="DX18" s="684"/>
      <c r="DY18" s="684"/>
      <c r="DZ18" s="684"/>
      <c r="EA18" s="684"/>
      <c r="EB18" s="684"/>
      <c r="EC18" s="693"/>
    </row>
    <row r="19" spans="2:133" ht="11.25" customHeight="1" x14ac:dyDescent="0.2">
      <c r="B19" s="680" t="s">
        <v>
268</v>
      </c>
      <c r="C19" s="681"/>
      <c r="D19" s="681"/>
      <c r="E19" s="681"/>
      <c r="F19" s="681"/>
      <c r="G19" s="681"/>
      <c r="H19" s="681"/>
      <c r="I19" s="681"/>
      <c r="J19" s="681"/>
      <c r="K19" s="681"/>
      <c r="L19" s="681"/>
      <c r="M19" s="681"/>
      <c r="N19" s="681"/>
      <c r="O19" s="681"/>
      <c r="P19" s="681"/>
      <c r="Q19" s="682"/>
      <c r="R19" s="683">
        <v>
15318</v>
      </c>
      <c r="S19" s="684"/>
      <c r="T19" s="684"/>
      <c r="U19" s="684"/>
      <c r="V19" s="684"/>
      <c r="W19" s="684"/>
      <c r="X19" s="684"/>
      <c r="Y19" s="685"/>
      <c r="Z19" s="686">
        <v>
0</v>
      </c>
      <c r="AA19" s="686"/>
      <c r="AB19" s="686"/>
      <c r="AC19" s="686"/>
      <c r="AD19" s="687">
        <v>
15318</v>
      </c>
      <c r="AE19" s="687"/>
      <c r="AF19" s="687"/>
      <c r="AG19" s="687"/>
      <c r="AH19" s="687"/>
      <c r="AI19" s="687"/>
      <c r="AJ19" s="687"/>
      <c r="AK19" s="687"/>
      <c r="AL19" s="688">
        <v>
0</v>
      </c>
      <c r="AM19" s="689"/>
      <c r="AN19" s="689"/>
      <c r="AO19" s="690"/>
      <c r="AP19" s="680" t="s">
        <v>
269</v>
      </c>
      <c r="AQ19" s="681"/>
      <c r="AR19" s="681"/>
      <c r="AS19" s="681"/>
      <c r="AT19" s="681"/>
      <c r="AU19" s="681"/>
      <c r="AV19" s="681"/>
      <c r="AW19" s="681"/>
      <c r="AX19" s="681"/>
      <c r="AY19" s="681"/>
      <c r="AZ19" s="681"/>
      <c r="BA19" s="681"/>
      <c r="BB19" s="681"/>
      <c r="BC19" s="681"/>
      <c r="BD19" s="681"/>
      <c r="BE19" s="681"/>
      <c r="BF19" s="682"/>
      <c r="BG19" s="683">
        <v>
8188</v>
      </c>
      <c r="BH19" s="684"/>
      <c r="BI19" s="684"/>
      <c r="BJ19" s="684"/>
      <c r="BK19" s="684"/>
      <c r="BL19" s="684"/>
      <c r="BM19" s="684"/>
      <c r="BN19" s="685"/>
      <c r="BO19" s="686">
        <v>
0</v>
      </c>
      <c r="BP19" s="686"/>
      <c r="BQ19" s="686"/>
      <c r="BR19" s="686"/>
      <c r="BS19" s="692" t="s">
        <v>
135</v>
      </c>
      <c r="BT19" s="684"/>
      <c r="BU19" s="684"/>
      <c r="BV19" s="684"/>
      <c r="BW19" s="684"/>
      <c r="BX19" s="684"/>
      <c r="BY19" s="684"/>
      <c r="BZ19" s="684"/>
      <c r="CA19" s="684"/>
      <c r="CB19" s="693"/>
      <c r="CD19" s="698" t="s">
        <v>
270</v>
      </c>
      <c r="CE19" s="699"/>
      <c r="CF19" s="699"/>
      <c r="CG19" s="699"/>
      <c r="CH19" s="699"/>
      <c r="CI19" s="699"/>
      <c r="CJ19" s="699"/>
      <c r="CK19" s="699"/>
      <c r="CL19" s="699"/>
      <c r="CM19" s="699"/>
      <c r="CN19" s="699"/>
      <c r="CO19" s="699"/>
      <c r="CP19" s="699"/>
      <c r="CQ19" s="700"/>
      <c r="CR19" s="683" t="s">
        <v>
135</v>
      </c>
      <c r="CS19" s="684"/>
      <c r="CT19" s="684"/>
      <c r="CU19" s="684"/>
      <c r="CV19" s="684"/>
      <c r="CW19" s="684"/>
      <c r="CX19" s="684"/>
      <c r="CY19" s="685"/>
      <c r="CZ19" s="686" t="s">
        <v>
135</v>
      </c>
      <c r="DA19" s="686"/>
      <c r="DB19" s="686"/>
      <c r="DC19" s="686"/>
      <c r="DD19" s="692" t="s">
        <v>
127</v>
      </c>
      <c r="DE19" s="684"/>
      <c r="DF19" s="684"/>
      <c r="DG19" s="684"/>
      <c r="DH19" s="684"/>
      <c r="DI19" s="684"/>
      <c r="DJ19" s="684"/>
      <c r="DK19" s="684"/>
      <c r="DL19" s="684"/>
      <c r="DM19" s="684"/>
      <c r="DN19" s="684"/>
      <c r="DO19" s="684"/>
      <c r="DP19" s="685"/>
      <c r="DQ19" s="692" t="s">
        <v>
135</v>
      </c>
      <c r="DR19" s="684"/>
      <c r="DS19" s="684"/>
      <c r="DT19" s="684"/>
      <c r="DU19" s="684"/>
      <c r="DV19" s="684"/>
      <c r="DW19" s="684"/>
      <c r="DX19" s="684"/>
      <c r="DY19" s="684"/>
      <c r="DZ19" s="684"/>
      <c r="EA19" s="684"/>
      <c r="EB19" s="684"/>
      <c r="EC19" s="693"/>
    </row>
    <row r="20" spans="2:133" ht="11.25" customHeight="1" x14ac:dyDescent="0.2">
      <c r="B20" s="680" t="s">
        <v>
271</v>
      </c>
      <c r="C20" s="681"/>
      <c r="D20" s="681"/>
      <c r="E20" s="681"/>
      <c r="F20" s="681"/>
      <c r="G20" s="681"/>
      <c r="H20" s="681"/>
      <c r="I20" s="681"/>
      <c r="J20" s="681"/>
      <c r="K20" s="681"/>
      <c r="L20" s="681"/>
      <c r="M20" s="681"/>
      <c r="N20" s="681"/>
      <c r="O20" s="681"/>
      <c r="P20" s="681"/>
      <c r="Q20" s="682"/>
      <c r="R20" s="683">
        <v>
298</v>
      </c>
      <c r="S20" s="684"/>
      <c r="T20" s="684"/>
      <c r="U20" s="684"/>
      <c r="V20" s="684"/>
      <c r="W20" s="684"/>
      <c r="X20" s="684"/>
      <c r="Y20" s="685"/>
      <c r="Z20" s="686">
        <v>
0</v>
      </c>
      <c r="AA20" s="686"/>
      <c r="AB20" s="686"/>
      <c r="AC20" s="686"/>
      <c r="AD20" s="687">
        <v>
298</v>
      </c>
      <c r="AE20" s="687"/>
      <c r="AF20" s="687"/>
      <c r="AG20" s="687"/>
      <c r="AH20" s="687"/>
      <c r="AI20" s="687"/>
      <c r="AJ20" s="687"/>
      <c r="AK20" s="687"/>
      <c r="AL20" s="688">
        <v>
0</v>
      </c>
      <c r="AM20" s="689"/>
      <c r="AN20" s="689"/>
      <c r="AO20" s="690"/>
      <c r="AP20" s="680" t="s">
        <v>
272</v>
      </c>
      <c r="AQ20" s="681"/>
      <c r="AR20" s="681"/>
      <c r="AS20" s="681"/>
      <c r="AT20" s="681"/>
      <c r="AU20" s="681"/>
      <c r="AV20" s="681"/>
      <c r="AW20" s="681"/>
      <c r="AX20" s="681"/>
      <c r="AY20" s="681"/>
      <c r="AZ20" s="681"/>
      <c r="BA20" s="681"/>
      <c r="BB20" s="681"/>
      <c r="BC20" s="681"/>
      <c r="BD20" s="681"/>
      <c r="BE20" s="681"/>
      <c r="BF20" s="682"/>
      <c r="BG20" s="683">
        <v>
8188</v>
      </c>
      <c r="BH20" s="684"/>
      <c r="BI20" s="684"/>
      <c r="BJ20" s="684"/>
      <c r="BK20" s="684"/>
      <c r="BL20" s="684"/>
      <c r="BM20" s="684"/>
      <c r="BN20" s="685"/>
      <c r="BO20" s="686">
        <v>
0</v>
      </c>
      <c r="BP20" s="686"/>
      <c r="BQ20" s="686"/>
      <c r="BR20" s="686"/>
      <c r="BS20" s="692" t="s">
        <v>
127</v>
      </c>
      <c r="BT20" s="684"/>
      <c r="BU20" s="684"/>
      <c r="BV20" s="684"/>
      <c r="BW20" s="684"/>
      <c r="BX20" s="684"/>
      <c r="BY20" s="684"/>
      <c r="BZ20" s="684"/>
      <c r="CA20" s="684"/>
      <c r="CB20" s="693"/>
      <c r="CD20" s="698" t="s">
        <v>
273</v>
      </c>
      <c r="CE20" s="699"/>
      <c r="CF20" s="699"/>
      <c r="CG20" s="699"/>
      <c r="CH20" s="699"/>
      <c r="CI20" s="699"/>
      <c r="CJ20" s="699"/>
      <c r="CK20" s="699"/>
      <c r="CL20" s="699"/>
      <c r="CM20" s="699"/>
      <c r="CN20" s="699"/>
      <c r="CO20" s="699"/>
      <c r="CP20" s="699"/>
      <c r="CQ20" s="700"/>
      <c r="CR20" s="683">
        <v>
55961131</v>
      </c>
      <c r="CS20" s="684"/>
      <c r="CT20" s="684"/>
      <c r="CU20" s="684"/>
      <c r="CV20" s="684"/>
      <c r="CW20" s="684"/>
      <c r="CX20" s="684"/>
      <c r="CY20" s="685"/>
      <c r="CZ20" s="686">
        <v>
100</v>
      </c>
      <c r="DA20" s="686"/>
      <c r="DB20" s="686"/>
      <c r="DC20" s="686"/>
      <c r="DD20" s="692">
        <v>
8649671</v>
      </c>
      <c r="DE20" s="684"/>
      <c r="DF20" s="684"/>
      <c r="DG20" s="684"/>
      <c r="DH20" s="684"/>
      <c r="DI20" s="684"/>
      <c r="DJ20" s="684"/>
      <c r="DK20" s="684"/>
      <c r="DL20" s="684"/>
      <c r="DM20" s="684"/>
      <c r="DN20" s="684"/>
      <c r="DO20" s="684"/>
      <c r="DP20" s="685"/>
      <c r="DQ20" s="692">
        <v>
42735214</v>
      </c>
      <c r="DR20" s="684"/>
      <c r="DS20" s="684"/>
      <c r="DT20" s="684"/>
      <c r="DU20" s="684"/>
      <c r="DV20" s="684"/>
      <c r="DW20" s="684"/>
      <c r="DX20" s="684"/>
      <c r="DY20" s="684"/>
      <c r="DZ20" s="684"/>
      <c r="EA20" s="684"/>
      <c r="EB20" s="684"/>
      <c r="EC20" s="693"/>
    </row>
    <row r="21" spans="2:133" ht="11.25" customHeight="1" x14ac:dyDescent="0.2">
      <c r="B21" s="680" t="s">
        <v>
274</v>
      </c>
      <c r="C21" s="681"/>
      <c r="D21" s="681"/>
      <c r="E21" s="681"/>
      <c r="F21" s="681"/>
      <c r="G21" s="681"/>
      <c r="H21" s="681"/>
      <c r="I21" s="681"/>
      <c r="J21" s="681"/>
      <c r="K21" s="681"/>
      <c r="L21" s="681"/>
      <c r="M21" s="681"/>
      <c r="N21" s="681"/>
      <c r="O21" s="681"/>
      <c r="P21" s="681"/>
      <c r="Q21" s="682"/>
      <c r="R21" s="683">
        <v>
210471</v>
      </c>
      <c r="S21" s="684"/>
      <c r="T21" s="684"/>
      <c r="U21" s="684"/>
      <c r="V21" s="684"/>
      <c r="W21" s="684"/>
      <c r="X21" s="684"/>
      <c r="Y21" s="685"/>
      <c r="Z21" s="686">
        <v>
0.4</v>
      </c>
      <c r="AA21" s="686"/>
      <c r="AB21" s="686"/>
      <c r="AC21" s="686"/>
      <c r="AD21" s="687">
        <v>
210471</v>
      </c>
      <c r="AE21" s="687"/>
      <c r="AF21" s="687"/>
      <c r="AG21" s="687"/>
      <c r="AH21" s="687"/>
      <c r="AI21" s="687"/>
      <c r="AJ21" s="687"/>
      <c r="AK21" s="687"/>
      <c r="AL21" s="688">
        <v>
0.5</v>
      </c>
      <c r="AM21" s="689"/>
      <c r="AN21" s="689"/>
      <c r="AO21" s="690"/>
      <c r="AP21" s="702" t="s">
        <v>
275</v>
      </c>
      <c r="AQ21" s="703"/>
      <c r="AR21" s="703"/>
      <c r="AS21" s="703"/>
      <c r="AT21" s="703"/>
      <c r="AU21" s="703"/>
      <c r="AV21" s="703"/>
      <c r="AW21" s="703"/>
      <c r="AX21" s="703"/>
      <c r="AY21" s="703"/>
      <c r="AZ21" s="703"/>
      <c r="BA21" s="703"/>
      <c r="BB21" s="703"/>
      <c r="BC21" s="703"/>
      <c r="BD21" s="703"/>
      <c r="BE21" s="703"/>
      <c r="BF21" s="704"/>
      <c r="BG21" s="683">
        <v>
8188</v>
      </c>
      <c r="BH21" s="684"/>
      <c r="BI21" s="684"/>
      <c r="BJ21" s="684"/>
      <c r="BK21" s="684"/>
      <c r="BL21" s="684"/>
      <c r="BM21" s="684"/>
      <c r="BN21" s="685"/>
      <c r="BO21" s="686">
        <v>
0</v>
      </c>
      <c r="BP21" s="686"/>
      <c r="BQ21" s="686"/>
      <c r="BR21" s="686"/>
      <c r="BS21" s="692" t="s">
        <v>
127</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2">
      <c r="B22" s="680" t="s">
        <v>
276</v>
      </c>
      <c r="C22" s="681"/>
      <c r="D22" s="681"/>
      <c r="E22" s="681"/>
      <c r="F22" s="681"/>
      <c r="G22" s="681"/>
      <c r="H22" s="681"/>
      <c r="I22" s="681"/>
      <c r="J22" s="681"/>
      <c r="K22" s="681"/>
      <c r="L22" s="681"/>
      <c r="M22" s="681"/>
      <c r="N22" s="681"/>
      <c r="O22" s="681"/>
      <c r="P22" s="681"/>
      <c r="Q22" s="682"/>
      <c r="R22" s="683" t="s">
        <v>
135</v>
      </c>
      <c r="S22" s="684"/>
      <c r="T22" s="684"/>
      <c r="U22" s="684"/>
      <c r="V22" s="684"/>
      <c r="W22" s="684"/>
      <c r="X22" s="684"/>
      <c r="Y22" s="685"/>
      <c r="Z22" s="686" t="s">
        <v>
135</v>
      </c>
      <c r="AA22" s="686"/>
      <c r="AB22" s="686"/>
      <c r="AC22" s="686"/>
      <c r="AD22" s="687" t="s">
        <v>
127</v>
      </c>
      <c r="AE22" s="687"/>
      <c r="AF22" s="687"/>
      <c r="AG22" s="687"/>
      <c r="AH22" s="687"/>
      <c r="AI22" s="687"/>
      <c r="AJ22" s="687"/>
      <c r="AK22" s="687"/>
      <c r="AL22" s="688" t="s">
        <v>
127</v>
      </c>
      <c r="AM22" s="689"/>
      <c r="AN22" s="689"/>
      <c r="AO22" s="690"/>
      <c r="AP22" s="702" t="s">
        <v>
277</v>
      </c>
      <c r="AQ22" s="703"/>
      <c r="AR22" s="703"/>
      <c r="AS22" s="703"/>
      <c r="AT22" s="703"/>
      <c r="AU22" s="703"/>
      <c r="AV22" s="703"/>
      <c r="AW22" s="703"/>
      <c r="AX22" s="703"/>
      <c r="AY22" s="703"/>
      <c r="AZ22" s="703"/>
      <c r="BA22" s="703"/>
      <c r="BB22" s="703"/>
      <c r="BC22" s="703"/>
      <c r="BD22" s="703"/>
      <c r="BE22" s="703"/>
      <c r="BF22" s="704"/>
      <c r="BG22" s="683" t="s">
        <v>
135</v>
      </c>
      <c r="BH22" s="684"/>
      <c r="BI22" s="684"/>
      <c r="BJ22" s="684"/>
      <c r="BK22" s="684"/>
      <c r="BL22" s="684"/>
      <c r="BM22" s="684"/>
      <c r="BN22" s="685"/>
      <c r="BO22" s="686" t="s">
        <v>
127</v>
      </c>
      <c r="BP22" s="686"/>
      <c r="BQ22" s="686"/>
      <c r="BR22" s="686"/>
      <c r="BS22" s="692" t="s">
        <v>
127</v>
      </c>
      <c r="BT22" s="684"/>
      <c r="BU22" s="684"/>
      <c r="BV22" s="684"/>
      <c r="BW22" s="684"/>
      <c r="BX22" s="684"/>
      <c r="BY22" s="684"/>
      <c r="BZ22" s="684"/>
      <c r="CA22" s="684"/>
      <c r="CB22" s="693"/>
      <c r="CD22" s="665" t="s">
        <v>
278</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2">
      <c r="B23" s="680" t="s">
        <v>
279</v>
      </c>
      <c r="C23" s="681"/>
      <c r="D23" s="681"/>
      <c r="E23" s="681"/>
      <c r="F23" s="681"/>
      <c r="G23" s="681"/>
      <c r="H23" s="681"/>
      <c r="I23" s="681"/>
      <c r="J23" s="681"/>
      <c r="K23" s="681"/>
      <c r="L23" s="681"/>
      <c r="M23" s="681"/>
      <c r="N23" s="681"/>
      <c r="O23" s="681"/>
      <c r="P23" s="681"/>
      <c r="Q23" s="682"/>
      <c r="R23" s="683" t="s">
        <v>
135</v>
      </c>
      <c r="S23" s="684"/>
      <c r="T23" s="684"/>
      <c r="U23" s="684"/>
      <c r="V23" s="684"/>
      <c r="W23" s="684"/>
      <c r="X23" s="684"/>
      <c r="Y23" s="685"/>
      <c r="Z23" s="686" t="s">
        <v>
127</v>
      </c>
      <c r="AA23" s="686"/>
      <c r="AB23" s="686"/>
      <c r="AC23" s="686"/>
      <c r="AD23" s="687" t="s">
        <v>
127</v>
      </c>
      <c r="AE23" s="687"/>
      <c r="AF23" s="687"/>
      <c r="AG23" s="687"/>
      <c r="AH23" s="687"/>
      <c r="AI23" s="687"/>
      <c r="AJ23" s="687"/>
      <c r="AK23" s="687"/>
      <c r="AL23" s="688" t="s">
        <v>
135</v>
      </c>
      <c r="AM23" s="689"/>
      <c r="AN23" s="689"/>
      <c r="AO23" s="690"/>
      <c r="AP23" s="702" t="s">
        <v>
280</v>
      </c>
      <c r="AQ23" s="703"/>
      <c r="AR23" s="703"/>
      <c r="AS23" s="703"/>
      <c r="AT23" s="703"/>
      <c r="AU23" s="703"/>
      <c r="AV23" s="703"/>
      <c r="AW23" s="703"/>
      <c r="AX23" s="703"/>
      <c r="AY23" s="703"/>
      <c r="AZ23" s="703"/>
      <c r="BA23" s="703"/>
      <c r="BB23" s="703"/>
      <c r="BC23" s="703"/>
      <c r="BD23" s="703"/>
      <c r="BE23" s="703"/>
      <c r="BF23" s="704"/>
      <c r="BG23" s="683" t="s">
        <v>
127</v>
      </c>
      <c r="BH23" s="684"/>
      <c r="BI23" s="684"/>
      <c r="BJ23" s="684"/>
      <c r="BK23" s="684"/>
      <c r="BL23" s="684"/>
      <c r="BM23" s="684"/>
      <c r="BN23" s="685"/>
      <c r="BO23" s="686" t="s">
        <v>
127</v>
      </c>
      <c r="BP23" s="686"/>
      <c r="BQ23" s="686"/>
      <c r="BR23" s="686"/>
      <c r="BS23" s="692" t="s">
        <v>
127</v>
      </c>
      <c r="BT23" s="684"/>
      <c r="BU23" s="684"/>
      <c r="BV23" s="684"/>
      <c r="BW23" s="684"/>
      <c r="BX23" s="684"/>
      <c r="BY23" s="684"/>
      <c r="BZ23" s="684"/>
      <c r="CA23" s="684"/>
      <c r="CB23" s="693"/>
      <c r="CD23" s="665" t="s">
        <v>
220</v>
      </c>
      <c r="CE23" s="666"/>
      <c r="CF23" s="666"/>
      <c r="CG23" s="666"/>
      <c r="CH23" s="666"/>
      <c r="CI23" s="666"/>
      <c r="CJ23" s="666"/>
      <c r="CK23" s="666"/>
      <c r="CL23" s="666"/>
      <c r="CM23" s="666"/>
      <c r="CN23" s="666"/>
      <c r="CO23" s="666"/>
      <c r="CP23" s="666"/>
      <c r="CQ23" s="667"/>
      <c r="CR23" s="665" t="s">
        <v>
281</v>
      </c>
      <c r="CS23" s="666"/>
      <c r="CT23" s="666"/>
      <c r="CU23" s="666"/>
      <c r="CV23" s="666"/>
      <c r="CW23" s="666"/>
      <c r="CX23" s="666"/>
      <c r="CY23" s="667"/>
      <c r="CZ23" s="665" t="s">
        <v>
282</v>
      </c>
      <c r="DA23" s="666"/>
      <c r="DB23" s="666"/>
      <c r="DC23" s="667"/>
      <c r="DD23" s="665" t="s">
        <v>
283</v>
      </c>
      <c r="DE23" s="666"/>
      <c r="DF23" s="666"/>
      <c r="DG23" s="666"/>
      <c r="DH23" s="666"/>
      <c r="DI23" s="666"/>
      <c r="DJ23" s="666"/>
      <c r="DK23" s="667"/>
      <c r="DL23" s="714" t="s">
        <v>
284</v>
      </c>
      <c r="DM23" s="715"/>
      <c r="DN23" s="715"/>
      <c r="DO23" s="715"/>
      <c r="DP23" s="715"/>
      <c r="DQ23" s="715"/>
      <c r="DR23" s="715"/>
      <c r="DS23" s="715"/>
      <c r="DT23" s="715"/>
      <c r="DU23" s="715"/>
      <c r="DV23" s="716"/>
      <c r="DW23" s="665" t="s">
        <v>
285</v>
      </c>
      <c r="DX23" s="666"/>
      <c r="DY23" s="666"/>
      <c r="DZ23" s="666"/>
      <c r="EA23" s="666"/>
      <c r="EB23" s="666"/>
      <c r="EC23" s="667"/>
    </row>
    <row r="24" spans="2:133" ht="11.25" customHeight="1" x14ac:dyDescent="0.2">
      <c r="B24" s="680" t="s">
        <v>
286</v>
      </c>
      <c r="C24" s="681"/>
      <c r="D24" s="681"/>
      <c r="E24" s="681"/>
      <c r="F24" s="681"/>
      <c r="G24" s="681"/>
      <c r="H24" s="681"/>
      <c r="I24" s="681"/>
      <c r="J24" s="681"/>
      <c r="K24" s="681"/>
      <c r="L24" s="681"/>
      <c r="M24" s="681"/>
      <c r="N24" s="681"/>
      <c r="O24" s="681"/>
      <c r="P24" s="681"/>
      <c r="Q24" s="682"/>
      <c r="R24" s="683" t="s">
        <v>
135</v>
      </c>
      <c r="S24" s="684"/>
      <c r="T24" s="684"/>
      <c r="U24" s="684"/>
      <c r="V24" s="684"/>
      <c r="W24" s="684"/>
      <c r="X24" s="684"/>
      <c r="Y24" s="685"/>
      <c r="Z24" s="686" t="s">
        <v>
135</v>
      </c>
      <c r="AA24" s="686"/>
      <c r="AB24" s="686"/>
      <c r="AC24" s="686"/>
      <c r="AD24" s="687" t="s">
        <v>
127</v>
      </c>
      <c r="AE24" s="687"/>
      <c r="AF24" s="687"/>
      <c r="AG24" s="687"/>
      <c r="AH24" s="687"/>
      <c r="AI24" s="687"/>
      <c r="AJ24" s="687"/>
      <c r="AK24" s="687"/>
      <c r="AL24" s="688" t="s">
        <v>
127</v>
      </c>
      <c r="AM24" s="689"/>
      <c r="AN24" s="689"/>
      <c r="AO24" s="690"/>
      <c r="AP24" s="702" t="s">
        <v>
287</v>
      </c>
      <c r="AQ24" s="703"/>
      <c r="AR24" s="703"/>
      <c r="AS24" s="703"/>
      <c r="AT24" s="703"/>
      <c r="AU24" s="703"/>
      <c r="AV24" s="703"/>
      <c r="AW24" s="703"/>
      <c r="AX24" s="703"/>
      <c r="AY24" s="703"/>
      <c r="AZ24" s="703"/>
      <c r="BA24" s="703"/>
      <c r="BB24" s="703"/>
      <c r="BC24" s="703"/>
      <c r="BD24" s="703"/>
      <c r="BE24" s="703"/>
      <c r="BF24" s="704"/>
      <c r="BG24" s="683" t="s">
        <v>
127</v>
      </c>
      <c r="BH24" s="684"/>
      <c r="BI24" s="684"/>
      <c r="BJ24" s="684"/>
      <c r="BK24" s="684"/>
      <c r="BL24" s="684"/>
      <c r="BM24" s="684"/>
      <c r="BN24" s="685"/>
      <c r="BO24" s="686" t="s">
        <v>
127</v>
      </c>
      <c r="BP24" s="686"/>
      <c r="BQ24" s="686"/>
      <c r="BR24" s="686"/>
      <c r="BS24" s="692" t="s">
        <v>
127</v>
      </c>
      <c r="BT24" s="684"/>
      <c r="BU24" s="684"/>
      <c r="BV24" s="684"/>
      <c r="BW24" s="684"/>
      <c r="BX24" s="684"/>
      <c r="BY24" s="684"/>
      <c r="BZ24" s="684"/>
      <c r="CA24" s="684"/>
      <c r="CB24" s="693"/>
      <c r="CD24" s="694" t="s">
        <v>
288</v>
      </c>
      <c r="CE24" s="695"/>
      <c r="CF24" s="695"/>
      <c r="CG24" s="695"/>
      <c r="CH24" s="695"/>
      <c r="CI24" s="695"/>
      <c r="CJ24" s="695"/>
      <c r="CK24" s="695"/>
      <c r="CL24" s="695"/>
      <c r="CM24" s="695"/>
      <c r="CN24" s="695"/>
      <c r="CO24" s="695"/>
      <c r="CP24" s="695"/>
      <c r="CQ24" s="696"/>
      <c r="CR24" s="672">
        <v>
18667908</v>
      </c>
      <c r="CS24" s="673"/>
      <c r="CT24" s="673"/>
      <c r="CU24" s="673"/>
      <c r="CV24" s="673"/>
      <c r="CW24" s="673"/>
      <c r="CX24" s="673"/>
      <c r="CY24" s="674"/>
      <c r="CZ24" s="677">
        <v>
33.4</v>
      </c>
      <c r="DA24" s="678"/>
      <c r="DB24" s="678"/>
      <c r="DC24" s="697"/>
      <c r="DD24" s="722">
        <v>
13984410</v>
      </c>
      <c r="DE24" s="673"/>
      <c r="DF24" s="673"/>
      <c r="DG24" s="673"/>
      <c r="DH24" s="673"/>
      <c r="DI24" s="673"/>
      <c r="DJ24" s="673"/>
      <c r="DK24" s="674"/>
      <c r="DL24" s="722">
        <v>
13931078</v>
      </c>
      <c r="DM24" s="673"/>
      <c r="DN24" s="673"/>
      <c r="DO24" s="673"/>
      <c r="DP24" s="673"/>
      <c r="DQ24" s="673"/>
      <c r="DR24" s="673"/>
      <c r="DS24" s="673"/>
      <c r="DT24" s="673"/>
      <c r="DU24" s="673"/>
      <c r="DV24" s="674"/>
      <c r="DW24" s="677">
        <v>
34.4</v>
      </c>
      <c r="DX24" s="678"/>
      <c r="DY24" s="678"/>
      <c r="DZ24" s="678"/>
      <c r="EA24" s="678"/>
      <c r="EB24" s="678"/>
      <c r="EC24" s="679"/>
    </row>
    <row r="25" spans="2:133" ht="11.25" customHeight="1" x14ac:dyDescent="0.2">
      <c r="B25" s="680" t="s">
        <v>
289</v>
      </c>
      <c r="C25" s="681"/>
      <c r="D25" s="681"/>
      <c r="E25" s="681"/>
      <c r="F25" s="681"/>
      <c r="G25" s="681"/>
      <c r="H25" s="681"/>
      <c r="I25" s="681"/>
      <c r="J25" s="681"/>
      <c r="K25" s="681"/>
      <c r="L25" s="681"/>
      <c r="M25" s="681"/>
      <c r="N25" s="681"/>
      <c r="O25" s="681"/>
      <c r="P25" s="681"/>
      <c r="Q25" s="682"/>
      <c r="R25" s="683" t="s">
        <v>
127</v>
      </c>
      <c r="S25" s="684"/>
      <c r="T25" s="684"/>
      <c r="U25" s="684"/>
      <c r="V25" s="684"/>
      <c r="W25" s="684"/>
      <c r="X25" s="684"/>
      <c r="Y25" s="685"/>
      <c r="Z25" s="686" t="s">
        <v>
127</v>
      </c>
      <c r="AA25" s="686"/>
      <c r="AB25" s="686"/>
      <c r="AC25" s="686"/>
      <c r="AD25" s="687" t="s">
        <v>
127</v>
      </c>
      <c r="AE25" s="687"/>
      <c r="AF25" s="687"/>
      <c r="AG25" s="687"/>
      <c r="AH25" s="687"/>
      <c r="AI25" s="687"/>
      <c r="AJ25" s="687"/>
      <c r="AK25" s="687"/>
      <c r="AL25" s="688" t="s">
        <v>
127</v>
      </c>
      <c r="AM25" s="689"/>
      <c r="AN25" s="689"/>
      <c r="AO25" s="690"/>
      <c r="AP25" s="702" t="s">
        <v>
290</v>
      </c>
      <c r="AQ25" s="703"/>
      <c r="AR25" s="703"/>
      <c r="AS25" s="703"/>
      <c r="AT25" s="703"/>
      <c r="AU25" s="703"/>
      <c r="AV25" s="703"/>
      <c r="AW25" s="703"/>
      <c r="AX25" s="703"/>
      <c r="AY25" s="703"/>
      <c r="AZ25" s="703"/>
      <c r="BA25" s="703"/>
      <c r="BB25" s="703"/>
      <c r="BC25" s="703"/>
      <c r="BD25" s="703"/>
      <c r="BE25" s="703"/>
      <c r="BF25" s="704"/>
      <c r="BG25" s="683" t="s">
        <v>
127</v>
      </c>
      <c r="BH25" s="684"/>
      <c r="BI25" s="684"/>
      <c r="BJ25" s="684"/>
      <c r="BK25" s="684"/>
      <c r="BL25" s="684"/>
      <c r="BM25" s="684"/>
      <c r="BN25" s="685"/>
      <c r="BO25" s="686" t="s">
        <v>
127</v>
      </c>
      <c r="BP25" s="686"/>
      <c r="BQ25" s="686"/>
      <c r="BR25" s="686"/>
      <c r="BS25" s="692" t="s">
        <v>
135</v>
      </c>
      <c r="BT25" s="684"/>
      <c r="BU25" s="684"/>
      <c r="BV25" s="684"/>
      <c r="BW25" s="684"/>
      <c r="BX25" s="684"/>
      <c r="BY25" s="684"/>
      <c r="BZ25" s="684"/>
      <c r="CA25" s="684"/>
      <c r="CB25" s="693"/>
      <c r="CD25" s="698" t="s">
        <v>
291</v>
      </c>
      <c r="CE25" s="699"/>
      <c r="CF25" s="699"/>
      <c r="CG25" s="699"/>
      <c r="CH25" s="699"/>
      <c r="CI25" s="699"/>
      <c r="CJ25" s="699"/>
      <c r="CK25" s="699"/>
      <c r="CL25" s="699"/>
      <c r="CM25" s="699"/>
      <c r="CN25" s="699"/>
      <c r="CO25" s="699"/>
      <c r="CP25" s="699"/>
      <c r="CQ25" s="700"/>
      <c r="CR25" s="683">
        <v>
10807624</v>
      </c>
      <c r="CS25" s="719"/>
      <c r="CT25" s="719"/>
      <c r="CU25" s="719"/>
      <c r="CV25" s="719"/>
      <c r="CW25" s="719"/>
      <c r="CX25" s="719"/>
      <c r="CY25" s="720"/>
      <c r="CZ25" s="688">
        <v>
19.3</v>
      </c>
      <c r="DA25" s="717"/>
      <c r="DB25" s="717"/>
      <c r="DC25" s="721"/>
      <c r="DD25" s="692">
        <v>
10565591</v>
      </c>
      <c r="DE25" s="719"/>
      <c r="DF25" s="719"/>
      <c r="DG25" s="719"/>
      <c r="DH25" s="719"/>
      <c r="DI25" s="719"/>
      <c r="DJ25" s="719"/>
      <c r="DK25" s="720"/>
      <c r="DL25" s="692">
        <v>
10512588</v>
      </c>
      <c r="DM25" s="719"/>
      <c r="DN25" s="719"/>
      <c r="DO25" s="719"/>
      <c r="DP25" s="719"/>
      <c r="DQ25" s="719"/>
      <c r="DR25" s="719"/>
      <c r="DS25" s="719"/>
      <c r="DT25" s="719"/>
      <c r="DU25" s="719"/>
      <c r="DV25" s="720"/>
      <c r="DW25" s="688">
        <v>
25.9</v>
      </c>
      <c r="DX25" s="717"/>
      <c r="DY25" s="717"/>
      <c r="DZ25" s="717"/>
      <c r="EA25" s="717"/>
      <c r="EB25" s="717"/>
      <c r="EC25" s="718"/>
    </row>
    <row r="26" spans="2:133" ht="11.25" customHeight="1" x14ac:dyDescent="0.2">
      <c r="B26" s="680" t="s">
        <v>
292</v>
      </c>
      <c r="C26" s="681"/>
      <c r="D26" s="681"/>
      <c r="E26" s="681"/>
      <c r="F26" s="681"/>
      <c r="G26" s="681"/>
      <c r="H26" s="681"/>
      <c r="I26" s="681"/>
      <c r="J26" s="681"/>
      <c r="K26" s="681"/>
      <c r="L26" s="681"/>
      <c r="M26" s="681"/>
      <c r="N26" s="681"/>
      <c r="O26" s="681"/>
      <c r="P26" s="681"/>
      <c r="Q26" s="682"/>
      <c r="R26" s="683">
        <v>
31999375</v>
      </c>
      <c r="S26" s="684"/>
      <c r="T26" s="684"/>
      <c r="U26" s="684"/>
      <c r="V26" s="684"/>
      <c r="W26" s="684"/>
      <c r="X26" s="684"/>
      <c r="Y26" s="685"/>
      <c r="Z26" s="686">
        <v>
54</v>
      </c>
      <c r="AA26" s="686"/>
      <c r="AB26" s="686"/>
      <c r="AC26" s="686"/>
      <c r="AD26" s="687">
        <v>
31999375</v>
      </c>
      <c r="AE26" s="687"/>
      <c r="AF26" s="687"/>
      <c r="AG26" s="687"/>
      <c r="AH26" s="687"/>
      <c r="AI26" s="687"/>
      <c r="AJ26" s="687"/>
      <c r="AK26" s="687"/>
      <c r="AL26" s="688">
        <v>
79</v>
      </c>
      <c r="AM26" s="689"/>
      <c r="AN26" s="689"/>
      <c r="AO26" s="690"/>
      <c r="AP26" s="702" t="s">
        <v>
293</v>
      </c>
      <c r="AQ26" s="732"/>
      <c r="AR26" s="732"/>
      <c r="AS26" s="732"/>
      <c r="AT26" s="732"/>
      <c r="AU26" s="732"/>
      <c r="AV26" s="732"/>
      <c r="AW26" s="732"/>
      <c r="AX26" s="732"/>
      <c r="AY26" s="732"/>
      <c r="AZ26" s="732"/>
      <c r="BA26" s="732"/>
      <c r="BB26" s="732"/>
      <c r="BC26" s="732"/>
      <c r="BD26" s="732"/>
      <c r="BE26" s="732"/>
      <c r="BF26" s="704"/>
      <c r="BG26" s="683" t="s">
        <v>
135</v>
      </c>
      <c r="BH26" s="684"/>
      <c r="BI26" s="684"/>
      <c r="BJ26" s="684"/>
      <c r="BK26" s="684"/>
      <c r="BL26" s="684"/>
      <c r="BM26" s="684"/>
      <c r="BN26" s="685"/>
      <c r="BO26" s="686" t="s">
        <v>
127</v>
      </c>
      <c r="BP26" s="686"/>
      <c r="BQ26" s="686"/>
      <c r="BR26" s="686"/>
      <c r="BS26" s="692" t="s">
        <v>
127</v>
      </c>
      <c r="BT26" s="684"/>
      <c r="BU26" s="684"/>
      <c r="BV26" s="684"/>
      <c r="BW26" s="684"/>
      <c r="BX26" s="684"/>
      <c r="BY26" s="684"/>
      <c r="BZ26" s="684"/>
      <c r="CA26" s="684"/>
      <c r="CB26" s="693"/>
      <c r="CD26" s="698" t="s">
        <v>
294</v>
      </c>
      <c r="CE26" s="699"/>
      <c r="CF26" s="699"/>
      <c r="CG26" s="699"/>
      <c r="CH26" s="699"/>
      <c r="CI26" s="699"/>
      <c r="CJ26" s="699"/>
      <c r="CK26" s="699"/>
      <c r="CL26" s="699"/>
      <c r="CM26" s="699"/>
      <c r="CN26" s="699"/>
      <c r="CO26" s="699"/>
      <c r="CP26" s="699"/>
      <c r="CQ26" s="700"/>
      <c r="CR26" s="683">
        <v>
7011556</v>
      </c>
      <c r="CS26" s="684"/>
      <c r="CT26" s="684"/>
      <c r="CU26" s="684"/>
      <c r="CV26" s="684"/>
      <c r="CW26" s="684"/>
      <c r="CX26" s="684"/>
      <c r="CY26" s="685"/>
      <c r="CZ26" s="688">
        <v>
12.5</v>
      </c>
      <c r="DA26" s="717"/>
      <c r="DB26" s="717"/>
      <c r="DC26" s="721"/>
      <c r="DD26" s="692">
        <v>
6810439</v>
      </c>
      <c r="DE26" s="684"/>
      <c r="DF26" s="684"/>
      <c r="DG26" s="684"/>
      <c r="DH26" s="684"/>
      <c r="DI26" s="684"/>
      <c r="DJ26" s="684"/>
      <c r="DK26" s="685"/>
      <c r="DL26" s="692" t="s">
        <v>
135</v>
      </c>
      <c r="DM26" s="684"/>
      <c r="DN26" s="684"/>
      <c r="DO26" s="684"/>
      <c r="DP26" s="684"/>
      <c r="DQ26" s="684"/>
      <c r="DR26" s="684"/>
      <c r="DS26" s="684"/>
      <c r="DT26" s="684"/>
      <c r="DU26" s="684"/>
      <c r="DV26" s="685"/>
      <c r="DW26" s="688" t="s">
        <v>
127</v>
      </c>
      <c r="DX26" s="717"/>
      <c r="DY26" s="717"/>
      <c r="DZ26" s="717"/>
      <c r="EA26" s="717"/>
      <c r="EB26" s="717"/>
      <c r="EC26" s="718"/>
    </row>
    <row r="27" spans="2:133" ht="11.25" customHeight="1" x14ac:dyDescent="0.2">
      <c r="B27" s="680" t="s">
        <v>
295</v>
      </c>
      <c r="C27" s="681"/>
      <c r="D27" s="681"/>
      <c r="E27" s="681"/>
      <c r="F27" s="681"/>
      <c r="G27" s="681"/>
      <c r="H27" s="681"/>
      <c r="I27" s="681"/>
      <c r="J27" s="681"/>
      <c r="K27" s="681"/>
      <c r="L27" s="681"/>
      <c r="M27" s="681"/>
      <c r="N27" s="681"/>
      <c r="O27" s="681"/>
      <c r="P27" s="681"/>
      <c r="Q27" s="682"/>
      <c r="R27" s="683">
        <v>
19203</v>
      </c>
      <c r="S27" s="684"/>
      <c r="T27" s="684"/>
      <c r="U27" s="684"/>
      <c r="V27" s="684"/>
      <c r="W27" s="684"/>
      <c r="X27" s="684"/>
      <c r="Y27" s="685"/>
      <c r="Z27" s="686">
        <v>
0</v>
      </c>
      <c r="AA27" s="686"/>
      <c r="AB27" s="686"/>
      <c r="AC27" s="686"/>
      <c r="AD27" s="687">
        <v>
19203</v>
      </c>
      <c r="AE27" s="687"/>
      <c r="AF27" s="687"/>
      <c r="AG27" s="687"/>
      <c r="AH27" s="687"/>
      <c r="AI27" s="687"/>
      <c r="AJ27" s="687"/>
      <c r="AK27" s="687"/>
      <c r="AL27" s="688">
        <v>
0</v>
      </c>
      <c r="AM27" s="689"/>
      <c r="AN27" s="689"/>
      <c r="AO27" s="690"/>
      <c r="AP27" s="680" t="s">
        <v>
296</v>
      </c>
      <c r="AQ27" s="681"/>
      <c r="AR27" s="681"/>
      <c r="AS27" s="681"/>
      <c r="AT27" s="681"/>
      <c r="AU27" s="681"/>
      <c r="AV27" s="681"/>
      <c r="AW27" s="681"/>
      <c r="AX27" s="681"/>
      <c r="AY27" s="681"/>
      <c r="AZ27" s="681"/>
      <c r="BA27" s="681"/>
      <c r="BB27" s="681"/>
      <c r="BC27" s="681"/>
      <c r="BD27" s="681"/>
      <c r="BE27" s="681"/>
      <c r="BF27" s="682"/>
      <c r="BG27" s="683">
        <v>
21648748</v>
      </c>
      <c r="BH27" s="684"/>
      <c r="BI27" s="684"/>
      <c r="BJ27" s="684"/>
      <c r="BK27" s="684"/>
      <c r="BL27" s="684"/>
      <c r="BM27" s="684"/>
      <c r="BN27" s="685"/>
      <c r="BO27" s="686">
        <v>
100</v>
      </c>
      <c r="BP27" s="686"/>
      <c r="BQ27" s="686"/>
      <c r="BR27" s="686"/>
      <c r="BS27" s="692" t="s">
        <v>
127</v>
      </c>
      <c r="BT27" s="684"/>
      <c r="BU27" s="684"/>
      <c r="BV27" s="684"/>
      <c r="BW27" s="684"/>
      <c r="BX27" s="684"/>
      <c r="BY27" s="684"/>
      <c r="BZ27" s="684"/>
      <c r="CA27" s="684"/>
      <c r="CB27" s="693"/>
      <c r="CD27" s="698" t="s">
        <v>
297</v>
      </c>
      <c r="CE27" s="699"/>
      <c r="CF27" s="699"/>
      <c r="CG27" s="699"/>
      <c r="CH27" s="699"/>
      <c r="CI27" s="699"/>
      <c r="CJ27" s="699"/>
      <c r="CK27" s="699"/>
      <c r="CL27" s="699"/>
      <c r="CM27" s="699"/>
      <c r="CN27" s="699"/>
      <c r="CO27" s="699"/>
      <c r="CP27" s="699"/>
      <c r="CQ27" s="700"/>
      <c r="CR27" s="683">
        <v>
7789444</v>
      </c>
      <c r="CS27" s="719"/>
      <c r="CT27" s="719"/>
      <c r="CU27" s="719"/>
      <c r="CV27" s="719"/>
      <c r="CW27" s="719"/>
      <c r="CX27" s="719"/>
      <c r="CY27" s="720"/>
      <c r="CZ27" s="688">
        <v>
13.9</v>
      </c>
      <c r="DA27" s="717"/>
      <c r="DB27" s="717"/>
      <c r="DC27" s="721"/>
      <c r="DD27" s="692">
        <v>
3360866</v>
      </c>
      <c r="DE27" s="719"/>
      <c r="DF27" s="719"/>
      <c r="DG27" s="719"/>
      <c r="DH27" s="719"/>
      <c r="DI27" s="719"/>
      <c r="DJ27" s="719"/>
      <c r="DK27" s="720"/>
      <c r="DL27" s="692">
        <v>
3360537</v>
      </c>
      <c r="DM27" s="719"/>
      <c r="DN27" s="719"/>
      <c r="DO27" s="719"/>
      <c r="DP27" s="719"/>
      <c r="DQ27" s="719"/>
      <c r="DR27" s="719"/>
      <c r="DS27" s="719"/>
      <c r="DT27" s="719"/>
      <c r="DU27" s="719"/>
      <c r="DV27" s="720"/>
      <c r="DW27" s="688">
        <v>
8.3000000000000007</v>
      </c>
      <c r="DX27" s="717"/>
      <c r="DY27" s="717"/>
      <c r="DZ27" s="717"/>
      <c r="EA27" s="717"/>
      <c r="EB27" s="717"/>
      <c r="EC27" s="718"/>
    </row>
    <row r="28" spans="2:133" ht="11.25" customHeight="1" x14ac:dyDescent="0.2">
      <c r="B28" s="680" t="s">
        <v>
298</v>
      </c>
      <c r="C28" s="681"/>
      <c r="D28" s="681"/>
      <c r="E28" s="681"/>
      <c r="F28" s="681"/>
      <c r="G28" s="681"/>
      <c r="H28" s="681"/>
      <c r="I28" s="681"/>
      <c r="J28" s="681"/>
      <c r="K28" s="681"/>
      <c r="L28" s="681"/>
      <c r="M28" s="681"/>
      <c r="N28" s="681"/>
      <c r="O28" s="681"/>
      <c r="P28" s="681"/>
      <c r="Q28" s="682"/>
      <c r="R28" s="683">
        <v>
833331</v>
      </c>
      <c r="S28" s="684"/>
      <c r="T28" s="684"/>
      <c r="U28" s="684"/>
      <c r="V28" s="684"/>
      <c r="W28" s="684"/>
      <c r="X28" s="684"/>
      <c r="Y28" s="685"/>
      <c r="Z28" s="686">
        <v>
1.4</v>
      </c>
      <c r="AA28" s="686"/>
      <c r="AB28" s="686"/>
      <c r="AC28" s="686"/>
      <c r="AD28" s="687" t="s">
        <v>
127</v>
      </c>
      <c r="AE28" s="687"/>
      <c r="AF28" s="687"/>
      <c r="AG28" s="687"/>
      <c r="AH28" s="687"/>
      <c r="AI28" s="687"/>
      <c r="AJ28" s="687"/>
      <c r="AK28" s="687"/>
      <c r="AL28" s="688" t="s">
        <v>
135</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
299</v>
      </c>
      <c r="CE28" s="699"/>
      <c r="CF28" s="699"/>
      <c r="CG28" s="699"/>
      <c r="CH28" s="699"/>
      <c r="CI28" s="699"/>
      <c r="CJ28" s="699"/>
      <c r="CK28" s="699"/>
      <c r="CL28" s="699"/>
      <c r="CM28" s="699"/>
      <c r="CN28" s="699"/>
      <c r="CO28" s="699"/>
      <c r="CP28" s="699"/>
      <c r="CQ28" s="700"/>
      <c r="CR28" s="683">
        <v>
70840</v>
      </c>
      <c r="CS28" s="684"/>
      <c r="CT28" s="684"/>
      <c r="CU28" s="684"/>
      <c r="CV28" s="684"/>
      <c r="CW28" s="684"/>
      <c r="CX28" s="684"/>
      <c r="CY28" s="685"/>
      <c r="CZ28" s="688">
        <v>
0.1</v>
      </c>
      <c r="DA28" s="717"/>
      <c r="DB28" s="717"/>
      <c r="DC28" s="721"/>
      <c r="DD28" s="692">
        <v>
57953</v>
      </c>
      <c r="DE28" s="684"/>
      <c r="DF28" s="684"/>
      <c r="DG28" s="684"/>
      <c r="DH28" s="684"/>
      <c r="DI28" s="684"/>
      <c r="DJ28" s="684"/>
      <c r="DK28" s="685"/>
      <c r="DL28" s="692">
        <v>
57953</v>
      </c>
      <c r="DM28" s="684"/>
      <c r="DN28" s="684"/>
      <c r="DO28" s="684"/>
      <c r="DP28" s="684"/>
      <c r="DQ28" s="684"/>
      <c r="DR28" s="684"/>
      <c r="DS28" s="684"/>
      <c r="DT28" s="684"/>
      <c r="DU28" s="684"/>
      <c r="DV28" s="685"/>
      <c r="DW28" s="688">
        <v>
0.1</v>
      </c>
      <c r="DX28" s="717"/>
      <c r="DY28" s="717"/>
      <c r="DZ28" s="717"/>
      <c r="EA28" s="717"/>
      <c r="EB28" s="717"/>
      <c r="EC28" s="718"/>
    </row>
    <row r="29" spans="2:133" ht="11.25" customHeight="1" x14ac:dyDescent="0.2">
      <c r="B29" s="680" t="s">
        <v>
300</v>
      </c>
      <c r="C29" s="681"/>
      <c r="D29" s="681"/>
      <c r="E29" s="681"/>
      <c r="F29" s="681"/>
      <c r="G29" s="681"/>
      <c r="H29" s="681"/>
      <c r="I29" s="681"/>
      <c r="J29" s="681"/>
      <c r="K29" s="681"/>
      <c r="L29" s="681"/>
      <c r="M29" s="681"/>
      <c r="N29" s="681"/>
      <c r="O29" s="681"/>
      <c r="P29" s="681"/>
      <c r="Q29" s="682"/>
      <c r="R29" s="683">
        <v>
5811051</v>
      </c>
      <c r="S29" s="684"/>
      <c r="T29" s="684"/>
      <c r="U29" s="684"/>
      <c r="V29" s="684"/>
      <c r="W29" s="684"/>
      <c r="X29" s="684"/>
      <c r="Y29" s="685"/>
      <c r="Z29" s="686">
        <v>
9.8000000000000007</v>
      </c>
      <c r="AA29" s="686"/>
      <c r="AB29" s="686"/>
      <c r="AC29" s="686"/>
      <c r="AD29" s="687">
        <v>
4860282</v>
      </c>
      <c r="AE29" s="687"/>
      <c r="AF29" s="687"/>
      <c r="AG29" s="687"/>
      <c r="AH29" s="687"/>
      <c r="AI29" s="687"/>
      <c r="AJ29" s="687"/>
      <c r="AK29" s="687"/>
      <c r="AL29" s="688">
        <v>
12</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
301</v>
      </c>
      <c r="CE29" s="724"/>
      <c r="CF29" s="698" t="s">
        <v>
69</v>
      </c>
      <c r="CG29" s="699"/>
      <c r="CH29" s="699"/>
      <c r="CI29" s="699"/>
      <c r="CJ29" s="699"/>
      <c r="CK29" s="699"/>
      <c r="CL29" s="699"/>
      <c r="CM29" s="699"/>
      <c r="CN29" s="699"/>
      <c r="CO29" s="699"/>
      <c r="CP29" s="699"/>
      <c r="CQ29" s="700"/>
      <c r="CR29" s="683">
        <v>
70830</v>
      </c>
      <c r="CS29" s="719"/>
      <c r="CT29" s="719"/>
      <c r="CU29" s="719"/>
      <c r="CV29" s="719"/>
      <c r="CW29" s="719"/>
      <c r="CX29" s="719"/>
      <c r="CY29" s="720"/>
      <c r="CZ29" s="688">
        <v>
0.1</v>
      </c>
      <c r="DA29" s="717"/>
      <c r="DB29" s="717"/>
      <c r="DC29" s="721"/>
      <c r="DD29" s="692">
        <v>
57943</v>
      </c>
      <c r="DE29" s="719"/>
      <c r="DF29" s="719"/>
      <c r="DG29" s="719"/>
      <c r="DH29" s="719"/>
      <c r="DI29" s="719"/>
      <c r="DJ29" s="719"/>
      <c r="DK29" s="720"/>
      <c r="DL29" s="692">
        <v>
57943</v>
      </c>
      <c r="DM29" s="719"/>
      <c r="DN29" s="719"/>
      <c r="DO29" s="719"/>
      <c r="DP29" s="719"/>
      <c r="DQ29" s="719"/>
      <c r="DR29" s="719"/>
      <c r="DS29" s="719"/>
      <c r="DT29" s="719"/>
      <c r="DU29" s="719"/>
      <c r="DV29" s="720"/>
      <c r="DW29" s="688">
        <v>
0.1</v>
      </c>
      <c r="DX29" s="717"/>
      <c r="DY29" s="717"/>
      <c r="DZ29" s="717"/>
      <c r="EA29" s="717"/>
      <c r="EB29" s="717"/>
      <c r="EC29" s="718"/>
    </row>
    <row r="30" spans="2:133" ht="11.25" customHeight="1" x14ac:dyDescent="0.2">
      <c r="B30" s="680" t="s">
        <v>
302</v>
      </c>
      <c r="C30" s="681"/>
      <c r="D30" s="681"/>
      <c r="E30" s="681"/>
      <c r="F30" s="681"/>
      <c r="G30" s="681"/>
      <c r="H30" s="681"/>
      <c r="I30" s="681"/>
      <c r="J30" s="681"/>
      <c r="K30" s="681"/>
      <c r="L30" s="681"/>
      <c r="M30" s="681"/>
      <c r="N30" s="681"/>
      <c r="O30" s="681"/>
      <c r="P30" s="681"/>
      <c r="Q30" s="682"/>
      <c r="R30" s="683">
        <v>
571621</v>
      </c>
      <c r="S30" s="684"/>
      <c r="T30" s="684"/>
      <c r="U30" s="684"/>
      <c r="V30" s="684"/>
      <c r="W30" s="684"/>
      <c r="X30" s="684"/>
      <c r="Y30" s="685"/>
      <c r="Z30" s="686">
        <v>
1</v>
      </c>
      <c r="AA30" s="686"/>
      <c r="AB30" s="686"/>
      <c r="AC30" s="686"/>
      <c r="AD30" s="687" t="s">
        <v>
135</v>
      </c>
      <c r="AE30" s="687"/>
      <c r="AF30" s="687"/>
      <c r="AG30" s="687"/>
      <c r="AH30" s="687"/>
      <c r="AI30" s="687"/>
      <c r="AJ30" s="687"/>
      <c r="AK30" s="687"/>
      <c r="AL30" s="688" t="s">
        <v>
127</v>
      </c>
      <c r="AM30" s="689"/>
      <c r="AN30" s="689"/>
      <c r="AO30" s="690"/>
      <c r="AP30" s="662" t="s">
        <v>
220</v>
      </c>
      <c r="AQ30" s="663"/>
      <c r="AR30" s="663"/>
      <c r="AS30" s="663"/>
      <c r="AT30" s="663"/>
      <c r="AU30" s="663"/>
      <c r="AV30" s="663"/>
      <c r="AW30" s="663"/>
      <c r="AX30" s="663"/>
      <c r="AY30" s="663"/>
      <c r="AZ30" s="663"/>
      <c r="BA30" s="663"/>
      <c r="BB30" s="663"/>
      <c r="BC30" s="663"/>
      <c r="BD30" s="663"/>
      <c r="BE30" s="663"/>
      <c r="BF30" s="664"/>
      <c r="BG30" s="662" t="s">
        <v>
303</v>
      </c>
      <c r="BH30" s="736"/>
      <c r="BI30" s="736"/>
      <c r="BJ30" s="736"/>
      <c r="BK30" s="736"/>
      <c r="BL30" s="736"/>
      <c r="BM30" s="736"/>
      <c r="BN30" s="736"/>
      <c r="BO30" s="736"/>
      <c r="BP30" s="736"/>
      <c r="BQ30" s="737"/>
      <c r="BR30" s="662" t="s">
        <v>
304</v>
      </c>
      <c r="BS30" s="736"/>
      <c r="BT30" s="736"/>
      <c r="BU30" s="736"/>
      <c r="BV30" s="736"/>
      <c r="BW30" s="736"/>
      <c r="BX30" s="736"/>
      <c r="BY30" s="736"/>
      <c r="BZ30" s="736"/>
      <c r="CA30" s="736"/>
      <c r="CB30" s="737"/>
      <c r="CD30" s="725"/>
      <c r="CE30" s="726"/>
      <c r="CF30" s="698" t="s">
        <v>
305</v>
      </c>
      <c r="CG30" s="699"/>
      <c r="CH30" s="699"/>
      <c r="CI30" s="699"/>
      <c r="CJ30" s="699"/>
      <c r="CK30" s="699"/>
      <c r="CL30" s="699"/>
      <c r="CM30" s="699"/>
      <c r="CN30" s="699"/>
      <c r="CO30" s="699"/>
      <c r="CP30" s="699"/>
      <c r="CQ30" s="700"/>
      <c r="CR30" s="683">
        <v>
66143</v>
      </c>
      <c r="CS30" s="684"/>
      <c r="CT30" s="684"/>
      <c r="CU30" s="684"/>
      <c r="CV30" s="684"/>
      <c r="CW30" s="684"/>
      <c r="CX30" s="684"/>
      <c r="CY30" s="685"/>
      <c r="CZ30" s="688">
        <v>
0.1</v>
      </c>
      <c r="DA30" s="717"/>
      <c r="DB30" s="717"/>
      <c r="DC30" s="721"/>
      <c r="DD30" s="692">
        <v>
54055</v>
      </c>
      <c r="DE30" s="684"/>
      <c r="DF30" s="684"/>
      <c r="DG30" s="684"/>
      <c r="DH30" s="684"/>
      <c r="DI30" s="684"/>
      <c r="DJ30" s="684"/>
      <c r="DK30" s="685"/>
      <c r="DL30" s="692">
        <v>
54055</v>
      </c>
      <c r="DM30" s="684"/>
      <c r="DN30" s="684"/>
      <c r="DO30" s="684"/>
      <c r="DP30" s="684"/>
      <c r="DQ30" s="684"/>
      <c r="DR30" s="684"/>
      <c r="DS30" s="684"/>
      <c r="DT30" s="684"/>
      <c r="DU30" s="684"/>
      <c r="DV30" s="685"/>
      <c r="DW30" s="688">
        <v>
0.1</v>
      </c>
      <c r="DX30" s="717"/>
      <c r="DY30" s="717"/>
      <c r="DZ30" s="717"/>
      <c r="EA30" s="717"/>
      <c r="EB30" s="717"/>
      <c r="EC30" s="718"/>
    </row>
    <row r="31" spans="2:133" ht="11.25" customHeight="1" x14ac:dyDescent="0.2">
      <c r="B31" s="680" t="s">
        <v>
306</v>
      </c>
      <c r="C31" s="681"/>
      <c r="D31" s="681"/>
      <c r="E31" s="681"/>
      <c r="F31" s="681"/>
      <c r="G31" s="681"/>
      <c r="H31" s="681"/>
      <c r="I31" s="681"/>
      <c r="J31" s="681"/>
      <c r="K31" s="681"/>
      <c r="L31" s="681"/>
      <c r="M31" s="681"/>
      <c r="N31" s="681"/>
      <c r="O31" s="681"/>
      <c r="P31" s="681"/>
      <c r="Q31" s="682"/>
      <c r="R31" s="683">
        <v>
3779928</v>
      </c>
      <c r="S31" s="684"/>
      <c r="T31" s="684"/>
      <c r="U31" s="684"/>
      <c r="V31" s="684"/>
      <c r="W31" s="684"/>
      <c r="X31" s="684"/>
      <c r="Y31" s="685"/>
      <c r="Z31" s="686">
        <v>
6.4</v>
      </c>
      <c r="AA31" s="686"/>
      <c r="AB31" s="686"/>
      <c r="AC31" s="686"/>
      <c r="AD31" s="687" t="s">
        <v>
127</v>
      </c>
      <c r="AE31" s="687"/>
      <c r="AF31" s="687"/>
      <c r="AG31" s="687"/>
      <c r="AH31" s="687"/>
      <c r="AI31" s="687"/>
      <c r="AJ31" s="687"/>
      <c r="AK31" s="687"/>
      <c r="AL31" s="688" t="s">
        <v>
135</v>
      </c>
      <c r="AM31" s="689"/>
      <c r="AN31" s="689"/>
      <c r="AO31" s="690"/>
      <c r="AP31" s="740" t="s">
        <v>
307</v>
      </c>
      <c r="AQ31" s="741"/>
      <c r="AR31" s="741"/>
      <c r="AS31" s="741"/>
      <c r="AT31" s="746" t="s">
        <v>
308</v>
      </c>
      <c r="AU31" s="231"/>
      <c r="AV31" s="231"/>
      <c r="AW31" s="231"/>
      <c r="AX31" s="669" t="s">
        <v>
184</v>
      </c>
      <c r="AY31" s="670"/>
      <c r="AZ31" s="670"/>
      <c r="BA31" s="670"/>
      <c r="BB31" s="670"/>
      <c r="BC31" s="670"/>
      <c r="BD31" s="670"/>
      <c r="BE31" s="670"/>
      <c r="BF31" s="671"/>
      <c r="BG31" s="751">
        <v>
99.3</v>
      </c>
      <c r="BH31" s="738"/>
      <c r="BI31" s="738"/>
      <c r="BJ31" s="738"/>
      <c r="BK31" s="738"/>
      <c r="BL31" s="738"/>
      <c r="BM31" s="678">
        <v>
98.4</v>
      </c>
      <c r="BN31" s="738"/>
      <c r="BO31" s="738"/>
      <c r="BP31" s="738"/>
      <c r="BQ31" s="739"/>
      <c r="BR31" s="751">
        <v>
99.2</v>
      </c>
      <c r="BS31" s="738"/>
      <c r="BT31" s="738"/>
      <c r="BU31" s="738"/>
      <c r="BV31" s="738"/>
      <c r="BW31" s="738"/>
      <c r="BX31" s="678">
        <v>
98.4</v>
      </c>
      <c r="BY31" s="738"/>
      <c r="BZ31" s="738"/>
      <c r="CA31" s="738"/>
      <c r="CB31" s="739"/>
      <c r="CD31" s="725"/>
      <c r="CE31" s="726"/>
      <c r="CF31" s="698" t="s">
        <v>
309</v>
      </c>
      <c r="CG31" s="699"/>
      <c r="CH31" s="699"/>
      <c r="CI31" s="699"/>
      <c r="CJ31" s="699"/>
      <c r="CK31" s="699"/>
      <c r="CL31" s="699"/>
      <c r="CM31" s="699"/>
      <c r="CN31" s="699"/>
      <c r="CO31" s="699"/>
      <c r="CP31" s="699"/>
      <c r="CQ31" s="700"/>
      <c r="CR31" s="683">
        <v>
4687</v>
      </c>
      <c r="CS31" s="719"/>
      <c r="CT31" s="719"/>
      <c r="CU31" s="719"/>
      <c r="CV31" s="719"/>
      <c r="CW31" s="719"/>
      <c r="CX31" s="719"/>
      <c r="CY31" s="720"/>
      <c r="CZ31" s="688">
        <v>
0</v>
      </c>
      <c r="DA31" s="717"/>
      <c r="DB31" s="717"/>
      <c r="DC31" s="721"/>
      <c r="DD31" s="692">
        <v>
3888</v>
      </c>
      <c r="DE31" s="719"/>
      <c r="DF31" s="719"/>
      <c r="DG31" s="719"/>
      <c r="DH31" s="719"/>
      <c r="DI31" s="719"/>
      <c r="DJ31" s="719"/>
      <c r="DK31" s="720"/>
      <c r="DL31" s="692">
        <v>
3888</v>
      </c>
      <c r="DM31" s="719"/>
      <c r="DN31" s="719"/>
      <c r="DO31" s="719"/>
      <c r="DP31" s="719"/>
      <c r="DQ31" s="719"/>
      <c r="DR31" s="719"/>
      <c r="DS31" s="719"/>
      <c r="DT31" s="719"/>
      <c r="DU31" s="719"/>
      <c r="DV31" s="720"/>
      <c r="DW31" s="688">
        <v>
0</v>
      </c>
      <c r="DX31" s="717"/>
      <c r="DY31" s="717"/>
      <c r="DZ31" s="717"/>
      <c r="EA31" s="717"/>
      <c r="EB31" s="717"/>
      <c r="EC31" s="718"/>
    </row>
    <row r="32" spans="2:133" ht="11.25" customHeight="1" x14ac:dyDescent="0.2">
      <c r="B32" s="729" t="s">
        <v>
310</v>
      </c>
      <c r="C32" s="730"/>
      <c r="D32" s="730"/>
      <c r="E32" s="730"/>
      <c r="F32" s="730"/>
      <c r="G32" s="730"/>
      <c r="H32" s="730"/>
      <c r="I32" s="730"/>
      <c r="J32" s="730"/>
      <c r="K32" s="730"/>
      <c r="L32" s="730"/>
      <c r="M32" s="730"/>
      <c r="N32" s="730"/>
      <c r="O32" s="730"/>
      <c r="P32" s="730"/>
      <c r="Q32" s="731"/>
      <c r="R32" s="683">
        <v>
6413064</v>
      </c>
      <c r="S32" s="684"/>
      <c r="T32" s="684"/>
      <c r="U32" s="684"/>
      <c r="V32" s="684"/>
      <c r="W32" s="684"/>
      <c r="X32" s="684"/>
      <c r="Y32" s="685"/>
      <c r="Z32" s="686">
        <v>
10.8</v>
      </c>
      <c r="AA32" s="686"/>
      <c r="AB32" s="686"/>
      <c r="AC32" s="686"/>
      <c r="AD32" s="687">
        <v>
3650460</v>
      </c>
      <c r="AE32" s="687"/>
      <c r="AF32" s="687"/>
      <c r="AG32" s="687"/>
      <c r="AH32" s="687"/>
      <c r="AI32" s="687"/>
      <c r="AJ32" s="687"/>
      <c r="AK32" s="687"/>
      <c r="AL32" s="688">
        <v>
9</v>
      </c>
      <c r="AM32" s="689"/>
      <c r="AN32" s="689"/>
      <c r="AO32" s="690"/>
      <c r="AP32" s="742"/>
      <c r="AQ32" s="743"/>
      <c r="AR32" s="743"/>
      <c r="AS32" s="743"/>
      <c r="AT32" s="747"/>
      <c r="AU32" s="230" t="s">
        <v>
311</v>
      </c>
      <c r="AV32" s="230"/>
      <c r="AW32" s="230"/>
      <c r="AX32" s="680" t="s">
        <v>
312</v>
      </c>
      <c r="AY32" s="681"/>
      <c r="AZ32" s="681"/>
      <c r="BA32" s="681"/>
      <c r="BB32" s="681"/>
      <c r="BC32" s="681"/>
      <c r="BD32" s="681"/>
      <c r="BE32" s="681"/>
      <c r="BF32" s="682"/>
      <c r="BG32" s="752">
        <v>
99.1</v>
      </c>
      <c r="BH32" s="719"/>
      <c r="BI32" s="719"/>
      <c r="BJ32" s="719"/>
      <c r="BK32" s="719"/>
      <c r="BL32" s="719"/>
      <c r="BM32" s="689">
        <v>
98.1</v>
      </c>
      <c r="BN32" s="749"/>
      <c r="BO32" s="749"/>
      <c r="BP32" s="749"/>
      <c r="BQ32" s="750"/>
      <c r="BR32" s="752">
        <v>
99.1</v>
      </c>
      <c r="BS32" s="719"/>
      <c r="BT32" s="719"/>
      <c r="BU32" s="719"/>
      <c r="BV32" s="719"/>
      <c r="BW32" s="719"/>
      <c r="BX32" s="689">
        <v>
98</v>
      </c>
      <c r="BY32" s="749"/>
      <c r="BZ32" s="749"/>
      <c r="CA32" s="749"/>
      <c r="CB32" s="750"/>
      <c r="CD32" s="727"/>
      <c r="CE32" s="728"/>
      <c r="CF32" s="698" t="s">
        <v>
313</v>
      </c>
      <c r="CG32" s="699"/>
      <c r="CH32" s="699"/>
      <c r="CI32" s="699"/>
      <c r="CJ32" s="699"/>
      <c r="CK32" s="699"/>
      <c r="CL32" s="699"/>
      <c r="CM32" s="699"/>
      <c r="CN32" s="699"/>
      <c r="CO32" s="699"/>
      <c r="CP32" s="699"/>
      <c r="CQ32" s="700"/>
      <c r="CR32" s="683">
        <v>
10</v>
      </c>
      <c r="CS32" s="684"/>
      <c r="CT32" s="684"/>
      <c r="CU32" s="684"/>
      <c r="CV32" s="684"/>
      <c r="CW32" s="684"/>
      <c r="CX32" s="684"/>
      <c r="CY32" s="685"/>
      <c r="CZ32" s="688">
        <v>
0</v>
      </c>
      <c r="DA32" s="717"/>
      <c r="DB32" s="717"/>
      <c r="DC32" s="721"/>
      <c r="DD32" s="692">
        <v>
10</v>
      </c>
      <c r="DE32" s="684"/>
      <c r="DF32" s="684"/>
      <c r="DG32" s="684"/>
      <c r="DH32" s="684"/>
      <c r="DI32" s="684"/>
      <c r="DJ32" s="684"/>
      <c r="DK32" s="685"/>
      <c r="DL32" s="692">
        <v>
10</v>
      </c>
      <c r="DM32" s="684"/>
      <c r="DN32" s="684"/>
      <c r="DO32" s="684"/>
      <c r="DP32" s="684"/>
      <c r="DQ32" s="684"/>
      <c r="DR32" s="684"/>
      <c r="DS32" s="684"/>
      <c r="DT32" s="684"/>
      <c r="DU32" s="684"/>
      <c r="DV32" s="685"/>
      <c r="DW32" s="688">
        <v>
0</v>
      </c>
      <c r="DX32" s="717"/>
      <c r="DY32" s="717"/>
      <c r="DZ32" s="717"/>
      <c r="EA32" s="717"/>
      <c r="EB32" s="717"/>
      <c r="EC32" s="718"/>
    </row>
    <row r="33" spans="2:133" ht="11.25" customHeight="1" x14ac:dyDescent="0.2">
      <c r="B33" s="680" t="s">
        <v>
314</v>
      </c>
      <c r="C33" s="681"/>
      <c r="D33" s="681"/>
      <c r="E33" s="681"/>
      <c r="F33" s="681"/>
      <c r="G33" s="681"/>
      <c r="H33" s="681"/>
      <c r="I33" s="681"/>
      <c r="J33" s="681"/>
      <c r="K33" s="681"/>
      <c r="L33" s="681"/>
      <c r="M33" s="681"/>
      <c r="N33" s="681"/>
      <c r="O33" s="681"/>
      <c r="P33" s="681"/>
      <c r="Q33" s="682"/>
      <c r="R33" s="683">
        <v>
3686404</v>
      </c>
      <c r="S33" s="684"/>
      <c r="T33" s="684"/>
      <c r="U33" s="684"/>
      <c r="V33" s="684"/>
      <c r="W33" s="684"/>
      <c r="X33" s="684"/>
      <c r="Y33" s="685"/>
      <c r="Z33" s="686">
        <v>
6.2</v>
      </c>
      <c r="AA33" s="686"/>
      <c r="AB33" s="686"/>
      <c r="AC33" s="686"/>
      <c r="AD33" s="687" t="s">
        <v>
127</v>
      </c>
      <c r="AE33" s="687"/>
      <c r="AF33" s="687"/>
      <c r="AG33" s="687"/>
      <c r="AH33" s="687"/>
      <c r="AI33" s="687"/>
      <c r="AJ33" s="687"/>
      <c r="AK33" s="687"/>
      <c r="AL33" s="688" t="s">
        <v>
135</v>
      </c>
      <c r="AM33" s="689"/>
      <c r="AN33" s="689"/>
      <c r="AO33" s="690"/>
      <c r="AP33" s="744"/>
      <c r="AQ33" s="745"/>
      <c r="AR33" s="745"/>
      <c r="AS33" s="745"/>
      <c r="AT33" s="748"/>
      <c r="AU33" s="232"/>
      <c r="AV33" s="232"/>
      <c r="AW33" s="232"/>
      <c r="AX33" s="733" t="s">
        <v>
315</v>
      </c>
      <c r="AY33" s="734"/>
      <c r="AZ33" s="734"/>
      <c r="BA33" s="734"/>
      <c r="BB33" s="734"/>
      <c r="BC33" s="734"/>
      <c r="BD33" s="734"/>
      <c r="BE33" s="734"/>
      <c r="BF33" s="735"/>
      <c r="BG33" s="753" t="s">
        <v>
127</v>
      </c>
      <c r="BH33" s="754"/>
      <c r="BI33" s="754"/>
      <c r="BJ33" s="754"/>
      <c r="BK33" s="754"/>
      <c r="BL33" s="754"/>
      <c r="BM33" s="755" t="s">
        <v>
127</v>
      </c>
      <c r="BN33" s="754"/>
      <c r="BO33" s="754"/>
      <c r="BP33" s="754"/>
      <c r="BQ33" s="756"/>
      <c r="BR33" s="753" t="s">
        <v>
127</v>
      </c>
      <c r="BS33" s="754"/>
      <c r="BT33" s="754"/>
      <c r="BU33" s="754"/>
      <c r="BV33" s="754"/>
      <c r="BW33" s="754"/>
      <c r="BX33" s="755" t="s">
        <v>
127</v>
      </c>
      <c r="BY33" s="754"/>
      <c r="BZ33" s="754"/>
      <c r="CA33" s="754"/>
      <c r="CB33" s="756"/>
      <c r="CD33" s="698" t="s">
        <v>
316</v>
      </c>
      <c r="CE33" s="699"/>
      <c r="CF33" s="699"/>
      <c r="CG33" s="699"/>
      <c r="CH33" s="699"/>
      <c r="CI33" s="699"/>
      <c r="CJ33" s="699"/>
      <c r="CK33" s="699"/>
      <c r="CL33" s="699"/>
      <c r="CM33" s="699"/>
      <c r="CN33" s="699"/>
      <c r="CO33" s="699"/>
      <c r="CP33" s="699"/>
      <c r="CQ33" s="700"/>
      <c r="CR33" s="683">
        <v>
28643552</v>
      </c>
      <c r="CS33" s="719"/>
      <c r="CT33" s="719"/>
      <c r="CU33" s="719"/>
      <c r="CV33" s="719"/>
      <c r="CW33" s="719"/>
      <c r="CX33" s="719"/>
      <c r="CY33" s="720"/>
      <c r="CZ33" s="688">
        <v>
51.2</v>
      </c>
      <c r="DA33" s="717"/>
      <c r="DB33" s="717"/>
      <c r="DC33" s="721"/>
      <c r="DD33" s="692">
        <v>
23492183</v>
      </c>
      <c r="DE33" s="719"/>
      <c r="DF33" s="719"/>
      <c r="DG33" s="719"/>
      <c r="DH33" s="719"/>
      <c r="DI33" s="719"/>
      <c r="DJ33" s="719"/>
      <c r="DK33" s="720"/>
      <c r="DL33" s="692">
        <v>
15521969</v>
      </c>
      <c r="DM33" s="719"/>
      <c r="DN33" s="719"/>
      <c r="DO33" s="719"/>
      <c r="DP33" s="719"/>
      <c r="DQ33" s="719"/>
      <c r="DR33" s="719"/>
      <c r="DS33" s="719"/>
      <c r="DT33" s="719"/>
      <c r="DU33" s="719"/>
      <c r="DV33" s="720"/>
      <c r="DW33" s="688">
        <v>
38.299999999999997</v>
      </c>
      <c r="DX33" s="717"/>
      <c r="DY33" s="717"/>
      <c r="DZ33" s="717"/>
      <c r="EA33" s="717"/>
      <c r="EB33" s="717"/>
      <c r="EC33" s="718"/>
    </row>
    <row r="34" spans="2:133" ht="11.25" customHeight="1" x14ac:dyDescent="0.2">
      <c r="B34" s="680" t="s">
        <v>
317</v>
      </c>
      <c r="C34" s="681"/>
      <c r="D34" s="681"/>
      <c r="E34" s="681"/>
      <c r="F34" s="681"/>
      <c r="G34" s="681"/>
      <c r="H34" s="681"/>
      <c r="I34" s="681"/>
      <c r="J34" s="681"/>
      <c r="K34" s="681"/>
      <c r="L34" s="681"/>
      <c r="M34" s="681"/>
      <c r="N34" s="681"/>
      <c r="O34" s="681"/>
      <c r="P34" s="681"/>
      <c r="Q34" s="682"/>
      <c r="R34" s="683">
        <v>
751640</v>
      </c>
      <c r="S34" s="684"/>
      <c r="T34" s="684"/>
      <c r="U34" s="684"/>
      <c r="V34" s="684"/>
      <c r="W34" s="684"/>
      <c r="X34" s="684"/>
      <c r="Y34" s="685"/>
      <c r="Z34" s="686">
        <v>
1.3</v>
      </c>
      <c r="AA34" s="686"/>
      <c r="AB34" s="686"/>
      <c r="AC34" s="686"/>
      <c r="AD34" s="687" t="s">
        <v>
127</v>
      </c>
      <c r="AE34" s="687"/>
      <c r="AF34" s="687"/>
      <c r="AG34" s="687"/>
      <c r="AH34" s="687"/>
      <c r="AI34" s="687"/>
      <c r="AJ34" s="687"/>
      <c r="AK34" s="687"/>
      <c r="AL34" s="688" t="s">
        <v>
127</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
318</v>
      </c>
      <c r="CE34" s="699"/>
      <c r="CF34" s="699"/>
      <c r="CG34" s="699"/>
      <c r="CH34" s="699"/>
      <c r="CI34" s="699"/>
      <c r="CJ34" s="699"/>
      <c r="CK34" s="699"/>
      <c r="CL34" s="699"/>
      <c r="CM34" s="699"/>
      <c r="CN34" s="699"/>
      <c r="CO34" s="699"/>
      <c r="CP34" s="699"/>
      <c r="CQ34" s="700"/>
      <c r="CR34" s="683">
        <v>
12969183</v>
      </c>
      <c r="CS34" s="684"/>
      <c r="CT34" s="684"/>
      <c r="CU34" s="684"/>
      <c r="CV34" s="684"/>
      <c r="CW34" s="684"/>
      <c r="CX34" s="684"/>
      <c r="CY34" s="685"/>
      <c r="CZ34" s="688">
        <v>
23.2</v>
      </c>
      <c r="DA34" s="717"/>
      <c r="DB34" s="717"/>
      <c r="DC34" s="721"/>
      <c r="DD34" s="692">
        <v>
10872540</v>
      </c>
      <c r="DE34" s="684"/>
      <c r="DF34" s="684"/>
      <c r="DG34" s="684"/>
      <c r="DH34" s="684"/>
      <c r="DI34" s="684"/>
      <c r="DJ34" s="684"/>
      <c r="DK34" s="685"/>
      <c r="DL34" s="692">
        <v>
9459684</v>
      </c>
      <c r="DM34" s="684"/>
      <c r="DN34" s="684"/>
      <c r="DO34" s="684"/>
      <c r="DP34" s="684"/>
      <c r="DQ34" s="684"/>
      <c r="DR34" s="684"/>
      <c r="DS34" s="684"/>
      <c r="DT34" s="684"/>
      <c r="DU34" s="684"/>
      <c r="DV34" s="685"/>
      <c r="DW34" s="688">
        <v>
23.3</v>
      </c>
      <c r="DX34" s="717"/>
      <c r="DY34" s="717"/>
      <c r="DZ34" s="717"/>
      <c r="EA34" s="717"/>
      <c r="EB34" s="717"/>
      <c r="EC34" s="718"/>
    </row>
    <row r="35" spans="2:133" ht="11.25" customHeight="1" x14ac:dyDescent="0.2">
      <c r="B35" s="680" t="s">
        <v>
319</v>
      </c>
      <c r="C35" s="681"/>
      <c r="D35" s="681"/>
      <c r="E35" s="681"/>
      <c r="F35" s="681"/>
      <c r="G35" s="681"/>
      <c r="H35" s="681"/>
      <c r="I35" s="681"/>
      <c r="J35" s="681"/>
      <c r="K35" s="681"/>
      <c r="L35" s="681"/>
      <c r="M35" s="681"/>
      <c r="N35" s="681"/>
      <c r="O35" s="681"/>
      <c r="P35" s="681"/>
      <c r="Q35" s="682"/>
      <c r="R35" s="683">
        <v>
133294</v>
      </c>
      <c r="S35" s="684"/>
      <c r="T35" s="684"/>
      <c r="U35" s="684"/>
      <c r="V35" s="684"/>
      <c r="W35" s="684"/>
      <c r="X35" s="684"/>
      <c r="Y35" s="685"/>
      <c r="Z35" s="686">
        <v>
0.2</v>
      </c>
      <c r="AA35" s="686"/>
      <c r="AB35" s="686"/>
      <c r="AC35" s="686"/>
      <c r="AD35" s="687" t="s">
        <v>
127</v>
      </c>
      <c r="AE35" s="687"/>
      <c r="AF35" s="687"/>
      <c r="AG35" s="687"/>
      <c r="AH35" s="687"/>
      <c r="AI35" s="687"/>
      <c r="AJ35" s="687"/>
      <c r="AK35" s="687"/>
      <c r="AL35" s="688" t="s">
        <v>
127</v>
      </c>
      <c r="AM35" s="689"/>
      <c r="AN35" s="689"/>
      <c r="AO35" s="690"/>
      <c r="AP35" s="235"/>
      <c r="AQ35" s="662" t="s">
        <v>
320</v>
      </c>
      <c r="AR35" s="663"/>
      <c r="AS35" s="663"/>
      <c r="AT35" s="663"/>
      <c r="AU35" s="663"/>
      <c r="AV35" s="663"/>
      <c r="AW35" s="663"/>
      <c r="AX35" s="663"/>
      <c r="AY35" s="663"/>
      <c r="AZ35" s="663"/>
      <c r="BA35" s="663"/>
      <c r="BB35" s="663"/>
      <c r="BC35" s="663"/>
      <c r="BD35" s="663"/>
      <c r="BE35" s="663"/>
      <c r="BF35" s="664"/>
      <c r="BG35" s="662" t="s">
        <v>
321</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
322</v>
      </c>
      <c r="CE35" s="699"/>
      <c r="CF35" s="699"/>
      <c r="CG35" s="699"/>
      <c r="CH35" s="699"/>
      <c r="CI35" s="699"/>
      <c r="CJ35" s="699"/>
      <c r="CK35" s="699"/>
      <c r="CL35" s="699"/>
      <c r="CM35" s="699"/>
      <c r="CN35" s="699"/>
      <c r="CO35" s="699"/>
      <c r="CP35" s="699"/>
      <c r="CQ35" s="700"/>
      <c r="CR35" s="683">
        <v>
1135251</v>
      </c>
      <c r="CS35" s="719"/>
      <c r="CT35" s="719"/>
      <c r="CU35" s="719"/>
      <c r="CV35" s="719"/>
      <c r="CW35" s="719"/>
      <c r="CX35" s="719"/>
      <c r="CY35" s="720"/>
      <c r="CZ35" s="688">
        <v>
2</v>
      </c>
      <c r="DA35" s="717"/>
      <c r="DB35" s="717"/>
      <c r="DC35" s="721"/>
      <c r="DD35" s="692">
        <v>
1001924</v>
      </c>
      <c r="DE35" s="719"/>
      <c r="DF35" s="719"/>
      <c r="DG35" s="719"/>
      <c r="DH35" s="719"/>
      <c r="DI35" s="719"/>
      <c r="DJ35" s="719"/>
      <c r="DK35" s="720"/>
      <c r="DL35" s="692">
        <v>
1001924</v>
      </c>
      <c r="DM35" s="719"/>
      <c r="DN35" s="719"/>
      <c r="DO35" s="719"/>
      <c r="DP35" s="719"/>
      <c r="DQ35" s="719"/>
      <c r="DR35" s="719"/>
      <c r="DS35" s="719"/>
      <c r="DT35" s="719"/>
      <c r="DU35" s="719"/>
      <c r="DV35" s="720"/>
      <c r="DW35" s="688">
        <v>
2.5</v>
      </c>
      <c r="DX35" s="717"/>
      <c r="DY35" s="717"/>
      <c r="DZ35" s="717"/>
      <c r="EA35" s="717"/>
      <c r="EB35" s="717"/>
      <c r="EC35" s="718"/>
    </row>
    <row r="36" spans="2:133" ht="11.25" customHeight="1" x14ac:dyDescent="0.2">
      <c r="B36" s="680" t="s">
        <v>
323</v>
      </c>
      <c r="C36" s="681"/>
      <c r="D36" s="681"/>
      <c r="E36" s="681"/>
      <c r="F36" s="681"/>
      <c r="G36" s="681"/>
      <c r="H36" s="681"/>
      <c r="I36" s="681"/>
      <c r="J36" s="681"/>
      <c r="K36" s="681"/>
      <c r="L36" s="681"/>
      <c r="M36" s="681"/>
      <c r="N36" s="681"/>
      <c r="O36" s="681"/>
      <c r="P36" s="681"/>
      <c r="Q36" s="682"/>
      <c r="R36" s="683">
        <v>
1992033</v>
      </c>
      <c r="S36" s="684"/>
      <c r="T36" s="684"/>
      <c r="U36" s="684"/>
      <c r="V36" s="684"/>
      <c r="W36" s="684"/>
      <c r="X36" s="684"/>
      <c r="Y36" s="685"/>
      <c r="Z36" s="686">
        <v>
3.4</v>
      </c>
      <c r="AA36" s="686"/>
      <c r="AB36" s="686"/>
      <c r="AC36" s="686"/>
      <c r="AD36" s="687" t="s">
        <v>
127</v>
      </c>
      <c r="AE36" s="687"/>
      <c r="AF36" s="687"/>
      <c r="AG36" s="687"/>
      <c r="AH36" s="687"/>
      <c r="AI36" s="687"/>
      <c r="AJ36" s="687"/>
      <c r="AK36" s="687"/>
      <c r="AL36" s="688" t="s">
        <v>
135</v>
      </c>
      <c r="AM36" s="689"/>
      <c r="AN36" s="689"/>
      <c r="AO36" s="690"/>
      <c r="AP36" s="235"/>
      <c r="AQ36" s="757" t="s">
        <v>
324</v>
      </c>
      <c r="AR36" s="758"/>
      <c r="AS36" s="758"/>
      <c r="AT36" s="758"/>
      <c r="AU36" s="758"/>
      <c r="AV36" s="758"/>
      <c r="AW36" s="758"/>
      <c r="AX36" s="758"/>
      <c r="AY36" s="759"/>
      <c r="AZ36" s="672">
        <v>
2176108</v>
      </c>
      <c r="BA36" s="673"/>
      <c r="BB36" s="673"/>
      <c r="BC36" s="673"/>
      <c r="BD36" s="673"/>
      <c r="BE36" s="673"/>
      <c r="BF36" s="760"/>
      <c r="BG36" s="694" t="s">
        <v>
325</v>
      </c>
      <c r="BH36" s="695"/>
      <c r="BI36" s="695"/>
      <c r="BJ36" s="695"/>
      <c r="BK36" s="695"/>
      <c r="BL36" s="695"/>
      <c r="BM36" s="695"/>
      <c r="BN36" s="695"/>
      <c r="BO36" s="695"/>
      <c r="BP36" s="695"/>
      <c r="BQ36" s="695"/>
      <c r="BR36" s="695"/>
      <c r="BS36" s="695"/>
      <c r="BT36" s="695"/>
      <c r="BU36" s="696"/>
      <c r="BV36" s="672">
        <v>
1242273</v>
      </c>
      <c r="BW36" s="673"/>
      <c r="BX36" s="673"/>
      <c r="BY36" s="673"/>
      <c r="BZ36" s="673"/>
      <c r="CA36" s="673"/>
      <c r="CB36" s="760"/>
      <c r="CD36" s="698" t="s">
        <v>
326</v>
      </c>
      <c r="CE36" s="699"/>
      <c r="CF36" s="699"/>
      <c r="CG36" s="699"/>
      <c r="CH36" s="699"/>
      <c r="CI36" s="699"/>
      <c r="CJ36" s="699"/>
      <c r="CK36" s="699"/>
      <c r="CL36" s="699"/>
      <c r="CM36" s="699"/>
      <c r="CN36" s="699"/>
      <c r="CO36" s="699"/>
      <c r="CP36" s="699"/>
      <c r="CQ36" s="700"/>
      <c r="CR36" s="683">
        <v>
5797129</v>
      </c>
      <c r="CS36" s="684"/>
      <c r="CT36" s="684"/>
      <c r="CU36" s="684"/>
      <c r="CV36" s="684"/>
      <c r="CW36" s="684"/>
      <c r="CX36" s="684"/>
      <c r="CY36" s="685"/>
      <c r="CZ36" s="688">
        <v>
10.4</v>
      </c>
      <c r="DA36" s="717"/>
      <c r="DB36" s="717"/>
      <c r="DC36" s="721"/>
      <c r="DD36" s="692">
        <v>
4291987</v>
      </c>
      <c r="DE36" s="684"/>
      <c r="DF36" s="684"/>
      <c r="DG36" s="684"/>
      <c r="DH36" s="684"/>
      <c r="DI36" s="684"/>
      <c r="DJ36" s="684"/>
      <c r="DK36" s="685"/>
      <c r="DL36" s="692">
        <v>
3522087</v>
      </c>
      <c r="DM36" s="684"/>
      <c r="DN36" s="684"/>
      <c r="DO36" s="684"/>
      <c r="DP36" s="684"/>
      <c r="DQ36" s="684"/>
      <c r="DR36" s="684"/>
      <c r="DS36" s="684"/>
      <c r="DT36" s="684"/>
      <c r="DU36" s="684"/>
      <c r="DV36" s="685"/>
      <c r="DW36" s="688">
        <v>
8.6999999999999993</v>
      </c>
      <c r="DX36" s="717"/>
      <c r="DY36" s="717"/>
      <c r="DZ36" s="717"/>
      <c r="EA36" s="717"/>
      <c r="EB36" s="717"/>
      <c r="EC36" s="718"/>
    </row>
    <row r="37" spans="2:133" ht="11.25" customHeight="1" x14ac:dyDescent="0.2">
      <c r="B37" s="680" t="s">
        <v>
327</v>
      </c>
      <c r="C37" s="681"/>
      <c r="D37" s="681"/>
      <c r="E37" s="681"/>
      <c r="F37" s="681"/>
      <c r="G37" s="681"/>
      <c r="H37" s="681"/>
      <c r="I37" s="681"/>
      <c r="J37" s="681"/>
      <c r="K37" s="681"/>
      <c r="L37" s="681"/>
      <c r="M37" s="681"/>
      <c r="N37" s="681"/>
      <c r="O37" s="681"/>
      <c r="P37" s="681"/>
      <c r="Q37" s="682"/>
      <c r="R37" s="683">
        <v>
1758809</v>
      </c>
      <c r="S37" s="684"/>
      <c r="T37" s="684"/>
      <c r="U37" s="684"/>
      <c r="V37" s="684"/>
      <c r="W37" s="684"/>
      <c r="X37" s="684"/>
      <c r="Y37" s="685"/>
      <c r="Z37" s="686">
        <v>
3</v>
      </c>
      <c r="AA37" s="686"/>
      <c r="AB37" s="686"/>
      <c r="AC37" s="686"/>
      <c r="AD37" s="687" t="s">
        <v>
135</v>
      </c>
      <c r="AE37" s="687"/>
      <c r="AF37" s="687"/>
      <c r="AG37" s="687"/>
      <c r="AH37" s="687"/>
      <c r="AI37" s="687"/>
      <c r="AJ37" s="687"/>
      <c r="AK37" s="687"/>
      <c r="AL37" s="688" t="s">
        <v>
135</v>
      </c>
      <c r="AM37" s="689"/>
      <c r="AN37" s="689"/>
      <c r="AO37" s="690"/>
      <c r="AQ37" s="761" t="s">
        <v>
328</v>
      </c>
      <c r="AR37" s="762"/>
      <c r="AS37" s="762"/>
      <c r="AT37" s="762"/>
      <c r="AU37" s="762"/>
      <c r="AV37" s="762"/>
      <c r="AW37" s="762"/>
      <c r="AX37" s="762"/>
      <c r="AY37" s="763"/>
      <c r="AZ37" s="683">
        <v>
252173</v>
      </c>
      <c r="BA37" s="684"/>
      <c r="BB37" s="684"/>
      <c r="BC37" s="684"/>
      <c r="BD37" s="719"/>
      <c r="BE37" s="719"/>
      <c r="BF37" s="750"/>
      <c r="BG37" s="698" t="s">
        <v>
329</v>
      </c>
      <c r="BH37" s="699"/>
      <c r="BI37" s="699"/>
      <c r="BJ37" s="699"/>
      <c r="BK37" s="699"/>
      <c r="BL37" s="699"/>
      <c r="BM37" s="699"/>
      <c r="BN37" s="699"/>
      <c r="BO37" s="699"/>
      <c r="BP37" s="699"/>
      <c r="BQ37" s="699"/>
      <c r="BR37" s="699"/>
      <c r="BS37" s="699"/>
      <c r="BT37" s="699"/>
      <c r="BU37" s="700"/>
      <c r="BV37" s="683">
        <v>
1242273</v>
      </c>
      <c r="BW37" s="684"/>
      <c r="BX37" s="684"/>
      <c r="BY37" s="684"/>
      <c r="BZ37" s="684"/>
      <c r="CA37" s="684"/>
      <c r="CB37" s="693"/>
      <c r="CD37" s="698" t="s">
        <v>
330</v>
      </c>
      <c r="CE37" s="699"/>
      <c r="CF37" s="699"/>
      <c r="CG37" s="699"/>
      <c r="CH37" s="699"/>
      <c r="CI37" s="699"/>
      <c r="CJ37" s="699"/>
      <c r="CK37" s="699"/>
      <c r="CL37" s="699"/>
      <c r="CM37" s="699"/>
      <c r="CN37" s="699"/>
      <c r="CO37" s="699"/>
      <c r="CP37" s="699"/>
      <c r="CQ37" s="700"/>
      <c r="CR37" s="683">
        <v>
645303</v>
      </c>
      <c r="CS37" s="719"/>
      <c r="CT37" s="719"/>
      <c r="CU37" s="719"/>
      <c r="CV37" s="719"/>
      <c r="CW37" s="719"/>
      <c r="CX37" s="719"/>
      <c r="CY37" s="720"/>
      <c r="CZ37" s="688">
        <v>
1.2</v>
      </c>
      <c r="DA37" s="717"/>
      <c r="DB37" s="717"/>
      <c r="DC37" s="721"/>
      <c r="DD37" s="692">
        <v>
645303</v>
      </c>
      <c r="DE37" s="719"/>
      <c r="DF37" s="719"/>
      <c r="DG37" s="719"/>
      <c r="DH37" s="719"/>
      <c r="DI37" s="719"/>
      <c r="DJ37" s="719"/>
      <c r="DK37" s="720"/>
      <c r="DL37" s="692">
        <v>
491667</v>
      </c>
      <c r="DM37" s="719"/>
      <c r="DN37" s="719"/>
      <c r="DO37" s="719"/>
      <c r="DP37" s="719"/>
      <c r="DQ37" s="719"/>
      <c r="DR37" s="719"/>
      <c r="DS37" s="719"/>
      <c r="DT37" s="719"/>
      <c r="DU37" s="719"/>
      <c r="DV37" s="720"/>
      <c r="DW37" s="688">
        <v>
1.2</v>
      </c>
      <c r="DX37" s="717"/>
      <c r="DY37" s="717"/>
      <c r="DZ37" s="717"/>
      <c r="EA37" s="717"/>
      <c r="EB37" s="717"/>
      <c r="EC37" s="718"/>
    </row>
    <row r="38" spans="2:133" ht="11.25" customHeight="1" x14ac:dyDescent="0.2">
      <c r="B38" s="680" t="s">
        <v>
331</v>
      </c>
      <c r="C38" s="681"/>
      <c r="D38" s="681"/>
      <c r="E38" s="681"/>
      <c r="F38" s="681"/>
      <c r="G38" s="681"/>
      <c r="H38" s="681"/>
      <c r="I38" s="681"/>
      <c r="J38" s="681"/>
      <c r="K38" s="681"/>
      <c r="L38" s="681"/>
      <c r="M38" s="681"/>
      <c r="N38" s="681"/>
      <c r="O38" s="681"/>
      <c r="P38" s="681"/>
      <c r="Q38" s="682"/>
      <c r="R38" s="683">
        <v>
1546276</v>
      </c>
      <c r="S38" s="684"/>
      <c r="T38" s="684"/>
      <c r="U38" s="684"/>
      <c r="V38" s="684"/>
      <c r="W38" s="684"/>
      <c r="X38" s="684"/>
      <c r="Y38" s="685"/>
      <c r="Z38" s="686">
        <v>
2.6</v>
      </c>
      <c r="AA38" s="686"/>
      <c r="AB38" s="686"/>
      <c r="AC38" s="686"/>
      <c r="AD38" s="687">
        <v>
170</v>
      </c>
      <c r="AE38" s="687"/>
      <c r="AF38" s="687"/>
      <c r="AG38" s="687"/>
      <c r="AH38" s="687"/>
      <c r="AI38" s="687"/>
      <c r="AJ38" s="687"/>
      <c r="AK38" s="687"/>
      <c r="AL38" s="688">
        <v>
0</v>
      </c>
      <c r="AM38" s="689"/>
      <c r="AN38" s="689"/>
      <c r="AO38" s="690"/>
      <c r="AQ38" s="761" t="s">
        <v>
332</v>
      </c>
      <c r="AR38" s="762"/>
      <c r="AS38" s="762"/>
      <c r="AT38" s="762"/>
      <c r="AU38" s="762"/>
      <c r="AV38" s="762"/>
      <c r="AW38" s="762"/>
      <c r="AX38" s="762"/>
      <c r="AY38" s="763"/>
      <c r="AZ38" s="683" t="s">
        <v>
135</v>
      </c>
      <c r="BA38" s="684"/>
      <c r="BB38" s="684"/>
      <c r="BC38" s="684"/>
      <c r="BD38" s="719"/>
      <c r="BE38" s="719"/>
      <c r="BF38" s="750"/>
      <c r="BG38" s="698" t="s">
        <v>
333</v>
      </c>
      <c r="BH38" s="699"/>
      <c r="BI38" s="699"/>
      <c r="BJ38" s="699"/>
      <c r="BK38" s="699"/>
      <c r="BL38" s="699"/>
      <c r="BM38" s="699"/>
      <c r="BN38" s="699"/>
      <c r="BO38" s="699"/>
      <c r="BP38" s="699"/>
      <c r="BQ38" s="699"/>
      <c r="BR38" s="699"/>
      <c r="BS38" s="699"/>
      <c r="BT38" s="699"/>
      <c r="BU38" s="700"/>
      <c r="BV38" s="683">
        <v>
7998</v>
      </c>
      <c r="BW38" s="684"/>
      <c r="BX38" s="684"/>
      <c r="BY38" s="684"/>
      <c r="BZ38" s="684"/>
      <c r="CA38" s="684"/>
      <c r="CB38" s="693"/>
      <c r="CD38" s="698" t="s">
        <v>
334</v>
      </c>
      <c r="CE38" s="699"/>
      <c r="CF38" s="699"/>
      <c r="CG38" s="699"/>
      <c r="CH38" s="699"/>
      <c r="CI38" s="699"/>
      <c r="CJ38" s="699"/>
      <c r="CK38" s="699"/>
      <c r="CL38" s="699"/>
      <c r="CM38" s="699"/>
      <c r="CN38" s="699"/>
      <c r="CO38" s="699"/>
      <c r="CP38" s="699"/>
      <c r="CQ38" s="700"/>
      <c r="CR38" s="683">
        <v>
2176108</v>
      </c>
      <c r="CS38" s="684"/>
      <c r="CT38" s="684"/>
      <c r="CU38" s="684"/>
      <c r="CV38" s="684"/>
      <c r="CW38" s="684"/>
      <c r="CX38" s="684"/>
      <c r="CY38" s="685"/>
      <c r="CZ38" s="688">
        <v>
3.9</v>
      </c>
      <c r="DA38" s="717"/>
      <c r="DB38" s="717"/>
      <c r="DC38" s="721"/>
      <c r="DD38" s="692">
        <v>
1909222</v>
      </c>
      <c r="DE38" s="684"/>
      <c r="DF38" s="684"/>
      <c r="DG38" s="684"/>
      <c r="DH38" s="684"/>
      <c r="DI38" s="684"/>
      <c r="DJ38" s="684"/>
      <c r="DK38" s="685"/>
      <c r="DL38" s="692">
        <v>
1538274</v>
      </c>
      <c r="DM38" s="684"/>
      <c r="DN38" s="684"/>
      <c r="DO38" s="684"/>
      <c r="DP38" s="684"/>
      <c r="DQ38" s="684"/>
      <c r="DR38" s="684"/>
      <c r="DS38" s="684"/>
      <c r="DT38" s="684"/>
      <c r="DU38" s="684"/>
      <c r="DV38" s="685"/>
      <c r="DW38" s="688">
        <v>
3.8</v>
      </c>
      <c r="DX38" s="717"/>
      <c r="DY38" s="717"/>
      <c r="DZ38" s="717"/>
      <c r="EA38" s="717"/>
      <c r="EB38" s="717"/>
      <c r="EC38" s="718"/>
    </row>
    <row r="39" spans="2:133" ht="11.25" customHeight="1" x14ac:dyDescent="0.2">
      <c r="B39" s="680" t="s">
        <v>
335</v>
      </c>
      <c r="C39" s="681"/>
      <c r="D39" s="681"/>
      <c r="E39" s="681"/>
      <c r="F39" s="681"/>
      <c r="G39" s="681"/>
      <c r="H39" s="681"/>
      <c r="I39" s="681"/>
      <c r="J39" s="681"/>
      <c r="K39" s="681"/>
      <c r="L39" s="681"/>
      <c r="M39" s="681"/>
      <c r="N39" s="681"/>
      <c r="O39" s="681"/>
      <c r="P39" s="681"/>
      <c r="Q39" s="682"/>
      <c r="R39" s="683" t="s">
        <v>
127</v>
      </c>
      <c r="S39" s="684"/>
      <c r="T39" s="684"/>
      <c r="U39" s="684"/>
      <c r="V39" s="684"/>
      <c r="W39" s="684"/>
      <c r="X39" s="684"/>
      <c r="Y39" s="685"/>
      <c r="Z39" s="686" t="s">
        <v>
135</v>
      </c>
      <c r="AA39" s="686"/>
      <c r="AB39" s="686"/>
      <c r="AC39" s="686"/>
      <c r="AD39" s="687" t="s">
        <v>
127</v>
      </c>
      <c r="AE39" s="687"/>
      <c r="AF39" s="687"/>
      <c r="AG39" s="687"/>
      <c r="AH39" s="687"/>
      <c r="AI39" s="687"/>
      <c r="AJ39" s="687"/>
      <c r="AK39" s="687"/>
      <c r="AL39" s="688" t="s">
        <v>
135</v>
      </c>
      <c r="AM39" s="689"/>
      <c r="AN39" s="689"/>
      <c r="AO39" s="690"/>
      <c r="AQ39" s="761" t="s">
        <v>
336</v>
      </c>
      <c r="AR39" s="762"/>
      <c r="AS39" s="762"/>
      <c r="AT39" s="762"/>
      <c r="AU39" s="762"/>
      <c r="AV39" s="762"/>
      <c r="AW39" s="762"/>
      <c r="AX39" s="762"/>
      <c r="AY39" s="763"/>
      <c r="AZ39" s="683" t="s">
        <v>
127</v>
      </c>
      <c r="BA39" s="684"/>
      <c r="BB39" s="684"/>
      <c r="BC39" s="684"/>
      <c r="BD39" s="719"/>
      <c r="BE39" s="719"/>
      <c r="BF39" s="750"/>
      <c r="BG39" s="698" t="s">
        <v>
337</v>
      </c>
      <c r="BH39" s="699"/>
      <c r="BI39" s="699"/>
      <c r="BJ39" s="699"/>
      <c r="BK39" s="699"/>
      <c r="BL39" s="699"/>
      <c r="BM39" s="699"/>
      <c r="BN39" s="699"/>
      <c r="BO39" s="699"/>
      <c r="BP39" s="699"/>
      <c r="BQ39" s="699"/>
      <c r="BR39" s="699"/>
      <c r="BS39" s="699"/>
      <c r="BT39" s="699"/>
      <c r="BU39" s="700"/>
      <c r="BV39" s="683">
        <v>
10789</v>
      </c>
      <c r="BW39" s="684"/>
      <c r="BX39" s="684"/>
      <c r="BY39" s="684"/>
      <c r="BZ39" s="684"/>
      <c r="CA39" s="684"/>
      <c r="CB39" s="693"/>
      <c r="CD39" s="698" t="s">
        <v>
338</v>
      </c>
      <c r="CE39" s="699"/>
      <c r="CF39" s="699"/>
      <c r="CG39" s="699"/>
      <c r="CH39" s="699"/>
      <c r="CI39" s="699"/>
      <c r="CJ39" s="699"/>
      <c r="CK39" s="699"/>
      <c r="CL39" s="699"/>
      <c r="CM39" s="699"/>
      <c r="CN39" s="699"/>
      <c r="CO39" s="699"/>
      <c r="CP39" s="699"/>
      <c r="CQ39" s="700"/>
      <c r="CR39" s="683">
        <v>
5465086</v>
      </c>
      <c r="CS39" s="719"/>
      <c r="CT39" s="719"/>
      <c r="CU39" s="719"/>
      <c r="CV39" s="719"/>
      <c r="CW39" s="719"/>
      <c r="CX39" s="719"/>
      <c r="CY39" s="720"/>
      <c r="CZ39" s="688">
        <v>
9.8000000000000007</v>
      </c>
      <c r="DA39" s="717"/>
      <c r="DB39" s="717"/>
      <c r="DC39" s="721"/>
      <c r="DD39" s="692">
        <v>
5317584</v>
      </c>
      <c r="DE39" s="719"/>
      <c r="DF39" s="719"/>
      <c r="DG39" s="719"/>
      <c r="DH39" s="719"/>
      <c r="DI39" s="719"/>
      <c r="DJ39" s="719"/>
      <c r="DK39" s="720"/>
      <c r="DL39" s="692" t="s">
        <v>
127</v>
      </c>
      <c r="DM39" s="719"/>
      <c r="DN39" s="719"/>
      <c r="DO39" s="719"/>
      <c r="DP39" s="719"/>
      <c r="DQ39" s="719"/>
      <c r="DR39" s="719"/>
      <c r="DS39" s="719"/>
      <c r="DT39" s="719"/>
      <c r="DU39" s="719"/>
      <c r="DV39" s="720"/>
      <c r="DW39" s="688" t="s">
        <v>
135</v>
      </c>
      <c r="DX39" s="717"/>
      <c r="DY39" s="717"/>
      <c r="DZ39" s="717"/>
      <c r="EA39" s="717"/>
      <c r="EB39" s="717"/>
      <c r="EC39" s="718"/>
    </row>
    <row r="40" spans="2:133" ht="11.25" customHeight="1" x14ac:dyDescent="0.2">
      <c r="B40" s="680" t="s">
        <v>
339</v>
      </c>
      <c r="C40" s="681"/>
      <c r="D40" s="681"/>
      <c r="E40" s="681"/>
      <c r="F40" s="681"/>
      <c r="G40" s="681"/>
      <c r="H40" s="681"/>
      <c r="I40" s="681"/>
      <c r="J40" s="681"/>
      <c r="K40" s="681"/>
      <c r="L40" s="681"/>
      <c r="M40" s="681"/>
      <c r="N40" s="681"/>
      <c r="O40" s="681"/>
      <c r="P40" s="681"/>
      <c r="Q40" s="682"/>
      <c r="R40" s="683" t="s">
        <v>
127</v>
      </c>
      <c r="S40" s="684"/>
      <c r="T40" s="684"/>
      <c r="U40" s="684"/>
      <c r="V40" s="684"/>
      <c r="W40" s="684"/>
      <c r="X40" s="684"/>
      <c r="Y40" s="685"/>
      <c r="Z40" s="686" t="s">
        <v>
127</v>
      </c>
      <c r="AA40" s="686"/>
      <c r="AB40" s="686"/>
      <c r="AC40" s="686"/>
      <c r="AD40" s="687" t="s">
        <v>
135</v>
      </c>
      <c r="AE40" s="687"/>
      <c r="AF40" s="687"/>
      <c r="AG40" s="687"/>
      <c r="AH40" s="687"/>
      <c r="AI40" s="687"/>
      <c r="AJ40" s="687"/>
      <c r="AK40" s="687"/>
      <c r="AL40" s="688" t="s">
        <v>
127</v>
      </c>
      <c r="AM40" s="689"/>
      <c r="AN40" s="689"/>
      <c r="AO40" s="690"/>
      <c r="AQ40" s="761" t="s">
        <v>
340</v>
      </c>
      <c r="AR40" s="762"/>
      <c r="AS40" s="762"/>
      <c r="AT40" s="762"/>
      <c r="AU40" s="762"/>
      <c r="AV40" s="762"/>
      <c r="AW40" s="762"/>
      <c r="AX40" s="762"/>
      <c r="AY40" s="763"/>
      <c r="AZ40" s="683" t="s">
        <v>
127</v>
      </c>
      <c r="BA40" s="684"/>
      <c r="BB40" s="684"/>
      <c r="BC40" s="684"/>
      <c r="BD40" s="719"/>
      <c r="BE40" s="719"/>
      <c r="BF40" s="750"/>
      <c r="BG40" s="764" t="s">
        <v>
341</v>
      </c>
      <c r="BH40" s="765"/>
      <c r="BI40" s="765"/>
      <c r="BJ40" s="765"/>
      <c r="BK40" s="765"/>
      <c r="BL40" s="236"/>
      <c r="BM40" s="699" t="s">
        <v>
342</v>
      </c>
      <c r="BN40" s="699"/>
      <c r="BO40" s="699"/>
      <c r="BP40" s="699"/>
      <c r="BQ40" s="699"/>
      <c r="BR40" s="699"/>
      <c r="BS40" s="699"/>
      <c r="BT40" s="699"/>
      <c r="BU40" s="700"/>
      <c r="BV40" s="683">
        <v>
157</v>
      </c>
      <c r="BW40" s="684"/>
      <c r="BX40" s="684"/>
      <c r="BY40" s="684"/>
      <c r="BZ40" s="684"/>
      <c r="CA40" s="684"/>
      <c r="CB40" s="693"/>
      <c r="CD40" s="698" t="s">
        <v>
343</v>
      </c>
      <c r="CE40" s="699"/>
      <c r="CF40" s="699"/>
      <c r="CG40" s="699"/>
      <c r="CH40" s="699"/>
      <c r="CI40" s="699"/>
      <c r="CJ40" s="699"/>
      <c r="CK40" s="699"/>
      <c r="CL40" s="699"/>
      <c r="CM40" s="699"/>
      <c r="CN40" s="699"/>
      <c r="CO40" s="699"/>
      <c r="CP40" s="699"/>
      <c r="CQ40" s="700"/>
      <c r="CR40" s="683">
        <v>
1100795</v>
      </c>
      <c r="CS40" s="684"/>
      <c r="CT40" s="684"/>
      <c r="CU40" s="684"/>
      <c r="CV40" s="684"/>
      <c r="CW40" s="684"/>
      <c r="CX40" s="684"/>
      <c r="CY40" s="685"/>
      <c r="CZ40" s="688">
        <v>
2</v>
      </c>
      <c r="DA40" s="717"/>
      <c r="DB40" s="717"/>
      <c r="DC40" s="721"/>
      <c r="DD40" s="692">
        <v>
98926</v>
      </c>
      <c r="DE40" s="684"/>
      <c r="DF40" s="684"/>
      <c r="DG40" s="684"/>
      <c r="DH40" s="684"/>
      <c r="DI40" s="684"/>
      <c r="DJ40" s="684"/>
      <c r="DK40" s="685"/>
      <c r="DL40" s="692" t="s">
        <v>
127</v>
      </c>
      <c r="DM40" s="684"/>
      <c r="DN40" s="684"/>
      <c r="DO40" s="684"/>
      <c r="DP40" s="684"/>
      <c r="DQ40" s="684"/>
      <c r="DR40" s="684"/>
      <c r="DS40" s="684"/>
      <c r="DT40" s="684"/>
      <c r="DU40" s="684"/>
      <c r="DV40" s="685"/>
      <c r="DW40" s="688" t="s">
        <v>
127</v>
      </c>
      <c r="DX40" s="717"/>
      <c r="DY40" s="717"/>
      <c r="DZ40" s="717"/>
      <c r="EA40" s="717"/>
      <c r="EB40" s="717"/>
      <c r="EC40" s="718"/>
    </row>
    <row r="41" spans="2:133" ht="11.25" customHeight="1" x14ac:dyDescent="0.2">
      <c r="B41" s="680" t="s">
        <v>
344</v>
      </c>
      <c r="C41" s="681"/>
      <c r="D41" s="681"/>
      <c r="E41" s="681"/>
      <c r="F41" s="681"/>
      <c r="G41" s="681"/>
      <c r="H41" s="681"/>
      <c r="I41" s="681"/>
      <c r="J41" s="681"/>
      <c r="K41" s="681"/>
      <c r="L41" s="681"/>
      <c r="M41" s="681"/>
      <c r="N41" s="681"/>
      <c r="O41" s="681"/>
      <c r="P41" s="681"/>
      <c r="Q41" s="682"/>
      <c r="R41" s="683" t="s">
        <v>
127</v>
      </c>
      <c r="S41" s="684"/>
      <c r="T41" s="684"/>
      <c r="U41" s="684"/>
      <c r="V41" s="684"/>
      <c r="W41" s="684"/>
      <c r="X41" s="684"/>
      <c r="Y41" s="685"/>
      <c r="Z41" s="686" t="s">
        <v>
127</v>
      </c>
      <c r="AA41" s="686"/>
      <c r="AB41" s="686"/>
      <c r="AC41" s="686"/>
      <c r="AD41" s="687" t="s">
        <v>
127</v>
      </c>
      <c r="AE41" s="687"/>
      <c r="AF41" s="687"/>
      <c r="AG41" s="687"/>
      <c r="AH41" s="687"/>
      <c r="AI41" s="687"/>
      <c r="AJ41" s="687"/>
      <c r="AK41" s="687"/>
      <c r="AL41" s="688" t="s">
        <v>
127</v>
      </c>
      <c r="AM41" s="689"/>
      <c r="AN41" s="689"/>
      <c r="AO41" s="690"/>
      <c r="AQ41" s="761" t="s">
        <v>
345</v>
      </c>
      <c r="AR41" s="762"/>
      <c r="AS41" s="762"/>
      <c r="AT41" s="762"/>
      <c r="AU41" s="762"/>
      <c r="AV41" s="762"/>
      <c r="AW41" s="762"/>
      <c r="AX41" s="762"/>
      <c r="AY41" s="763"/>
      <c r="AZ41" s="683">
        <v>
606356</v>
      </c>
      <c r="BA41" s="684"/>
      <c r="BB41" s="684"/>
      <c r="BC41" s="684"/>
      <c r="BD41" s="719"/>
      <c r="BE41" s="719"/>
      <c r="BF41" s="750"/>
      <c r="BG41" s="764"/>
      <c r="BH41" s="765"/>
      <c r="BI41" s="765"/>
      <c r="BJ41" s="765"/>
      <c r="BK41" s="765"/>
      <c r="BL41" s="236"/>
      <c r="BM41" s="699" t="s">
        <v>
346</v>
      </c>
      <c r="BN41" s="699"/>
      <c r="BO41" s="699"/>
      <c r="BP41" s="699"/>
      <c r="BQ41" s="699"/>
      <c r="BR41" s="699"/>
      <c r="BS41" s="699"/>
      <c r="BT41" s="699"/>
      <c r="BU41" s="700"/>
      <c r="BV41" s="683" t="s">
        <v>
127</v>
      </c>
      <c r="BW41" s="684"/>
      <c r="BX41" s="684"/>
      <c r="BY41" s="684"/>
      <c r="BZ41" s="684"/>
      <c r="CA41" s="684"/>
      <c r="CB41" s="693"/>
      <c r="CD41" s="698" t="s">
        <v>
347</v>
      </c>
      <c r="CE41" s="699"/>
      <c r="CF41" s="699"/>
      <c r="CG41" s="699"/>
      <c r="CH41" s="699"/>
      <c r="CI41" s="699"/>
      <c r="CJ41" s="699"/>
      <c r="CK41" s="699"/>
      <c r="CL41" s="699"/>
      <c r="CM41" s="699"/>
      <c r="CN41" s="699"/>
      <c r="CO41" s="699"/>
      <c r="CP41" s="699"/>
      <c r="CQ41" s="700"/>
      <c r="CR41" s="683" t="s">
        <v>
127</v>
      </c>
      <c r="CS41" s="719"/>
      <c r="CT41" s="719"/>
      <c r="CU41" s="719"/>
      <c r="CV41" s="719"/>
      <c r="CW41" s="719"/>
      <c r="CX41" s="719"/>
      <c r="CY41" s="720"/>
      <c r="CZ41" s="688" t="s">
        <v>
135</v>
      </c>
      <c r="DA41" s="717"/>
      <c r="DB41" s="717"/>
      <c r="DC41" s="721"/>
      <c r="DD41" s="692" t="s">
        <v>
127</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2">
      <c r="B42" s="733" t="s">
        <v>
348</v>
      </c>
      <c r="C42" s="734"/>
      <c r="D42" s="734"/>
      <c r="E42" s="734"/>
      <c r="F42" s="734"/>
      <c r="G42" s="734"/>
      <c r="H42" s="734"/>
      <c r="I42" s="734"/>
      <c r="J42" s="734"/>
      <c r="K42" s="734"/>
      <c r="L42" s="734"/>
      <c r="M42" s="734"/>
      <c r="N42" s="734"/>
      <c r="O42" s="734"/>
      <c r="P42" s="734"/>
      <c r="Q42" s="735"/>
      <c r="R42" s="768">
        <v>
59296029</v>
      </c>
      <c r="S42" s="769"/>
      <c r="T42" s="769"/>
      <c r="U42" s="769"/>
      <c r="V42" s="769"/>
      <c r="W42" s="769"/>
      <c r="X42" s="769"/>
      <c r="Y42" s="777"/>
      <c r="Z42" s="778">
        <v>
100</v>
      </c>
      <c r="AA42" s="778"/>
      <c r="AB42" s="778"/>
      <c r="AC42" s="778"/>
      <c r="AD42" s="779">
        <v>
40529490</v>
      </c>
      <c r="AE42" s="779"/>
      <c r="AF42" s="779"/>
      <c r="AG42" s="779"/>
      <c r="AH42" s="779"/>
      <c r="AI42" s="779"/>
      <c r="AJ42" s="779"/>
      <c r="AK42" s="779"/>
      <c r="AL42" s="780">
        <v>
100</v>
      </c>
      <c r="AM42" s="755"/>
      <c r="AN42" s="755"/>
      <c r="AO42" s="781"/>
      <c r="AQ42" s="782" t="s">
        <v>
349</v>
      </c>
      <c r="AR42" s="783"/>
      <c r="AS42" s="783"/>
      <c r="AT42" s="783"/>
      <c r="AU42" s="783"/>
      <c r="AV42" s="783"/>
      <c r="AW42" s="783"/>
      <c r="AX42" s="783"/>
      <c r="AY42" s="784"/>
      <c r="AZ42" s="768">
        <v>
1317579</v>
      </c>
      <c r="BA42" s="769"/>
      <c r="BB42" s="769"/>
      <c r="BC42" s="769"/>
      <c r="BD42" s="754"/>
      <c r="BE42" s="754"/>
      <c r="BF42" s="756"/>
      <c r="BG42" s="766"/>
      <c r="BH42" s="767"/>
      <c r="BI42" s="767"/>
      <c r="BJ42" s="767"/>
      <c r="BK42" s="767"/>
      <c r="BL42" s="237"/>
      <c r="BM42" s="709" t="s">
        <v>
350</v>
      </c>
      <c r="BN42" s="709"/>
      <c r="BO42" s="709"/>
      <c r="BP42" s="709"/>
      <c r="BQ42" s="709"/>
      <c r="BR42" s="709"/>
      <c r="BS42" s="709"/>
      <c r="BT42" s="709"/>
      <c r="BU42" s="710"/>
      <c r="BV42" s="768">
        <v>
270</v>
      </c>
      <c r="BW42" s="769"/>
      <c r="BX42" s="769"/>
      <c r="BY42" s="769"/>
      <c r="BZ42" s="769"/>
      <c r="CA42" s="769"/>
      <c r="CB42" s="776"/>
      <c r="CD42" s="680" t="s">
        <v>
351</v>
      </c>
      <c r="CE42" s="681"/>
      <c r="CF42" s="681"/>
      <c r="CG42" s="681"/>
      <c r="CH42" s="681"/>
      <c r="CI42" s="681"/>
      <c r="CJ42" s="681"/>
      <c r="CK42" s="681"/>
      <c r="CL42" s="681"/>
      <c r="CM42" s="681"/>
      <c r="CN42" s="681"/>
      <c r="CO42" s="681"/>
      <c r="CP42" s="681"/>
      <c r="CQ42" s="682"/>
      <c r="CR42" s="683">
        <v>
8649671</v>
      </c>
      <c r="CS42" s="684"/>
      <c r="CT42" s="684"/>
      <c r="CU42" s="684"/>
      <c r="CV42" s="684"/>
      <c r="CW42" s="684"/>
      <c r="CX42" s="684"/>
      <c r="CY42" s="685"/>
      <c r="CZ42" s="688">
        <v>
15.5</v>
      </c>
      <c r="DA42" s="689"/>
      <c r="DB42" s="689"/>
      <c r="DC42" s="701"/>
      <c r="DD42" s="692">
        <v>
5258621</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2">
      <c r="BV43" s="238"/>
      <c r="BW43" s="238"/>
      <c r="BX43" s="238"/>
      <c r="BY43" s="238"/>
      <c r="BZ43" s="238"/>
      <c r="CA43" s="238"/>
      <c r="CB43" s="238"/>
      <c r="CD43" s="680" t="s">
        <v>
352</v>
      </c>
      <c r="CE43" s="681"/>
      <c r="CF43" s="681"/>
      <c r="CG43" s="681"/>
      <c r="CH43" s="681"/>
      <c r="CI43" s="681"/>
      <c r="CJ43" s="681"/>
      <c r="CK43" s="681"/>
      <c r="CL43" s="681"/>
      <c r="CM43" s="681"/>
      <c r="CN43" s="681"/>
      <c r="CO43" s="681"/>
      <c r="CP43" s="681"/>
      <c r="CQ43" s="682"/>
      <c r="CR43" s="683">
        <v>
357210</v>
      </c>
      <c r="CS43" s="719"/>
      <c r="CT43" s="719"/>
      <c r="CU43" s="719"/>
      <c r="CV43" s="719"/>
      <c r="CW43" s="719"/>
      <c r="CX43" s="719"/>
      <c r="CY43" s="720"/>
      <c r="CZ43" s="688">
        <v>
0.6</v>
      </c>
      <c r="DA43" s="717"/>
      <c r="DB43" s="717"/>
      <c r="DC43" s="721"/>
      <c r="DD43" s="692">
        <v>
357210</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2">
      <c r="CD44" s="795" t="s">
        <v>
301</v>
      </c>
      <c r="CE44" s="796"/>
      <c r="CF44" s="680" t="s">
        <v>
353</v>
      </c>
      <c r="CG44" s="681"/>
      <c r="CH44" s="681"/>
      <c r="CI44" s="681"/>
      <c r="CJ44" s="681"/>
      <c r="CK44" s="681"/>
      <c r="CL44" s="681"/>
      <c r="CM44" s="681"/>
      <c r="CN44" s="681"/>
      <c r="CO44" s="681"/>
      <c r="CP44" s="681"/>
      <c r="CQ44" s="682"/>
      <c r="CR44" s="683">
        <v>
8649671</v>
      </c>
      <c r="CS44" s="684"/>
      <c r="CT44" s="684"/>
      <c r="CU44" s="684"/>
      <c r="CV44" s="684"/>
      <c r="CW44" s="684"/>
      <c r="CX44" s="684"/>
      <c r="CY44" s="685"/>
      <c r="CZ44" s="688">
        <v>
15.5</v>
      </c>
      <c r="DA44" s="689"/>
      <c r="DB44" s="689"/>
      <c r="DC44" s="701"/>
      <c r="DD44" s="692">
        <v>
5258621</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2">
      <c r="CD45" s="797"/>
      <c r="CE45" s="798"/>
      <c r="CF45" s="680" t="s">
        <v>
354</v>
      </c>
      <c r="CG45" s="681"/>
      <c r="CH45" s="681"/>
      <c r="CI45" s="681"/>
      <c r="CJ45" s="681"/>
      <c r="CK45" s="681"/>
      <c r="CL45" s="681"/>
      <c r="CM45" s="681"/>
      <c r="CN45" s="681"/>
      <c r="CO45" s="681"/>
      <c r="CP45" s="681"/>
      <c r="CQ45" s="682"/>
      <c r="CR45" s="683">
        <v>
1207488</v>
      </c>
      <c r="CS45" s="719"/>
      <c r="CT45" s="719"/>
      <c r="CU45" s="719"/>
      <c r="CV45" s="719"/>
      <c r="CW45" s="719"/>
      <c r="CX45" s="719"/>
      <c r="CY45" s="720"/>
      <c r="CZ45" s="688">
        <v>
2.2000000000000002</v>
      </c>
      <c r="DA45" s="717"/>
      <c r="DB45" s="717"/>
      <c r="DC45" s="721"/>
      <c r="DD45" s="692">
        <v>
432967</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2">
      <c r="B46" s="230" t="s">
        <v>
355</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
356</v>
      </c>
      <c r="CG46" s="681"/>
      <c r="CH46" s="681"/>
      <c r="CI46" s="681"/>
      <c r="CJ46" s="681"/>
      <c r="CK46" s="681"/>
      <c r="CL46" s="681"/>
      <c r="CM46" s="681"/>
      <c r="CN46" s="681"/>
      <c r="CO46" s="681"/>
      <c r="CP46" s="681"/>
      <c r="CQ46" s="682"/>
      <c r="CR46" s="683">
        <v>
7442183</v>
      </c>
      <c r="CS46" s="684"/>
      <c r="CT46" s="684"/>
      <c r="CU46" s="684"/>
      <c r="CV46" s="684"/>
      <c r="CW46" s="684"/>
      <c r="CX46" s="684"/>
      <c r="CY46" s="685"/>
      <c r="CZ46" s="688">
        <v>
13.3</v>
      </c>
      <c r="DA46" s="689"/>
      <c r="DB46" s="689"/>
      <c r="DC46" s="701"/>
      <c r="DD46" s="692">
        <v>
4825654</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2">
      <c r="B47" s="240" t="s">
        <v>
357</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
358</v>
      </c>
      <c r="CG47" s="681"/>
      <c r="CH47" s="681"/>
      <c r="CI47" s="681"/>
      <c r="CJ47" s="681"/>
      <c r="CK47" s="681"/>
      <c r="CL47" s="681"/>
      <c r="CM47" s="681"/>
      <c r="CN47" s="681"/>
      <c r="CO47" s="681"/>
      <c r="CP47" s="681"/>
      <c r="CQ47" s="682"/>
      <c r="CR47" s="683" t="s">
        <v>
127</v>
      </c>
      <c r="CS47" s="719"/>
      <c r="CT47" s="719"/>
      <c r="CU47" s="719"/>
      <c r="CV47" s="719"/>
      <c r="CW47" s="719"/>
      <c r="CX47" s="719"/>
      <c r="CY47" s="720"/>
      <c r="CZ47" s="688" t="s">
        <v>
127</v>
      </c>
      <c r="DA47" s="717"/>
      <c r="DB47" s="717"/>
      <c r="DC47" s="721"/>
      <c r="DD47" s="692" t="s">
        <v>
127</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ht="10.8" x14ac:dyDescent="0.2">
      <c r="B48" s="241" t="s">
        <v>
359</v>
      </c>
      <c r="CD48" s="799"/>
      <c r="CE48" s="800"/>
      <c r="CF48" s="680" t="s">
        <v>
360</v>
      </c>
      <c r="CG48" s="681"/>
      <c r="CH48" s="681"/>
      <c r="CI48" s="681"/>
      <c r="CJ48" s="681"/>
      <c r="CK48" s="681"/>
      <c r="CL48" s="681"/>
      <c r="CM48" s="681"/>
      <c r="CN48" s="681"/>
      <c r="CO48" s="681"/>
      <c r="CP48" s="681"/>
      <c r="CQ48" s="682"/>
      <c r="CR48" s="683" t="s">
        <v>
361</v>
      </c>
      <c r="CS48" s="684"/>
      <c r="CT48" s="684"/>
      <c r="CU48" s="684"/>
      <c r="CV48" s="684"/>
      <c r="CW48" s="684"/>
      <c r="CX48" s="684"/>
      <c r="CY48" s="685"/>
      <c r="CZ48" s="688" t="s">
        <v>
361</v>
      </c>
      <c r="DA48" s="689"/>
      <c r="DB48" s="689"/>
      <c r="DC48" s="701"/>
      <c r="DD48" s="692" t="s">
        <v>
361</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2">
      <c r="CD49" s="733" t="s">
        <v>
362</v>
      </c>
      <c r="CE49" s="734"/>
      <c r="CF49" s="734"/>
      <c r="CG49" s="734"/>
      <c r="CH49" s="734"/>
      <c r="CI49" s="734"/>
      <c r="CJ49" s="734"/>
      <c r="CK49" s="734"/>
      <c r="CL49" s="734"/>
      <c r="CM49" s="734"/>
      <c r="CN49" s="734"/>
      <c r="CO49" s="734"/>
      <c r="CP49" s="734"/>
      <c r="CQ49" s="735"/>
      <c r="CR49" s="768">
        <v>
55961131</v>
      </c>
      <c r="CS49" s="754"/>
      <c r="CT49" s="754"/>
      <c r="CU49" s="754"/>
      <c r="CV49" s="754"/>
      <c r="CW49" s="754"/>
      <c r="CX49" s="754"/>
      <c r="CY49" s="785"/>
      <c r="CZ49" s="780">
        <v>
100</v>
      </c>
      <c r="DA49" s="786"/>
      <c r="DB49" s="786"/>
      <c r="DC49" s="787"/>
      <c r="DD49" s="788">
        <v>
42735214</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IqRDVUJyJhWB6cvG66eMr3LMDJ9hx4oNXXfaXvb17iW+/42vTINAkQvjPd6wUeamIlZQQ5py3t8dAjg25UpXOQ==" saltValue="AuTzUEtwMtWmRgnVeqMzx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
&amp;C&amp;P/&amp;N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2" zeroHeight="1" x14ac:dyDescent="0.2"/>
  <cols>
    <col min="1" max="130" width="2.77734375" style="290" customWidth="1"/>
    <col min="131" max="131" width="1.66406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
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
364</v>
      </c>
      <c r="DK2" s="831"/>
      <c r="DL2" s="831"/>
      <c r="DM2" s="831"/>
      <c r="DN2" s="831"/>
      <c r="DO2" s="832"/>
      <c r="DP2" s="250"/>
      <c r="DQ2" s="830" t="s">
        <v>
365</v>
      </c>
      <c r="DR2" s="831"/>
      <c r="DS2" s="831"/>
      <c r="DT2" s="831"/>
      <c r="DU2" s="831"/>
      <c r="DV2" s="831"/>
      <c r="DW2" s="831"/>
      <c r="DX2" s="831"/>
      <c r="DY2" s="831"/>
      <c r="DZ2" s="832"/>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833" t="s">
        <v>
366</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
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824" t="s">
        <v>
368</v>
      </c>
      <c r="B5" s="825"/>
      <c r="C5" s="825"/>
      <c r="D5" s="825"/>
      <c r="E5" s="825"/>
      <c r="F5" s="825"/>
      <c r="G5" s="825"/>
      <c r="H5" s="825"/>
      <c r="I5" s="825"/>
      <c r="J5" s="825"/>
      <c r="K5" s="825"/>
      <c r="L5" s="825"/>
      <c r="M5" s="825"/>
      <c r="N5" s="825"/>
      <c r="O5" s="825"/>
      <c r="P5" s="826"/>
      <c r="Q5" s="801" t="s">
        <v>
369</v>
      </c>
      <c r="R5" s="802"/>
      <c r="S5" s="802"/>
      <c r="T5" s="802"/>
      <c r="U5" s="803"/>
      <c r="V5" s="801" t="s">
        <v>
370</v>
      </c>
      <c r="W5" s="802"/>
      <c r="X5" s="802"/>
      <c r="Y5" s="802"/>
      <c r="Z5" s="803"/>
      <c r="AA5" s="801" t="s">
        <v>
371</v>
      </c>
      <c r="AB5" s="802"/>
      <c r="AC5" s="802"/>
      <c r="AD5" s="802"/>
      <c r="AE5" s="802"/>
      <c r="AF5" s="834" t="s">
        <v>
372</v>
      </c>
      <c r="AG5" s="802"/>
      <c r="AH5" s="802"/>
      <c r="AI5" s="802"/>
      <c r="AJ5" s="813"/>
      <c r="AK5" s="802" t="s">
        <v>
373</v>
      </c>
      <c r="AL5" s="802"/>
      <c r="AM5" s="802"/>
      <c r="AN5" s="802"/>
      <c r="AO5" s="803"/>
      <c r="AP5" s="801" t="s">
        <v>
374</v>
      </c>
      <c r="AQ5" s="802"/>
      <c r="AR5" s="802"/>
      <c r="AS5" s="802"/>
      <c r="AT5" s="803"/>
      <c r="AU5" s="801" t="s">
        <v>
375</v>
      </c>
      <c r="AV5" s="802"/>
      <c r="AW5" s="802"/>
      <c r="AX5" s="802"/>
      <c r="AY5" s="813"/>
      <c r="AZ5" s="257"/>
      <c r="BA5" s="257"/>
      <c r="BB5" s="257"/>
      <c r="BC5" s="257"/>
      <c r="BD5" s="257"/>
      <c r="BE5" s="258"/>
      <c r="BF5" s="258"/>
      <c r="BG5" s="258"/>
      <c r="BH5" s="258"/>
      <c r="BI5" s="258"/>
      <c r="BJ5" s="258"/>
      <c r="BK5" s="258"/>
      <c r="BL5" s="258"/>
      <c r="BM5" s="258"/>
      <c r="BN5" s="258"/>
      <c r="BO5" s="258"/>
      <c r="BP5" s="258"/>
      <c r="BQ5" s="824" t="s">
        <v>
376</v>
      </c>
      <c r="BR5" s="825"/>
      <c r="BS5" s="825"/>
      <c r="BT5" s="825"/>
      <c r="BU5" s="825"/>
      <c r="BV5" s="825"/>
      <c r="BW5" s="825"/>
      <c r="BX5" s="825"/>
      <c r="BY5" s="825"/>
      <c r="BZ5" s="825"/>
      <c r="CA5" s="825"/>
      <c r="CB5" s="825"/>
      <c r="CC5" s="825"/>
      <c r="CD5" s="825"/>
      <c r="CE5" s="825"/>
      <c r="CF5" s="825"/>
      <c r="CG5" s="826"/>
      <c r="CH5" s="801" t="s">
        <v>
377</v>
      </c>
      <c r="CI5" s="802"/>
      <c r="CJ5" s="802"/>
      <c r="CK5" s="802"/>
      <c r="CL5" s="803"/>
      <c r="CM5" s="801" t="s">
        <v>
378</v>
      </c>
      <c r="CN5" s="802"/>
      <c r="CO5" s="802"/>
      <c r="CP5" s="802"/>
      <c r="CQ5" s="803"/>
      <c r="CR5" s="801" t="s">
        <v>
379</v>
      </c>
      <c r="CS5" s="802"/>
      <c r="CT5" s="802"/>
      <c r="CU5" s="802"/>
      <c r="CV5" s="803"/>
      <c r="CW5" s="801" t="s">
        <v>
380</v>
      </c>
      <c r="CX5" s="802"/>
      <c r="CY5" s="802"/>
      <c r="CZ5" s="802"/>
      <c r="DA5" s="803"/>
      <c r="DB5" s="801" t="s">
        <v>
381</v>
      </c>
      <c r="DC5" s="802"/>
      <c r="DD5" s="802"/>
      <c r="DE5" s="802"/>
      <c r="DF5" s="803"/>
      <c r="DG5" s="807" t="s">
        <v>
382</v>
      </c>
      <c r="DH5" s="808"/>
      <c r="DI5" s="808"/>
      <c r="DJ5" s="808"/>
      <c r="DK5" s="809"/>
      <c r="DL5" s="807" t="s">
        <v>
383</v>
      </c>
      <c r="DM5" s="808"/>
      <c r="DN5" s="808"/>
      <c r="DO5" s="808"/>
      <c r="DP5" s="809"/>
      <c r="DQ5" s="801" t="s">
        <v>
384</v>
      </c>
      <c r="DR5" s="802"/>
      <c r="DS5" s="802"/>
      <c r="DT5" s="802"/>
      <c r="DU5" s="803"/>
      <c r="DV5" s="801" t="s">
        <v>
375</v>
      </c>
      <c r="DW5" s="802"/>
      <c r="DX5" s="802"/>
      <c r="DY5" s="802"/>
      <c r="DZ5" s="813"/>
      <c r="EA5" s="255"/>
    </row>
    <row r="6" spans="1:131" s="256" customFormat="1" ht="26.25" customHeight="1" thickBot="1" x14ac:dyDescent="0.25">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2">
      <c r="A7" s="259">
        <v>
1</v>
      </c>
      <c r="B7" s="815" t="s">
        <v>
385</v>
      </c>
      <c r="C7" s="816"/>
      <c r="D7" s="816"/>
      <c r="E7" s="816"/>
      <c r="F7" s="816"/>
      <c r="G7" s="816"/>
      <c r="H7" s="816"/>
      <c r="I7" s="816"/>
      <c r="J7" s="816"/>
      <c r="K7" s="816"/>
      <c r="L7" s="816"/>
      <c r="M7" s="816"/>
      <c r="N7" s="816"/>
      <c r="O7" s="816"/>
      <c r="P7" s="817"/>
      <c r="Q7" s="818">
        <v>
59311</v>
      </c>
      <c r="R7" s="819"/>
      <c r="S7" s="819"/>
      <c r="T7" s="819"/>
      <c r="U7" s="819"/>
      <c r="V7" s="819">
        <v>
55977</v>
      </c>
      <c r="W7" s="819"/>
      <c r="X7" s="819"/>
      <c r="Y7" s="819"/>
      <c r="Z7" s="819"/>
      <c r="AA7" s="819">
        <v>
3335</v>
      </c>
      <c r="AB7" s="819"/>
      <c r="AC7" s="819"/>
      <c r="AD7" s="819"/>
      <c r="AE7" s="820"/>
      <c r="AF7" s="821">
        <v>
1951</v>
      </c>
      <c r="AG7" s="822"/>
      <c r="AH7" s="822"/>
      <c r="AI7" s="822"/>
      <c r="AJ7" s="823"/>
      <c r="AK7" s="858">
        <v>
1992</v>
      </c>
      <c r="AL7" s="859"/>
      <c r="AM7" s="859"/>
      <c r="AN7" s="859"/>
      <c r="AO7" s="859"/>
      <c r="AP7" s="859">
        <v>
135</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
1</v>
      </c>
      <c r="BR7" s="261"/>
      <c r="BS7" s="862" t="s">
        <v>
576</v>
      </c>
      <c r="BT7" s="863"/>
      <c r="BU7" s="863"/>
      <c r="BV7" s="863"/>
      <c r="BW7" s="863"/>
      <c r="BX7" s="863"/>
      <c r="BY7" s="863"/>
      <c r="BZ7" s="863"/>
      <c r="CA7" s="863"/>
      <c r="CB7" s="863"/>
      <c r="CC7" s="863"/>
      <c r="CD7" s="863"/>
      <c r="CE7" s="863"/>
      <c r="CF7" s="863"/>
      <c r="CG7" s="864"/>
      <c r="CH7" s="855">
        <v>
7</v>
      </c>
      <c r="CI7" s="856"/>
      <c r="CJ7" s="856"/>
      <c r="CK7" s="856"/>
      <c r="CL7" s="857"/>
      <c r="CM7" s="855">
        <v>
1845</v>
      </c>
      <c r="CN7" s="856"/>
      <c r="CO7" s="856"/>
      <c r="CP7" s="856"/>
      <c r="CQ7" s="857"/>
      <c r="CR7" s="855">
        <v>
1000</v>
      </c>
      <c r="CS7" s="856"/>
      <c r="CT7" s="856"/>
      <c r="CU7" s="856"/>
      <c r="CV7" s="857"/>
      <c r="CW7" s="855">
        <v>
36</v>
      </c>
      <c r="CX7" s="856"/>
      <c r="CY7" s="856"/>
      <c r="CZ7" s="856"/>
      <c r="DA7" s="857"/>
      <c r="DB7" s="855" t="s">
        <v>
579</v>
      </c>
      <c r="DC7" s="856"/>
      <c r="DD7" s="856"/>
      <c r="DE7" s="856"/>
      <c r="DF7" s="857"/>
      <c r="DG7" s="855" t="s">
        <v>
579</v>
      </c>
      <c r="DH7" s="856"/>
      <c r="DI7" s="856"/>
      <c r="DJ7" s="856"/>
      <c r="DK7" s="857"/>
      <c r="DL7" s="855" t="s">
        <v>
579</v>
      </c>
      <c r="DM7" s="856"/>
      <c r="DN7" s="856"/>
      <c r="DO7" s="856"/>
      <c r="DP7" s="857"/>
      <c r="DQ7" s="855" t="s">
        <v>
579</v>
      </c>
      <c r="DR7" s="856"/>
      <c r="DS7" s="856"/>
      <c r="DT7" s="856"/>
      <c r="DU7" s="857"/>
      <c r="DV7" s="836"/>
      <c r="DW7" s="837"/>
      <c r="DX7" s="837"/>
      <c r="DY7" s="837"/>
      <c r="DZ7" s="838"/>
      <c r="EA7" s="255"/>
    </row>
    <row r="8" spans="1:131" s="256" customFormat="1" ht="26.25" customHeight="1" x14ac:dyDescent="0.2">
      <c r="A8" s="262">
        <v>
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
2</v>
      </c>
      <c r="BR8" s="264"/>
      <c r="BS8" s="852" t="s">
        <v>
577</v>
      </c>
      <c r="BT8" s="853"/>
      <c r="BU8" s="853"/>
      <c r="BV8" s="853"/>
      <c r="BW8" s="853"/>
      <c r="BX8" s="853"/>
      <c r="BY8" s="853"/>
      <c r="BZ8" s="853"/>
      <c r="CA8" s="853"/>
      <c r="CB8" s="853"/>
      <c r="CC8" s="853"/>
      <c r="CD8" s="853"/>
      <c r="CE8" s="853"/>
      <c r="CF8" s="853"/>
      <c r="CG8" s="854"/>
      <c r="CH8" s="865">
        <v>
14</v>
      </c>
      <c r="CI8" s="866"/>
      <c r="CJ8" s="866"/>
      <c r="CK8" s="866"/>
      <c r="CL8" s="867"/>
      <c r="CM8" s="865">
        <v>
129</v>
      </c>
      <c r="CN8" s="866"/>
      <c r="CO8" s="866"/>
      <c r="CP8" s="866"/>
      <c r="CQ8" s="867"/>
      <c r="CR8" s="865">
        <v>
30</v>
      </c>
      <c r="CS8" s="866"/>
      <c r="CT8" s="866"/>
      <c r="CU8" s="866"/>
      <c r="CV8" s="867"/>
      <c r="CW8" s="865">
        <v>
2</v>
      </c>
      <c r="CX8" s="866"/>
      <c r="CY8" s="866"/>
      <c r="CZ8" s="866"/>
      <c r="DA8" s="867"/>
      <c r="DB8" s="865" t="s">
        <v>
580</v>
      </c>
      <c r="DC8" s="866"/>
      <c r="DD8" s="866"/>
      <c r="DE8" s="866"/>
      <c r="DF8" s="867"/>
      <c r="DG8" s="865" t="s">
        <v>
579</v>
      </c>
      <c r="DH8" s="866"/>
      <c r="DI8" s="866"/>
      <c r="DJ8" s="866"/>
      <c r="DK8" s="867"/>
      <c r="DL8" s="865" t="s">
        <v>
579</v>
      </c>
      <c r="DM8" s="866"/>
      <c r="DN8" s="866"/>
      <c r="DO8" s="866"/>
      <c r="DP8" s="867"/>
      <c r="DQ8" s="865" t="s">
        <v>
581</v>
      </c>
      <c r="DR8" s="866"/>
      <c r="DS8" s="866"/>
      <c r="DT8" s="866"/>
      <c r="DU8" s="867"/>
      <c r="DV8" s="868"/>
      <c r="DW8" s="869"/>
      <c r="DX8" s="869"/>
      <c r="DY8" s="869"/>
      <c r="DZ8" s="870"/>
      <c r="EA8" s="255"/>
    </row>
    <row r="9" spans="1:131" s="256" customFormat="1" ht="26.25" customHeight="1" x14ac:dyDescent="0.2">
      <c r="A9" s="262">
        <v>
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
3</v>
      </c>
      <c r="BR9" s="264"/>
      <c r="BS9" s="852" t="s">
        <v>
578</v>
      </c>
      <c r="BT9" s="853"/>
      <c r="BU9" s="853"/>
      <c r="BV9" s="853"/>
      <c r="BW9" s="853"/>
      <c r="BX9" s="853"/>
      <c r="BY9" s="853"/>
      <c r="BZ9" s="853"/>
      <c r="CA9" s="853"/>
      <c r="CB9" s="853"/>
      <c r="CC9" s="853"/>
      <c r="CD9" s="853"/>
      <c r="CE9" s="853"/>
      <c r="CF9" s="853"/>
      <c r="CG9" s="854"/>
      <c r="CH9" s="865">
        <v>
2</v>
      </c>
      <c r="CI9" s="866"/>
      <c r="CJ9" s="866"/>
      <c r="CK9" s="866"/>
      <c r="CL9" s="867"/>
      <c r="CM9" s="865">
        <v>
233</v>
      </c>
      <c r="CN9" s="866"/>
      <c r="CO9" s="866"/>
      <c r="CP9" s="866"/>
      <c r="CQ9" s="867"/>
      <c r="CR9" s="865">
        <v>
204</v>
      </c>
      <c r="CS9" s="866"/>
      <c r="CT9" s="866"/>
      <c r="CU9" s="866"/>
      <c r="CV9" s="867"/>
      <c r="CW9" s="865">
        <v>
35</v>
      </c>
      <c r="CX9" s="866"/>
      <c r="CY9" s="866"/>
      <c r="CZ9" s="866"/>
      <c r="DA9" s="867"/>
      <c r="DB9" s="865" t="s">
        <v>
579</v>
      </c>
      <c r="DC9" s="866"/>
      <c r="DD9" s="866"/>
      <c r="DE9" s="866"/>
      <c r="DF9" s="867"/>
      <c r="DG9" s="865" t="s">
        <v>
579</v>
      </c>
      <c r="DH9" s="866"/>
      <c r="DI9" s="866"/>
      <c r="DJ9" s="866"/>
      <c r="DK9" s="867"/>
      <c r="DL9" s="865" t="s">
        <v>
579</v>
      </c>
      <c r="DM9" s="866"/>
      <c r="DN9" s="866"/>
      <c r="DO9" s="866"/>
      <c r="DP9" s="867"/>
      <c r="DQ9" s="865" t="s">
        <v>
579</v>
      </c>
      <c r="DR9" s="866"/>
      <c r="DS9" s="866"/>
      <c r="DT9" s="866"/>
      <c r="DU9" s="867"/>
      <c r="DV9" s="868"/>
      <c r="DW9" s="869"/>
      <c r="DX9" s="869"/>
      <c r="DY9" s="869"/>
      <c r="DZ9" s="870"/>
      <c r="EA9" s="255"/>
    </row>
    <row r="10" spans="1:131" s="256" customFormat="1" ht="26.25" customHeight="1" x14ac:dyDescent="0.2">
      <c r="A10" s="262">
        <v>
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
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2">
      <c r="A11" s="262">
        <v>
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
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2">
      <c r="A12" s="262">
        <v>
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
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2">
      <c r="A13" s="262">
        <v>
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
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2">
      <c r="A14" s="262">
        <v>
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
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2">
      <c r="A15" s="262">
        <v>
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
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2">
      <c r="A16" s="262">
        <v>
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
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2">
      <c r="A17" s="262">
        <v>
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
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2">
      <c r="A18" s="262">
        <v>
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
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2">
      <c r="A19" s="262">
        <v>
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
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2">
      <c r="A20" s="262">
        <v>
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
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5">
      <c r="A21" s="262">
        <v>
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
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2">
      <c r="A22" s="262">
        <v>
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
386</v>
      </c>
      <c r="BA22" s="890"/>
      <c r="BB22" s="890"/>
      <c r="BC22" s="890"/>
      <c r="BD22" s="891"/>
      <c r="BE22" s="254"/>
      <c r="BF22" s="254"/>
      <c r="BG22" s="254"/>
      <c r="BH22" s="254"/>
      <c r="BI22" s="254"/>
      <c r="BJ22" s="254"/>
      <c r="BK22" s="254"/>
      <c r="BL22" s="254"/>
      <c r="BM22" s="254"/>
      <c r="BN22" s="254"/>
      <c r="BO22" s="254"/>
      <c r="BP22" s="254"/>
      <c r="BQ22" s="263">
        <v>
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5">
      <c r="A23" s="265" t="s">
        <v>
387</v>
      </c>
      <c r="B23" s="874" t="s">
        <v>
388</v>
      </c>
      <c r="C23" s="875"/>
      <c r="D23" s="875"/>
      <c r="E23" s="875"/>
      <c r="F23" s="875"/>
      <c r="G23" s="875"/>
      <c r="H23" s="875"/>
      <c r="I23" s="875"/>
      <c r="J23" s="875"/>
      <c r="K23" s="875"/>
      <c r="L23" s="875"/>
      <c r="M23" s="875"/>
      <c r="N23" s="875"/>
      <c r="O23" s="875"/>
      <c r="P23" s="876"/>
      <c r="Q23" s="877">
        <v>
59311</v>
      </c>
      <c r="R23" s="878"/>
      <c r="S23" s="878"/>
      <c r="T23" s="878"/>
      <c r="U23" s="878"/>
      <c r="V23" s="878">
        <v>
55977</v>
      </c>
      <c r="W23" s="878"/>
      <c r="X23" s="878"/>
      <c r="Y23" s="878"/>
      <c r="Z23" s="878"/>
      <c r="AA23" s="878">
        <v>
3335</v>
      </c>
      <c r="AB23" s="878"/>
      <c r="AC23" s="878"/>
      <c r="AD23" s="878"/>
      <c r="AE23" s="879"/>
      <c r="AF23" s="880">
        <v>
1951</v>
      </c>
      <c r="AG23" s="878"/>
      <c r="AH23" s="878"/>
      <c r="AI23" s="878"/>
      <c r="AJ23" s="881"/>
      <c r="AK23" s="882"/>
      <c r="AL23" s="883"/>
      <c r="AM23" s="883"/>
      <c r="AN23" s="883"/>
      <c r="AO23" s="883"/>
      <c r="AP23" s="878">
        <v>
135</v>
      </c>
      <c r="AQ23" s="878"/>
      <c r="AR23" s="878"/>
      <c r="AS23" s="878"/>
      <c r="AT23" s="878"/>
      <c r="AU23" s="884"/>
      <c r="AV23" s="884"/>
      <c r="AW23" s="884"/>
      <c r="AX23" s="884"/>
      <c r="AY23" s="885"/>
      <c r="AZ23" s="893" t="s">
        <v>
389</v>
      </c>
      <c r="BA23" s="894"/>
      <c r="BB23" s="894"/>
      <c r="BC23" s="894"/>
      <c r="BD23" s="895"/>
      <c r="BE23" s="254"/>
      <c r="BF23" s="254"/>
      <c r="BG23" s="254"/>
      <c r="BH23" s="254"/>
      <c r="BI23" s="254"/>
      <c r="BJ23" s="254"/>
      <c r="BK23" s="254"/>
      <c r="BL23" s="254"/>
      <c r="BM23" s="254"/>
      <c r="BN23" s="254"/>
      <c r="BO23" s="254"/>
      <c r="BP23" s="254"/>
      <c r="BQ23" s="263">
        <v>
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2">
      <c r="A24" s="892" t="s">
        <v>
390</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
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5">
      <c r="A25" s="833" t="s">
        <v>
391</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
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2">
      <c r="A26" s="824" t="s">
        <v>
368</v>
      </c>
      <c r="B26" s="825"/>
      <c r="C26" s="825"/>
      <c r="D26" s="825"/>
      <c r="E26" s="825"/>
      <c r="F26" s="825"/>
      <c r="G26" s="825"/>
      <c r="H26" s="825"/>
      <c r="I26" s="825"/>
      <c r="J26" s="825"/>
      <c r="K26" s="825"/>
      <c r="L26" s="825"/>
      <c r="M26" s="825"/>
      <c r="N26" s="825"/>
      <c r="O26" s="825"/>
      <c r="P26" s="826"/>
      <c r="Q26" s="801" t="s">
        <v>
392</v>
      </c>
      <c r="R26" s="802"/>
      <c r="S26" s="802"/>
      <c r="T26" s="802"/>
      <c r="U26" s="803"/>
      <c r="V26" s="801" t="s">
        <v>
393</v>
      </c>
      <c r="W26" s="802"/>
      <c r="X26" s="802"/>
      <c r="Y26" s="802"/>
      <c r="Z26" s="803"/>
      <c r="AA26" s="801" t="s">
        <v>
394</v>
      </c>
      <c r="AB26" s="802"/>
      <c r="AC26" s="802"/>
      <c r="AD26" s="802"/>
      <c r="AE26" s="802"/>
      <c r="AF26" s="896" t="s">
        <v>
395</v>
      </c>
      <c r="AG26" s="897"/>
      <c r="AH26" s="897"/>
      <c r="AI26" s="897"/>
      <c r="AJ26" s="898"/>
      <c r="AK26" s="802" t="s">
        <v>
396</v>
      </c>
      <c r="AL26" s="802"/>
      <c r="AM26" s="802"/>
      <c r="AN26" s="802"/>
      <c r="AO26" s="803"/>
      <c r="AP26" s="801" t="s">
        <v>
397</v>
      </c>
      <c r="AQ26" s="802"/>
      <c r="AR26" s="802"/>
      <c r="AS26" s="802"/>
      <c r="AT26" s="803"/>
      <c r="AU26" s="801" t="s">
        <v>
398</v>
      </c>
      <c r="AV26" s="802"/>
      <c r="AW26" s="802"/>
      <c r="AX26" s="802"/>
      <c r="AY26" s="803"/>
      <c r="AZ26" s="801" t="s">
        <v>
399</v>
      </c>
      <c r="BA26" s="802"/>
      <c r="BB26" s="802"/>
      <c r="BC26" s="802"/>
      <c r="BD26" s="803"/>
      <c r="BE26" s="801" t="s">
        <v>
375</v>
      </c>
      <c r="BF26" s="802"/>
      <c r="BG26" s="802"/>
      <c r="BH26" s="802"/>
      <c r="BI26" s="813"/>
      <c r="BJ26" s="253"/>
      <c r="BK26" s="253"/>
      <c r="BL26" s="253"/>
      <c r="BM26" s="253"/>
      <c r="BN26" s="253"/>
      <c r="BO26" s="266"/>
      <c r="BP26" s="266"/>
      <c r="BQ26" s="263">
        <v>
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5">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
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2">
      <c r="A28" s="267">
        <v>
1</v>
      </c>
      <c r="B28" s="815" t="s">
        <v>
400</v>
      </c>
      <c r="C28" s="816"/>
      <c r="D28" s="816"/>
      <c r="E28" s="816"/>
      <c r="F28" s="816"/>
      <c r="G28" s="816"/>
      <c r="H28" s="816"/>
      <c r="I28" s="816"/>
      <c r="J28" s="816"/>
      <c r="K28" s="816"/>
      <c r="L28" s="816"/>
      <c r="M28" s="816"/>
      <c r="N28" s="816"/>
      <c r="O28" s="816"/>
      <c r="P28" s="817"/>
      <c r="Q28" s="906">
        <v>
6361</v>
      </c>
      <c r="R28" s="907"/>
      <c r="S28" s="907"/>
      <c r="T28" s="907"/>
      <c r="U28" s="907"/>
      <c r="V28" s="907">
        <v>
5119</v>
      </c>
      <c r="W28" s="907"/>
      <c r="X28" s="907"/>
      <c r="Y28" s="907"/>
      <c r="Z28" s="907"/>
      <c r="AA28" s="907">
        <v>
1242</v>
      </c>
      <c r="AB28" s="907"/>
      <c r="AC28" s="907"/>
      <c r="AD28" s="907"/>
      <c r="AE28" s="908"/>
      <c r="AF28" s="909">
        <v>
1242</v>
      </c>
      <c r="AG28" s="907"/>
      <c r="AH28" s="907"/>
      <c r="AI28" s="907"/>
      <c r="AJ28" s="910"/>
      <c r="AK28" s="911">
        <v>
606</v>
      </c>
      <c r="AL28" s="902"/>
      <c r="AM28" s="902"/>
      <c r="AN28" s="902"/>
      <c r="AO28" s="902"/>
      <c r="AP28" s="902" t="s">
        <v>
579</v>
      </c>
      <c r="AQ28" s="902"/>
      <c r="AR28" s="902"/>
      <c r="AS28" s="902"/>
      <c r="AT28" s="902"/>
      <c r="AU28" s="902" t="s">
        <v>
579</v>
      </c>
      <c r="AV28" s="902"/>
      <c r="AW28" s="902"/>
      <c r="AX28" s="902"/>
      <c r="AY28" s="902"/>
      <c r="AZ28" s="903" t="s">
        <v>
579</v>
      </c>
      <c r="BA28" s="903"/>
      <c r="BB28" s="903"/>
      <c r="BC28" s="903"/>
      <c r="BD28" s="903"/>
      <c r="BE28" s="904"/>
      <c r="BF28" s="904"/>
      <c r="BG28" s="904"/>
      <c r="BH28" s="904"/>
      <c r="BI28" s="905"/>
      <c r="BJ28" s="253"/>
      <c r="BK28" s="253"/>
      <c r="BL28" s="253"/>
      <c r="BM28" s="253"/>
      <c r="BN28" s="253"/>
      <c r="BO28" s="266"/>
      <c r="BP28" s="266"/>
      <c r="BQ28" s="263">
        <v>
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2">
      <c r="A29" s="267">
        <v>
2</v>
      </c>
      <c r="B29" s="839" t="s">
        <v>
401</v>
      </c>
      <c r="C29" s="840"/>
      <c r="D29" s="840"/>
      <c r="E29" s="840"/>
      <c r="F29" s="840"/>
      <c r="G29" s="840"/>
      <c r="H29" s="840"/>
      <c r="I29" s="840"/>
      <c r="J29" s="840"/>
      <c r="K29" s="840"/>
      <c r="L29" s="840"/>
      <c r="M29" s="840"/>
      <c r="N29" s="840"/>
      <c r="O29" s="840"/>
      <c r="P29" s="841"/>
      <c r="Q29" s="842">
        <v>
4108</v>
      </c>
      <c r="R29" s="843"/>
      <c r="S29" s="843"/>
      <c r="T29" s="843"/>
      <c r="U29" s="843"/>
      <c r="V29" s="843">
        <v>
3866</v>
      </c>
      <c r="W29" s="843"/>
      <c r="X29" s="843"/>
      <c r="Y29" s="843"/>
      <c r="Z29" s="843"/>
      <c r="AA29" s="843">
        <v>
242</v>
      </c>
      <c r="AB29" s="843"/>
      <c r="AC29" s="843"/>
      <c r="AD29" s="843"/>
      <c r="AE29" s="844"/>
      <c r="AF29" s="845">
        <v>
242</v>
      </c>
      <c r="AG29" s="846"/>
      <c r="AH29" s="846"/>
      <c r="AI29" s="846"/>
      <c r="AJ29" s="847"/>
      <c r="AK29" s="914">
        <v>
705</v>
      </c>
      <c r="AL29" s="915"/>
      <c r="AM29" s="915"/>
      <c r="AN29" s="915"/>
      <c r="AO29" s="915"/>
      <c r="AP29" s="915" t="s">
        <v>
579</v>
      </c>
      <c r="AQ29" s="915"/>
      <c r="AR29" s="915"/>
      <c r="AS29" s="915"/>
      <c r="AT29" s="915"/>
      <c r="AU29" s="915" t="s">
        <v>
579</v>
      </c>
      <c r="AV29" s="915"/>
      <c r="AW29" s="915"/>
      <c r="AX29" s="915"/>
      <c r="AY29" s="915"/>
      <c r="AZ29" s="916" t="s">
        <v>
579</v>
      </c>
      <c r="BA29" s="916"/>
      <c r="BB29" s="916"/>
      <c r="BC29" s="916"/>
      <c r="BD29" s="916"/>
      <c r="BE29" s="912"/>
      <c r="BF29" s="912"/>
      <c r="BG29" s="912"/>
      <c r="BH29" s="912"/>
      <c r="BI29" s="913"/>
      <c r="BJ29" s="253"/>
      <c r="BK29" s="253"/>
      <c r="BL29" s="253"/>
      <c r="BM29" s="253"/>
      <c r="BN29" s="253"/>
      <c r="BO29" s="266"/>
      <c r="BP29" s="266"/>
      <c r="BQ29" s="263">
        <v>
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2">
      <c r="A30" s="267">
        <v>
3</v>
      </c>
      <c r="B30" s="839" t="s">
        <v>
402</v>
      </c>
      <c r="C30" s="840"/>
      <c r="D30" s="840"/>
      <c r="E30" s="840"/>
      <c r="F30" s="840"/>
      <c r="G30" s="840"/>
      <c r="H30" s="840"/>
      <c r="I30" s="840"/>
      <c r="J30" s="840"/>
      <c r="K30" s="840"/>
      <c r="L30" s="840"/>
      <c r="M30" s="840"/>
      <c r="N30" s="840"/>
      <c r="O30" s="840"/>
      <c r="P30" s="841"/>
      <c r="Q30" s="842">
        <v>
1754</v>
      </c>
      <c r="R30" s="843"/>
      <c r="S30" s="843"/>
      <c r="T30" s="843"/>
      <c r="U30" s="843"/>
      <c r="V30" s="843">
        <v>
1670</v>
      </c>
      <c r="W30" s="843"/>
      <c r="X30" s="843"/>
      <c r="Y30" s="843"/>
      <c r="Z30" s="843"/>
      <c r="AA30" s="843">
        <v>
84</v>
      </c>
      <c r="AB30" s="843"/>
      <c r="AC30" s="843"/>
      <c r="AD30" s="843"/>
      <c r="AE30" s="844"/>
      <c r="AF30" s="845">
        <v>
84</v>
      </c>
      <c r="AG30" s="846"/>
      <c r="AH30" s="846"/>
      <c r="AI30" s="846"/>
      <c r="AJ30" s="847"/>
      <c r="AK30" s="914">
        <v>
501</v>
      </c>
      <c r="AL30" s="915"/>
      <c r="AM30" s="915"/>
      <c r="AN30" s="915"/>
      <c r="AO30" s="915"/>
      <c r="AP30" s="915" t="s">
        <v>
579</v>
      </c>
      <c r="AQ30" s="915"/>
      <c r="AR30" s="915"/>
      <c r="AS30" s="915"/>
      <c r="AT30" s="915"/>
      <c r="AU30" s="915" t="s">
        <v>
579</v>
      </c>
      <c r="AV30" s="915"/>
      <c r="AW30" s="915"/>
      <c r="AX30" s="915"/>
      <c r="AY30" s="915"/>
      <c r="AZ30" s="916" t="s">
        <v>
580</v>
      </c>
      <c r="BA30" s="916"/>
      <c r="BB30" s="916"/>
      <c r="BC30" s="916"/>
      <c r="BD30" s="916"/>
      <c r="BE30" s="912"/>
      <c r="BF30" s="912"/>
      <c r="BG30" s="912"/>
      <c r="BH30" s="912"/>
      <c r="BI30" s="913"/>
      <c r="BJ30" s="253"/>
      <c r="BK30" s="253"/>
      <c r="BL30" s="253"/>
      <c r="BM30" s="253"/>
      <c r="BN30" s="253"/>
      <c r="BO30" s="266"/>
      <c r="BP30" s="266"/>
      <c r="BQ30" s="263">
        <v>
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2">
      <c r="A31" s="267">
        <v>
4</v>
      </c>
      <c r="B31" s="839"/>
      <c r="C31" s="840"/>
      <c r="D31" s="840"/>
      <c r="E31" s="840"/>
      <c r="F31" s="840"/>
      <c r="G31" s="840"/>
      <c r="H31" s="840"/>
      <c r="I31" s="840"/>
      <c r="J31" s="840"/>
      <c r="K31" s="840"/>
      <c r="L31" s="840"/>
      <c r="M31" s="840"/>
      <c r="N31" s="840"/>
      <c r="O31" s="840"/>
      <c r="P31" s="841"/>
      <c r="Q31" s="842"/>
      <c r="R31" s="843"/>
      <c r="S31" s="843"/>
      <c r="T31" s="843"/>
      <c r="U31" s="843"/>
      <c r="V31" s="843"/>
      <c r="W31" s="843"/>
      <c r="X31" s="843"/>
      <c r="Y31" s="843"/>
      <c r="Z31" s="843"/>
      <c r="AA31" s="843"/>
      <c r="AB31" s="843"/>
      <c r="AC31" s="843"/>
      <c r="AD31" s="843"/>
      <c r="AE31" s="844"/>
      <c r="AF31" s="845"/>
      <c r="AG31" s="846"/>
      <c r="AH31" s="846"/>
      <c r="AI31" s="846"/>
      <c r="AJ31" s="847"/>
      <c r="AK31" s="914"/>
      <c r="AL31" s="915"/>
      <c r="AM31" s="915"/>
      <c r="AN31" s="915"/>
      <c r="AO31" s="915"/>
      <c r="AP31" s="915"/>
      <c r="AQ31" s="915"/>
      <c r="AR31" s="915"/>
      <c r="AS31" s="915"/>
      <c r="AT31" s="915"/>
      <c r="AU31" s="915"/>
      <c r="AV31" s="915"/>
      <c r="AW31" s="915"/>
      <c r="AX31" s="915"/>
      <c r="AY31" s="915"/>
      <c r="AZ31" s="916"/>
      <c r="BA31" s="916"/>
      <c r="BB31" s="916"/>
      <c r="BC31" s="916"/>
      <c r="BD31" s="916"/>
      <c r="BE31" s="912"/>
      <c r="BF31" s="912"/>
      <c r="BG31" s="912"/>
      <c r="BH31" s="912"/>
      <c r="BI31" s="913"/>
      <c r="BJ31" s="253"/>
      <c r="BK31" s="253"/>
      <c r="BL31" s="253"/>
      <c r="BM31" s="253"/>
      <c r="BN31" s="253"/>
      <c r="BO31" s="266"/>
      <c r="BP31" s="266"/>
      <c r="BQ31" s="263">
        <v>
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2">
      <c r="A32" s="267">
        <v>
5</v>
      </c>
      <c r="B32" s="839"/>
      <c r="C32" s="840"/>
      <c r="D32" s="840"/>
      <c r="E32" s="840"/>
      <c r="F32" s="840"/>
      <c r="G32" s="840"/>
      <c r="H32" s="840"/>
      <c r="I32" s="840"/>
      <c r="J32" s="840"/>
      <c r="K32" s="840"/>
      <c r="L32" s="840"/>
      <c r="M32" s="840"/>
      <c r="N32" s="840"/>
      <c r="O32" s="840"/>
      <c r="P32" s="841"/>
      <c r="Q32" s="842"/>
      <c r="R32" s="843"/>
      <c r="S32" s="843"/>
      <c r="T32" s="843"/>
      <c r="U32" s="843"/>
      <c r="V32" s="843"/>
      <c r="W32" s="843"/>
      <c r="X32" s="843"/>
      <c r="Y32" s="843"/>
      <c r="Z32" s="843"/>
      <c r="AA32" s="843"/>
      <c r="AB32" s="843"/>
      <c r="AC32" s="843"/>
      <c r="AD32" s="843"/>
      <c r="AE32" s="844"/>
      <c r="AF32" s="845"/>
      <c r="AG32" s="846"/>
      <c r="AH32" s="846"/>
      <c r="AI32" s="846"/>
      <c r="AJ32" s="847"/>
      <c r="AK32" s="914"/>
      <c r="AL32" s="915"/>
      <c r="AM32" s="915"/>
      <c r="AN32" s="915"/>
      <c r="AO32" s="915"/>
      <c r="AP32" s="915"/>
      <c r="AQ32" s="915"/>
      <c r="AR32" s="915"/>
      <c r="AS32" s="915"/>
      <c r="AT32" s="915"/>
      <c r="AU32" s="915"/>
      <c r="AV32" s="915"/>
      <c r="AW32" s="915"/>
      <c r="AX32" s="915"/>
      <c r="AY32" s="915"/>
      <c r="AZ32" s="916"/>
      <c r="BA32" s="916"/>
      <c r="BB32" s="916"/>
      <c r="BC32" s="916"/>
      <c r="BD32" s="916"/>
      <c r="BE32" s="912"/>
      <c r="BF32" s="912"/>
      <c r="BG32" s="912"/>
      <c r="BH32" s="912"/>
      <c r="BI32" s="913"/>
      <c r="BJ32" s="253"/>
      <c r="BK32" s="253"/>
      <c r="BL32" s="253"/>
      <c r="BM32" s="253"/>
      <c r="BN32" s="253"/>
      <c r="BO32" s="266"/>
      <c r="BP32" s="266"/>
      <c r="BQ32" s="263">
        <v>
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2">
      <c r="A33" s="267">
        <v>
6</v>
      </c>
      <c r="B33" s="839"/>
      <c r="C33" s="840"/>
      <c r="D33" s="840"/>
      <c r="E33" s="840"/>
      <c r="F33" s="840"/>
      <c r="G33" s="840"/>
      <c r="H33" s="840"/>
      <c r="I33" s="840"/>
      <c r="J33" s="840"/>
      <c r="K33" s="840"/>
      <c r="L33" s="840"/>
      <c r="M33" s="840"/>
      <c r="N33" s="840"/>
      <c r="O33" s="840"/>
      <c r="P33" s="841"/>
      <c r="Q33" s="842"/>
      <c r="R33" s="843"/>
      <c r="S33" s="843"/>
      <c r="T33" s="843"/>
      <c r="U33" s="843"/>
      <c r="V33" s="843"/>
      <c r="W33" s="843"/>
      <c r="X33" s="843"/>
      <c r="Y33" s="843"/>
      <c r="Z33" s="843"/>
      <c r="AA33" s="843"/>
      <c r="AB33" s="843"/>
      <c r="AC33" s="843"/>
      <c r="AD33" s="843"/>
      <c r="AE33" s="844"/>
      <c r="AF33" s="845"/>
      <c r="AG33" s="846"/>
      <c r="AH33" s="846"/>
      <c r="AI33" s="846"/>
      <c r="AJ33" s="847"/>
      <c r="AK33" s="914"/>
      <c r="AL33" s="915"/>
      <c r="AM33" s="915"/>
      <c r="AN33" s="915"/>
      <c r="AO33" s="915"/>
      <c r="AP33" s="915"/>
      <c r="AQ33" s="915"/>
      <c r="AR33" s="915"/>
      <c r="AS33" s="915"/>
      <c r="AT33" s="915"/>
      <c r="AU33" s="915"/>
      <c r="AV33" s="915"/>
      <c r="AW33" s="915"/>
      <c r="AX33" s="915"/>
      <c r="AY33" s="915"/>
      <c r="AZ33" s="916"/>
      <c r="BA33" s="916"/>
      <c r="BB33" s="916"/>
      <c r="BC33" s="916"/>
      <c r="BD33" s="916"/>
      <c r="BE33" s="912"/>
      <c r="BF33" s="912"/>
      <c r="BG33" s="912"/>
      <c r="BH33" s="912"/>
      <c r="BI33" s="913"/>
      <c r="BJ33" s="253"/>
      <c r="BK33" s="253"/>
      <c r="BL33" s="253"/>
      <c r="BM33" s="253"/>
      <c r="BN33" s="253"/>
      <c r="BO33" s="266"/>
      <c r="BP33" s="266"/>
      <c r="BQ33" s="263">
        <v>
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2">
      <c r="A34" s="267">
        <v>
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
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2">
      <c r="A35" s="267">
        <v>
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
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2">
      <c r="A36" s="267">
        <v>
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
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2">
      <c r="A37" s="267">
        <v>
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
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2">
      <c r="A38" s="267">
        <v>
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
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2">
      <c r="A39" s="267">
        <v>
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
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2">
      <c r="A40" s="262">
        <v>
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
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2">
      <c r="A41" s="262">
        <v>
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
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2">
      <c r="A42" s="262">
        <v>
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
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2">
      <c r="A43" s="262">
        <v>
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
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2">
      <c r="A44" s="262">
        <v>
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
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2">
      <c r="A45" s="262">
        <v>
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
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2">
      <c r="A46" s="262">
        <v>
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
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2">
      <c r="A47" s="262">
        <v>
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
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2">
      <c r="A48" s="262">
        <v>
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
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2">
      <c r="A49" s="262">
        <v>
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
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2">
      <c r="A50" s="262">
        <v>
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
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2">
      <c r="A51" s="262">
        <v>
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
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2">
      <c r="A52" s="262">
        <v>
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
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2">
      <c r="A53" s="262">
        <v>
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
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2">
      <c r="A54" s="262">
        <v>
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
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2">
      <c r="A55" s="262">
        <v>
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
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2">
      <c r="A56" s="262">
        <v>
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
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2">
      <c r="A57" s="262">
        <v>
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
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2">
      <c r="A58" s="262">
        <v>
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
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2">
      <c r="A59" s="262">
        <v>
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
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2">
      <c r="A60" s="262">
        <v>
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
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5">
      <c r="A61" s="262">
        <v>
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
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2">
      <c r="A62" s="262">
        <v>
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
403</v>
      </c>
      <c r="BK62" s="890"/>
      <c r="BL62" s="890"/>
      <c r="BM62" s="890"/>
      <c r="BN62" s="891"/>
      <c r="BO62" s="266"/>
      <c r="BP62" s="266"/>
      <c r="BQ62" s="263">
        <v>
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5">
      <c r="A63" s="265" t="s">
        <v>
387</v>
      </c>
      <c r="B63" s="874" t="s">
        <v>
404</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
1568</v>
      </c>
      <c r="AG63" s="926"/>
      <c r="AH63" s="926"/>
      <c r="AI63" s="926"/>
      <c r="AJ63" s="927"/>
      <c r="AK63" s="928"/>
      <c r="AL63" s="923"/>
      <c r="AM63" s="923"/>
      <c r="AN63" s="923"/>
      <c r="AO63" s="923"/>
      <c r="AP63" s="926" t="s">
        <v>
588</v>
      </c>
      <c r="AQ63" s="926"/>
      <c r="AR63" s="926"/>
      <c r="AS63" s="926"/>
      <c r="AT63" s="926"/>
      <c r="AU63" s="926" t="s">
        <v>
588</v>
      </c>
      <c r="AV63" s="926"/>
      <c r="AW63" s="926"/>
      <c r="AX63" s="926"/>
      <c r="AY63" s="926"/>
      <c r="AZ63" s="930"/>
      <c r="BA63" s="930"/>
      <c r="BB63" s="930"/>
      <c r="BC63" s="930"/>
      <c r="BD63" s="930"/>
      <c r="BE63" s="931"/>
      <c r="BF63" s="931"/>
      <c r="BG63" s="931"/>
      <c r="BH63" s="931"/>
      <c r="BI63" s="932"/>
      <c r="BJ63" s="933" t="s">
        <v>
389</v>
      </c>
      <c r="BK63" s="934"/>
      <c r="BL63" s="934"/>
      <c r="BM63" s="934"/>
      <c r="BN63" s="935"/>
      <c r="BO63" s="266"/>
      <c r="BP63" s="266"/>
      <c r="BQ63" s="263">
        <v>
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
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5">
      <c r="A65" s="253" t="s">
        <v>
405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
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2">
      <c r="A66" s="824" t="s">
        <v>
406</v>
      </c>
      <c r="B66" s="825"/>
      <c r="C66" s="825"/>
      <c r="D66" s="825"/>
      <c r="E66" s="825"/>
      <c r="F66" s="825"/>
      <c r="G66" s="825"/>
      <c r="H66" s="825"/>
      <c r="I66" s="825"/>
      <c r="J66" s="825"/>
      <c r="K66" s="825"/>
      <c r="L66" s="825"/>
      <c r="M66" s="825"/>
      <c r="N66" s="825"/>
      <c r="O66" s="825"/>
      <c r="P66" s="826"/>
      <c r="Q66" s="801" t="s">
        <v>
392</v>
      </c>
      <c r="R66" s="802"/>
      <c r="S66" s="802"/>
      <c r="T66" s="802"/>
      <c r="U66" s="803"/>
      <c r="V66" s="801" t="s">
        <v>
393</v>
      </c>
      <c r="W66" s="802"/>
      <c r="X66" s="802"/>
      <c r="Y66" s="802"/>
      <c r="Z66" s="803"/>
      <c r="AA66" s="801" t="s">
        <v>
407</v>
      </c>
      <c r="AB66" s="802"/>
      <c r="AC66" s="802"/>
      <c r="AD66" s="802"/>
      <c r="AE66" s="803"/>
      <c r="AF66" s="936" t="s">
        <v>
395</v>
      </c>
      <c r="AG66" s="897"/>
      <c r="AH66" s="897"/>
      <c r="AI66" s="897"/>
      <c r="AJ66" s="937"/>
      <c r="AK66" s="801" t="s">
        <v>
408</v>
      </c>
      <c r="AL66" s="825"/>
      <c r="AM66" s="825"/>
      <c r="AN66" s="825"/>
      <c r="AO66" s="826"/>
      <c r="AP66" s="801" t="s">
        <v>
397</v>
      </c>
      <c r="AQ66" s="802"/>
      <c r="AR66" s="802"/>
      <c r="AS66" s="802"/>
      <c r="AT66" s="803"/>
      <c r="AU66" s="801" t="s">
        <v>
409</v>
      </c>
      <c r="AV66" s="802"/>
      <c r="AW66" s="802"/>
      <c r="AX66" s="802"/>
      <c r="AY66" s="803"/>
      <c r="AZ66" s="801" t="s">
        <v>
375</v>
      </c>
      <c r="BA66" s="802"/>
      <c r="BB66" s="802"/>
      <c r="BC66" s="802"/>
      <c r="BD66" s="813"/>
      <c r="BE66" s="266"/>
      <c r="BF66" s="266"/>
      <c r="BG66" s="266"/>
      <c r="BH66" s="266"/>
      <c r="BI66" s="266"/>
      <c r="BJ66" s="266"/>
      <c r="BK66" s="266"/>
      <c r="BL66" s="266"/>
      <c r="BM66" s="266"/>
      <c r="BN66" s="266"/>
      <c r="BO66" s="266"/>
      <c r="BP66" s="266"/>
      <c r="BQ66" s="263">
        <v>
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5">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
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2">
      <c r="A68" s="259">
        <v>
1</v>
      </c>
      <c r="B68" s="953" t="s">
        <v>
569</v>
      </c>
      <c r="C68" s="954"/>
      <c r="D68" s="954"/>
      <c r="E68" s="954"/>
      <c r="F68" s="954"/>
      <c r="G68" s="954"/>
      <c r="H68" s="954"/>
      <c r="I68" s="954"/>
      <c r="J68" s="954"/>
      <c r="K68" s="954"/>
      <c r="L68" s="954"/>
      <c r="M68" s="954"/>
      <c r="N68" s="954"/>
      <c r="O68" s="954"/>
      <c r="P68" s="955"/>
      <c r="Q68" s="956">
        <v>
8285</v>
      </c>
      <c r="R68" s="950"/>
      <c r="S68" s="950"/>
      <c r="T68" s="950"/>
      <c r="U68" s="950"/>
      <c r="V68" s="950">
        <v>
7743</v>
      </c>
      <c r="W68" s="950"/>
      <c r="X68" s="950"/>
      <c r="Y68" s="950"/>
      <c r="Z68" s="950"/>
      <c r="AA68" s="950">
        <v>
541</v>
      </c>
      <c r="AB68" s="950"/>
      <c r="AC68" s="950"/>
      <c r="AD68" s="950"/>
      <c r="AE68" s="950"/>
      <c r="AF68" s="950">
        <v>
541</v>
      </c>
      <c r="AG68" s="950"/>
      <c r="AH68" s="950"/>
      <c r="AI68" s="950"/>
      <c r="AJ68" s="950"/>
      <c r="AK68" s="950">
        <v>
105</v>
      </c>
      <c r="AL68" s="950"/>
      <c r="AM68" s="950"/>
      <c r="AN68" s="950"/>
      <c r="AO68" s="950"/>
      <c r="AP68" s="950">
        <v>
4341</v>
      </c>
      <c r="AQ68" s="950"/>
      <c r="AR68" s="950"/>
      <c r="AS68" s="950"/>
      <c r="AT68" s="950"/>
      <c r="AU68" s="950">
        <v>
187</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
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2">
      <c r="A69" s="262">
        <v>
2</v>
      </c>
      <c r="B69" s="957" t="s">
        <v>
570</v>
      </c>
      <c r="C69" s="958"/>
      <c r="D69" s="958"/>
      <c r="E69" s="958"/>
      <c r="F69" s="958"/>
      <c r="G69" s="958"/>
      <c r="H69" s="958"/>
      <c r="I69" s="958"/>
      <c r="J69" s="958"/>
      <c r="K69" s="958"/>
      <c r="L69" s="958"/>
      <c r="M69" s="958"/>
      <c r="N69" s="958"/>
      <c r="O69" s="958"/>
      <c r="P69" s="959"/>
      <c r="Q69" s="960">
        <v>
156337</v>
      </c>
      <c r="R69" s="915"/>
      <c r="S69" s="915"/>
      <c r="T69" s="915"/>
      <c r="U69" s="915"/>
      <c r="V69" s="915">
        <v>
148325</v>
      </c>
      <c r="W69" s="915"/>
      <c r="X69" s="915"/>
      <c r="Y69" s="915"/>
      <c r="Z69" s="915"/>
      <c r="AA69" s="915">
        <v>
8012</v>
      </c>
      <c r="AB69" s="915"/>
      <c r="AC69" s="915"/>
      <c r="AD69" s="915"/>
      <c r="AE69" s="915"/>
      <c r="AF69" s="915">
        <v>
36177</v>
      </c>
      <c r="AG69" s="915"/>
      <c r="AH69" s="915"/>
      <c r="AI69" s="915"/>
      <c r="AJ69" s="915"/>
      <c r="AK69" s="915" t="s">
        <v>
574</v>
      </c>
      <c r="AL69" s="915"/>
      <c r="AM69" s="915"/>
      <c r="AN69" s="915"/>
      <c r="AO69" s="915"/>
      <c r="AP69" s="915" t="s">
        <v>
574</v>
      </c>
      <c r="AQ69" s="915"/>
      <c r="AR69" s="915"/>
      <c r="AS69" s="915"/>
      <c r="AT69" s="915"/>
      <c r="AU69" s="915" t="s">
        <v>
574</v>
      </c>
      <c r="AV69" s="915"/>
      <c r="AW69" s="915"/>
      <c r="AX69" s="915"/>
      <c r="AY69" s="915"/>
      <c r="AZ69" s="961" t="s">
        <v>
575</v>
      </c>
      <c r="BA69" s="961"/>
      <c r="BB69" s="961"/>
      <c r="BC69" s="961"/>
      <c r="BD69" s="962"/>
      <c r="BE69" s="266"/>
      <c r="BF69" s="266"/>
      <c r="BG69" s="266"/>
      <c r="BH69" s="266"/>
      <c r="BI69" s="266"/>
      <c r="BJ69" s="266"/>
      <c r="BK69" s="266"/>
      <c r="BL69" s="266"/>
      <c r="BM69" s="266"/>
      <c r="BN69" s="266"/>
      <c r="BO69" s="266"/>
      <c r="BP69" s="266"/>
      <c r="BQ69" s="263">
        <v>
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2">
      <c r="A70" s="262">
        <v>
3</v>
      </c>
      <c r="B70" s="957" t="s">
        <v>
571</v>
      </c>
      <c r="C70" s="958"/>
      <c r="D70" s="958"/>
      <c r="E70" s="958"/>
      <c r="F70" s="958"/>
      <c r="G70" s="958"/>
      <c r="H70" s="958"/>
      <c r="I70" s="958"/>
      <c r="J70" s="958"/>
      <c r="K70" s="958"/>
      <c r="L70" s="958"/>
      <c r="M70" s="958"/>
      <c r="N70" s="958"/>
      <c r="O70" s="958"/>
      <c r="P70" s="959"/>
      <c r="Q70" s="960">
        <v>
85568</v>
      </c>
      <c r="R70" s="915"/>
      <c r="S70" s="915"/>
      <c r="T70" s="915"/>
      <c r="U70" s="915"/>
      <c r="V70" s="915">
        <v>
81790</v>
      </c>
      <c r="W70" s="915"/>
      <c r="X70" s="915"/>
      <c r="Y70" s="915"/>
      <c r="Z70" s="915"/>
      <c r="AA70" s="915">
        <v>
3778</v>
      </c>
      <c r="AB70" s="915"/>
      <c r="AC70" s="915"/>
      <c r="AD70" s="915"/>
      <c r="AE70" s="915"/>
      <c r="AF70" s="915">
        <v>
3733</v>
      </c>
      <c r="AG70" s="915"/>
      <c r="AH70" s="915"/>
      <c r="AI70" s="915"/>
      <c r="AJ70" s="915"/>
      <c r="AK70" s="915">
        <v>
8772</v>
      </c>
      <c r="AL70" s="915"/>
      <c r="AM70" s="915"/>
      <c r="AN70" s="915"/>
      <c r="AO70" s="915"/>
      <c r="AP70" s="915">
        <v>
46122</v>
      </c>
      <c r="AQ70" s="915"/>
      <c r="AR70" s="915"/>
      <c r="AS70" s="915"/>
      <c r="AT70" s="915"/>
      <c r="AU70" s="915">
        <v>
415</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
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2">
      <c r="A71" s="262">
        <v>
4</v>
      </c>
      <c r="B71" s="957" t="s">
        <v>
572</v>
      </c>
      <c r="C71" s="958"/>
      <c r="D71" s="958"/>
      <c r="E71" s="958"/>
      <c r="F71" s="958"/>
      <c r="G71" s="958"/>
      <c r="H71" s="958"/>
      <c r="I71" s="958"/>
      <c r="J71" s="958"/>
      <c r="K71" s="958"/>
      <c r="L71" s="958"/>
      <c r="M71" s="958"/>
      <c r="N71" s="958"/>
      <c r="O71" s="958"/>
      <c r="P71" s="959"/>
      <c r="Q71" s="960">
        <v>
6529</v>
      </c>
      <c r="R71" s="915"/>
      <c r="S71" s="915"/>
      <c r="T71" s="915"/>
      <c r="U71" s="915"/>
      <c r="V71" s="915">
        <v>
6443</v>
      </c>
      <c r="W71" s="915"/>
      <c r="X71" s="915"/>
      <c r="Y71" s="915"/>
      <c r="Z71" s="915"/>
      <c r="AA71" s="915">
        <v>
86</v>
      </c>
      <c r="AB71" s="915"/>
      <c r="AC71" s="915"/>
      <c r="AD71" s="915"/>
      <c r="AE71" s="915"/>
      <c r="AF71" s="915">
        <v>
86</v>
      </c>
      <c r="AG71" s="915"/>
      <c r="AH71" s="915"/>
      <c r="AI71" s="915"/>
      <c r="AJ71" s="915"/>
      <c r="AK71" s="915">
        <v>
1926</v>
      </c>
      <c r="AL71" s="915"/>
      <c r="AM71" s="915"/>
      <c r="AN71" s="915"/>
      <c r="AO71" s="915"/>
      <c r="AP71" s="915" t="s">
        <v>
574</v>
      </c>
      <c r="AQ71" s="915"/>
      <c r="AR71" s="915"/>
      <c r="AS71" s="915"/>
      <c r="AT71" s="915"/>
      <c r="AU71" s="915" t="s">
        <v>
574</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
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2">
      <c r="A72" s="262">
        <v>
5</v>
      </c>
      <c r="B72" s="957" t="s">
        <v>
573</v>
      </c>
      <c r="C72" s="958"/>
      <c r="D72" s="958"/>
      <c r="E72" s="958"/>
      <c r="F72" s="958"/>
      <c r="G72" s="958"/>
      <c r="H72" s="958"/>
      <c r="I72" s="958"/>
      <c r="J72" s="958"/>
      <c r="K72" s="958"/>
      <c r="L72" s="958"/>
      <c r="M72" s="958"/>
      <c r="N72" s="958"/>
      <c r="O72" s="958"/>
      <c r="P72" s="959"/>
      <c r="Q72" s="960">
        <v>
1444184</v>
      </c>
      <c r="R72" s="915"/>
      <c r="S72" s="915"/>
      <c r="T72" s="915"/>
      <c r="U72" s="915"/>
      <c r="V72" s="915">
        <v>
1404896</v>
      </c>
      <c r="W72" s="915"/>
      <c r="X72" s="915"/>
      <c r="Y72" s="915"/>
      <c r="Z72" s="915"/>
      <c r="AA72" s="915">
        <v>
39288</v>
      </c>
      <c r="AB72" s="915"/>
      <c r="AC72" s="915"/>
      <c r="AD72" s="915"/>
      <c r="AE72" s="915"/>
      <c r="AF72" s="915">
        <v>
39288</v>
      </c>
      <c r="AG72" s="915"/>
      <c r="AH72" s="915"/>
      <c r="AI72" s="915"/>
      <c r="AJ72" s="915"/>
      <c r="AK72" s="915">
        <v>
16623</v>
      </c>
      <c r="AL72" s="915"/>
      <c r="AM72" s="915"/>
      <c r="AN72" s="915"/>
      <c r="AO72" s="915"/>
      <c r="AP72" s="915" t="s">
        <v>
574</v>
      </c>
      <c r="AQ72" s="915"/>
      <c r="AR72" s="915"/>
      <c r="AS72" s="915"/>
      <c r="AT72" s="915"/>
      <c r="AU72" s="915" t="s">
        <v>
574</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
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2">
      <c r="A73" s="262">
        <v>
6</v>
      </c>
      <c r="B73" s="957"/>
      <c r="C73" s="958"/>
      <c r="D73" s="958"/>
      <c r="E73" s="958"/>
      <c r="F73" s="958"/>
      <c r="G73" s="958"/>
      <c r="H73" s="958"/>
      <c r="I73" s="958"/>
      <c r="J73" s="958"/>
      <c r="K73" s="958"/>
      <c r="L73" s="958"/>
      <c r="M73" s="958"/>
      <c r="N73" s="958"/>
      <c r="O73" s="958"/>
      <c r="P73" s="959"/>
      <c r="Q73" s="960"/>
      <c r="R73" s="915"/>
      <c r="S73" s="915"/>
      <c r="T73" s="915"/>
      <c r="U73" s="915"/>
      <c r="V73" s="915"/>
      <c r="W73" s="915"/>
      <c r="X73" s="915"/>
      <c r="Y73" s="915"/>
      <c r="Z73" s="915"/>
      <c r="AA73" s="915"/>
      <c r="AB73" s="915"/>
      <c r="AC73" s="915"/>
      <c r="AD73" s="915"/>
      <c r="AE73" s="915"/>
      <c r="AF73" s="915"/>
      <c r="AG73" s="915"/>
      <c r="AH73" s="915"/>
      <c r="AI73" s="915"/>
      <c r="AJ73" s="915"/>
      <c r="AK73" s="915"/>
      <c r="AL73" s="915"/>
      <c r="AM73" s="915"/>
      <c r="AN73" s="915"/>
      <c r="AO73" s="915"/>
      <c r="AP73" s="915"/>
      <c r="AQ73" s="915"/>
      <c r="AR73" s="915"/>
      <c r="AS73" s="915"/>
      <c r="AT73" s="915"/>
      <c r="AU73" s="915"/>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
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2">
      <c r="A74" s="262">
        <v>
7</v>
      </c>
      <c r="B74" s="957"/>
      <c r="C74" s="958"/>
      <c r="D74" s="958"/>
      <c r="E74" s="958"/>
      <c r="F74" s="958"/>
      <c r="G74" s="958"/>
      <c r="H74" s="958"/>
      <c r="I74" s="958"/>
      <c r="J74" s="958"/>
      <c r="K74" s="958"/>
      <c r="L74" s="958"/>
      <c r="M74" s="958"/>
      <c r="N74" s="958"/>
      <c r="O74" s="958"/>
      <c r="P74" s="959"/>
      <c r="Q74" s="960"/>
      <c r="R74" s="915"/>
      <c r="S74" s="915"/>
      <c r="T74" s="915"/>
      <c r="U74" s="915"/>
      <c r="V74" s="915"/>
      <c r="W74" s="915"/>
      <c r="X74" s="915"/>
      <c r="Y74" s="915"/>
      <c r="Z74" s="915"/>
      <c r="AA74" s="915"/>
      <c r="AB74" s="915"/>
      <c r="AC74" s="915"/>
      <c r="AD74" s="915"/>
      <c r="AE74" s="915"/>
      <c r="AF74" s="915"/>
      <c r="AG74" s="915"/>
      <c r="AH74" s="915"/>
      <c r="AI74" s="915"/>
      <c r="AJ74" s="915"/>
      <c r="AK74" s="915"/>
      <c r="AL74" s="915"/>
      <c r="AM74" s="915"/>
      <c r="AN74" s="915"/>
      <c r="AO74" s="915"/>
      <c r="AP74" s="915"/>
      <c r="AQ74" s="915"/>
      <c r="AR74" s="915"/>
      <c r="AS74" s="915"/>
      <c r="AT74" s="915"/>
      <c r="AU74" s="915"/>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
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2">
      <c r="A75" s="262">
        <v>
8</v>
      </c>
      <c r="B75" s="957"/>
      <c r="C75" s="958"/>
      <c r="D75" s="958"/>
      <c r="E75" s="958"/>
      <c r="F75" s="958"/>
      <c r="G75" s="958"/>
      <c r="H75" s="958"/>
      <c r="I75" s="958"/>
      <c r="J75" s="958"/>
      <c r="K75" s="958"/>
      <c r="L75" s="958"/>
      <c r="M75" s="958"/>
      <c r="N75" s="958"/>
      <c r="O75" s="958"/>
      <c r="P75" s="959"/>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
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2">
      <c r="A76" s="262">
        <v>
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
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2">
      <c r="A77" s="262">
        <v>
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
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2">
      <c r="A78" s="262">
        <v>
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
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2">
      <c r="A79" s="262">
        <v>
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
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2">
      <c r="A80" s="262">
        <v>
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
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2">
      <c r="A81" s="262">
        <v>
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
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2">
      <c r="A82" s="262">
        <v>
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
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2">
      <c r="A83" s="262">
        <v>
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
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2">
      <c r="A84" s="262">
        <v>
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
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2">
      <c r="A85" s="262">
        <v>
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
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2">
      <c r="A86" s="262">
        <v>
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
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2">
      <c r="A87" s="270">
        <v>
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
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5">
      <c r="A88" s="265" t="s">
        <v>
387</v>
      </c>
      <c r="B88" s="874" t="s">
        <v>
410</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
79825</v>
      </c>
      <c r="AG88" s="926"/>
      <c r="AH88" s="926"/>
      <c r="AI88" s="926"/>
      <c r="AJ88" s="926"/>
      <c r="AK88" s="923"/>
      <c r="AL88" s="923"/>
      <c r="AM88" s="923"/>
      <c r="AN88" s="923"/>
      <c r="AO88" s="923"/>
      <c r="AP88" s="926">
        <v>
50463</v>
      </c>
      <c r="AQ88" s="926"/>
      <c r="AR88" s="926"/>
      <c r="AS88" s="926"/>
      <c r="AT88" s="926"/>
      <c r="AU88" s="926">
        <v>
602</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
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
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
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
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
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
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
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
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
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
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
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
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
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
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
387</v>
      </c>
      <c r="BR102" s="874" t="s">
        <v>
411</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
1234</v>
      </c>
      <c r="CS102" s="934"/>
      <c r="CT102" s="934"/>
      <c r="CU102" s="934"/>
      <c r="CV102" s="977"/>
      <c r="CW102" s="976">
        <v>
73</v>
      </c>
      <c r="CX102" s="934"/>
      <c r="CY102" s="934"/>
      <c r="CZ102" s="934"/>
      <c r="DA102" s="977"/>
      <c r="DB102" s="976" t="s">
        <v>
579</v>
      </c>
      <c r="DC102" s="934"/>
      <c r="DD102" s="934"/>
      <c r="DE102" s="934"/>
      <c r="DF102" s="977"/>
      <c r="DG102" s="976" t="s">
        <v>
579</v>
      </c>
      <c r="DH102" s="934"/>
      <c r="DI102" s="934"/>
      <c r="DJ102" s="934"/>
      <c r="DK102" s="977"/>
      <c r="DL102" s="976" t="s">
        <v>
579</v>
      </c>
      <c r="DM102" s="934"/>
      <c r="DN102" s="934"/>
      <c r="DO102" s="934"/>
      <c r="DP102" s="977"/>
      <c r="DQ102" s="976" t="s">
        <v>
582</v>
      </c>
      <c r="DR102" s="934"/>
      <c r="DS102" s="934"/>
      <c r="DT102" s="934"/>
      <c r="DU102" s="977"/>
      <c r="DV102" s="1000"/>
      <c r="DW102" s="1001"/>
      <c r="DX102" s="1001"/>
      <c r="DY102" s="1001"/>
      <c r="DZ102" s="1002"/>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
412</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
413</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
414</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
415</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1005" t="s">
        <v>
416</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
417</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2">
      <c r="A109" s="998" t="s">
        <v>
418</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
419</v>
      </c>
      <c r="AB109" s="979"/>
      <c r="AC109" s="979"/>
      <c r="AD109" s="979"/>
      <c r="AE109" s="980"/>
      <c r="AF109" s="978" t="s">
        <v>
304</v>
      </c>
      <c r="AG109" s="979"/>
      <c r="AH109" s="979"/>
      <c r="AI109" s="979"/>
      <c r="AJ109" s="980"/>
      <c r="AK109" s="978" t="s">
        <v>
303</v>
      </c>
      <c r="AL109" s="979"/>
      <c r="AM109" s="979"/>
      <c r="AN109" s="979"/>
      <c r="AO109" s="980"/>
      <c r="AP109" s="978" t="s">
        <v>
420</v>
      </c>
      <c r="AQ109" s="979"/>
      <c r="AR109" s="979"/>
      <c r="AS109" s="979"/>
      <c r="AT109" s="981"/>
      <c r="AU109" s="998" t="s">
        <v>
418</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
419</v>
      </c>
      <c r="BR109" s="979"/>
      <c r="BS109" s="979"/>
      <c r="BT109" s="979"/>
      <c r="BU109" s="980"/>
      <c r="BV109" s="978" t="s">
        <v>
304</v>
      </c>
      <c r="BW109" s="979"/>
      <c r="BX109" s="979"/>
      <c r="BY109" s="979"/>
      <c r="BZ109" s="980"/>
      <c r="CA109" s="978" t="s">
        <v>
303</v>
      </c>
      <c r="CB109" s="979"/>
      <c r="CC109" s="979"/>
      <c r="CD109" s="979"/>
      <c r="CE109" s="980"/>
      <c r="CF109" s="999" t="s">
        <v>
420</v>
      </c>
      <c r="CG109" s="999"/>
      <c r="CH109" s="999"/>
      <c r="CI109" s="999"/>
      <c r="CJ109" s="999"/>
      <c r="CK109" s="978" t="s">
        <v>
421</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
419</v>
      </c>
      <c r="DH109" s="979"/>
      <c r="DI109" s="979"/>
      <c r="DJ109" s="979"/>
      <c r="DK109" s="980"/>
      <c r="DL109" s="978" t="s">
        <v>
304</v>
      </c>
      <c r="DM109" s="979"/>
      <c r="DN109" s="979"/>
      <c r="DO109" s="979"/>
      <c r="DP109" s="980"/>
      <c r="DQ109" s="978" t="s">
        <v>
303</v>
      </c>
      <c r="DR109" s="979"/>
      <c r="DS109" s="979"/>
      <c r="DT109" s="979"/>
      <c r="DU109" s="980"/>
      <c r="DV109" s="978" t="s">
        <v>
420</v>
      </c>
      <c r="DW109" s="979"/>
      <c r="DX109" s="979"/>
      <c r="DY109" s="979"/>
      <c r="DZ109" s="981"/>
    </row>
    <row r="110" spans="1:131" s="247" customFormat="1" ht="26.25" customHeight="1" x14ac:dyDescent="0.2">
      <c r="A110" s="982" t="s">
        <v>
422</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
378903</v>
      </c>
      <c r="AB110" s="986"/>
      <c r="AC110" s="986"/>
      <c r="AD110" s="986"/>
      <c r="AE110" s="987"/>
      <c r="AF110" s="988">
        <v>
155261</v>
      </c>
      <c r="AG110" s="986"/>
      <c r="AH110" s="986"/>
      <c r="AI110" s="986"/>
      <c r="AJ110" s="987"/>
      <c r="AK110" s="988">
        <v>
70830</v>
      </c>
      <c r="AL110" s="986"/>
      <c r="AM110" s="986"/>
      <c r="AN110" s="986"/>
      <c r="AO110" s="987"/>
      <c r="AP110" s="989">
        <v>
0.2</v>
      </c>
      <c r="AQ110" s="990"/>
      <c r="AR110" s="990"/>
      <c r="AS110" s="990"/>
      <c r="AT110" s="991"/>
      <c r="AU110" s="992" t="s">
        <v>
72</v>
      </c>
      <c r="AV110" s="993"/>
      <c r="AW110" s="993"/>
      <c r="AX110" s="993"/>
      <c r="AY110" s="993"/>
      <c r="AZ110" s="1034" t="s">
        <v>
423</v>
      </c>
      <c r="BA110" s="983"/>
      <c r="BB110" s="983"/>
      <c r="BC110" s="983"/>
      <c r="BD110" s="983"/>
      <c r="BE110" s="983"/>
      <c r="BF110" s="983"/>
      <c r="BG110" s="983"/>
      <c r="BH110" s="983"/>
      <c r="BI110" s="983"/>
      <c r="BJ110" s="983"/>
      <c r="BK110" s="983"/>
      <c r="BL110" s="983"/>
      <c r="BM110" s="983"/>
      <c r="BN110" s="983"/>
      <c r="BO110" s="983"/>
      <c r="BP110" s="984"/>
      <c r="BQ110" s="1020">
        <v>
348794</v>
      </c>
      <c r="BR110" s="1021"/>
      <c r="BS110" s="1021"/>
      <c r="BT110" s="1021"/>
      <c r="BU110" s="1021"/>
      <c r="BV110" s="1021">
        <v>
201013</v>
      </c>
      <c r="BW110" s="1021"/>
      <c r="BX110" s="1021"/>
      <c r="BY110" s="1021"/>
      <c r="BZ110" s="1021"/>
      <c r="CA110" s="1021">
        <v>
134870</v>
      </c>
      <c r="CB110" s="1021"/>
      <c r="CC110" s="1021"/>
      <c r="CD110" s="1021"/>
      <c r="CE110" s="1021"/>
      <c r="CF110" s="1035">
        <v>
0.4</v>
      </c>
      <c r="CG110" s="1036"/>
      <c r="CH110" s="1036"/>
      <c r="CI110" s="1036"/>
      <c r="CJ110" s="1036"/>
      <c r="CK110" s="1037" t="s">
        <v>
424</v>
      </c>
      <c r="CL110" s="1038"/>
      <c r="CM110" s="1017" t="s">
        <v>
425</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v>
2710250</v>
      </c>
      <c r="DH110" s="1021"/>
      <c r="DI110" s="1021"/>
      <c r="DJ110" s="1021"/>
      <c r="DK110" s="1021"/>
      <c r="DL110" s="1021">
        <v>
2113956</v>
      </c>
      <c r="DM110" s="1021"/>
      <c r="DN110" s="1021"/>
      <c r="DO110" s="1021"/>
      <c r="DP110" s="1021"/>
      <c r="DQ110" s="1021">
        <v>
1512688</v>
      </c>
      <c r="DR110" s="1021"/>
      <c r="DS110" s="1021"/>
      <c r="DT110" s="1021"/>
      <c r="DU110" s="1021"/>
      <c r="DV110" s="1022">
        <v>
4.5999999999999996</v>
      </c>
      <c r="DW110" s="1022"/>
      <c r="DX110" s="1022"/>
      <c r="DY110" s="1022"/>
      <c r="DZ110" s="1023"/>
    </row>
    <row r="111" spans="1:131" s="247" customFormat="1" ht="26.25" customHeight="1" x14ac:dyDescent="0.2">
      <c r="A111" s="1024" t="s">
        <v>
426</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
427</v>
      </c>
      <c r="AB111" s="1028"/>
      <c r="AC111" s="1028"/>
      <c r="AD111" s="1028"/>
      <c r="AE111" s="1029"/>
      <c r="AF111" s="1030" t="s">
        <v>
127</v>
      </c>
      <c r="AG111" s="1028"/>
      <c r="AH111" s="1028"/>
      <c r="AI111" s="1028"/>
      <c r="AJ111" s="1029"/>
      <c r="AK111" s="1030" t="s">
        <v>
127</v>
      </c>
      <c r="AL111" s="1028"/>
      <c r="AM111" s="1028"/>
      <c r="AN111" s="1028"/>
      <c r="AO111" s="1029"/>
      <c r="AP111" s="1031" t="s">
        <v>
428</v>
      </c>
      <c r="AQ111" s="1032"/>
      <c r="AR111" s="1032"/>
      <c r="AS111" s="1032"/>
      <c r="AT111" s="1033"/>
      <c r="AU111" s="994"/>
      <c r="AV111" s="995"/>
      <c r="AW111" s="995"/>
      <c r="AX111" s="995"/>
      <c r="AY111" s="995"/>
      <c r="AZ111" s="1043" t="s">
        <v>
429</v>
      </c>
      <c r="BA111" s="1044"/>
      <c r="BB111" s="1044"/>
      <c r="BC111" s="1044"/>
      <c r="BD111" s="1044"/>
      <c r="BE111" s="1044"/>
      <c r="BF111" s="1044"/>
      <c r="BG111" s="1044"/>
      <c r="BH111" s="1044"/>
      <c r="BI111" s="1044"/>
      <c r="BJ111" s="1044"/>
      <c r="BK111" s="1044"/>
      <c r="BL111" s="1044"/>
      <c r="BM111" s="1044"/>
      <c r="BN111" s="1044"/>
      <c r="BO111" s="1044"/>
      <c r="BP111" s="1045"/>
      <c r="BQ111" s="1013">
        <v>
2710250</v>
      </c>
      <c r="BR111" s="1014"/>
      <c r="BS111" s="1014"/>
      <c r="BT111" s="1014"/>
      <c r="BU111" s="1014"/>
      <c r="BV111" s="1014">
        <v>
2113956</v>
      </c>
      <c r="BW111" s="1014"/>
      <c r="BX111" s="1014"/>
      <c r="BY111" s="1014"/>
      <c r="BZ111" s="1014"/>
      <c r="CA111" s="1014">
        <v>
1512688</v>
      </c>
      <c r="CB111" s="1014"/>
      <c r="CC111" s="1014"/>
      <c r="CD111" s="1014"/>
      <c r="CE111" s="1014"/>
      <c r="CF111" s="1008">
        <v>
4.5999999999999996</v>
      </c>
      <c r="CG111" s="1009"/>
      <c r="CH111" s="1009"/>
      <c r="CI111" s="1009"/>
      <c r="CJ111" s="1009"/>
      <c r="CK111" s="1039"/>
      <c r="CL111" s="1040"/>
      <c r="CM111" s="1010" t="s">
        <v>
430</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
431</v>
      </c>
      <c r="DH111" s="1014"/>
      <c r="DI111" s="1014"/>
      <c r="DJ111" s="1014"/>
      <c r="DK111" s="1014"/>
      <c r="DL111" s="1014" t="s">
        <v>
432</v>
      </c>
      <c r="DM111" s="1014"/>
      <c r="DN111" s="1014"/>
      <c r="DO111" s="1014"/>
      <c r="DP111" s="1014"/>
      <c r="DQ111" s="1014" t="s">
        <v>
127</v>
      </c>
      <c r="DR111" s="1014"/>
      <c r="DS111" s="1014"/>
      <c r="DT111" s="1014"/>
      <c r="DU111" s="1014"/>
      <c r="DV111" s="1015" t="s">
        <v>
389</v>
      </c>
      <c r="DW111" s="1015"/>
      <c r="DX111" s="1015"/>
      <c r="DY111" s="1015"/>
      <c r="DZ111" s="1016"/>
    </row>
    <row r="112" spans="1:131" s="247" customFormat="1" ht="26.25" customHeight="1" x14ac:dyDescent="0.2">
      <c r="A112" s="1046" t="s">
        <v>
433</v>
      </c>
      <c r="B112" s="1047"/>
      <c r="C112" s="1044" t="s">
        <v>
434</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
435</v>
      </c>
      <c r="AB112" s="1053"/>
      <c r="AC112" s="1053"/>
      <c r="AD112" s="1053"/>
      <c r="AE112" s="1054"/>
      <c r="AF112" s="1055" t="s">
        <v>
127</v>
      </c>
      <c r="AG112" s="1053"/>
      <c r="AH112" s="1053"/>
      <c r="AI112" s="1053"/>
      <c r="AJ112" s="1054"/>
      <c r="AK112" s="1055" t="s">
        <v>
389</v>
      </c>
      <c r="AL112" s="1053"/>
      <c r="AM112" s="1053"/>
      <c r="AN112" s="1053"/>
      <c r="AO112" s="1054"/>
      <c r="AP112" s="1056" t="s">
        <v>
427</v>
      </c>
      <c r="AQ112" s="1057"/>
      <c r="AR112" s="1057"/>
      <c r="AS112" s="1057"/>
      <c r="AT112" s="1058"/>
      <c r="AU112" s="994"/>
      <c r="AV112" s="995"/>
      <c r="AW112" s="995"/>
      <c r="AX112" s="995"/>
      <c r="AY112" s="995"/>
      <c r="AZ112" s="1043" t="s">
        <v>
436</v>
      </c>
      <c r="BA112" s="1044"/>
      <c r="BB112" s="1044"/>
      <c r="BC112" s="1044"/>
      <c r="BD112" s="1044"/>
      <c r="BE112" s="1044"/>
      <c r="BF112" s="1044"/>
      <c r="BG112" s="1044"/>
      <c r="BH112" s="1044"/>
      <c r="BI112" s="1044"/>
      <c r="BJ112" s="1044"/>
      <c r="BK112" s="1044"/>
      <c r="BL112" s="1044"/>
      <c r="BM112" s="1044"/>
      <c r="BN112" s="1044"/>
      <c r="BO112" s="1044"/>
      <c r="BP112" s="1045"/>
      <c r="BQ112" s="1013" t="s">
        <v>
127</v>
      </c>
      <c r="BR112" s="1014"/>
      <c r="BS112" s="1014"/>
      <c r="BT112" s="1014"/>
      <c r="BU112" s="1014"/>
      <c r="BV112" s="1014" t="s">
        <v>
437</v>
      </c>
      <c r="BW112" s="1014"/>
      <c r="BX112" s="1014"/>
      <c r="BY112" s="1014"/>
      <c r="BZ112" s="1014"/>
      <c r="CA112" s="1014" t="s">
        <v>
127</v>
      </c>
      <c r="CB112" s="1014"/>
      <c r="CC112" s="1014"/>
      <c r="CD112" s="1014"/>
      <c r="CE112" s="1014"/>
      <c r="CF112" s="1008" t="s">
        <v>
389</v>
      </c>
      <c r="CG112" s="1009"/>
      <c r="CH112" s="1009"/>
      <c r="CI112" s="1009"/>
      <c r="CJ112" s="1009"/>
      <c r="CK112" s="1039"/>
      <c r="CL112" s="1040"/>
      <c r="CM112" s="1010" t="s">
        <v>
438</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
127</v>
      </c>
      <c r="DH112" s="1014"/>
      <c r="DI112" s="1014"/>
      <c r="DJ112" s="1014"/>
      <c r="DK112" s="1014"/>
      <c r="DL112" s="1014" t="s">
        <v>
427</v>
      </c>
      <c r="DM112" s="1014"/>
      <c r="DN112" s="1014"/>
      <c r="DO112" s="1014"/>
      <c r="DP112" s="1014"/>
      <c r="DQ112" s="1014" t="s">
        <v>
389</v>
      </c>
      <c r="DR112" s="1014"/>
      <c r="DS112" s="1014"/>
      <c r="DT112" s="1014"/>
      <c r="DU112" s="1014"/>
      <c r="DV112" s="1015" t="s">
        <v>
389</v>
      </c>
      <c r="DW112" s="1015"/>
      <c r="DX112" s="1015"/>
      <c r="DY112" s="1015"/>
      <c r="DZ112" s="1016"/>
    </row>
    <row r="113" spans="1:130" s="247" customFormat="1" ht="26.25" customHeight="1" x14ac:dyDescent="0.2">
      <c r="A113" s="1048"/>
      <c r="B113" s="1049"/>
      <c r="C113" s="1044" t="s">
        <v>
439</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t="s">
        <v>
440</v>
      </c>
      <c r="AB113" s="1028"/>
      <c r="AC113" s="1028"/>
      <c r="AD113" s="1028"/>
      <c r="AE113" s="1029"/>
      <c r="AF113" s="1030" t="s">
        <v>
428</v>
      </c>
      <c r="AG113" s="1028"/>
      <c r="AH113" s="1028"/>
      <c r="AI113" s="1028"/>
      <c r="AJ113" s="1029"/>
      <c r="AK113" s="1030" t="s">
        <v>
127</v>
      </c>
      <c r="AL113" s="1028"/>
      <c r="AM113" s="1028"/>
      <c r="AN113" s="1028"/>
      <c r="AO113" s="1029"/>
      <c r="AP113" s="1031" t="s">
        <v>
389</v>
      </c>
      <c r="AQ113" s="1032"/>
      <c r="AR113" s="1032"/>
      <c r="AS113" s="1032"/>
      <c r="AT113" s="1033"/>
      <c r="AU113" s="994"/>
      <c r="AV113" s="995"/>
      <c r="AW113" s="995"/>
      <c r="AX113" s="995"/>
      <c r="AY113" s="995"/>
      <c r="AZ113" s="1043" t="s">
        <v>
441</v>
      </c>
      <c r="BA113" s="1044"/>
      <c r="BB113" s="1044"/>
      <c r="BC113" s="1044"/>
      <c r="BD113" s="1044"/>
      <c r="BE113" s="1044"/>
      <c r="BF113" s="1044"/>
      <c r="BG113" s="1044"/>
      <c r="BH113" s="1044"/>
      <c r="BI113" s="1044"/>
      <c r="BJ113" s="1044"/>
      <c r="BK113" s="1044"/>
      <c r="BL113" s="1044"/>
      <c r="BM113" s="1044"/>
      <c r="BN113" s="1044"/>
      <c r="BO113" s="1044"/>
      <c r="BP113" s="1045"/>
      <c r="BQ113" s="1013">
        <v>
569703</v>
      </c>
      <c r="BR113" s="1014"/>
      <c r="BS113" s="1014"/>
      <c r="BT113" s="1014"/>
      <c r="BU113" s="1014"/>
      <c r="BV113" s="1014">
        <v>
573312</v>
      </c>
      <c r="BW113" s="1014"/>
      <c r="BX113" s="1014"/>
      <c r="BY113" s="1014"/>
      <c r="BZ113" s="1014"/>
      <c r="CA113" s="1014">
        <v>
601760</v>
      </c>
      <c r="CB113" s="1014"/>
      <c r="CC113" s="1014"/>
      <c r="CD113" s="1014"/>
      <c r="CE113" s="1014"/>
      <c r="CF113" s="1008">
        <v>
1.8</v>
      </c>
      <c r="CG113" s="1009"/>
      <c r="CH113" s="1009"/>
      <c r="CI113" s="1009"/>
      <c r="CJ113" s="1009"/>
      <c r="CK113" s="1039"/>
      <c r="CL113" s="1040"/>
      <c r="CM113" s="1010" t="s">
        <v>
442</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
389</v>
      </c>
      <c r="DH113" s="1053"/>
      <c r="DI113" s="1053"/>
      <c r="DJ113" s="1053"/>
      <c r="DK113" s="1054"/>
      <c r="DL113" s="1055" t="s">
        <v>
389</v>
      </c>
      <c r="DM113" s="1053"/>
      <c r="DN113" s="1053"/>
      <c r="DO113" s="1053"/>
      <c r="DP113" s="1054"/>
      <c r="DQ113" s="1055" t="s">
        <v>
389</v>
      </c>
      <c r="DR113" s="1053"/>
      <c r="DS113" s="1053"/>
      <c r="DT113" s="1053"/>
      <c r="DU113" s="1054"/>
      <c r="DV113" s="1056" t="s">
        <v>
443</v>
      </c>
      <c r="DW113" s="1057"/>
      <c r="DX113" s="1057"/>
      <c r="DY113" s="1057"/>
      <c r="DZ113" s="1058"/>
    </row>
    <row r="114" spans="1:130" s="247" customFormat="1" ht="26.25" customHeight="1" x14ac:dyDescent="0.2">
      <c r="A114" s="1048"/>
      <c r="B114" s="1049"/>
      <c r="C114" s="1044" t="s">
        <v>
444</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
44428</v>
      </c>
      <c r="AB114" s="1053"/>
      <c r="AC114" s="1053"/>
      <c r="AD114" s="1053"/>
      <c r="AE114" s="1054"/>
      <c r="AF114" s="1055">
        <v>
47236</v>
      </c>
      <c r="AG114" s="1053"/>
      <c r="AH114" s="1053"/>
      <c r="AI114" s="1053"/>
      <c r="AJ114" s="1054"/>
      <c r="AK114" s="1055">
        <v>
49226</v>
      </c>
      <c r="AL114" s="1053"/>
      <c r="AM114" s="1053"/>
      <c r="AN114" s="1053"/>
      <c r="AO114" s="1054"/>
      <c r="AP114" s="1056">
        <v>
0.1</v>
      </c>
      <c r="AQ114" s="1057"/>
      <c r="AR114" s="1057"/>
      <c r="AS114" s="1057"/>
      <c r="AT114" s="1058"/>
      <c r="AU114" s="994"/>
      <c r="AV114" s="995"/>
      <c r="AW114" s="995"/>
      <c r="AX114" s="995"/>
      <c r="AY114" s="995"/>
      <c r="AZ114" s="1043" t="s">
        <v>
445</v>
      </c>
      <c r="BA114" s="1044"/>
      <c r="BB114" s="1044"/>
      <c r="BC114" s="1044"/>
      <c r="BD114" s="1044"/>
      <c r="BE114" s="1044"/>
      <c r="BF114" s="1044"/>
      <c r="BG114" s="1044"/>
      <c r="BH114" s="1044"/>
      <c r="BI114" s="1044"/>
      <c r="BJ114" s="1044"/>
      <c r="BK114" s="1044"/>
      <c r="BL114" s="1044"/>
      <c r="BM114" s="1044"/>
      <c r="BN114" s="1044"/>
      <c r="BO114" s="1044"/>
      <c r="BP114" s="1045"/>
      <c r="BQ114" s="1013">
        <v>
6991726</v>
      </c>
      <c r="BR114" s="1014"/>
      <c r="BS114" s="1014"/>
      <c r="BT114" s="1014"/>
      <c r="BU114" s="1014"/>
      <c r="BV114" s="1014">
        <v>
6077448</v>
      </c>
      <c r="BW114" s="1014"/>
      <c r="BX114" s="1014"/>
      <c r="BY114" s="1014"/>
      <c r="BZ114" s="1014"/>
      <c r="CA114" s="1014">
        <v>
6467700</v>
      </c>
      <c r="CB114" s="1014"/>
      <c r="CC114" s="1014"/>
      <c r="CD114" s="1014"/>
      <c r="CE114" s="1014"/>
      <c r="CF114" s="1008">
        <v>
19.600000000000001</v>
      </c>
      <c r="CG114" s="1009"/>
      <c r="CH114" s="1009"/>
      <c r="CI114" s="1009"/>
      <c r="CJ114" s="1009"/>
      <c r="CK114" s="1039"/>
      <c r="CL114" s="1040"/>
      <c r="CM114" s="1010" t="s">
        <v>
446</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
440</v>
      </c>
      <c r="DH114" s="1053"/>
      <c r="DI114" s="1053"/>
      <c r="DJ114" s="1053"/>
      <c r="DK114" s="1054"/>
      <c r="DL114" s="1055" t="s">
        <v>
447</v>
      </c>
      <c r="DM114" s="1053"/>
      <c r="DN114" s="1053"/>
      <c r="DO114" s="1053"/>
      <c r="DP114" s="1054"/>
      <c r="DQ114" s="1055" t="s">
        <v>
127</v>
      </c>
      <c r="DR114" s="1053"/>
      <c r="DS114" s="1053"/>
      <c r="DT114" s="1053"/>
      <c r="DU114" s="1054"/>
      <c r="DV114" s="1056" t="s">
        <v>
389</v>
      </c>
      <c r="DW114" s="1057"/>
      <c r="DX114" s="1057"/>
      <c r="DY114" s="1057"/>
      <c r="DZ114" s="1058"/>
    </row>
    <row r="115" spans="1:130" s="247" customFormat="1" ht="26.25" customHeight="1" x14ac:dyDescent="0.2">
      <c r="A115" s="1048"/>
      <c r="B115" s="1049"/>
      <c r="C115" s="1044" t="s">
        <v>
448</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
670643</v>
      </c>
      <c r="AB115" s="1028"/>
      <c r="AC115" s="1028"/>
      <c r="AD115" s="1028"/>
      <c r="AE115" s="1029"/>
      <c r="AF115" s="1030">
        <v>
660800</v>
      </c>
      <c r="AG115" s="1028"/>
      <c r="AH115" s="1028"/>
      <c r="AI115" s="1028"/>
      <c r="AJ115" s="1029"/>
      <c r="AK115" s="1030">
        <v>
650959</v>
      </c>
      <c r="AL115" s="1028"/>
      <c r="AM115" s="1028"/>
      <c r="AN115" s="1028"/>
      <c r="AO115" s="1029"/>
      <c r="AP115" s="1031">
        <v>
2</v>
      </c>
      <c r="AQ115" s="1032"/>
      <c r="AR115" s="1032"/>
      <c r="AS115" s="1032"/>
      <c r="AT115" s="1033"/>
      <c r="AU115" s="994"/>
      <c r="AV115" s="995"/>
      <c r="AW115" s="995"/>
      <c r="AX115" s="995"/>
      <c r="AY115" s="995"/>
      <c r="AZ115" s="1043" t="s">
        <v>
449</v>
      </c>
      <c r="BA115" s="1044"/>
      <c r="BB115" s="1044"/>
      <c r="BC115" s="1044"/>
      <c r="BD115" s="1044"/>
      <c r="BE115" s="1044"/>
      <c r="BF115" s="1044"/>
      <c r="BG115" s="1044"/>
      <c r="BH115" s="1044"/>
      <c r="BI115" s="1044"/>
      <c r="BJ115" s="1044"/>
      <c r="BK115" s="1044"/>
      <c r="BL115" s="1044"/>
      <c r="BM115" s="1044"/>
      <c r="BN115" s="1044"/>
      <c r="BO115" s="1044"/>
      <c r="BP115" s="1045"/>
      <c r="BQ115" s="1013" t="s">
        <v>
127</v>
      </c>
      <c r="BR115" s="1014"/>
      <c r="BS115" s="1014"/>
      <c r="BT115" s="1014"/>
      <c r="BU115" s="1014"/>
      <c r="BV115" s="1014" t="s">
        <v>
443</v>
      </c>
      <c r="BW115" s="1014"/>
      <c r="BX115" s="1014"/>
      <c r="BY115" s="1014"/>
      <c r="BZ115" s="1014"/>
      <c r="CA115" s="1014" t="s">
        <v>
440</v>
      </c>
      <c r="CB115" s="1014"/>
      <c r="CC115" s="1014"/>
      <c r="CD115" s="1014"/>
      <c r="CE115" s="1014"/>
      <c r="CF115" s="1008" t="s">
        <v>
127</v>
      </c>
      <c r="CG115" s="1009"/>
      <c r="CH115" s="1009"/>
      <c r="CI115" s="1009"/>
      <c r="CJ115" s="1009"/>
      <c r="CK115" s="1039"/>
      <c r="CL115" s="1040"/>
      <c r="CM115" s="1043" t="s">
        <v>
450</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
127</v>
      </c>
      <c r="DH115" s="1053"/>
      <c r="DI115" s="1053"/>
      <c r="DJ115" s="1053"/>
      <c r="DK115" s="1054"/>
      <c r="DL115" s="1055" t="s">
        <v>
389</v>
      </c>
      <c r="DM115" s="1053"/>
      <c r="DN115" s="1053"/>
      <c r="DO115" s="1053"/>
      <c r="DP115" s="1054"/>
      <c r="DQ115" s="1055" t="s">
        <v>
427</v>
      </c>
      <c r="DR115" s="1053"/>
      <c r="DS115" s="1053"/>
      <c r="DT115" s="1053"/>
      <c r="DU115" s="1054"/>
      <c r="DV115" s="1056" t="s">
        <v>
127</v>
      </c>
      <c r="DW115" s="1057"/>
      <c r="DX115" s="1057"/>
      <c r="DY115" s="1057"/>
      <c r="DZ115" s="1058"/>
    </row>
    <row r="116" spans="1:130" s="247" customFormat="1" ht="26.25" customHeight="1" x14ac:dyDescent="0.2">
      <c r="A116" s="1050"/>
      <c r="B116" s="1051"/>
      <c r="C116" s="1059" t="s">
        <v>
451</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
440</v>
      </c>
      <c r="AB116" s="1053"/>
      <c r="AC116" s="1053"/>
      <c r="AD116" s="1053"/>
      <c r="AE116" s="1054"/>
      <c r="AF116" s="1055" t="s">
        <v>
127</v>
      </c>
      <c r="AG116" s="1053"/>
      <c r="AH116" s="1053"/>
      <c r="AI116" s="1053"/>
      <c r="AJ116" s="1054"/>
      <c r="AK116" s="1055" t="s">
        <v>
428</v>
      </c>
      <c r="AL116" s="1053"/>
      <c r="AM116" s="1053"/>
      <c r="AN116" s="1053"/>
      <c r="AO116" s="1054"/>
      <c r="AP116" s="1056" t="s">
        <v>
127</v>
      </c>
      <c r="AQ116" s="1057"/>
      <c r="AR116" s="1057"/>
      <c r="AS116" s="1057"/>
      <c r="AT116" s="1058"/>
      <c r="AU116" s="994"/>
      <c r="AV116" s="995"/>
      <c r="AW116" s="995"/>
      <c r="AX116" s="995"/>
      <c r="AY116" s="995"/>
      <c r="AZ116" s="1061" t="s">
        <v>
452</v>
      </c>
      <c r="BA116" s="1062"/>
      <c r="BB116" s="1062"/>
      <c r="BC116" s="1062"/>
      <c r="BD116" s="1062"/>
      <c r="BE116" s="1062"/>
      <c r="BF116" s="1062"/>
      <c r="BG116" s="1062"/>
      <c r="BH116" s="1062"/>
      <c r="BI116" s="1062"/>
      <c r="BJ116" s="1062"/>
      <c r="BK116" s="1062"/>
      <c r="BL116" s="1062"/>
      <c r="BM116" s="1062"/>
      <c r="BN116" s="1062"/>
      <c r="BO116" s="1062"/>
      <c r="BP116" s="1063"/>
      <c r="BQ116" s="1013" t="s">
        <v>
389</v>
      </c>
      <c r="BR116" s="1014"/>
      <c r="BS116" s="1014"/>
      <c r="BT116" s="1014"/>
      <c r="BU116" s="1014"/>
      <c r="BV116" s="1014" t="s">
        <v>
127</v>
      </c>
      <c r="BW116" s="1014"/>
      <c r="BX116" s="1014"/>
      <c r="BY116" s="1014"/>
      <c r="BZ116" s="1014"/>
      <c r="CA116" s="1014" t="s">
        <v>
453</v>
      </c>
      <c r="CB116" s="1014"/>
      <c r="CC116" s="1014"/>
      <c r="CD116" s="1014"/>
      <c r="CE116" s="1014"/>
      <c r="CF116" s="1008" t="s">
        <v>
443</v>
      </c>
      <c r="CG116" s="1009"/>
      <c r="CH116" s="1009"/>
      <c r="CI116" s="1009"/>
      <c r="CJ116" s="1009"/>
      <c r="CK116" s="1039"/>
      <c r="CL116" s="1040"/>
      <c r="CM116" s="1010" t="s">
        <v>
454</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
127</v>
      </c>
      <c r="DH116" s="1053"/>
      <c r="DI116" s="1053"/>
      <c r="DJ116" s="1053"/>
      <c r="DK116" s="1054"/>
      <c r="DL116" s="1055" t="s">
        <v>
389</v>
      </c>
      <c r="DM116" s="1053"/>
      <c r="DN116" s="1053"/>
      <c r="DO116" s="1053"/>
      <c r="DP116" s="1054"/>
      <c r="DQ116" s="1055" t="s">
        <v>
432</v>
      </c>
      <c r="DR116" s="1053"/>
      <c r="DS116" s="1053"/>
      <c r="DT116" s="1053"/>
      <c r="DU116" s="1054"/>
      <c r="DV116" s="1056" t="s">
        <v>
389</v>
      </c>
      <c r="DW116" s="1057"/>
      <c r="DX116" s="1057"/>
      <c r="DY116" s="1057"/>
      <c r="DZ116" s="1058"/>
    </row>
    <row r="117" spans="1:130" s="247" customFormat="1" ht="26.25" customHeight="1" x14ac:dyDescent="0.2">
      <c r="A117" s="998" t="s">
        <v>
184</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
455</v>
      </c>
      <c r="Z117" s="980"/>
      <c r="AA117" s="1070">
        <v>
1093974</v>
      </c>
      <c r="AB117" s="1071"/>
      <c r="AC117" s="1071"/>
      <c r="AD117" s="1071"/>
      <c r="AE117" s="1072"/>
      <c r="AF117" s="1073">
        <v>
863297</v>
      </c>
      <c r="AG117" s="1071"/>
      <c r="AH117" s="1071"/>
      <c r="AI117" s="1071"/>
      <c r="AJ117" s="1072"/>
      <c r="AK117" s="1073">
        <v>
771015</v>
      </c>
      <c r="AL117" s="1071"/>
      <c r="AM117" s="1071"/>
      <c r="AN117" s="1071"/>
      <c r="AO117" s="1072"/>
      <c r="AP117" s="1074"/>
      <c r="AQ117" s="1075"/>
      <c r="AR117" s="1075"/>
      <c r="AS117" s="1075"/>
      <c r="AT117" s="1076"/>
      <c r="AU117" s="994"/>
      <c r="AV117" s="995"/>
      <c r="AW117" s="995"/>
      <c r="AX117" s="995"/>
      <c r="AY117" s="995"/>
      <c r="AZ117" s="1061" t="s">
        <v>
456</v>
      </c>
      <c r="BA117" s="1062"/>
      <c r="BB117" s="1062"/>
      <c r="BC117" s="1062"/>
      <c r="BD117" s="1062"/>
      <c r="BE117" s="1062"/>
      <c r="BF117" s="1062"/>
      <c r="BG117" s="1062"/>
      <c r="BH117" s="1062"/>
      <c r="BI117" s="1062"/>
      <c r="BJ117" s="1062"/>
      <c r="BK117" s="1062"/>
      <c r="BL117" s="1062"/>
      <c r="BM117" s="1062"/>
      <c r="BN117" s="1062"/>
      <c r="BO117" s="1062"/>
      <c r="BP117" s="1063"/>
      <c r="BQ117" s="1013" t="s">
        <v>
389</v>
      </c>
      <c r="BR117" s="1014"/>
      <c r="BS117" s="1014"/>
      <c r="BT117" s="1014"/>
      <c r="BU117" s="1014"/>
      <c r="BV117" s="1014" t="s">
        <v>
389</v>
      </c>
      <c r="BW117" s="1014"/>
      <c r="BX117" s="1014"/>
      <c r="BY117" s="1014"/>
      <c r="BZ117" s="1014"/>
      <c r="CA117" s="1014" t="s">
        <v>
432</v>
      </c>
      <c r="CB117" s="1014"/>
      <c r="CC117" s="1014"/>
      <c r="CD117" s="1014"/>
      <c r="CE117" s="1014"/>
      <c r="CF117" s="1008" t="s">
        <v>
127</v>
      </c>
      <c r="CG117" s="1009"/>
      <c r="CH117" s="1009"/>
      <c r="CI117" s="1009"/>
      <c r="CJ117" s="1009"/>
      <c r="CK117" s="1039"/>
      <c r="CL117" s="1040"/>
      <c r="CM117" s="1010" t="s">
        <v>
457</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
389</v>
      </c>
      <c r="DH117" s="1053"/>
      <c r="DI117" s="1053"/>
      <c r="DJ117" s="1053"/>
      <c r="DK117" s="1054"/>
      <c r="DL117" s="1055" t="s">
        <v>
447</v>
      </c>
      <c r="DM117" s="1053"/>
      <c r="DN117" s="1053"/>
      <c r="DO117" s="1053"/>
      <c r="DP117" s="1054"/>
      <c r="DQ117" s="1055" t="s">
        <v>
443</v>
      </c>
      <c r="DR117" s="1053"/>
      <c r="DS117" s="1053"/>
      <c r="DT117" s="1053"/>
      <c r="DU117" s="1054"/>
      <c r="DV117" s="1056" t="s">
        <v>
447</v>
      </c>
      <c r="DW117" s="1057"/>
      <c r="DX117" s="1057"/>
      <c r="DY117" s="1057"/>
      <c r="DZ117" s="1058"/>
    </row>
    <row r="118" spans="1:130" s="247" customFormat="1" ht="26.25" customHeight="1" x14ac:dyDescent="0.2">
      <c r="A118" s="998" t="s">
        <v>
421</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
419</v>
      </c>
      <c r="AB118" s="979"/>
      <c r="AC118" s="979"/>
      <c r="AD118" s="979"/>
      <c r="AE118" s="980"/>
      <c r="AF118" s="978" t="s">
        <v>
304</v>
      </c>
      <c r="AG118" s="979"/>
      <c r="AH118" s="979"/>
      <c r="AI118" s="979"/>
      <c r="AJ118" s="980"/>
      <c r="AK118" s="978" t="s">
        <v>
303</v>
      </c>
      <c r="AL118" s="979"/>
      <c r="AM118" s="979"/>
      <c r="AN118" s="979"/>
      <c r="AO118" s="980"/>
      <c r="AP118" s="1065" t="s">
        <v>
420</v>
      </c>
      <c r="AQ118" s="1066"/>
      <c r="AR118" s="1066"/>
      <c r="AS118" s="1066"/>
      <c r="AT118" s="1067"/>
      <c r="AU118" s="994"/>
      <c r="AV118" s="995"/>
      <c r="AW118" s="995"/>
      <c r="AX118" s="995"/>
      <c r="AY118" s="995"/>
      <c r="AZ118" s="1068" t="s">
        <v>
458</v>
      </c>
      <c r="BA118" s="1059"/>
      <c r="BB118" s="1059"/>
      <c r="BC118" s="1059"/>
      <c r="BD118" s="1059"/>
      <c r="BE118" s="1059"/>
      <c r="BF118" s="1059"/>
      <c r="BG118" s="1059"/>
      <c r="BH118" s="1059"/>
      <c r="BI118" s="1059"/>
      <c r="BJ118" s="1059"/>
      <c r="BK118" s="1059"/>
      <c r="BL118" s="1059"/>
      <c r="BM118" s="1059"/>
      <c r="BN118" s="1059"/>
      <c r="BO118" s="1059"/>
      <c r="BP118" s="1060"/>
      <c r="BQ118" s="1091" t="s">
        <v>
389</v>
      </c>
      <c r="BR118" s="1092"/>
      <c r="BS118" s="1092"/>
      <c r="BT118" s="1092"/>
      <c r="BU118" s="1092"/>
      <c r="BV118" s="1092" t="s">
        <v>
127</v>
      </c>
      <c r="BW118" s="1092"/>
      <c r="BX118" s="1092"/>
      <c r="BY118" s="1092"/>
      <c r="BZ118" s="1092"/>
      <c r="CA118" s="1092" t="s">
        <v>
428</v>
      </c>
      <c r="CB118" s="1092"/>
      <c r="CC118" s="1092"/>
      <c r="CD118" s="1092"/>
      <c r="CE118" s="1092"/>
      <c r="CF118" s="1008" t="s">
        <v>
127</v>
      </c>
      <c r="CG118" s="1009"/>
      <c r="CH118" s="1009"/>
      <c r="CI118" s="1009"/>
      <c r="CJ118" s="1009"/>
      <c r="CK118" s="1039"/>
      <c r="CL118" s="1040"/>
      <c r="CM118" s="1010" t="s">
        <v>
459</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
440</v>
      </c>
      <c r="DH118" s="1053"/>
      <c r="DI118" s="1053"/>
      <c r="DJ118" s="1053"/>
      <c r="DK118" s="1054"/>
      <c r="DL118" s="1055" t="s">
        <v>
447</v>
      </c>
      <c r="DM118" s="1053"/>
      <c r="DN118" s="1053"/>
      <c r="DO118" s="1053"/>
      <c r="DP118" s="1054"/>
      <c r="DQ118" s="1055" t="s">
        <v>
389</v>
      </c>
      <c r="DR118" s="1053"/>
      <c r="DS118" s="1053"/>
      <c r="DT118" s="1053"/>
      <c r="DU118" s="1054"/>
      <c r="DV118" s="1056" t="s">
        <v>
389</v>
      </c>
      <c r="DW118" s="1057"/>
      <c r="DX118" s="1057"/>
      <c r="DY118" s="1057"/>
      <c r="DZ118" s="1058"/>
    </row>
    <row r="119" spans="1:130" s="247" customFormat="1" ht="26.25" customHeight="1" x14ac:dyDescent="0.2">
      <c r="A119" s="1152" t="s">
        <v>
424</v>
      </c>
      <c r="B119" s="1038"/>
      <c r="C119" s="1017" t="s">
        <v>
425</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v>
670643</v>
      </c>
      <c r="AB119" s="986"/>
      <c r="AC119" s="986"/>
      <c r="AD119" s="986"/>
      <c r="AE119" s="987"/>
      <c r="AF119" s="988">
        <v>
660800</v>
      </c>
      <c r="AG119" s="986"/>
      <c r="AH119" s="986"/>
      <c r="AI119" s="986"/>
      <c r="AJ119" s="987"/>
      <c r="AK119" s="988">
        <v>
650959</v>
      </c>
      <c r="AL119" s="986"/>
      <c r="AM119" s="986"/>
      <c r="AN119" s="986"/>
      <c r="AO119" s="987"/>
      <c r="AP119" s="989">
        <v>
2</v>
      </c>
      <c r="AQ119" s="990"/>
      <c r="AR119" s="990"/>
      <c r="AS119" s="990"/>
      <c r="AT119" s="991"/>
      <c r="AU119" s="996"/>
      <c r="AV119" s="997"/>
      <c r="AW119" s="997"/>
      <c r="AX119" s="997"/>
      <c r="AY119" s="997"/>
      <c r="AZ119" s="278" t="s">
        <v>
184</v>
      </c>
      <c r="BA119" s="278"/>
      <c r="BB119" s="278"/>
      <c r="BC119" s="278"/>
      <c r="BD119" s="278"/>
      <c r="BE119" s="278"/>
      <c r="BF119" s="278"/>
      <c r="BG119" s="278"/>
      <c r="BH119" s="278"/>
      <c r="BI119" s="278"/>
      <c r="BJ119" s="278"/>
      <c r="BK119" s="278"/>
      <c r="BL119" s="278"/>
      <c r="BM119" s="278"/>
      <c r="BN119" s="278"/>
      <c r="BO119" s="1069" t="s">
        <v>
460</v>
      </c>
      <c r="BP119" s="1100"/>
      <c r="BQ119" s="1091">
        <v>
10620473</v>
      </c>
      <c r="BR119" s="1092"/>
      <c r="BS119" s="1092"/>
      <c r="BT119" s="1092"/>
      <c r="BU119" s="1092"/>
      <c r="BV119" s="1092">
        <v>
8965729</v>
      </c>
      <c r="BW119" s="1092"/>
      <c r="BX119" s="1092"/>
      <c r="BY119" s="1092"/>
      <c r="BZ119" s="1092"/>
      <c r="CA119" s="1092">
        <v>
8717018</v>
      </c>
      <c r="CB119" s="1092"/>
      <c r="CC119" s="1092"/>
      <c r="CD119" s="1092"/>
      <c r="CE119" s="1092"/>
      <c r="CF119" s="1093"/>
      <c r="CG119" s="1094"/>
      <c r="CH119" s="1094"/>
      <c r="CI119" s="1094"/>
      <c r="CJ119" s="1095"/>
      <c r="CK119" s="1041"/>
      <c r="CL119" s="1042"/>
      <c r="CM119" s="1096" t="s">
        <v>
461</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
427</v>
      </c>
      <c r="DH119" s="1078"/>
      <c r="DI119" s="1078"/>
      <c r="DJ119" s="1078"/>
      <c r="DK119" s="1079"/>
      <c r="DL119" s="1077" t="s">
        <v>
447</v>
      </c>
      <c r="DM119" s="1078"/>
      <c r="DN119" s="1078"/>
      <c r="DO119" s="1078"/>
      <c r="DP119" s="1079"/>
      <c r="DQ119" s="1077" t="s">
        <v>
127</v>
      </c>
      <c r="DR119" s="1078"/>
      <c r="DS119" s="1078"/>
      <c r="DT119" s="1078"/>
      <c r="DU119" s="1079"/>
      <c r="DV119" s="1080" t="s">
        <v>
462</v>
      </c>
      <c r="DW119" s="1081"/>
      <c r="DX119" s="1081"/>
      <c r="DY119" s="1081"/>
      <c r="DZ119" s="1082"/>
    </row>
    <row r="120" spans="1:130" s="247" customFormat="1" ht="26.25" customHeight="1" x14ac:dyDescent="0.2">
      <c r="A120" s="1153"/>
      <c r="B120" s="1040"/>
      <c r="C120" s="1010" t="s">
        <v>
430</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
127</v>
      </c>
      <c r="AB120" s="1053"/>
      <c r="AC120" s="1053"/>
      <c r="AD120" s="1053"/>
      <c r="AE120" s="1054"/>
      <c r="AF120" s="1055" t="s">
        <v>
389</v>
      </c>
      <c r="AG120" s="1053"/>
      <c r="AH120" s="1053"/>
      <c r="AI120" s="1053"/>
      <c r="AJ120" s="1054"/>
      <c r="AK120" s="1055" t="s">
        <v>
427</v>
      </c>
      <c r="AL120" s="1053"/>
      <c r="AM120" s="1053"/>
      <c r="AN120" s="1053"/>
      <c r="AO120" s="1054"/>
      <c r="AP120" s="1056" t="s">
        <v>
447</v>
      </c>
      <c r="AQ120" s="1057"/>
      <c r="AR120" s="1057"/>
      <c r="AS120" s="1057"/>
      <c r="AT120" s="1058"/>
      <c r="AU120" s="1083" t="s">
        <v>
463</v>
      </c>
      <c r="AV120" s="1084"/>
      <c r="AW120" s="1084"/>
      <c r="AX120" s="1084"/>
      <c r="AY120" s="1085"/>
      <c r="AZ120" s="1034" t="s">
        <v>
464</v>
      </c>
      <c r="BA120" s="983"/>
      <c r="BB120" s="983"/>
      <c r="BC120" s="983"/>
      <c r="BD120" s="983"/>
      <c r="BE120" s="983"/>
      <c r="BF120" s="983"/>
      <c r="BG120" s="983"/>
      <c r="BH120" s="983"/>
      <c r="BI120" s="983"/>
      <c r="BJ120" s="983"/>
      <c r="BK120" s="983"/>
      <c r="BL120" s="983"/>
      <c r="BM120" s="983"/>
      <c r="BN120" s="983"/>
      <c r="BO120" s="983"/>
      <c r="BP120" s="984"/>
      <c r="BQ120" s="1020">
        <v>
114185487</v>
      </c>
      <c r="BR120" s="1021"/>
      <c r="BS120" s="1021"/>
      <c r="BT120" s="1021"/>
      <c r="BU120" s="1021"/>
      <c r="BV120" s="1021">
        <v>
114985376</v>
      </c>
      <c r="BW120" s="1021"/>
      <c r="BX120" s="1021"/>
      <c r="BY120" s="1021"/>
      <c r="BZ120" s="1021"/>
      <c r="CA120" s="1021">
        <v>
118653891</v>
      </c>
      <c r="CB120" s="1021"/>
      <c r="CC120" s="1021"/>
      <c r="CD120" s="1021"/>
      <c r="CE120" s="1021"/>
      <c r="CF120" s="1035">
        <v>
360.2</v>
      </c>
      <c r="CG120" s="1036"/>
      <c r="CH120" s="1036"/>
      <c r="CI120" s="1036"/>
      <c r="CJ120" s="1036"/>
      <c r="CK120" s="1101" t="s">
        <v>
465</v>
      </c>
      <c r="CL120" s="1102"/>
      <c r="CM120" s="1102"/>
      <c r="CN120" s="1102"/>
      <c r="CO120" s="1103"/>
      <c r="CP120" s="1109" t="s">
        <v>
466</v>
      </c>
      <c r="CQ120" s="1110"/>
      <c r="CR120" s="1110"/>
      <c r="CS120" s="1110"/>
      <c r="CT120" s="1110"/>
      <c r="CU120" s="1110"/>
      <c r="CV120" s="1110"/>
      <c r="CW120" s="1110"/>
      <c r="CX120" s="1110"/>
      <c r="CY120" s="1110"/>
      <c r="CZ120" s="1110"/>
      <c r="DA120" s="1110"/>
      <c r="DB120" s="1110"/>
      <c r="DC120" s="1110"/>
      <c r="DD120" s="1110"/>
      <c r="DE120" s="1110"/>
      <c r="DF120" s="1111"/>
      <c r="DG120" s="1020" t="s">
        <v>
440</v>
      </c>
      <c r="DH120" s="1021"/>
      <c r="DI120" s="1021"/>
      <c r="DJ120" s="1021"/>
      <c r="DK120" s="1021"/>
      <c r="DL120" s="1021" t="s">
        <v>
127</v>
      </c>
      <c r="DM120" s="1021"/>
      <c r="DN120" s="1021"/>
      <c r="DO120" s="1021"/>
      <c r="DP120" s="1021"/>
      <c r="DQ120" s="1021" t="s">
        <v>
127</v>
      </c>
      <c r="DR120" s="1021"/>
      <c r="DS120" s="1021"/>
      <c r="DT120" s="1021"/>
      <c r="DU120" s="1021"/>
      <c r="DV120" s="1022" t="s">
        <v>
435</v>
      </c>
      <c r="DW120" s="1022"/>
      <c r="DX120" s="1022"/>
      <c r="DY120" s="1022"/>
      <c r="DZ120" s="1023"/>
    </row>
    <row r="121" spans="1:130" s="247" customFormat="1" ht="26.25" customHeight="1" x14ac:dyDescent="0.2">
      <c r="A121" s="1153"/>
      <c r="B121" s="1040"/>
      <c r="C121" s="1061" t="s">
        <v>
467</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
462</v>
      </c>
      <c r="AB121" s="1053"/>
      <c r="AC121" s="1053"/>
      <c r="AD121" s="1053"/>
      <c r="AE121" s="1054"/>
      <c r="AF121" s="1055" t="s">
        <v>
389</v>
      </c>
      <c r="AG121" s="1053"/>
      <c r="AH121" s="1053"/>
      <c r="AI121" s="1053"/>
      <c r="AJ121" s="1054"/>
      <c r="AK121" s="1055" t="s">
        <v>
427</v>
      </c>
      <c r="AL121" s="1053"/>
      <c r="AM121" s="1053"/>
      <c r="AN121" s="1053"/>
      <c r="AO121" s="1054"/>
      <c r="AP121" s="1056" t="s">
        <v>
127</v>
      </c>
      <c r="AQ121" s="1057"/>
      <c r="AR121" s="1057"/>
      <c r="AS121" s="1057"/>
      <c r="AT121" s="1058"/>
      <c r="AU121" s="1086"/>
      <c r="AV121" s="1087"/>
      <c r="AW121" s="1087"/>
      <c r="AX121" s="1087"/>
      <c r="AY121" s="1088"/>
      <c r="AZ121" s="1043" t="s">
        <v>
468</v>
      </c>
      <c r="BA121" s="1044"/>
      <c r="BB121" s="1044"/>
      <c r="BC121" s="1044"/>
      <c r="BD121" s="1044"/>
      <c r="BE121" s="1044"/>
      <c r="BF121" s="1044"/>
      <c r="BG121" s="1044"/>
      <c r="BH121" s="1044"/>
      <c r="BI121" s="1044"/>
      <c r="BJ121" s="1044"/>
      <c r="BK121" s="1044"/>
      <c r="BL121" s="1044"/>
      <c r="BM121" s="1044"/>
      <c r="BN121" s="1044"/>
      <c r="BO121" s="1044"/>
      <c r="BP121" s="1045"/>
      <c r="BQ121" s="1013">
        <v>
43334</v>
      </c>
      <c r="BR121" s="1014"/>
      <c r="BS121" s="1014"/>
      <c r="BT121" s="1014"/>
      <c r="BU121" s="1014"/>
      <c r="BV121" s="1014">
        <v>
31592</v>
      </c>
      <c r="BW121" s="1014"/>
      <c r="BX121" s="1014"/>
      <c r="BY121" s="1014"/>
      <c r="BZ121" s="1014"/>
      <c r="CA121" s="1014">
        <v>
19504</v>
      </c>
      <c r="CB121" s="1014"/>
      <c r="CC121" s="1014"/>
      <c r="CD121" s="1014"/>
      <c r="CE121" s="1014"/>
      <c r="CF121" s="1008">
        <v>
0.1</v>
      </c>
      <c r="CG121" s="1009"/>
      <c r="CH121" s="1009"/>
      <c r="CI121" s="1009"/>
      <c r="CJ121" s="1009"/>
      <c r="CK121" s="1104"/>
      <c r="CL121" s="1105"/>
      <c r="CM121" s="1105"/>
      <c r="CN121" s="1105"/>
      <c r="CO121" s="1106"/>
      <c r="CP121" s="1114" t="s">
        <v>
469</v>
      </c>
      <c r="CQ121" s="1115"/>
      <c r="CR121" s="1115"/>
      <c r="CS121" s="1115"/>
      <c r="CT121" s="1115"/>
      <c r="CU121" s="1115"/>
      <c r="CV121" s="1115"/>
      <c r="CW121" s="1115"/>
      <c r="CX121" s="1115"/>
      <c r="CY121" s="1115"/>
      <c r="CZ121" s="1115"/>
      <c r="DA121" s="1115"/>
      <c r="DB121" s="1115"/>
      <c r="DC121" s="1115"/>
      <c r="DD121" s="1115"/>
      <c r="DE121" s="1115"/>
      <c r="DF121" s="1116"/>
      <c r="DG121" s="1013" t="s">
        <v>
389</v>
      </c>
      <c r="DH121" s="1014"/>
      <c r="DI121" s="1014"/>
      <c r="DJ121" s="1014"/>
      <c r="DK121" s="1014"/>
      <c r="DL121" s="1014" t="s">
        <v>
389</v>
      </c>
      <c r="DM121" s="1014"/>
      <c r="DN121" s="1014"/>
      <c r="DO121" s="1014"/>
      <c r="DP121" s="1014"/>
      <c r="DQ121" s="1014" t="s">
        <v>
127</v>
      </c>
      <c r="DR121" s="1014"/>
      <c r="DS121" s="1014"/>
      <c r="DT121" s="1014"/>
      <c r="DU121" s="1014"/>
      <c r="DV121" s="1015" t="s">
        <v>
389</v>
      </c>
      <c r="DW121" s="1015"/>
      <c r="DX121" s="1015"/>
      <c r="DY121" s="1015"/>
      <c r="DZ121" s="1016"/>
    </row>
    <row r="122" spans="1:130" s="247" customFormat="1" ht="26.25" customHeight="1" x14ac:dyDescent="0.2">
      <c r="A122" s="1153"/>
      <c r="B122" s="1040"/>
      <c r="C122" s="1010" t="s">
        <v>
446</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
389</v>
      </c>
      <c r="AB122" s="1053"/>
      <c r="AC122" s="1053"/>
      <c r="AD122" s="1053"/>
      <c r="AE122" s="1054"/>
      <c r="AF122" s="1055" t="s">
        <v>
447</v>
      </c>
      <c r="AG122" s="1053"/>
      <c r="AH122" s="1053"/>
      <c r="AI122" s="1053"/>
      <c r="AJ122" s="1054"/>
      <c r="AK122" s="1055" t="s">
        <v>
127</v>
      </c>
      <c r="AL122" s="1053"/>
      <c r="AM122" s="1053"/>
      <c r="AN122" s="1053"/>
      <c r="AO122" s="1054"/>
      <c r="AP122" s="1056" t="s">
        <v>
447</v>
      </c>
      <c r="AQ122" s="1057"/>
      <c r="AR122" s="1057"/>
      <c r="AS122" s="1057"/>
      <c r="AT122" s="1058"/>
      <c r="AU122" s="1086"/>
      <c r="AV122" s="1087"/>
      <c r="AW122" s="1087"/>
      <c r="AX122" s="1087"/>
      <c r="AY122" s="1088"/>
      <c r="AZ122" s="1068" t="s">
        <v>
470</v>
      </c>
      <c r="BA122" s="1059"/>
      <c r="BB122" s="1059"/>
      <c r="BC122" s="1059"/>
      <c r="BD122" s="1059"/>
      <c r="BE122" s="1059"/>
      <c r="BF122" s="1059"/>
      <c r="BG122" s="1059"/>
      <c r="BH122" s="1059"/>
      <c r="BI122" s="1059"/>
      <c r="BJ122" s="1059"/>
      <c r="BK122" s="1059"/>
      <c r="BL122" s="1059"/>
      <c r="BM122" s="1059"/>
      <c r="BN122" s="1059"/>
      <c r="BO122" s="1059"/>
      <c r="BP122" s="1060"/>
      <c r="BQ122" s="1091">
        <v>
8351429</v>
      </c>
      <c r="BR122" s="1092"/>
      <c r="BS122" s="1092"/>
      <c r="BT122" s="1092"/>
      <c r="BU122" s="1092"/>
      <c r="BV122" s="1092">
        <v>
7530329</v>
      </c>
      <c r="BW122" s="1092"/>
      <c r="BX122" s="1092"/>
      <c r="BY122" s="1092"/>
      <c r="BZ122" s="1092"/>
      <c r="CA122" s="1092">
        <v>
6734177</v>
      </c>
      <c r="CB122" s="1092"/>
      <c r="CC122" s="1092"/>
      <c r="CD122" s="1092"/>
      <c r="CE122" s="1092"/>
      <c r="CF122" s="1112">
        <v>
20.399999999999999</v>
      </c>
      <c r="CG122" s="1113"/>
      <c r="CH122" s="1113"/>
      <c r="CI122" s="1113"/>
      <c r="CJ122" s="1113"/>
      <c r="CK122" s="1104"/>
      <c r="CL122" s="1105"/>
      <c r="CM122" s="1105"/>
      <c r="CN122" s="1105"/>
      <c r="CO122" s="1106"/>
      <c r="CP122" s="1114" t="s">
        <v>
400</v>
      </c>
      <c r="CQ122" s="1115"/>
      <c r="CR122" s="1115"/>
      <c r="CS122" s="1115"/>
      <c r="CT122" s="1115"/>
      <c r="CU122" s="1115"/>
      <c r="CV122" s="1115"/>
      <c r="CW122" s="1115"/>
      <c r="CX122" s="1115"/>
      <c r="CY122" s="1115"/>
      <c r="CZ122" s="1115"/>
      <c r="DA122" s="1115"/>
      <c r="DB122" s="1115"/>
      <c r="DC122" s="1115"/>
      <c r="DD122" s="1115"/>
      <c r="DE122" s="1115"/>
      <c r="DF122" s="1116"/>
      <c r="DG122" s="1013" t="s">
        <v>
447</v>
      </c>
      <c r="DH122" s="1014"/>
      <c r="DI122" s="1014"/>
      <c r="DJ122" s="1014"/>
      <c r="DK122" s="1014"/>
      <c r="DL122" s="1014" t="s">
        <v>
127</v>
      </c>
      <c r="DM122" s="1014"/>
      <c r="DN122" s="1014"/>
      <c r="DO122" s="1014"/>
      <c r="DP122" s="1014"/>
      <c r="DQ122" s="1014" t="s">
        <v>
437</v>
      </c>
      <c r="DR122" s="1014"/>
      <c r="DS122" s="1014"/>
      <c r="DT122" s="1014"/>
      <c r="DU122" s="1014"/>
      <c r="DV122" s="1015" t="s">
        <v>
127</v>
      </c>
      <c r="DW122" s="1015"/>
      <c r="DX122" s="1015"/>
      <c r="DY122" s="1015"/>
      <c r="DZ122" s="1016"/>
    </row>
    <row r="123" spans="1:130" s="247" customFormat="1" ht="26.25" customHeight="1" x14ac:dyDescent="0.2">
      <c r="A123" s="1153"/>
      <c r="B123" s="1040"/>
      <c r="C123" s="1010" t="s">
        <v>
454</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
447</v>
      </c>
      <c r="AB123" s="1053"/>
      <c r="AC123" s="1053"/>
      <c r="AD123" s="1053"/>
      <c r="AE123" s="1054"/>
      <c r="AF123" s="1055" t="s">
        <v>
389</v>
      </c>
      <c r="AG123" s="1053"/>
      <c r="AH123" s="1053"/>
      <c r="AI123" s="1053"/>
      <c r="AJ123" s="1054"/>
      <c r="AK123" s="1055" t="s">
        <v>
389</v>
      </c>
      <c r="AL123" s="1053"/>
      <c r="AM123" s="1053"/>
      <c r="AN123" s="1053"/>
      <c r="AO123" s="1054"/>
      <c r="AP123" s="1056" t="s">
        <v>
447</v>
      </c>
      <c r="AQ123" s="1057"/>
      <c r="AR123" s="1057"/>
      <c r="AS123" s="1057"/>
      <c r="AT123" s="1058"/>
      <c r="AU123" s="1089"/>
      <c r="AV123" s="1090"/>
      <c r="AW123" s="1090"/>
      <c r="AX123" s="1090"/>
      <c r="AY123" s="1090"/>
      <c r="AZ123" s="278" t="s">
        <v>
184</v>
      </c>
      <c r="BA123" s="278"/>
      <c r="BB123" s="278"/>
      <c r="BC123" s="278"/>
      <c r="BD123" s="278"/>
      <c r="BE123" s="278"/>
      <c r="BF123" s="278"/>
      <c r="BG123" s="278"/>
      <c r="BH123" s="278"/>
      <c r="BI123" s="278"/>
      <c r="BJ123" s="278"/>
      <c r="BK123" s="278"/>
      <c r="BL123" s="278"/>
      <c r="BM123" s="278"/>
      <c r="BN123" s="278"/>
      <c r="BO123" s="1069" t="s">
        <v>
471</v>
      </c>
      <c r="BP123" s="1100"/>
      <c r="BQ123" s="1159">
        <v>
122580250</v>
      </c>
      <c r="BR123" s="1160"/>
      <c r="BS123" s="1160"/>
      <c r="BT123" s="1160"/>
      <c r="BU123" s="1160"/>
      <c r="BV123" s="1160">
        <v>
122547297</v>
      </c>
      <c r="BW123" s="1160"/>
      <c r="BX123" s="1160"/>
      <c r="BY123" s="1160"/>
      <c r="BZ123" s="1160"/>
      <c r="CA123" s="1160">
        <v>
125407572</v>
      </c>
      <c r="CB123" s="1160"/>
      <c r="CC123" s="1160"/>
      <c r="CD123" s="1160"/>
      <c r="CE123" s="1160"/>
      <c r="CF123" s="1093"/>
      <c r="CG123" s="1094"/>
      <c r="CH123" s="1094"/>
      <c r="CI123" s="1094"/>
      <c r="CJ123" s="1095"/>
      <c r="CK123" s="1104"/>
      <c r="CL123" s="1105"/>
      <c r="CM123" s="1105"/>
      <c r="CN123" s="1105"/>
      <c r="CO123" s="1106"/>
      <c r="CP123" s="1114"/>
      <c r="CQ123" s="1115"/>
      <c r="CR123" s="1115"/>
      <c r="CS123" s="1115"/>
      <c r="CT123" s="1115"/>
      <c r="CU123" s="1115"/>
      <c r="CV123" s="1115"/>
      <c r="CW123" s="1115"/>
      <c r="CX123" s="1115"/>
      <c r="CY123" s="1115"/>
      <c r="CZ123" s="1115"/>
      <c r="DA123" s="1115"/>
      <c r="DB123" s="1115"/>
      <c r="DC123" s="1115"/>
      <c r="DD123" s="1115"/>
      <c r="DE123" s="1115"/>
      <c r="DF123" s="1116"/>
      <c r="DG123" s="1052"/>
      <c r="DH123" s="1053"/>
      <c r="DI123" s="1053"/>
      <c r="DJ123" s="1053"/>
      <c r="DK123" s="1054"/>
      <c r="DL123" s="1055"/>
      <c r="DM123" s="1053"/>
      <c r="DN123" s="1053"/>
      <c r="DO123" s="1053"/>
      <c r="DP123" s="1054"/>
      <c r="DQ123" s="1055"/>
      <c r="DR123" s="1053"/>
      <c r="DS123" s="1053"/>
      <c r="DT123" s="1053"/>
      <c r="DU123" s="1054"/>
      <c r="DV123" s="1056"/>
      <c r="DW123" s="1057"/>
      <c r="DX123" s="1057"/>
      <c r="DY123" s="1057"/>
      <c r="DZ123" s="1058"/>
    </row>
    <row r="124" spans="1:130" s="247" customFormat="1" ht="26.25" customHeight="1" thickBot="1" x14ac:dyDescent="0.25">
      <c r="A124" s="1153"/>
      <c r="B124" s="1040"/>
      <c r="C124" s="1010" t="s">
        <v>
457</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
427</v>
      </c>
      <c r="AB124" s="1053"/>
      <c r="AC124" s="1053"/>
      <c r="AD124" s="1053"/>
      <c r="AE124" s="1054"/>
      <c r="AF124" s="1055" t="s">
        <v>
127</v>
      </c>
      <c r="AG124" s="1053"/>
      <c r="AH124" s="1053"/>
      <c r="AI124" s="1053"/>
      <c r="AJ124" s="1054"/>
      <c r="AK124" s="1055" t="s">
        <v>
389</v>
      </c>
      <c r="AL124" s="1053"/>
      <c r="AM124" s="1053"/>
      <c r="AN124" s="1053"/>
      <c r="AO124" s="1054"/>
      <c r="AP124" s="1056" t="s">
        <v>
427</v>
      </c>
      <c r="AQ124" s="1057"/>
      <c r="AR124" s="1057"/>
      <c r="AS124" s="1057"/>
      <c r="AT124" s="1058"/>
      <c r="AU124" s="1155" t="s">
        <v>
472</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
440</v>
      </c>
      <c r="BR124" s="1122"/>
      <c r="BS124" s="1122"/>
      <c r="BT124" s="1122"/>
      <c r="BU124" s="1122"/>
      <c r="BV124" s="1122" t="s">
        <v>
427</v>
      </c>
      <c r="BW124" s="1122"/>
      <c r="BX124" s="1122"/>
      <c r="BY124" s="1122"/>
      <c r="BZ124" s="1122"/>
      <c r="CA124" s="1122" t="s">
        <v>
127</v>
      </c>
      <c r="CB124" s="1122"/>
      <c r="CC124" s="1122"/>
      <c r="CD124" s="1122"/>
      <c r="CE124" s="1122"/>
      <c r="CF124" s="1123"/>
      <c r="CG124" s="1124"/>
      <c r="CH124" s="1124"/>
      <c r="CI124" s="1124"/>
      <c r="CJ124" s="1125"/>
      <c r="CK124" s="1107"/>
      <c r="CL124" s="1107"/>
      <c r="CM124" s="1107"/>
      <c r="CN124" s="1107"/>
      <c r="CO124" s="1108"/>
      <c r="CP124" s="1114" t="s">
        <v>
473</v>
      </c>
      <c r="CQ124" s="1115"/>
      <c r="CR124" s="1115"/>
      <c r="CS124" s="1115"/>
      <c r="CT124" s="1115"/>
      <c r="CU124" s="1115"/>
      <c r="CV124" s="1115"/>
      <c r="CW124" s="1115"/>
      <c r="CX124" s="1115"/>
      <c r="CY124" s="1115"/>
      <c r="CZ124" s="1115"/>
      <c r="DA124" s="1115"/>
      <c r="DB124" s="1115"/>
      <c r="DC124" s="1115"/>
      <c r="DD124" s="1115"/>
      <c r="DE124" s="1115"/>
      <c r="DF124" s="1116"/>
      <c r="DG124" s="1099" t="s">
        <v>
389</v>
      </c>
      <c r="DH124" s="1078"/>
      <c r="DI124" s="1078"/>
      <c r="DJ124" s="1078"/>
      <c r="DK124" s="1079"/>
      <c r="DL124" s="1077" t="s">
        <v>
440</v>
      </c>
      <c r="DM124" s="1078"/>
      <c r="DN124" s="1078"/>
      <c r="DO124" s="1078"/>
      <c r="DP124" s="1079"/>
      <c r="DQ124" s="1077" t="s">
        <v>
389</v>
      </c>
      <c r="DR124" s="1078"/>
      <c r="DS124" s="1078"/>
      <c r="DT124" s="1078"/>
      <c r="DU124" s="1079"/>
      <c r="DV124" s="1080" t="s">
        <v>
440</v>
      </c>
      <c r="DW124" s="1081"/>
      <c r="DX124" s="1081"/>
      <c r="DY124" s="1081"/>
      <c r="DZ124" s="1082"/>
    </row>
    <row r="125" spans="1:130" s="247" customFormat="1" ht="26.25" customHeight="1" x14ac:dyDescent="0.2">
      <c r="A125" s="1153"/>
      <c r="B125" s="1040"/>
      <c r="C125" s="1010" t="s">
        <v>
459</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
389</v>
      </c>
      <c r="AB125" s="1053"/>
      <c r="AC125" s="1053"/>
      <c r="AD125" s="1053"/>
      <c r="AE125" s="1054"/>
      <c r="AF125" s="1055" t="s">
        <v>
440</v>
      </c>
      <c r="AG125" s="1053"/>
      <c r="AH125" s="1053"/>
      <c r="AI125" s="1053"/>
      <c r="AJ125" s="1054"/>
      <c r="AK125" s="1055" t="s">
        <v>
440</v>
      </c>
      <c r="AL125" s="1053"/>
      <c r="AM125" s="1053"/>
      <c r="AN125" s="1053"/>
      <c r="AO125" s="1054"/>
      <c r="AP125" s="1056" t="s">
        <v>
389</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
474</v>
      </c>
      <c r="CL125" s="1102"/>
      <c r="CM125" s="1102"/>
      <c r="CN125" s="1102"/>
      <c r="CO125" s="1103"/>
      <c r="CP125" s="1034" t="s">
        <v>
475</v>
      </c>
      <c r="CQ125" s="983"/>
      <c r="CR125" s="983"/>
      <c r="CS125" s="983"/>
      <c r="CT125" s="983"/>
      <c r="CU125" s="983"/>
      <c r="CV125" s="983"/>
      <c r="CW125" s="983"/>
      <c r="CX125" s="983"/>
      <c r="CY125" s="983"/>
      <c r="CZ125" s="983"/>
      <c r="DA125" s="983"/>
      <c r="DB125" s="983"/>
      <c r="DC125" s="983"/>
      <c r="DD125" s="983"/>
      <c r="DE125" s="983"/>
      <c r="DF125" s="984"/>
      <c r="DG125" s="1020" t="s">
        <v>
440</v>
      </c>
      <c r="DH125" s="1021"/>
      <c r="DI125" s="1021"/>
      <c r="DJ125" s="1021"/>
      <c r="DK125" s="1021"/>
      <c r="DL125" s="1021" t="s">
        <v>
389</v>
      </c>
      <c r="DM125" s="1021"/>
      <c r="DN125" s="1021"/>
      <c r="DO125" s="1021"/>
      <c r="DP125" s="1021"/>
      <c r="DQ125" s="1021" t="s">
        <v>
127</v>
      </c>
      <c r="DR125" s="1021"/>
      <c r="DS125" s="1021"/>
      <c r="DT125" s="1021"/>
      <c r="DU125" s="1021"/>
      <c r="DV125" s="1022" t="s">
        <v>
127</v>
      </c>
      <c r="DW125" s="1022"/>
      <c r="DX125" s="1022"/>
      <c r="DY125" s="1022"/>
      <c r="DZ125" s="1023"/>
    </row>
    <row r="126" spans="1:130" s="247" customFormat="1" ht="26.25" customHeight="1" thickBot="1" x14ac:dyDescent="0.25">
      <c r="A126" s="1153"/>
      <c r="B126" s="1040"/>
      <c r="C126" s="1010" t="s">
        <v>
461</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
440</v>
      </c>
      <c r="AB126" s="1053"/>
      <c r="AC126" s="1053"/>
      <c r="AD126" s="1053"/>
      <c r="AE126" s="1054"/>
      <c r="AF126" s="1055" t="s">
        <v>
389</v>
      </c>
      <c r="AG126" s="1053"/>
      <c r="AH126" s="1053"/>
      <c r="AI126" s="1053"/>
      <c r="AJ126" s="1054"/>
      <c r="AK126" s="1055" t="s">
        <v>
440</v>
      </c>
      <c r="AL126" s="1053"/>
      <c r="AM126" s="1053"/>
      <c r="AN126" s="1053"/>
      <c r="AO126" s="1054"/>
      <c r="AP126" s="1056" t="s">
        <v>
435</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
476</v>
      </c>
      <c r="CQ126" s="1044"/>
      <c r="CR126" s="1044"/>
      <c r="CS126" s="1044"/>
      <c r="CT126" s="1044"/>
      <c r="CU126" s="1044"/>
      <c r="CV126" s="1044"/>
      <c r="CW126" s="1044"/>
      <c r="CX126" s="1044"/>
      <c r="CY126" s="1044"/>
      <c r="CZ126" s="1044"/>
      <c r="DA126" s="1044"/>
      <c r="DB126" s="1044"/>
      <c r="DC126" s="1044"/>
      <c r="DD126" s="1044"/>
      <c r="DE126" s="1044"/>
      <c r="DF126" s="1045"/>
      <c r="DG126" s="1013" t="s">
        <v>
435</v>
      </c>
      <c r="DH126" s="1014"/>
      <c r="DI126" s="1014"/>
      <c r="DJ126" s="1014"/>
      <c r="DK126" s="1014"/>
      <c r="DL126" s="1014" t="s">
        <v>
435</v>
      </c>
      <c r="DM126" s="1014"/>
      <c r="DN126" s="1014"/>
      <c r="DO126" s="1014"/>
      <c r="DP126" s="1014"/>
      <c r="DQ126" s="1014" t="s">
        <v>
440</v>
      </c>
      <c r="DR126" s="1014"/>
      <c r="DS126" s="1014"/>
      <c r="DT126" s="1014"/>
      <c r="DU126" s="1014"/>
      <c r="DV126" s="1015" t="s">
        <v>
437</v>
      </c>
      <c r="DW126" s="1015"/>
      <c r="DX126" s="1015"/>
      <c r="DY126" s="1015"/>
      <c r="DZ126" s="1016"/>
    </row>
    <row r="127" spans="1:130" s="247" customFormat="1" ht="26.25" customHeight="1" x14ac:dyDescent="0.2">
      <c r="A127" s="1154"/>
      <c r="B127" s="1042"/>
      <c r="C127" s="1096" t="s">
        <v>
477</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
127</v>
      </c>
      <c r="AB127" s="1053"/>
      <c r="AC127" s="1053"/>
      <c r="AD127" s="1053"/>
      <c r="AE127" s="1054"/>
      <c r="AF127" s="1055" t="s">
        <v>
389</v>
      </c>
      <c r="AG127" s="1053"/>
      <c r="AH127" s="1053"/>
      <c r="AI127" s="1053"/>
      <c r="AJ127" s="1054"/>
      <c r="AK127" s="1055" t="s">
        <v>
389</v>
      </c>
      <c r="AL127" s="1053"/>
      <c r="AM127" s="1053"/>
      <c r="AN127" s="1053"/>
      <c r="AO127" s="1054"/>
      <c r="AP127" s="1056" t="s">
        <v>
389</v>
      </c>
      <c r="AQ127" s="1057"/>
      <c r="AR127" s="1057"/>
      <c r="AS127" s="1057"/>
      <c r="AT127" s="1058"/>
      <c r="AU127" s="283"/>
      <c r="AV127" s="283"/>
      <c r="AW127" s="283"/>
      <c r="AX127" s="1126" t="s">
        <v>
478</v>
      </c>
      <c r="AY127" s="1127"/>
      <c r="AZ127" s="1127"/>
      <c r="BA127" s="1127"/>
      <c r="BB127" s="1127"/>
      <c r="BC127" s="1127"/>
      <c r="BD127" s="1127"/>
      <c r="BE127" s="1128"/>
      <c r="BF127" s="1129" t="s">
        <v>
479</v>
      </c>
      <c r="BG127" s="1127"/>
      <c r="BH127" s="1127"/>
      <c r="BI127" s="1127"/>
      <c r="BJ127" s="1127"/>
      <c r="BK127" s="1127"/>
      <c r="BL127" s="1128"/>
      <c r="BM127" s="1129" t="s">
        <v>
480</v>
      </c>
      <c r="BN127" s="1127"/>
      <c r="BO127" s="1127"/>
      <c r="BP127" s="1127"/>
      <c r="BQ127" s="1127"/>
      <c r="BR127" s="1127"/>
      <c r="BS127" s="1128"/>
      <c r="BT127" s="1129" t="s">
        <v>
481</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
482</v>
      </c>
      <c r="CQ127" s="1044"/>
      <c r="CR127" s="1044"/>
      <c r="CS127" s="1044"/>
      <c r="CT127" s="1044"/>
      <c r="CU127" s="1044"/>
      <c r="CV127" s="1044"/>
      <c r="CW127" s="1044"/>
      <c r="CX127" s="1044"/>
      <c r="CY127" s="1044"/>
      <c r="CZ127" s="1044"/>
      <c r="DA127" s="1044"/>
      <c r="DB127" s="1044"/>
      <c r="DC127" s="1044"/>
      <c r="DD127" s="1044"/>
      <c r="DE127" s="1044"/>
      <c r="DF127" s="1045"/>
      <c r="DG127" s="1013" t="s">
        <v>
389</v>
      </c>
      <c r="DH127" s="1014"/>
      <c r="DI127" s="1014"/>
      <c r="DJ127" s="1014"/>
      <c r="DK127" s="1014"/>
      <c r="DL127" s="1014" t="s">
        <v>
435</v>
      </c>
      <c r="DM127" s="1014"/>
      <c r="DN127" s="1014"/>
      <c r="DO127" s="1014"/>
      <c r="DP127" s="1014"/>
      <c r="DQ127" s="1014" t="s">
        <v>
389</v>
      </c>
      <c r="DR127" s="1014"/>
      <c r="DS127" s="1014"/>
      <c r="DT127" s="1014"/>
      <c r="DU127" s="1014"/>
      <c r="DV127" s="1015" t="s">
        <v>
435</v>
      </c>
      <c r="DW127" s="1015"/>
      <c r="DX127" s="1015"/>
      <c r="DY127" s="1015"/>
      <c r="DZ127" s="1016"/>
    </row>
    <row r="128" spans="1:130" s="247" customFormat="1" ht="26.25" customHeight="1" thickBot="1" x14ac:dyDescent="0.25">
      <c r="A128" s="1137" t="s">
        <v>
483</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
484</v>
      </c>
      <c r="X128" s="1139"/>
      <c r="Y128" s="1139"/>
      <c r="Z128" s="1140"/>
      <c r="AA128" s="1141">
        <v>
12887</v>
      </c>
      <c r="AB128" s="1142"/>
      <c r="AC128" s="1142"/>
      <c r="AD128" s="1142"/>
      <c r="AE128" s="1143"/>
      <c r="AF128" s="1144">
        <v>
12887</v>
      </c>
      <c r="AG128" s="1142"/>
      <c r="AH128" s="1142"/>
      <c r="AI128" s="1142"/>
      <c r="AJ128" s="1143"/>
      <c r="AK128" s="1144">
        <v>
12887</v>
      </c>
      <c r="AL128" s="1142"/>
      <c r="AM128" s="1142"/>
      <c r="AN128" s="1142"/>
      <c r="AO128" s="1143"/>
      <c r="AP128" s="1145"/>
      <c r="AQ128" s="1146"/>
      <c r="AR128" s="1146"/>
      <c r="AS128" s="1146"/>
      <c r="AT128" s="1147"/>
      <c r="AU128" s="283"/>
      <c r="AV128" s="283"/>
      <c r="AW128" s="283"/>
      <c r="AX128" s="982" t="s">
        <v>
485</v>
      </c>
      <c r="AY128" s="983"/>
      <c r="AZ128" s="983"/>
      <c r="BA128" s="983"/>
      <c r="BB128" s="983"/>
      <c r="BC128" s="983"/>
      <c r="BD128" s="983"/>
      <c r="BE128" s="984"/>
      <c r="BF128" s="1148" t="s">
        <v>
389</v>
      </c>
      <c r="BG128" s="1149"/>
      <c r="BH128" s="1149"/>
      <c r="BI128" s="1149"/>
      <c r="BJ128" s="1149"/>
      <c r="BK128" s="1149"/>
      <c r="BL128" s="1150"/>
      <c r="BM128" s="1148">
        <v>
11.65</v>
      </c>
      <c r="BN128" s="1149"/>
      <c r="BO128" s="1149"/>
      <c r="BP128" s="1149"/>
      <c r="BQ128" s="1149"/>
      <c r="BR128" s="1149"/>
      <c r="BS128" s="1150"/>
      <c r="BT128" s="1148">
        <v>
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
486</v>
      </c>
      <c r="CQ128" s="1131"/>
      <c r="CR128" s="1131"/>
      <c r="CS128" s="1131"/>
      <c r="CT128" s="1131"/>
      <c r="CU128" s="1131"/>
      <c r="CV128" s="1131"/>
      <c r="CW128" s="1131"/>
      <c r="CX128" s="1131"/>
      <c r="CY128" s="1131"/>
      <c r="CZ128" s="1131"/>
      <c r="DA128" s="1131"/>
      <c r="DB128" s="1131"/>
      <c r="DC128" s="1131"/>
      <c r="DD128" s="1131"/>
      <c r="DE128" s="1131"/>
      <c r="DF128" s="1132"/>
      <c r="DG128" s="1133" t="s">
        <v>
389</v>
      </c>
      <c r="DH128" s="1134"/>
      <c r="DI128" s="1134"/>
      <c r="DJ128" s="1134"/>
      <c r="DK128" s="1134"/>
      <c r="DL128" s="1134" t="s">
        <v>
389</v>
      </c>
      <c r="DM128" s="1134"/>
      <c r="DN128" s="1134"/>
      <c r="DO128" s="1134"/>
      <c r="DP128" s="1134"/>
      <c r="DQ128" s="1134" t="s">
        <v>
389</v>
      </c>
      <c r="DR128" s="1134"/>
      <c r="DS128" s="1134"/>
      <c r="DT128" s="1134"/>
      <c r="DU128" s="1134"/>
      <c r="DV128" s="1135" t="s">
        <v>
389</v>
      </c>
      <c r="DW128" s="1135"/>
      <c r="DX128" s="1135"/>
      <c r="DY128" s="1135"/>
      <c r="DZ128" s="1136"/>
    </row>
    <row r="129" spans="1:131" s="247" customFormat="1" ht="26.25" customHeight="1" x14ac:dyDescent="0.2">
      <c r="A129" s="1024" t="s">
        <v>
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
487</v>
      </c>
      <c r="X129" s="1168"/>
      <c r="Y129" s="1168"/>
      <c r="Z129" s="1169"/>
      <c r="AA129" s="1052">
        <v>
31025279</v>
      </c>
      <c r="AB129" s="1053"/>
      <c r="AC129" s="1053"/>
      <c r="AD129" s="1053"/>
      <c r="AE129" s="1054"/>
      <c r="AF129" s="1055">
        <v>
32489325</v>
      </c>
      <c r="AG129" s="1053"/>
      <c r="AH129" s="1053"/>
      <c r="AI129" s="1053"/>
      <c r="AJ129" s="1054"/>
      <c r="AK129" s="1055">
        <v>
33800225</v>
      </c>
      <c r="AL129" s="1053"/>
      <c r="AM129" s="1053"/>
      <c r="AN129" s="1053"/>
      <c r="AO129" s="1054"/>
      <c r="AP129" s="1170"/>
      <c r="AQ129" s="1171"/>
      <c r="AR129" s="1171"/>
      <c r="AS129" s="1171"/>
      <c r="AT129" s="1172"/>
      <c r="AU129" s="285"/>
      <c r="AV129" s="285"/>
      <c r="AW129" s="285"/>
      <c r="AX129" s="1161" t="s">
        <v>
488</v>
      </c>
      <c r="AY129" s="1044"/>
      <c r="AZ129" s="1044"/>
      <c r="BA129" s="1044"/>
      <c r="BB129" s="1044"/>
      <c r="BC129" s="1044"/>
      <c r="BD129" s="1044"/>
      <c r="BE129" s="1045"/>
      <c r="BF129" s="1162" t="s">
        <v>
389</v>
      </c>
      <c r="BG129" s="1163"/>
      <c r="BH129" s="1163"/>
      <c r="BI129" s="1163"/>
      <c r="BJ129" s="1163"/>
      <c r="BK129" s="1163"/>
      <c r="BL129" s="1164"/>
      <c r="BM129" s="1162">
        <v>
16.649999999999999</v>
      </c>
      <c r="BN129" s="1163"/>
      <c r="BO129" s="1163"/>
      <c r="BP129" s="1163"/>
      <c r="BQ129" s="1163"/>
      <c r="BR129" s="1163"/>
      <c r="BS129" s="1164"/>
      <c r="BT129" s="1162">
        <v>
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1024" t="s">
        <v>
489</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
490</v>
      </c>
      <c r="X130" s="1168"/>
      <c r="Y130" s="1168"/>
      <c r="Z130" s="1169"/>
      <c r="AA130" s="1052">
        <v>
962950</v>
      </c>
      <c r="AB130" s="1053"/>
      <c r="AC130" s="1053"/>
      <c r="AD130" s="1053"/>
      <c r="AE130" s="1054"/>
      <c r="AF130" s="1055">
        <v>
894030</v>
      </c>
      <c r="AG130" s="1053"/>
      <c r="AH130" s="1053"/>
      <c r="AI130" s="1053"/>
      <c r="AJ130" s="1054"/>
      <c r="AK130" s="1055">
        <v>
862584</v>
      </c>
      <c r="AL130" s="1053"/>
      <c r="AM130" s="1053"/>
      <c r="AN130" s="1053"/>
      <c r="AO130" s="1054"/>
      <c r="AP130" s="1170"/>
      <c r="AQ130" s="1171"/>
      <c r="AR130" s="1171"/>
      <c r="AS130" s="1171"/>
      <c r="AT130" s="1172"/>
      <c r="AU130" s="285"/>
      <c r="AV130" s="285"/>
      <c r="AW130" s="285"/>
      <c r="AX130" s="1161" t="s">
        <v>
491</v>
      </c>
      <c r="AY130" s="1044"/>
      <c r="AZ130" s="1044"/>
      <c r="BA130" s="1044"/>
      <c r="BB130" s="1044"/>
      <c r="BC130" s="1044"/>
      <c r="BD130" s="1044"/>
      <c r="BE130" s="1045"/>
      <c r="BF130" s="1198">
        <v>
0</v>
      </c>
      <c r="BG130" s="1199"/>
      <c r="BH130" s="1199"/>
      <c r="BI130" s="1199"/>
      <c r="BJ130" s="1199"/>
      <c r="BK130" s="1199"/>
      <c r="BL130" s="1200"/>
      <c r="BM130" s="1198">
        <v>
25</v>
      </c>
      <c r="BN130" s="1199"/>
      <c r="BO130" s="1199"/>
      <c r="BP130" s="1199"/>
      <c r="BQ130" s="1199"/>
      <c r="BR130" s="1199"/>
      <c r="BS130" s="1200"/>
      <c r="BT130" s="1198">
        <v>
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
492</v>
      </c>
      <c r="X131" s="1206"/>
      <c r="Y131" s="1206"/>
      <c r="Z131" s="1207"/>
      <c r="AA131" s="1099">
        <v>
30062329</v>
      </c>
      <c r="AB131" s="1078"/>
      <c r="AC131" s="1078"/>
      <c r="AD131" s="1078"/>
      <c r="AE131" s="1079"/>
      <c r="AF131" s="1077">
        <v>
31595295</v>
      </c>
      <c r="AG131" s="1078"/>
      <c r="AH131" s="1078"/>
      <c r="AI131" s="1078"/>
      <c r="AJ131" s="1079"/>
      <c r="AK131" s="1077">
        <v>
32937641</v>
      </c>
      <c r="AL131" s="1078"/>
      <c r="AM131" s="1078"/>
      <c r="AN131" s="1078"/>
      <c r="AO131" s="1079"/>
      <c r="AP131" s="1208"/>
      <c r="AQ131" s="1209"/>
      <c r="AR131" s="1209"/>
      <c r="AS131" s="1209"/>
      <c r="AT131" s="1210"/>
      <c r="AU131" s="285"/>
      <c r="AV131" s="285"/>
      <c r="AW131" s="285"/>
      <c r="AX131" s="1180" t="s">
        <v>
493</v>
      </c>
      <c r="AY131" s="1131"/>
      <c r="AZ131" s="1131"/>
      <c r="BA131" s="1131"/>
      <c r="BB131" s="1131"/>
      <c r="BC131" s="1131"/>
      <c r="BD131" s="1131"/>
      <c r="BE131" s="1132"/>
      <c r="BF131" s="1181" t="s">
        <v>
494</v>
      </c>
      <c r="BG131" s="1182"/>
      <c r="BH131" s="1182"/>
      <c r="BI131" s="1182"/>
      <c r="BJ131" s="1182"/>
      <c r="BK131" s="1182"/>
      <c r="BL131" s="1183"/>
      <c r="BM131" s="1181">
        <v>
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1187" t="s">
        <v>
495</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
496</v>
      </c>
      <c r="W132" s="1191"/>
      <c r="X132" s="1191"/>
      <c r="Y132" s="1191"/>
      <c r="Z132" s="1192"/>
      <c r="AA132" s="1193">
        <v>
0.39297354499999998</v>
      </c>
      <c r="AB132" s="1194"/>
      <c r="AC132" s="1194"/>
      <c r="AD132" s="1194"/>
      <c r="AE132" s="1195"/>
      <c r="AF132" s="1196">
        <v>
-0.13805853100000001</v>
      </c>
      <c r="AG132" s="1194"/>
      <c r="AH132" s="1194"/>
      <c r="AI132" s="1194"/>
      <c r="AJ132" s="1195"/>
      <c r="AK132" s="1196">
        <v>
-0.31713260799999998</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
497</v>
      </c>
      <c r="W133" s="1174"/>
      <c r="X133" s="1174"/>
      <c r="Y133" s="1174"/>
      <c r="Z133" s="1175"/>
      <c r="AA133" s="1176">
        <v>
0.5</v>
      </c>
      <c r="AB133" s="1177"/>
      <c r="AC133" s="1177"/>
      <c r="AD133" s="1177"/>
      <c r="AE133" s="1178"/>
      <c r="AF133" s="1176">
        <v>
0.3</v>
      </c>
      <c r="AG133" s="1177"/>
      <c r="AH133" s="1177"/>
      <c r="AI133" s="1177"/>
      <c r="AJ133" s="1178"/>
      <c r="AK133" s="1176">
        <v>
0</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2"/>
  </sheetData>
  <sheetProtection algorithmName="SHA-512" hashValue="YIJS9Q5JJ3oUQbBn0/7r2Vu1RbWtYWesp+mcl2238g5QYuTW4Z+vXHWM5jxrpIrDMr+C/yEI3xWfJnrvqrOymA==" saltValue="ukfw+z80/A9w2Us0Omc1W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
&amp;C&amp;P/&amp;N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2"/>
  <cols>
    <col min="1" max="120" width="2.77734375" style="292" customWidth="1"/>
    <col min="121" max="121" width="0" style="291" hidden="1" customWidth="1"/>
    <col min="122" max="16384" width="9" style="291" hidden="1"/>
  </cols>
  <sheetData>
    <row r="1" spans="1:120" ht="13.2"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1"/>
    </row>
    <row r="17" spans="119:120" ht="13.2" x14ac:dyDescent="0.2">
      <c r="DP17" s="291"/>
    </row>
    <row r="18" spans="119:120" ht="13.2" x14ac:dyDescent="0.2"/>
    <row r="19" spans="119:120" ht="13.2" x14ac:dyDescent="0.2"/>
    <row r="20" spans="119:120" ht="13.2" x14ac:dyDescent="0.2">
      <c r="DO20" s="291"/>
      <c r="DP20" s="291"/>
    </row>
    <row r="21" spans="119:120" ht="13.2" x14ac:dyDescent="0.2">
      <c r="DP21" s="291"/>
    </row>
    <row r="22" spans="119:120" ht="13.2" x14ac:dyDescent="0.2"/>
    <row r="23" spans="119:120" ht="13.2" x14ac:dyDescent="0.2">
      <c r="DO23" s="291"/>
      <c r="DP23" s="291"/>
    </row>
    <row r="24" spans="119:120" ht="13.2" x14ac:dyDescent="0.2">
      <c r="DP24" s="291"/>
    </row>
    <row r="25" spans="119:120" ht="13.2" x14ac:dyDescent="0.2">
      <c r="DP25" s="291"/>
    </row>
    <row r="26" spans="119:120" ht="13.2" x14ac:dyDescent="0.2">
      <c r="DO26" s="291"/>
      <c r="DP26" s="291"/>
    </row>
    <row r="27" spans="119:120" ht="13.2" x14ac:dyDescent="0.2"/>
    <row r="28" spans="119:120" ht="13.2" x14ac:dyDescent="0.2">
      <c r="DO28" s="291"/>
      <c r="DP28" s="291"/>
    </row>
    <row r="29" spans="119:120" ht="13.2" x14ac:dyDescent="0.2">
      <c r="DP29" s="291"/>
    </row>
    <row r="30" spans="119:120" ht="13.2" x14ac:dyDescent="0.2"/>
    <row r="31" spans="119:120" ht="13.2" x14ac:dyDescent="0.2">
      <c r="DO31" s="291"/>
      <c r="DP31" s="291"/>
    </row>
    <row r="32" spans="119:120" ht="13.2" x14ac:dyDescent="0.2"/>
    <row r="33" spans="98:120" ht="13.2" x14ac:dyDescent="0.2">
      <c r="DO33" s="291"/>
      <c r="DP33" s="291"/>
    </row>
    <row r="34" spans="98:120" ht="13.2" x14ac:dyDescent="0.2">
      <c r="DM34" s="291"/>
    </row>
    <row r="35" spans="98:120" ht="13.2" x14ac:dyDescent="0.2">
      <c r="CT35" s="291"/>
      <c r="CU35" s="291"/>
      <c r="CV35" s="291"/>
      <c r="CY35" s="291"/>
      <c r="CZ35" s="291"/>
      <c r="DA35" s="291"/>
      <c r="DD35" s="291"/>
      <c r="DE35" s="291"/>
      <c r="DF35" s="291"/>
      <c r="DI35" s="291"/>
      <c r="DJ35" s="291"/>
      <c r="DK35" s="291"/>
      <c r="DM35" s="291"/>
      <c r="DN35" s="291"/>
      <c r="DO35" s="291"/>
      <c r="DP35" s="291"/>
    </row>
    <row r="36" spans="98:120" ht="13.2" x14ac:dyDescent="0.2"/>
    <row r="37" spans="98:120" ht="13.2" x14ac:dyDescent="0.2">
      <c r="CW37" s="291"/>
      <c r="DB37" s="291"/>
      <c r="DG37" s="291"/>
      <c r="DL37" s="291"/>
      <c r="DP37" s="291"/>
    </row>
    <row r="38" spans="98:120" ht="13.2"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1"/>
      <c r="DO49" s="291"/>
      <c r="DP49" s="291"/>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1"/>
      <c r="CS63" s="291"/>
      <c r="CX63" s="291"/>
      <c r="DC63" s="291"/>
      <c r="DH63" s="291"/>
    </row>
    <row r="64" spans="22:120" ht="13.2" x14ac:dyDescent="0.2">
      <c r="V64" s="291"/>
    </row>
    <row r="65" spans="15:120" ht="13.2"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2" x14ac:dyDescent="0.2">
      <c r="Q66" s="291"/>
      <c r="S66" s="291"/>
      <c r="U66" s="291"/>
      <c r="DM66" s="291"/>
    </row>
    <row r="67" spans="15:120" ht="13.2"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2" x14ac:dyDescent="0.2"/>
    <row r="69" spans="15:120" ht="13.2" x14ac:dyDescent="0.2"/>
    <row r="70" spans="15:120" ht="13.2" x14ac:dyDescent="0.2"/>
    <row r="71" spans="15:120" ht="13.2" x14ac:dyDescent="0.2"/>
    <row r="72" spans="15:120" ht="13.2" x14ac:dyDescent="0.2">
      <c r="DP72" s="291"/>
    </row>
    <row r="73" spans="15:120" ht="13.2" x14ac:dyDescent="0.2">
      <c r="DP73" s="291"/>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1"/>
      <c r="CX96" s="291"/>
      <c r="DC96" s="291"/>
      <c r="DH96" s="291"/>
    </row>
    <row r="97" spans="24:120" ht="13.2" x14ac:dyDescent="0.2">
      <c r="CS97" s="291"/>
      <c r="CX97" s="291"/>
      <c r="DC97" s="291"/>
      <c r="DH97" s="291"/>
      <c r="DP97" s="292" t="s">
        <v>
498</v>
      </c>
    </row>
    <row r="98" spans="24:120" ht="13.2" hidden="1" x14ac:dyDescent="0.2">
      <c r="CS98" s="291"/>
      <c r="CX98" s="291"/>
      <c r="DC98" s="291"/>
      <c r="DH98" s="291"/>
    </row>
    <row r="99" spans="24:120" ht="13.2"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2" hidden="1" x14ac:dyDescent="0.2">
      <c r="CT103" s="291"/>
      <c r="CV103" s="291"/>
      <c r="CW103" s="291"/>
      <c r="CY103" s="291"/>
      <c r="DA103" s="291"/>
      <c r="DB103" s="291"/>
      <c r="DD103" s="291"/>
      <c r="DF103" s="291"/>
      <c r="DG103" s="291"/>
      <c r="DI103" s="291"/>
      <c r="DK103" s="291"/>
      <c r="DL103" s="291"/>
      <c r="DM103" s="291"/>
      <c r="DN103" s="291"/>
      <c r="DO103" s="291"/>
      <c r="DP103" s="291"/>
    </row>
    <row r="104" spans="24:120" ht="13.2"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pFOdhnVgeAQS3ed38h/IOpG46GBFNJiBy9h67kb1AKT0p0A3h8Qk6lff2Pr2/iJ8B0RA0Fp251t8JFtMY6bb4w==" saltValue="sVvZm9kAyZA/i/zg918veQ==" spinCount="100000" sheet="1" objects="1" scenarios="1"/>
  <dataConsolidate/>
  <phoneticPr fontId="2"/>
  <printOptions horizontalCentered="1" verticalCentered="1"/>
  <pageMargins left="0" right="0" top="0" bottom="0" header="0" footer="0"/>
  <headerFooter alignWithMargins="0">
    <oddFooter>
&amp;C&amp;P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92" customWidth="1"/>
    <col min="117" max="16384" width="9" style="291" hidden="1"/>
  </cols>
  <sheetData>
    <row r="1" spans="2:116" ht="13.2"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2" x14ac:dyDescent="0.2"/>
    <row r="3" spans="2:116" ht="13.2" x14ac:dyDescent="0.2"/>
    <row r="4" spans="2:116" ht="13.2"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2"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2" x14ac:dyDescent="0.2"/>
    <row r="20" spans="9:116" ht="13.2" x14ac:dyDescent="0.2"/>
    <row r="21" spans="9:116" ht="13.2" x14ac:dyDescent="0.2">
      <c r="DL21" s="291"/>
    </row>
    <row r="22" spans="9:116" ht="13.2" x14ac:dyDescent="0.2">
      <c r="DI22" s="291"/>
      <c r="DJ22" s="291"/>
      <c r="DK22" s="291"/>
      <c r="DL22" s="291"/>
    </row>
    <row r="23" spans="9:116" ht="13.2" x14ac:dyDescent="0.2">
      <c r="CY23" s="291"/>
      <c r="CZ23" s="291"/>
      <c r="DA23" s="291"/>
      <c r="DB23" s="291"/>
      <c r="DC23" s="291"/>
      <c r="DD23" s="291"/>
      <c r="DE23" s="291"/>
      <c r="DF23" s="291"/>
      <c r="DG23" s="291"/>
      <c r="DH23" s="291"/>
      <c r="DI23" s="291"/>
      <c r="DJ23" s="291"/>
      <c r="DK23" s="291"/>
      <c r="DL23" s="291"/>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1"/>
      <c r="DA35" s="291"/>
      <c r="DB35" s="291"/>
      <c r="DC35" s="291"/>
      <c r="DD35" s="291"/>
      <c r="DE35" s="291"/>
      <c r="DF35" s="291"/>
      <c r="DG35" s="291"/>
      <c r="DH35" s="291"/>
      <c r="DI35" s="291"/>
      <c r="DJ35" s="291"/>
      <c r="DK35" s="291"/>
      <c r="DL35" s="291"/>
    </row>
    <row r="36" spans="15:116" ht="13.2" x14ac:dyDescent="0.2"/>
    <row r="37" spans="15:116" ht="13.2" x14ac:dyDescent="0.2">
      <c r="DL37" s="291"/>
    </row>
    <row r="38" spans="15:116" ht="13.2" x14ac:dyDescent="0.2">
      <c r="DI38" s="291"/>
      <c r="DJ38" s="291"/>
      <c r="DK38" s="291"/>
      <c r="DL38" s="291"/>
    </row>
    <row r="39" spans="15:116" ht="13.2" x14ac:dyDescent="0.2"/>
    <row r="40" spans="15:116" ht="13.2" x14ac:dyDescent="0.2"/>
    <row r="41" spans="15:116" ht="13.2" x14ac:dyDescent="0.2"/>
    <row r="42" spans="15:116" ht="13.2" x14ac:dyDescent="0.2"/>
    <row r="43" spans="15:116" ht="13.2"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2" x14ac:dyDescent="0.2">
      <c r="DL44" s="291"/>
    </row>
    <row r="45" spans="15:116" ht="13.2" x14ac:dyDescent="0.2"/>
    <row r="46" spans="15:116" ht="13.2" x14ac:dyDescent="0.2">
      <c r="DA46" s="291"/>
      <c r="DB46" s="291"/>
      <c r="DC46" s="291"/>
      <c r="DD46" s="291"/>
      <c r="DE46" s="291"/>
      <c r="DF46" s="291"/>
      <c r="DG46" s="291"/>
      <c r="DH46" s="291"/>
      <c r="DI46" s="291"/>
      <c r="DJ46" s="291"/>
      <c r="DK46" s="291"/>
      <c r="DL46" s="291"/>
    </row>
    <row r="47" spans="15:116" ht="13.2" x14ac:dyDescent="0.2"/>
    <row r="48" spans="15:116" ht="13.2" x14ac:dyDescent="0.2"/>
    <row r="49" spans="104:116" ht="13.2" x14ac:dyDescent="0.2"/>
    <row r="50" spans="104:116" ht="13.2" x14ac:dyDescent="0.2">
      <c r="CZ50" s="291"/>
      <c r="DA50" s="291"/>
      <c r="DB50" s="291"/>
      <c r="DC50" s="291"/>
      <c r="DD50" s="291"/>
      <c r="DE50" s="291"/>
      <c r="DF50" s="291"/>
      <c r="DG50" s="291"/>
      <c r="DH50" s="291"/>
      <c r="DI50" s="291"/>
      <c r="DJ50" s="291"/>
      <c r="DK50" s="291"/>
      <c r="DL50" s="291"/>
    </row>
    <row r="51" spans="104:116" ht="13.2" x14ac:dyDescent="0.2"/>
    <row r="52" spans="104:116" ht="13.2" x14ac:dyDescent="0.2"/>
    <row r="53" spans="104:116" ht="13.2" x14ac:dyDescent="0.2">
      <c r="DL53" s="291"/>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1"/>
      <c r="DD67" s="291"/>
      <c r="DE67" s="291"/>
      <c r="DF67" s="291"/>
      <c r="DG67" s="291"/>
      <c r="DH67" s="291"/>
      <c r="DI67" s="291"/>
      <c r="DJ67" s="291"/>
      <c r="DK67" s="291"/>
      <c r="DL67" s="291"/>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c77trKhgz5hT+6h12P5oGbO6hRa7V/ZoDg7lo9ybLXaIWcENZ8JMujt1f3z0XGZH2uhY3Vm+6M1DuU2qQpsFvQ==" saltValue="8Q9mlO0ne0Py2dsy0zlCag==" spinCount="100000" sheet="1" objects="1" scenarios="1"/>
  <dataConsolidate/>
  <phoneticPr fontId="2"/>
  <printOptions horizontalCentered="1" verticalCentered="1"/>
  <pageMargins left="0" right="0" top="0" bottom="0" header="0" footer="0"/>
  <headerFooter alignWithMargins="0">
    <oddFooter>
&amp;C&amp;P/&amp;N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heetViews>
  <sheetFormatPr defaultColWidth="0" defaultRowHeight="13.5" customHeight="1" zeroHeight="1" x14ac:dyDescent="0.2"/>
  <cols>
    <col min="1" max="36" width="2.44140625" style="293" customWidth="1"/>
    <col min="37" max="44" width="17" style="293" customWidth="1"/>
    <col min="45" max="45" width="6.109375" style="300" customWidth="1"/>
    <col min="46" max="46" width="3" style="298" customWidth="1"/>
    <col min="47" max="47" width="19.109375" style="293" hidden="1" customWidth="1"/>
    <col min="48" max="52" width="12.6640625" style="293" hidden="1" customWidth="1"/>
    <col min="53" max="16384" width="8.6640625" style="293" hidden="1"/>
  </cols>
  <sheetData>
    <row r="1" spans="1:46" ht="13.2" x14ac:dyDescent="0.2">
      <c r="AS1" s="294"/>
      <c r="AT1" s="294"/>
    </row>
    <row r="2" spans="1:46" ht="13.2" x14ac:dyDescent="0.2">
      <c r="AS2" s="294"/>
      <c r="AT2" s="294"/>
    </row>
    <row r="3" spans="1:46" ht="13.2" x14ac:dyDescent="0.2">
      <c r="AS3" s="294"/>
      <c r="AT3" s="294"/>
    </row>
    <row r="4" spans="1:46" ht="13.2" x14ac:dyDescent="0.2">
      <c r="AS4" s="294"/>
      <c r="AT4" s="294"/>
    </row>
    <row r="5" spans="1:46" ht="16.2" x14ac:dyDescent="0.2">
      <c r="A5" s="295" t="s">
        <v>
499</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2"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
500</v>
      </c>
      <c r="AL6" s="299"/>
      <c r="AM6" s="299"/>
      <c r="AN6" s="299"/>
      <c r="AO6" s="294"/>
      <c r="AP6" s="294"/>
      <c r="AQ6" s="294"/>
      <c r="AR6" s="294"/>
    </row>
    <row r="7" spans="1:46" ht="13.2"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
501</v>
      </c>
      <c r="AP7" s="304"/>
      <c r="AQ7" s="305" t="s">
        <v>
502</v>
      </c>
      <c r="AR7" s="306"/>
    </row>
    <row r="8" spans="1:46" ht="13.2"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
503</v>
      </c>
      <c r="AQ8" s="311" t="s">
        <v>
504</v>
      </c>
      <c r="AR8" s="312" t="s">
        <v>
505</v>
      </c>
    </row>
    <row r="9" spans="1:46" ht="13.2"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
506</v>
      </c>
      <c r="AL9" s="1217"/>
      <c r="AM9" s="1217"/>
      <c r="AN9" s="1218"/>
      <c r="AO9" s="313">
        <v>
10807624</v>
      </c>
      <c r="AP9" s="313">
        <v>
163896</v>
      </c>
      <c r="AQ9" s="314">
        <v>
62629</v>
      </c>
      <c r="AR9" s="315">
        <v>
161.69999999999999</v>
      </c>
    </row>
    <row r="10" spans="1:46" ht="13.2"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
507</v>
      </c>
      <c r="AL10" s="1217"/>
      <c r="AM10" s="1217"/>
      <c r="AN10" s="1218"/>
      <c r="AO10" s="316">
        <v>
145010</v>
      </c>
      <c r="AP10" s="316">
        <v>
2199</v>
      </c>
      <c r="AQ10" s="317">
        <v>
1046</v>
      </c>
      <c r="AR10" s="318">
        <v>
110.2</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
508</v>
      </c>
      <c r="AL11" s="1217"/>
      <c r="AM11" s="1217"/>
      <c r="AN11" s="1218"/>
      <c r="AO11" s="316">
        <v>
167835</v>
      </c>
      <c r="AP11" s="316">
        <v>
2545</v>
      </c>
      <c r="AQ11" s="317">
        <v>
841</v>
      </c>
      <c r="AR11" s="318">
        <v>
202.6</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
509</v>
      </c>
      <c r="AL12" s="1217"/>
      <c r="AM12" s="1217"/>
      <c r="AN12" s="1218"/>
      <c r="AO12" s="316" t="s">
        <v>
510</v>
      </c>
      <c r="AP12" s="316" t="s">
        <v>
510</v>
      </c>
      <c r="AQ12" s="317" t="s">
        <v>
510</v>
      </c>
      <c r="AR12" s="318" t="s">
        <v>
510</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
511</v>
      </c>
      <c r="AL13" s="1217"/>
      <c r="AM13" s="1217"/>
      <c r="AN13" s="1218"/>
      <c r="AO13" s="316" t="s">
        <v>
510</v>
      </c>
      <c r="AP13" s="316" t="s">
        <v>
510</v>
      </c>
      <c r="AQ13" s="317" t="s">
        <v>
510</v>
      </c>
      <c r="AR13" s="318" t="s">
        <v>
510</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
512</v>
      </c>
      <c r="AL14" s="1217"/>
      <c r="AM14" s="1217"/>
      <c r="AN14" s="1218"/>
      <c r="AO14" s="316">
        <v>
294694</v>
      </c>
      <c r="AP14" s="316">
        <v>
4469</v>
      </c>
      <c r="AQ14" s="317">
        <v>
2247</v>
      </c>
      <c r="AR14" s="318">
        <v>
98.9</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
513</v>
      </c>
      <c r="AL15" s="1217"/>
      <c r="AM15" s="1217"/>
      <c r="AN15" s="1218"/>
      <c r="AO15" s="316">
        <v>
357210</v>
      </c>
      <c r="AP15" s="316">
        <v>
5417</v>
      </c>
      <c r="AQ15" s="317">
        <v>
1478</v>
      </c>
      <c r="AR15" s="318">
        <v>
266.5</v>
      </c>
    </row>
    <row r="16" spans="1:46" ht="13.2"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
514</v>
      </c>
      <c r="AL16" s="1220"/>
      <c r="AM16" s="1220"/>
      <c r="AN16" s="1221"/>
      <c r="AO16" s="316">
        <v>
-781463</v>
      </c>
      <c r="AP16" s="316">
        <v>
-11851</v>
      </c>
      <c r="AQ16" s="317">
        <v>
-5042</v>
      </c>
      <c r="AR16" s="318">
        <v>
135</v>
      </c>
    </row>
    <row r="17" spans="1:46" ht="13.2"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
184</v>
      </c>
      <c r="AL17" s="1220"/>
      <c r="AM17" s="1220"/>
      <c r="AN17" s="1221"/>
      <c r="AO17" s="316">
        <v>
10990910</v>
      </c>
      <c r="AP17" s="316">
        <v>
166675</v>
      </c>
      <c r="AQ17" s="317">
        <v>
63199</v>
      </c>
      <c r="AR17" s="318">
        <v>
163.69999999999999</v>
      </c>
    </row>
    <row r="18" spans="1:46" ht="13.2"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2"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
515</v>
      </c>
      <c r="AL19" s="294"/>
      <c r="AM19" s="294"/>
      <c r="AN19" s="294"/>
      <c r="AO19" s="294"/>
      <c r="AP19" s="294"/>
      <c r="AQ19" s="294"/>
      <c r="AR19" s="294"/>
    </row>
    <row r="20" spans="1:46" ht="13.2"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
516</v>
      </c>
      <c r="AP20" s="324" t="s">
        <v>
517</v>
      </c>
      <c r="AQ20" s="325" t="s">
        <v>
518</v>
      </c>
      <c r="AR20" s="326"/>
    </row>
    <row r="21" spans="1:46" s="332" customFormat="1" ht="13.2"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
519</v>
      </c>
      <c r="AL21" s="1212"/>
      <c r="AM21" s="1212"/>
      <c r="AN21" s="1213"/>
      <c r="AO21" s="328">
        <v>
16.89</v>
      </c>
      <c r="AP21" s="329">
        <v>
6.3</v>
      </c>
      <c r="AQ21" s="330">
        <v>
10.59</v>
      </c>
      <c r="AR21" s="299"/>
      <c r="AS21" s="331"/>
      <c r="AT21" s="327"/>
    </row>
    <row r="22" spans="1:46" s="332" customFormat="1" ht="13.2"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
520</v>
      </c>
      <c r="AL22" s="1212"/>
      <c r="AM22" s="1212"/>
      <c r="AN22" s="1213"/>
      <c r="AO22" s="333">
        <v>
99.9</v>
      </c>
      <c r="AP22" s="334">
        <v>
99.1</v>
      </c>
      <c r="AQ22" s="335">
        <v>
0.8</v>
      </c>
      <c r="AR22" s="319"/>
      <c r="AS22" s="331"/>
      <c r="AT22" s="327"/>
    </row>
    <row r="23" spans="1:46" s="332" customFormat="1" ht="13.2"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2"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2"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2" x14ac:dyDescent="0.2">
      <c r="A26" s="299" t="s">
        <v>
521</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2" x14ac:dyDescent="0.2">
      <c r="A27" s="340"/>
      <c r="AO27" s="294"/>
      <c r="AP27" s="294"/>
      <c r="AQ27" s="294"/>
      <c r="AR27" s="294"/>
      <c r="AS27" s="294"/>
      <c r="AT27" s="294"/>
    </row>
    <row r="28" spans="1:46" ht="16.2" x14ac:dyDescent="0.2">
      <c r="A28" s="295" t="s">
        <v>
522</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2"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
523</v>
      </c>
      <c r="AL29" s="299"/>
      <c r="AM29" s="299"/>
      <c r="AN29" s="299"/>
      <c r="AO29" s="294"/>
      <c r="AP29" s="294"/>
      <c r="AQ29" s="294"/>
      <c r="AR29" s="294"/>
      <c r="AS29" s="342"/>
    </row>
    <row r="30" spans="1:46" ht="13.2"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
501</v>
      </c>
      <c r="AP30" s="304"/>
      <c r="AQ30" s="305" t="s">
        <v>
502</v>
      </c>
      <c r="AR30" s="306"/>
    </row>
    <row r="31" spans="1:46" ht="13.2"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
503</v>
      </c>
      <c r="AQ31" s="311" t="s">
        <v>
504</v>
      </c>
      <c r="AR31" s="312" t="s">
        <v>
505</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
524</v>
      </c>
      <c r="AL32" s="1228"/>
      <c r="AM32" s="1228"/>
      <c r="AN32" s="1229"/>
      <c r="AO32" s="343">
        <v>
70830</v>
      </c>
      <c r="AP32" s="343">
        <v>
1074</v>
      </c>
      <c r="AQ32" s="344">
        <v>
4925</v>
      </c>
      <c r="AR32" s="345">
        <v>
-78.2</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
525</v>
      </c>
      <c r="AL33" s="1228"/>
      <c r="AM33" s="1228"/>
      <c r="AN33" s="1229"/>
      <c r="AO33" s="343" t="s">
        <v>
510</v>
      </c>
      <c r="AP33" s="343" t="s">
        <v>
510</v>
      </c>
      <c r="AQ33" s="344" t="s">
        <v>
510</v>
      </c>
      <c r="AR33" s="345" t="s">
        <v>
510</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
526</v>
      </c>
      <c r="AL34" s="1228"/>
      <c r="AM34" s="1228"/>
      <c r="AN34" s="1229"/>
      <c r="AO34" s="343" t="s">
        <v>
510</v>
      </c>
      <c r="AP34" s="343" t="s">
        <v>
510</v>
      </c>
      <c r="AQ34" s="344">
        <v>
327</v>
      </c>
      <c r="AR34" s="345" t="s">
        <v>
510</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
527</v>
      </c>
      <c r="AL35" s="1228"/>
      <c r="AM35" s="1228"/>
      <c r="AN35" s="1229"/>
      <c r="AO35" s="343" t="s">
        <v>
510</v>
      </c>
      <c r="AP35" s="343" t="s">
        <v>
510</v>
      </c>
      <c r="AQ35" s="344">
        <v>
27</v>
      </c>
      <c r="AR35" s="345" t="s">
        <v>
510</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
528</v>
      </c>
      <c r="AL36" s="1228"/>
      <c r="AM36" s="1228"/>
      <c r="AN36" s="1229"/>
      <c r="AO36" s="343">
        <v>
49226</v>
      </c>
      <c r="AP36" s="343">
        <v>
747</v>
      </c>
      <c r="AQ36" s="344">
        <v>
286</v>
      </c>
      <c r="AR36" s="345">
        <v>
161.19999999999999</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
529</v>
      </c>
      <c r="AL37" s="1228"/>
      <c r="AM37" s="1228"/>
      <c r="AN37" s="1229"/>
      <c r="AO37" s="343">
        <v>
650959</v>
      </c>
      <c r="AP37" s="343">
        <v>
9872</v>
      </c>
      <c r="AQ37" s="344">
        <v>
1760</v>
      </c>
      <c r="AR37" s="345">
        <v>
460.9</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
530</v>
      </c>
      <c r="AL38" s="1231"/>
      <c r="AM38" s="1231"/>
      <c r="AN38" s="1232"/>
      <c r="AO38" s="346" t="s">
        <v>
510</v>
      </c>
      <c r="AP38" s="346" t="s">
        <v>
510</v>
      </c>
      <c r="AQ38" s="347">
        <v>
0</v>
      </c>
      <c r="AR38" s="335" t="s">
        <v>
510</v>
      </c>
      <c r="AS38" s="342"/>
    </row>
    <row r="39" spans="1:46" ht="13.2"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
531</v>
      </c>
      <c r="AL39" s="1231"/>
      <c r="AM39" s="1231"/>
      <c r="AN39" s="1232"/>
      <c r="AO39" s="343">
        <v>
-12887</v>
      </c>
      <c r="AP39" s="343">
        <v>
-195</v>
      </c>
      <c r="AQ39" s="344">
        <v>
-11</v>
      </c>
      <c r="AR39" s="345">
        <v>
1672.7</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
532</v>
      </c>
      <c r="AL40" s="1228"/>
      <c r="AM40" s="1228"/>
      <c r="AN40" s="1229"/>
      <c r="AO40" s="343">
        <v>
-862584</v>
      </c>
      <c r="AP40" s="343">
        <v>
-13081</v>
      </c>
      <c r="AQ40" s="344">
        <v>
-15582</v>
      </c>
      <c r="AR40" s="345">
        <v>
-16.100000000000001</v>
      </c>
      <c r="AS40" s="342"/>
    </row>
    <row r="41" spans="1:46" ht="13.2"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
296</v>
      </c>
      <c r="AL41" s="1234"/>
      <c r="AM41" s="1234"/>
      <c r="AN41" s="1235"/>
      <c r="AO41" s="343">
        <v>
-104456</v>
      </c>
      <c r="AP41" s="343">
        <v>
-1584</v>
      </c>
      <c r="AQ41" s="344">
        <v>
-8267</v>
      </c>
      <c r="AR41" s="345">
        <v>
-80.8</v>
      </c>
      <c r="AS41" s="342"/>
    </row>
    <row r="42" spans="1:46" ht="13.2"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
533</v>
      </c>
      <c r="AL42" s="294"/>
      <c r="AM42" s="294"/>
      <c r="AN42" s="294"/>
      <c r="AO42" s="294"/>
      <c r="AP42" s="294"/>
      <c r="AQ42" s="319"/>
      <c r="AR42" s="319"/>
      <c r="AS42" s="342"/>
    </row>
    <row r="43" spans="1:46" ht="13.2"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2"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2"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2"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
534</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2"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
535</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
501</v>
      </c>
      <c r="AN49" s="1224" t="s">
        <v>
536</v>
      </c>
      <c r="AO49" s="1225"/>
      <c r="AP49" s="1225"/>
      <c r="AQ49" s="1225"/>
      <c r="AR49" s="1226"/>
    </row>
    <row r="50" spans="1:44" ht="13.2"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
537</v>
      </c>
      <c r="AO50" s="360" t="s">
        <v>
538</v>
      </c>
      <c r="AP50" s="361" t="s">
        <v>
539</v>
      </c>
      <c r="AQ50" s="362" t="s">
        <v>
540</v>
      </c>
      <c r="AR50" s="363" t="s">
        <v>
541</v>
      </c>
    </row>
    <row r="51" spans="1:44" ht="13.2"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
542</v>
      </c>
      <c r="AL51" s="356"/>
      <c r="AM51" s="364">
        <v>
7312474</v>
      </c>
      <c r="AN51" s="365">
        <v>
124837</v>
      </c>
      <c r="AO51" s="366">
        <v>
-15</v>
      </c>
      <c r="AP51" s="367">
        <v>
43773</v>
      </c>
      <c r="AQ51" s="368">
        <v>
-7</v>
      </c>
      <c r="AR51" s="369">
        <v>
-8</v>
      </c>
    </row>
    <row r="52" spans="1:44" ht="13.2"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
543</v>
      </c>
      <c r="AM52" s="372">
        <v>
4990889</v>
      </c>
      <c r="AN52" s="373">
        <v>
85204</v>
      </c>
      <c r="AO52" s="374">
        <v>
-26.4</v>
      </c>
      <c r="AP52" s="375">
        <v>
30346</v>
      </c>
      <c r="AQ52" s="376">
        <v>
-6.7</v>
      </c>
      <c r="AR52" s="377">
        <v>
-19.7</v>
      </c>
    </row>
    <row r="53" spans="1:44" ht="13.2"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
544</v>
      </c>
      <c r="AL53" s="356"/>
      <c r="AM53" s="364">
        <v>
10175654</v>
      </c>
      <c r="AN53" s="365">
        <v>
170196</v>
      </c>
      <c r="AO53" s="366">
        <v>
36.299999999999997</v>
      </c>
      <c r="AP53" s="367">
        <v>
51565</v>
      </c>
      <c r="AQ53" s="368">
        <v>
17.8</v>
      </c>
      <c r="AR53" s="369">
        <v>
18.5</v>
      </c>
    </row>
    <row r="54" spans="1:44" ht="13.2"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
543</v>
      </c>
      <c r="AM54" s="372">
        <v>
6219660</v>
      </c>
      <c r="AN54" s="373">
        <v>
104029</v>
      </c>
      <c r="AO54" s="374">
        <v>
22.1</v>
      </c>
      <c r="AP54" s="375">
        <v>
35359</v>
      </c>
      <c r="AQ54" s="376">
        <v>
16.5</v>
      </c>
      <c r="AR54" s="377">
        <v>
5.6</v>
      </c>
    </row>
    <row r="55" spans="1:44" ht="13.2"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
545</v>
      </c>
      <c r="AL55" s="356"/>
      <c r="AM55" s="364">
        <v>
7291504</v>
      </c>
      <c r="AN55" s="365">
        <v>
119008</v>
      </c>
      <c r="AO55" s="366">
        <v>
-30.1</v>
      </c>
      <c r="AP55" s="367">
        <v>
46686</v>
      </c>
      <c r="AQ55" s="368">
        <v>
-9.5</v>
      </c>
      <c r="AR55" s="369">
        <v>
-20.6</v>
      </c>
    </row>
    <row r="56" spans="1:44" ht="13.2"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
543</v>
      </c>
      <c r="AM56" s="372">
        <v>
4944449</v>
      </c>
      <c r="AN56" s="373">
        <v>
80701</v>
      </c>
      <c r="AO56" s="374">
        <v>
-22.4</v>
      </c>
      <c r="AP56" s="375">
        <v>
32595</v>
      </c>
      <c r="AQ56" s="376">
        <v>
-7.8</v>
      </c>
      <c r="AR56" s="377">
        <v>
-14.6</v>
      </c>
    </row>
    <row r="57" spans="1:44" ht="13.2"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
546</v>
      </c>
      <c r="AL57" s="356"/>
      <c r="AM57" s="364">
        <v>
12763133</v>
      </c>
      <c r="AN57" s="365">
        <v>
200568</v>
      </c>
      <c r="AO57" s="366">
        <v>
68.5</v>
      </c>
      <c r="AP57" s="367">
        <v>
49796</v>
      </c>
      <c r="AQ57" s="368">
        <v>
6.7</v>
      </c>
      <c r="AR57" s="369">
        <v>
61.8</v>
      </c>
    </row>
    <row r="58" spans="1:44" ht="13.2"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
543</v>
      </c>
      <c r="AM58" s="372">
        <v>
9730517</v>
      </c>
      <c r="AN58" s="373">
        <v>
152911</v>
      </c>
      <c r="AO58" s="374">
        <v>
89.5</v>
      </c>
      <c r="AP58" s="375">
        <v>
37281</v>
      </c>
      <c r="AQ58" s="376">
        <v>
14.4</v>
      </c>
      <c r="AR58" s="377">
        <v>
75.099999999999994</v>
      </c>
    </row>
    <row r="59" spans="1:44" ht="13.2"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
547</v>
      </c>
      <c r="AL59" s="356"/>
      <c r="AM59" s="364">
        <v>
8649671</v>
      </c>
      <c r="AN59" s="365">
        <v>
131171</v>
      </c>
      <c r="AO59" s="366">
        <v>
-34.6</v>
      </c>
      <c r="AP59" s="367">
        <v>
51681</v>
      </c>
      <c r="AQ59" s="368">
        <v>
3.8</v>
      </c>
      <c r="AR59" s="369">
        <v>
-38.4</v>
      </c>
    </row>
    <row r="60" spans="1:44" ht="13.2"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
543</v>
      </c>
      <c r="AM60" s="372">
        <v>
7442183</v>
      </c>
      <c r="AN60" s="373">
        <v>
112860</v>
      </c>
      <c r="AO60" s="374">
        <v>
-26.2</v>
      </c>
      <c r="AP60" s="375">
        <v>
37226</v>
      </c>
      <c r="AQ60" s="376">
        <v>
-0.1</v>
      </c>
      <c r="AR60" s="377">
        <v>
-26.1</v>
      </c>
    </row>
    <row r="61" spans="1:44" ht="13.2"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
548</v>
      </c>
      <c r="AL61" s="378"/>
      <c r="AM61" s="379">
        <v>
9238487</v>
      </c>
      <c r="AN61" s="380">
        <v>
149156</v>
      </c>
      <c r="AO61" s="381">
        <v>
5</v>
      </c>
      <c r="AP61" s="382">
        <v>
48700</v>
      </c>
      <c r="AQ61" s="383">
        <v>
2.4</v>
      </c>
      <c r="AR61" s="369">
        <v>
2.6</v>
      </c>
    </row>
    <row r="62" spans="1:44" ht="13.2"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
543</v>
      </c>
      <c r="AM62" s="372">
        <v>
6665540</v>
      </c>
      <c r="AN62" s="373">
        <v>
107141</v>
      </c>
      <c r="AO62" s="374">
        <v>
7.3</v>
      </c>
      <c r="AP62" s="375">
        <v>
34561</v>
      </c>
      <c r="AQ62" s="376">
        <v>
3.3</v>
      </c>
      <c r="AR62" s="377">
        <v>
4</v>
      </c>
    </row>
    <row r="63" spans="1:44" ht="13.2"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2"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2"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2"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2" hidden="1" x14ac:dyDescent="0.2">
      <c r="AK70" s="294"/>
      <c r="AL70" s="294"/>
      <c r="AM70" s="294"/>
      <c r="AN70" s="294"/>
      <c r="AO70" s="294"/>
      <c r="AP70" s="294"/>
      <c r="AQ70" s="294"/>
      <c r="AR70" s="294"/>
    </row>
    <row r="71" spans="1:46" ht="13.2" hidden="1" x14ac:dyDescent="0.2">
      <c r="AK71" s="294"/>
      <c r="AL71" s="294"/>
      <c r="AM71" s="294"/>
      <c r="AN71" s="294"/>
      <c r="AO71" s="294"/>
      <c r="AP71" s="294"/>
      <c r="AQ71" s="294"/>
      <c r="AR71" s="294"/>
    </row>
    <row r="72" spans="1:46" ht="13.2" hidden="1" x14ac:dyDescent="0.2">
      <c r="AK72" s="294"/>
      <c r="AL72" s="294"/>
      <c r="AM72" s="294"/>
      <c r="AN72" s="294"/>
      <c r="AO72" s="294"/>
      <c r="AP72" s="294"/>
      <c r="AQ72" s="294"/>
      <c r="AR72" s="294"/>
    </row>
    <row r="73" spans="1:46" ht="13.2" hidden="1" x14ac:dyDescent="0.2">
      <c r="AK73" s="294"/>
      <c r="AL73" s="294"/>
      <c r="AM73" s="294"/>
      <c r="AN73" s="294"/>
      <c r="AO73" s="294"/>
      <c r="AP73" s="294"/>
      <c r="AQ73" s="294"/>
      <c r="AR73" s="294"/>
    </row>
    <row r="74" spans="1:46" ht="13.2" hidden="1" x14ac:dyDescent="0.2"/>
  </sheetData>
  <sheetProtection algorithmName="SHA-512" hashValue="J1vlEg15a5yk3O4i40dUEEzU7aivokZscjVy3ywMK9yj+nPIuwecBXu2DdBr4+Ko2HXAvQJU7izqUp9mwM8a9Q==" saltValue="h0PkPFKcQtnIU5gRLGzfK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headerFooter alignWithMargins="0">
    <oddFooter>
&amp;C&amp;P/&amp;N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2" x14ac:dyDescent="0.2">
      <c r="B2" s="291"/>
      <c r="DG2" s="291"/>
    </row>
    <row r="3" spans="2:125" ht="13.2"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2" x14ac:dyDescent="0.2"/>
    <row r="5" spans="2:125" ht="13.2" x14ac:dyDescent="0.2"/>
    <row r="6" spans="2:125" ht="13.2" x14ac:dyDescent="0.2"/>
    <row r="7" spans="2:125" ht="13.2" x14ac:dyDescent="0.2"/>
    <row r="8" spans="2:125" ht="13.2" x14ac:dyDescent="0.2"/>
    <row r="9" spans="2:125" ht="13.2" x14ac:dyDescent="0.2">
      <c r="DU9" s="291"/>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1"/>
    </row>
    <row r="18" spans="125:125" ht="13.2" x14ac:dyDescent="0.2"/>
    <row r="19" spans="125:125" ht="13.2" x14ac:dyDescent="0.2"/>
    <row r="20" spans="125:125" ht="13.2" x14ac:dyDescent="0.2">
      <c r="DU20" s="291"/>
    </row>
    <row r="21" spans="125:125" ht="13.2" x14ac:dyDescent="0.2">
      <c r="DU21" s="291"/>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1"/>
    </row>
    <row r="29" spans="125:125" ht="13.2" x14ac:dyDescent="0.2"/>
    <row r="30" spans="125:125" ht="13.2" x14ac:dyDescent="0.2"/>
    <row r="31" spans="125:125" ht="13.2" x14ac:dyDescent="0.2"/>
    <row r="32" spans="125:125" ht="13.2" x14ac:dyDescent="0.2"/>
    <row r="33" spans="2:125" ht="13.2" x14ac:dyDescent="0.2">
      <c r="B33" s="291"/>
      <c r="G33" s="291"/>
      <c r="I33" s="291"/>
    </row>
    <row r="34" spans="2:125" ht="13.2" x14ac:dyDescent="0.2">
      <c r="C34" s="291"/>
      <c r="P34" s="291"/>
      <c r="DE34" s="291"/>
      <c r="DH34" s="291"/>
    </row>
    <row r="35" spans="2:125" ht="13.2" x14ac:dyDescent="0.2">
      <c r="D35" s="291"/>
      <c r="E35" s="291"/>
      <c r="DG35" s="291"/>
      <c r="DJ35" s="291"/>
      <c r="DP35" s="291"/>
      <c r="DQ35" s="291"/>
      <c r="DR35" s="291"/>
      <c r="DS35" s="291"/>
      <c r="DT35" s="291"/>
      <c r="DU35" s="291"/>
    </row>
    <row r="36" spans="2:125" ht="13.2"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2" x14ac:dyDescent="0.2">
      <c r="DU37" s="291"/>
    </row>
    <row r="38" spans="2:125" ht="13.2" x14ac:dyDescent="0.2">
      <c r="DT38" s="291"/>
      <c r="DU38" s="291"/>
    </row>
    <row r="39" spans="2:125" ht="13.2" x14ac:dyDescent="0.2"/>
    <row r="40" spans="2:125" ht="13.2" x14ac:dyDescent="0.2">
      <c r="DH40" s="291"/>
    </row>
    <row r="41" spans="2:125" ht="13.2" x14ac:dyDescent="0.2">
      <c r="DE41" s="291"/>
    </row>
    <row r="42" spans="2:125" ht="13.2" x14ac:dyDescent="0.2">
      <c r="DG42" s="291"/>
      <c r="DJ42" s="291"/>
    </row>
    <row r="43" spans="2:125" ht="13.2"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2" x14ac:dyDescent="0.2">
      <c r="DU44" s="291"/>
    </row>
    <row r="45" spans="2:125" ht="13.2" x14ac:dyDescent="0.2"/>
    <row r="46" spans="2:125" ht="13.2" x14ac:dyDescent="0.2"/>
    <row r="47" spans="2:125" ht="13.2" x14ac:dyDescent="0.2"/>
    <row r="48" spans="2:125" ht="13.2" x14ac:dyDescent="0.2">
      <c r="DT48" s="291"/>
      <c r="DU48" s="291"/>
    </row>
    <row r="49" spans="120:125" ht="13.2" x14ac:dyDescent="0.2">
      <c r="DU49" s="291"/>
    </row>
    <row r="50" spans="120:125" ht="13.2" x14ac:dyDescent="0.2">
      <c r="DU50" s="291"/>
    </row>
    <row r="51" spans="120:125" ht="13.2" x14ac:dyDescent="0.2">
      <c r="DP51" s="291"/>
      <c r="DQ51" s="291"/>
      <c r="DR51" s="291"/>
      <c r="DS51" s="291"/>
      <c r="DT51" s="291"/>
      <c r="DU51" s="291"/>
    </row>
    <row r="52" spans="120:125" ht="13.2" x14ac:dyDescent="0.2"/>
    <row r="53" spans="120:125" ht="13.2" x14ac:dyDescent="0.2"/>
    <row r="54" spans="120:125" ht="13.2" x14ac:dyDescent="0.2">
      <c r="DU54" s="291"/>
    </row>
    <row r="55" spans="120:125" ht="13.2" x14ac:dyDescent="0.2"/>
    <row r="56" spans="120:125" ht="13.2" x14ac:dyDescent="0.2"/>
    <row r="57" spans="120:125" ht="13.2" x14ac:dyDescent="0.2"/>
    <row r="58" spans="120:125" ht="13.2" x14ac:dyDescent="0.2">
      <c r="DU58" s="291"/>
    </row>
    <row r="59" spans="120:125" ht="13.2" x14ac:dyDescent="0.2"/>
    <row r="60" spans="120:125" ht="13.2" x14ac:dyDescent="0.2"/>
    <row r="61" spans="120:125" ht="13.2" x14ac:dyDescent="0.2"/>
    <row r="62" spans="120:125" ht="13.2" x14ac:dyDescent="0.2"/>
    <row r="63" spans="120:125" ht="13.2" x14ac:dyDescent="0.2">
      <c r="DU63" s="291"/>
    </row>
    <row r="64" spans="120:125" ht="13.2" x14ac:dyDescent="0.2">
      <c r="DT64" s="291"/>
      <c r="DU64" s="291"/>
    </row>
    <row r="65" spans="123:125" ht="13.2" x14ac:dyDescent="0.2"/>
    <row r="66" spans="123:125" ht="13.2" x14ac:dyDescent="0.2"/>
    <row r="67" spans="123:125" ht="13.2" x14ac:dyDescent="0.2"/>
    <row r="68" spans="123:125" ht="13.2" x14ac:dyDescent="0.2"/>
    <row r="69" spans="123:125" ht="13.2" x14ac:dyDescent="0.2">
      <c r="DS69" s="291"/>
      <c r="DT69" s="291"/>
      <c r="DU69" s="291"/>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1"/>
    </row>
    <row r="83" spans="116:125" ht="13.2" x14ac:dyDescent="0.2">
      <c r="DM83" s="291"/>
      <c r="DN83" s="291"/>
      <c r="DO83" s="291"/>
      <c r="DP83" s="291"/>
      <c r="DQ83" s="291"/>
      <c r="DR83" s="291"/>
      <c r="DS83" s="291"/>
      <c r="DT83" s="291"/>
      <c r="DU83" s="291"/>
    </row>
    <row r="84" spans="116:125" ht="13.2" x14ac:dyDescent="0.2"/>
    <row r="85" spans="116:125" ht="13.2" x14ac:dyDescent="0.2"/>
    <row r="86" spans="116:125" ht="13.2" x14ac:dyDescent="0.2"/>
    <row r="87" spans="116:125" ht="13.2" x14ac:dyDescent="0.2"/>
    <row r="88" spans="116:125" ht="13.2" x14ac:dyDescent="0.2">
      <c r="DU88" s="291"/>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
550</v>
      </c>
    </row>
    <row r="120" spans="125:125" ht="13.5" hidden="1" customHeight="1" x14ac:dyDescent="0.2"/>
    <row r="121" spans="125:125" ht="13.5" hidden="1" customHeight="1" x14ac:dyDescent="0.2">
      <c r="DU121" s="291"/>
    </row>
  </sheetData>
  <sheetProtection algorithmName="SHA-512" hashValue="heLyZXdcJC9kVs8yt/lAzBXGaVBe+XgHOnUlN2MTf+P1/VUEJVlG4agOB8qjgu/2hH/k9OgItHVshMxKg3QRnA==" saltValue="kBbO49c9fCkU73FW7L/U4Q=="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2" x14ac:dyDescent="0.2">
      <c r="B2" s="291"/>
      <c r="T2" s="291"/>
    </row>
    <row r="3" spans="1:125"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1"/>
      <c r="G33" s="291"/>
      <c r="I33" s="291"/>
    </row>
    <row r="34" spans="2:125" ht="13.2" x14ac:dyDescent="0.2">
      <c r="C34" s="291"/>
      <c r="P34" s="291"/>
      <c r="R34" s="291"/>
      <c r="U34" s="291"/>
    </row>
    <row r="35" spans="2:125" ht="13.2"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2" x14ac:dyDescent="0.2">
      <c r="F36" s="291"/>
      <c r="H36" s="291"/>
      <c r="J36" s="291"/>
      <c r="K36" s="291"/>
      <c r="L36" s="291"/>
      <c r="M36" s="291"/>
      <c r="N36" s="291"/>
      <c r="O36" s="291"/>
      <c r="Q36" s="291"/>
      <c r="S36" s="291"/>
      <c r="V36" s="291"/>
    </row>
    <row r="37" spans="2:125" ht="13.2" x14ac:dyDescent="0.2"/>
    <row r="38" spans="2:125" ht="13.2" x14ac:dyDescent="0.2"/>
    <row r="39" spans="2:125" ht="13.2" x14ac:dyDescent="0.2"/>
    <row r="40" spans="2:125" ht="13.2" x14ac:dyDescent="0.2">
      <c r="U40" s="291"/>
    </row>
    <row r="41" spans="2:125" ht="13.2" x14ac:dyDescent="0.2">
      <c r="R41" s="291"/>
    </row>
    <row r="42" spans="2:125" ht="13.2"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2" x14ac:dyDescent="0.2">
      <c r="Q43" s="291"/>
      <c r="S43" s="291"/>
      <c r="V43" s="291"/>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
551</v>
      </c>
    </row>
  </sheetData>
  <sheetProtection algorithmName="SHA-512" hashValue="RkXBtToeAhtwgd1zOSoS8w37MdBVNMAgaktD5YB+3By3wVnn4Qa6KUaCXqHUyF9AZs7ycAGoWzWtXWmPwRml0A==" saltValue="EcsZEGGa9aNILW06vAiqhA=="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
0</v>
      </c>
    </row>
    <row r="46" spans="2:10" ht="29.25" customHeight="1" thickBot="1" x14ac:dyDescent="0.25">
      <c r="B46" s="4" t="s">
        <v>
1</v>
      </c>
      <c r="C46" s="5"/>
      <c r="D46" s="5"/>
      <c r="E46" s="6" t="s">
        <v>
2</v>
      </c>
      <c r="F46" s="7" t="s">
        <v>
552</v>
      </c>
      <c r="G46" s="8" t="s">
        <v>
553</v>
      </c>
      <c r="H46" s="8" t="s">
        <v>
554</v>
      </c>
      <c r="I46" s="8" t="s">
        <v>
555</v>
      </c>
      <c r="J46" s="9" t="s">
        <v>
556</v>
      </c>
    </row>
    <row r="47" spans="2:10" ht="57.75" customHeight="1" x14ac:dyDescent="0.2">
      <c r="B47" s="10"/>
      <c r="C47" s="1236" t="s">
        <v>
3</v>
      </c>
      <c r="D47" s="1236"/>
      <c r="E47" s="1237"/>
      <c r="F47" s="11">
        <v>
117.04</v>
      </c>
      <c r="G47" s="12">
        <v>
127.16</v>
      </c>
      <c r="H47" s="12">
        <v>
139.93</v>
      </c>
      <c r="I47" s="12">
        <v>
140.71</v>
      </c>
      <c r="J47" s="13">
        <v>
142.44999999999999</v>
      </c>
    </row>
    <row r="48" spans="2:10" ht="57.75" customHeight="1" x14ac:dyDescent="0.2">
      <c r="B48" s="14"/>
      <c r="C48" s="1238" t="s">
        <v>
4</v>
      </c>
      <c r="D48" s="1238"/>
      <c r="E48" s="1239"/>
      <c r="F48" s="15">
        <v>
12.31</v>
      </c>
      <c r="G48" s="16">
        <v>
4.6500000000000004</v>
      </c>
      <c r="H48" s="16">
        <v>
3.36</v>
      </c>
      <c r="I48" s="16">
        <v>
3.86</v>
      </c>
      <c r="J48" s="17">
        <v>
5.77</v>
      </c>
    </row>
    <row r="49" spans="2:10" ht="57.75" customHeight="1" thickBot="1" x14ac:dyDescent="0.25">
      <c r="B49" s="18"/>
      <c r="C49" s="1240" t="s">
        <v>
5</v>
      </c>
      <c r="D49" s="1240"/>
      <c r="E49" s="1241"/>
      <c r="F49" s="19">
        <v>
21.27</v>
      </c>
      <c r="G49" s="20">
        <v>
1.76</v>
      </c>
      <c r="H49" s="20">
        <v>
6.67</v>
      </c>
      <c r="I49" s="20">
        <v>
7.75</v>
      </c>
      <c r="J49" s="21">
        <v>
9.25</v>
      </c>
    </row>
    <row r="50" spans="2:10" ht="13.5" customHeight="1" x14ac:dyDescent="0.2"/>
  </sheetData>
  <sheetProtection algorithmName="SHA-512" hashValue="gi3erRLEwPEZ5fheiUp/bniqe7OPRzttq4KSaT3kGOes7UIve24uZ6bPwdE9pi0eKM1rmLULA8S0eUJd7FXaCg==" saltValue="JMr2D7VPXCCsoKvWNb9uVA=="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
&amp;C&amp;P/&amp;N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cp:lastPrinted>2021-03-08T01:43:09Z</cp:lastPrinted>
  <dcterms:created xsi:type="dcterms:W3CDTF">2021-02-05T01:57:21Z</dcterms:created>
  <dcterms:modified xsi:type="dcterms:W3CDTF">2021-10-13T07:01:22Z</dcterms:modified>
  <cp:category/>
</cp:coreProperties>
</file>