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7_公会計改革\令和３年度\0910令和元年度財政状況資料集の作成について（2回目）\04\"/>
    </mc:Choice>
  </mc:AlternateContent>
  <bookViews>
    <workbookView xWindow="0" yWindow="0" windowWidth="28800" windowHeight="123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7"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BE38" i="10"/>
  <c r="AM38" i="10"/>
  <c r="U38" i="10"/>
  <c r="C38" i="10"/>
  <c r="BE37" i="10"/>
  <c r="AM37" i="10"/>
  <c r="U37" i="10"/>
  <c r="C37" i="10"/>
  <c r="BE36" i="10"/>
  <c r="AM36" i="10"/>
  <c r="U36" i="10"/>
  <c r="C36" i="10"/>
  <c r="BE35" i="10"/>
  <c r="AM35" i="10"/>
  <c r="U35" i="10"/>
  <c r="C35" i="10"/>
  <c r="BW34" i="10"/>
  <c r="BE34" i="10"/>
  <c r="AM34" i="10"/>
  <c r="U34" i="10"/>
  <c r="C34" i="10"/>
  <c r="BW35" i="10" l="1"/>
  <c r="BW36" i="10" s="1"/>
  <c r="BW37" i="10" s="1"/>
  <c r="BW38" i="10" s="1"/>
  <c r="BW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alcChain>
</file>

<file path=xl/sharedStrings.xml><?xml version="1.0" encoding="utf-8"?>
<sst xmlns="http://schemas.openxmlformats.org/spreadsheetml/2006/main" count="1128" uniqueCount="603">
  <si>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</si>
  <si>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</si>
  <si>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</si>
  <si>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</si>
  <si>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</si>
  <si>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</si>
  <si>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</si>
  <si>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</si>
  <si>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</si>
  <si>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</si>
  <si>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</si>
  <si>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</si>
  <si>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</si>
  <si>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</si>
  <si>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</si>
  <si>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</si>
  <si>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</si>
  <si>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</si>
  <si>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</si>
  <si>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</si>
  <si>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</si>
  <si>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</si>
  <si>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</si>
  <si>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</si>
  <si>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</si>
  <si>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</si>
  <si>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</si>
  <si>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</si>
  <si>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</si>
  <si>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</si>
  <si>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</si>
  <si>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</si>
  <si>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</si>
  <si>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</si>
  <si>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</si>
  <si>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</si>
  <si>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</si>
  <si>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</si>
  <si>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</si>
  <si>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</si>
  <si>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</si>
  <si>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</si>
  <si>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</si>
  <si>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</si>
  <si>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</si>
  <si>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</si>
  <si>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</si>
  <si>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</si>
  <si>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</si>
  <si>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</si>
  <si>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</si>
  <si>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</si>
  <si>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</si>
  <si>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</si>
  <si>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</si>
  <si>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</si>
  <si>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</si>
  <si>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</si>
  <si>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</si>
  <si>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</si>
  <si>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</si>
  <si>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</si>
  <si>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</si>
  <si>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</si>
  <si>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</si>
  <si>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</si>
  <si>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</si>
  <si>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</si>
  <si>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</si>
  <si>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</si>
  <si>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</si>
  <si>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</si>
  <si>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</si>
  <si>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</si>
  <si>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</si>
  <si>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</si>
  <si>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</si>
  <si>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</si>
  <si>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</si>
  <si>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</si>
  <si>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</si>
  <si>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</si>
  <si>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</si>
  <si>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</si>
  <si>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</si>
  <si>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</si>
  <si>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</si>
  <si>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</si>
  <si>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</si>
  <si>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</si>
  <si>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</si>
  <si>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</si>
  <si>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</si>
  <si>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</si>
  <si>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</si>
  <si>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</si>
  <si>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</si>
  <si>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練馬区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</si>
  <si>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</si>
  <si>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</si>
  <si>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</si>
  <si>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</si>
  <si>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</si>
  <si>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</si>
  <si>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</si>
  <si>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</si>
  <si>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</si>
  <si>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</si>
  <si>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</si>
  <si>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</si>
  <si>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</si>
  <si>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</si>
  <si>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</si>
  <si>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</si>
  <si>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</si>
  <si>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</si>
  <si>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</si>
  <si>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</si>
  <si>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</si>
  <si>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</si>
  <si>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</si>
  <si>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</si>
  <si>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</si>
  <si>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</si>
  <si>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</si>
  <si>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</si>
  <si>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</si>
  <si>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</si>
  <si>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</si>
  <si>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</si>
  <si>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</si>
  <si>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</si>
  <si>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</si>
  <si>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</si>
  <si>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</si>
  <si>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</si>
  <si>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</si>
  <si>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</si>
  <si>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</si>
  <si>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</si>
  <si>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</si>
  <si>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</si>
  <si>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</si>
  <si>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</si>
  <si>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</si>
  <si>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</si>
  <si>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</si>
  <si>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</si>
  <si>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</si>
  <si>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</si>
  <si>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</si>
  <si>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</si>
  <si>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</si>
  <si>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</si>
  <si>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</si>
  <si>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</si>
  <si>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</si>
  <si>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</si>
  <si>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</si>
  <si>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</si>
  <si>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</si>
  <si>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</si>
  <si>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</si>
  <si>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</si>
  <si>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</si>
  <si>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</si>
  <si>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</si>
  <si>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</si>
  <si>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</si>
  <si>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</si>
  <si>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</si>
  <si>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</si>
  <si>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</si>
  <si>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</si>
  <si>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</si>
  <si>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</si>
  <si>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</si>
  <si>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</si>
  <si>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</si>
  <si>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</si>
  <si>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</si>
  <si>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</si>
  <si>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</si>
  <si>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</si>
  <si>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</si>
  <si>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</si>
  <si>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</si>
  <si>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</si>
  <si>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</si>
  <si>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</si>
  <si>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</si>
  <si>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</si>
  <si>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</si>
  <si>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</si>
  <si>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</si>
  <si>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</si>
  <si>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</si>
  <si>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</si>
  <si>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</si>
  <si>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</si>
  <si>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</si>
  <si>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</si>
  <si>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</si>
  <si>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</si>
  <si>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</si>
  <si>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</si>
  <si>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</si>
  <si>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</si>
  <si>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</si>
  <si>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</si>
  <si>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</si>
  <si>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</si>
  <si>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</si>
  <si>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</si>
  <si>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</si>
  <si>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東京都練馬区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</si>
  <si>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</si>
  <si>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</si>
  <si>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</si>
  <si>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</si>
  <si>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</si>
  <si>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</si>
  <si>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</si>
  <si>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</si>
  <si>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</si>
  <si>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</si>
  <si>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</si>
  <si>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</si>
  <si>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</si>
  <si>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</si>
  <si>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</si>
  <si>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</si>
  <si>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</si>
  <si>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</si>
  <si>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</si>
  <si>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</si>
  <si>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</si>
  <si>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</si>
  <si>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</si>
  <si>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</si>
  <si>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</si>
  <si>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</si>
  <si>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</si>
  <si>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</si>
  <si>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</si>
  <si>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</si>
  <si>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</si>
  <si>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</si>
  <si>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</si>
  <si>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</si>
  <si>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</si>
  <si>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</si>
  <si>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</si>
  <si>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</si>
  <si>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</si>
  <si>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</si>
  <si>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</si>
  <si>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</si>
  <si>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</si>
  <si>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</si>
  <si>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</si>
  <si>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</si>
  <si>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</si>
  <si>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</si>
  <si>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</si>
  <si>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</si>
  <si>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</si>
  <si>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</si>
  <si>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</si>
  <si>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</si>
  <si>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</si>
  <si>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</si>
  <si>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</si>
  <si>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</si>
  <si>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</si>
  <si>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</si>
  <si>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</si>
  <si>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</si>
  <si>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</si>
  <si>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</si>
  <si>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</si>
  <si>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</si>
  <si>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</si>
  <si>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</si>
  <si>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</si>
  <si>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</si>
  <si>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</si>
  <si>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</si>
  <si>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</si>
  <si>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</si>
  <si>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</si>
  <si>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</si>
  <si>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</si>
  <si>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</si>
  <si>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</si>
  <si>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</si>
  <si>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</si>
  <si>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</si>
  <si>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</si>
  <si>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</si>
  <si>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</si>
  <si>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</si>
  <si>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</si>
  <si>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</si>
  <si>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</si>
  <si>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</si>
  <si>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</si>
  <si>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</si>
  <si>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</si>
  <si>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</si>
  <si>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</si>
  <si>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</si>
  <si>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</si>
  <si>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</si>
  <si>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</si>
  <si>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</si>
  <si>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</si>
  <si>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</si>
  <si>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</si>
  <si>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</si>
  <si>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</si>
  <si>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</si>
  <si>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</si>
  <si>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</si>
  <si>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</si>
  <si>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</si>
  <si>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</si>
  <si>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</si>
  <si>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</si>
  <si>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</si>
  <si>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</si>
  <si>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</si>
  <si>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駐車場整備</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</si>
  <si>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</si>
  <si>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</si>
  <si>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</si>
  <si>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</si>
  <si>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</si>
  <si>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</si>
  <si>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</si>
  <si>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</si>
  <si>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</si>
  <si>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</si>
  <si>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</si>
  <si>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</si>
  <si>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</si>
  <si>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</si>
  <si>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</si>
  <si>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</si>
  <si>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</si>
  <si>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</si>
  <si>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</si>
  <si>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</si>
  <si>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</si>
  <si>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</si>
  <si>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</si>
  <si>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</si>
  <si>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</si>
  <si>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</si>
  <si>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</si>
  <si>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</si>
  <si>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</si>
  <si>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</si>
  <si>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</si>
  <si>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</si>
  <si>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</si>
  <si>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</si>
  <si>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</si>
  <si>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東京都練馬区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</si>
  <si>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</si>
  <si>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</si>
  <si>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</si>
  <si>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</si>
  <si>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</si>
  <si>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</si>
  <si>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</si>
  <si>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</si>
  <si>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</si>
  <si>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</si>
  <si>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</si>
  <si>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</si>
  <si>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</si>
  <si>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</si>
  <si>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</si>
  <si>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</si>
  <si>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</si>
  <si>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</si>
  <si>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</si>
  <si>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</si>
  <si>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</si>
  <si>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</si>
  <si>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</si>
  <si>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</si>
  <si>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</si>
  <si>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</si>
  <si>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</si>
  <si>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</si>
  <si>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</si>
  <si>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</si>
  <si>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</si>
  <si>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</si>
  <si>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</si>
  <si>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</si>
  <si>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介護保険会計（保険事業勘定）</t>
    <phoneticPr fontId="5"/>
  </si>
  <si>
    <t>後期高齢者医療会計</t>
    <phoneticPr fontId="5"/>
  </si>
  <si>
    <t>公共駐車場会計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</si>
  <si>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</si>
  <si>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</si>
  <si>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</si>
  <si>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</si>
  <si>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</si>
  <si>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</si>
  <si>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</si>
  <si>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</si>
  <si>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</si>
  <si>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</si>
  <si>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</si>
  <si>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</si>
  <si>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</si>
  <si>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</si>
  <si>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</si>
  <si>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</si>
  <si>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</si>
  <si>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</si>
  <si>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</si>
  <si>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</si>
  <si>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</si>
  <si>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</si>
  <si>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</si>
  <si>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</si>
  <si>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</si>
  <si>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</si>
  <si>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</si>
  <si>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</si>
  <si>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</si>
  <si>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</si>
  <si>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</si>
  <si>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</si>
  <si>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</si>
  <si>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</si>
  <si>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</si>
  <si>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</si>
  <si>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</si>
  <si>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</si>
  <si>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</si>
  <si>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</si>
  <si>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</si>
  <si>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</si>
  <si>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</si>
  <si>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</si>
  <si>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</si>
  <si>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</si>
  <si>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</si>
  <si>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</si>
  <si>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</si>
  <si>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</si>
  <si>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</si>
  <si>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</si>
  <si>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</si>
  <si>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</si>
  <si>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</si>
  <si>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</si>
  <si>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</si>
  <si>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</si>
  <si>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介護保険会計（サービス事業勘定）</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</si>
  <si>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</si>
  <si>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</si>
  <si>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公共駐車場会計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</si>
  <si>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</si>
  <si>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</si>
  <si>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</si>
  <si>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</si>
  <si>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</si>
  <si>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</si>
  <si>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</si>
  <si>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</si>
  <si>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</si>
  <si>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</si>
  <si>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</si>
  <si>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</si>
  <si>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</si>
  <si>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</si>
  <si>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</si>
  <si>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</si>
  <si>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</si>
  <si>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</si>
  <si>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</si>
  <si>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</si>
  <si>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</si>
  <si>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</si>
  <si>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</si>
  <si>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</si>
  <si>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</si>
  <si>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</si>
  <si>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</si>
  <si>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</si>
  <si>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</si>
  <si>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</si>
  <si>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</si>
  <si>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</si>
  <si>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</si>
  <si>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</si>
  <si>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</si>
  <si>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</si>
  <si>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</si>
  <si>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</si>
  <si>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</si>
  <si>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</si>
  <si>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</si>
  <si>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</si>
  <si>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</si>
  <si>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</si>
  <si>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</si>
  <si>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</si>
  <si>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</si>
  <si>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</si>
  <si>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</si>
  <si>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</si>
  <si>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</si>
  <si>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</si>
  <si>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</si>
  <si>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</si>
  <si>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</si>
  <si>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</si>
  <si>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</si>
  <si>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</si>
  <si>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</si>
  <si>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</si>
  <si>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</si>
  <si>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</si>
  <si>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</si>
  <si>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</si>
  <si>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</si>
  <si>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</si>
  <si>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</si>
  <si>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</si>
  <si>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</si>
  <si>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</si>
  <si>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</si>
  <si>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</si>
  <si>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</si>
  <si>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</si>
  <si>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</si>
  <si>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</si>
  <si>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</si>
  <si>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</si>
  <si>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</si>
  <si>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</si>
  <si>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</si>
  <si>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</si>
  <si>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</si>
  <si>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</si>
  <si>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</si>
  <si>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</si>
  <si>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2.85</t>
  </si>
  <si>
    <t>▲ 0.51</t>
  </si>
  <si>
    <t>一般会計</t>
  </si>
  <si>
    <t>介護保険会計（保険事業勘定）</t>
  </si>
  <si>
    <t>国民健康保険事業会計</t>
  </si>
  <si>
    <t>後期高齢者医療会計</t>
  </si>
  <si>
    <t>公共駐車場会計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</si>
  <si>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</si>
  <si>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</si>
  <si>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</si>
  <si>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</si>
  <si>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</si>
  <si>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</si>
  <si>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</si>
  <si>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</si>
  <si>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練馬区土地開発公社</t>
    <rPh sb="0" eb="3">
      <t>ネリマク</t>
    </rPh>
    <rPh sb="3" eb="5">
      <t>トチ</t>
    </rPh>
    <rPh sb="5" eb="7">
      <t>カイハツ</t>
    </rPh>
    <rPh sb="7" eb="9">
      <t>コウシャ</t>
    </rPh>
    <phoneticPr fontId="2"/>
  </si>
  <si>
    <t>〇</t>
    <phoneticPr fontId="2"/>
  </si>
  <si>
    <t>練馬区環境まちづくり公社</t>
    <rPh sb="0" eb="3">
      <t>ネリマク</t>
    </rPh>
    <rPh sb="3" eb="5">
      <t>カンキョウ</t>
    </rPh>
    <rPh sb="10" eb="12">
      <t>コウシャ</t>
    </rPh>
    <phoneticPr fontId="2"/>
  </si>
  <si>
    <t>練馬区文化振興協会</t>
    <rPh sb="0" eb="3">
      <t>ネリマク</t>
    </rPh>
    <rPh sb="3" eb="5">
      <t>ブンカ</t>
    </rPh>
    <rPh sb="5" eb="7">
      <t>シンコウ</t>
    </rPh>
    <rPh sb="7" eb="9">
      <t>キョウカイ</t>
    </rPh>
    <phoneticPr fontId="2"/>
  </si>
  <si>
    <t>江古田駅整備株式会社</t>
    <rPh sb="0" eb="4">
      <t>エコダエキ</t>
    </rPh>
    <rPh sb="4" eb="6">
      <t>セイビ</t>
    </rPh>
    <rPh sb="6" eb="8">
      <t>カブシキ</t>
    </rPh>
    <rPh sb="8" eb="10">
      <t>カイシャ</t>
    </rPh>
    <phoneticPr fontId="2"/>
  </si>
  <si>
    <t>練馬区産業振興公社</t>
    <rPh sb="0" eb="3">
      <t>ネリマク</t>
    </rPh>
    <rPh sb="3" eb="5">
      <t>サンギョウ</t>
    </rPh>
    <rPh sb="5" eb="7">
      <t>シンコウ</t>
    </rPh>
    <rPh sb="7" eb="9">
      <t>コウシャ</t>
    </rPh>
    <phoneticPr fontId="2"/>
  </si>
  <si>
    <t>-</t>
    <phoneticPr fontId="2"/>
  </si>
  <si>
    <t>法非適用</t>
    <rPh sb="0" eb="1">
      <t>ホウ</t>
    </rPh>
    <rPh sb="1" eb="2">
      <t>ヒ</t>
    </rPh>
    <rPh sb="2" eb="4">
      <t>テキヨウ</t>
    </rPh>
    <phoneticPr fontId="2"/>
  </si>
  <si>
    <t>特別区人事・厚生事務組合</t>
    <rPh sb="0" eb="2">
      <t>トクベツ</t>
    </rPh>
    <rPh sb="2" eb="3">
      <t>ク</t>
    </rPh>
    <rPh sb="3" eb="5">
      <t>ジンジ</t>
    </rPh>
    <rPh sb="6" eb="8">
      <t>コウセイ</t>
    </rPh>
    <rPh sb="8" eb="10">
      <t>ジム</t>
    </rPh>
    <rPh sb="10" eb="12">
      <t>クミアイ</t>
    </rPh>
    <phoneticPr fontId="6"/>
  </si>
  <si>
    <t>特別区競馬組合</t>
    <rPh sb="0" eb="2">
      <t>トクベツ</t>
    </rPh>
    <rPh sb="2" eb="3">
      <t>ク</t>
    </rPh>
    <rPh sb="3" eb="5">
      <t>ケイバ</t>
    </rPh>
    <rPh sb="5" eb="7">
      <t>クミアイ</t>
    </rPh>
    <phoneticPr fontId="6"/>
  </si>
  <si>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6"/>
  </si>
  <si>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</si>
  <si>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</si>
  <si>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t>
    <phoneticPr fontId="2"/>
  </si>
  <si>
    <t>法適用</t>
    <rPh sb="0" eb="1">
      <t>ホウ</t>
    </rPh>
    <rPh sb="1" eb="3">
      <t>テキヨウ</t>
    </rPh>
    <phoneticPr fontId="2"/>
  </si>
  <si>
    <t>介護保険会計（サービス事業勘定）</t>
    <rPh sb="11" eb="13">
      <t>ジギョウ</t>
    </rPh>
    <rPh sb="13" eb="15">
      <t>カンジョウ</t>
    </rPh>
    <phoneticPr fontId="5"/>
  </si>
  <si>
    <t>-</t>
    <phoneticPr fontId="2"/>
  </si>
  <si>
    <t>施設整備基金</t>
    <rPh sb="0" eb="2">
      <t>シセツ</t>
    </rPh>
    <rPh sb="2" eb="4">
      <t>セイビ</t>
    </rPh>
    <rPh sb="4" eb="6">
      <t>キキン</t>
    </rPh>
    <phoneticPr fontId="5"/>
  </si>
  <si>
    <t>医療環境整備基金</t>
    <rPh sb="0" eb="2">
      <t>イリョウ</t>
    </rPh>
    <rPh sb="2" eb="4">
      <t>カンキョウ</t>
    </rPh>
    <rPh sb="4" eb="6">
      <t>セイビ</t>
    </rPh>
    <rPh sb="6" eb="8">
      <t>キキン</t>
    </rPh>
    <phoneticPr fontId="5"/>
  </si>
  <si>
    <t>大江戸線延伸推進基金</t>
    <rPh sb="0" eb="3">
      <t>オオエド</t>
    </rPh>
    <rPh sb="3" eb="4">
      <t>セン</t>
    </rPh>
    <rPh sb="4" eb="6">
      <t>エンシン</t>
    </rPh>
    <rPh sb="6" eb="8">
      <t>スイシン</t>
    </rPh>
    <rPh sb="8" eb="10">
      <t>キキン</t>
    </rPh>
    <phoneticPr fontId="5"/>
  </si>
  <si>
    <t>区営住宅整備基金</t>
    <rPh sb="0" eb="2">
      <t>クエイ</t>
    </rPh>
    <rPh sb="2" eb="4">
      <t>ジュウタク</t>
    </rPh>
    <rPh sb="4" eb="6">
      <t>セイビ</t>
    </rPh>
    <rPh sb="6" eb="8">
      <t>キキン</t>
    </rPh>
    <phoneticPr fontId="5"/>
  </si>
  <si>
    <t>みどりを育む基金</t>
    <rPh sb="4" eb="5">
      <t>ハグク</t>
    </rPh>
    <rPh sb="6" eb="8">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</si>
  <si>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</si>
  <si>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</si>
  <si>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</si>
  <si>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建築後30年以上経過している建物が総延床面積の約70％となっており、有形固定資産減価償却率は類似団体に比べ高い水準となっている。公共施設総合管理計画に基づき、目標使用可能年数を80年とするなど長寿命化、改修メニューの絞り込み、新築改築時の施設規模精査等の取り込みを行う。</t>
    <rPh sb="23" eb="24">
      <t>ヤク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</si>
  <si>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</si>
  <si>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</si>
  <si>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</si>
  <si>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</si>
  <si>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</si>
  <si>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</si>
  <si>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将来負担比率、実質公債費比率とも類似団体と同程度であり、今後とも公債費の適正管理に取り組んでいく。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</si>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</sst>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177" fontId="34" fillId="0" borderId="118"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43773</c:v>
                </c:pt>
                <c:pt idx="1">
                  <c:v>51565</c:v>
                </c:pt>
                <c:pt idx="2">
                  <c:v>46686</c:v>
                </c:pt>
                <c:pt idx="3">
                  <c:v>49796</c:v>
                </c:pt>
                <c:pt idx="4">
                  <c:v>51681</c:v>
                </c:pt>
              </c:numCache>
            </c:numRef>
          </c:val>
          <c:smooth val="0"/>
          <c:extLst>
            <c:ext xmlns:c16="http://schemas.microsoft.com/office/drawing/2014/chart" uri="{C3380CC4-5D6E-409C-BE32-E72D297353CC}">
              <c16:uniqueId val="{00000000-0022-445F-BBC5-FD1206F3BDA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27434</c:v>
                </c:pt>
                <c:pt idx="1">
                  <c:v>39973</c:v>
                </c:pt>
                <c:pt idx="2">
                  <c:v>27916</c:v>
                </c:pt>
                <c:pt idx="3">
                  <c:v>39258</c:v>
                </c:pt>
                <c:pt idx="4">
                  <c:v>36625</c:v>
                </c:pt>
              </c:numCache>
            </c:numRef>
          </c:val>
          <c:smooth val="0"/>
          <c:extLst>
            <c:ext xmlns:c16="http://schemas.microsoft.com/office/drawing/2014/chart" uri="{C3380CC4-5D6E-409C-BE32-E72D297353CC}">
              <c16:uniqueId val="{00000001-0022-445F-BBC5-FD1206F3BDA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3.74</c:v>
                </c:pt>
                <c:pt idx="1">
                  <c:v>4.3899999999999997</c:v>
                </c:pt>
                <c:pt idx="2">
                  <c:v>5</c:v>
                </c:pt>
                <c:pt idx="3">
                  <c:v>3.67</c:v>
                </c:pt>
                <c:pt idx="4">
                  <c:v>3.29</c:v>
                </c:pt>
              </c:numCache>
            </c:numRef>
          </c:val>
          <c:extLst>
            <c:ext xmlns:c16="http://schemas.microsoft.com/office/drawing/2014/chart" uri="{C3380CC4-5D6E-409C-BE32-E72D297353CC}">
              <c16:uniqueId val="{00000000-3F65-4128-B8C1-92AB03A6004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20.8</c:v>
                </c:pt>
                <c:pt idx="1">
                  <c:v>23.12</c:v>
                </c:pt>
                <c:pt idx="2">
                  <c:v>25.72</c:v>
                </c:pt>
                <c:pt idx="3">
                  <c:v>25.83</c:v>
                </c:pt>
                <c:pt idx="4">
                  <c:v>26.19</c:v>
                </c:pt>
              </c:numCache>
            </c:numRef>
          </c:val>
          <c:extLst>
            <c:ext xmlns:c16="http://schemas.microsoft.com/office/drawing/2014/chart" uri="{C3380CC4-5D6E-409C-BE32-E72D297353CC}">
              <c16:uniqueId val="{00000001-3F65-4128-B8C1-92AB03A6004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5.47</c:v>
                </c:pt>
                <c:pt idx="1">
                  <c:v>1.31</c:v>
                </c:pt>
                <c:pt idx="2">
                  <c:v>0.56000000000000005</c:v>
                </c:pt>
                <c:pt idx="3">
                  <c:v>-2.85</c:v>
                </c:pt>
                <c:pt idx="4">
                  <c:v>-0.51</c:v>
                </c:pt>
              </c:numCache>
            </c:numRef>
          </c:val>
          <c:smooth val="0"/>
          <c:extLst>
            <c:ext xmlns:c16="http://schemas.microsoft.com/office/drawing/2014/chart" uri="{C3380CC4-5D6E-409C-BE32-E72D297353CC}">
              <c16:uniqueId val="{00000002-3F65-4128-B8C1-92AB03A6004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45BD-4F5D-8594-A6F4F475FD7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5BD-4F5D-8594-A6F4F475FD7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5BD-4F5D-8594-A6F4F475FD7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5BD-4F5D-8594-A6F4F475FD7D}"/>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45BD-4F5D-8594-A6F4F475FD7D}"/>
            </c:ext>
          </c:extLst>
        </c:ser>
        <c:ser>
          <c:idx val="5"/>
          <c:order val="5"/>
          <c:tx>
            <c:strRef>
              <c:f>データシート!$A$32</c:f>
              <c:strCache>
                <c:ptCount val="1"/>
                <c:pt idx="0">
                  <c:v>公共駐車場会計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45BD-4F5D-8594-A6F4F475FD7D}"/>
            </c:ext>
          </c:extLst>
        </c:ser>
        <c:ser>
          <c:idx val="6"/>
          <c:order val="6"/>
          <c:tx>
            <c:strRef>
              <c:f>データシート!$A$33</c:f>
              <c:strCache>
                <c:ptCount val="1"/>
                <c:pt idx="0">
                  <c:v>後期高齢者医療会計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6-45BD-4F5D-8594-A6F4F475FD7D}"/>
            </c:ext>
          </c:extLst>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0.36</c:v>
                </c:pt>
                <c:pt idx="2">
                  <c:v>#N/A</c:v>
                </c:pt>
                <c:pt idx="3">
                  <c:v>0.36</c:v>
                </c:pt>
                <c:pt idx="4">
                  <c:v>#N/A</c:v>
                </c:pt>
                <c:pt idx="5">
                  <c:v>0.36</c:v>
                </c:pt>
                <c:pt idx="6">
                  <c:v>#N/A</c:v>
                </c:pt>
                <c:pt idx="7">
                  <c:v>0.35</c:v>
                </c:pt>
                <c:pt idx="8">
                  <c:v>#N/A</c:v>
                </c:pt>
                <c:pt idx="9">
                  <c:v>0.27</c:v>
                </c:pt>
              </c:numCache>
            </c:numRef>
          </c:val>
          <c:extLst>
            <c:ext xmlns:c16="http://schemas.microsoft.com/office/drawing/2014/chart" uri="{C3380CC4-5D6E-409C-BE32-E72D297353CC}">
              <c16:uniqueId val="{00000007-45BD-4F5D-8594-A6F4F475FD7D}"/>
            </c:ext>
          </c:extLst>
        </c:ser>
        <c:ser>
          <c:idx val="8"/>
          <c:order val="8"/>
          <c:tx>
            <c:strRef>
              <c:f>データシート!$A$35</c:f>
              <c:strCache>
                <c:ptCount val="1"/>
                <c:pt idx="0">
                  <c:v>介護保険会計（保険事業勘定）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0.35</c:v>
                </c:pt>
                <c:pt idx="2">
                  <c:v>#N/A</c:v>
                </c:pt>
                <c:pt idx="3">
                  <c:v>0.44</c:v>
                </c:pt>
                <c:pt idx="4">
                  <c:v>#N/A</c:v>
                </c:pt>
                <c:pt idx="5">
                  <c:v>0.37</c:v>
                </c:pt>
                <c:pt idx="6">
                  <c:v>#N/A</c:v>
                </c:pt>
                <c:pt idx="7">
                  <c:v>0.4</c:v>
                </c:pt>
                <c:pt idx="8">
                  <c:v>#N/A</c:v>
                </c:pt>
                <c:pt idx="9">
                  <c:v>0.31</c:v>
                </c:pt>
              </c:numCache>
            </c:numRef>
          </c:val>
          <c:extLst>
            <c:ext xmlns:c16="http://schemas.microsoft.com/office/drawing/2014/chart" uri="{C3380CC4-5D6E-409C-BE32-E72D297353CC}">
              <c16:uniqueId val="{00000008-45BD-4F5D-8594-A6F4F475FD7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3.74</c:v>
                </c:pt>
                <c:pt idx="2">
                  <c:v>#N/A</c:v>
                </c:pt>
                <c:pt idx="3">
                  <c:v>4.38</c:v>
                </c:pt>
                <c:pt idx="4">
                  <c:v>#N/A</c:v>
                </c:pt>
                <c:pt idx="5">
                  <c:v>4.99</c:v>
                </c:pt>
                <c:pt idx="6">
                  <c:v>#N/A</c:v>
                </c:pt>
                <c:pt idx="7">
                  <c:v>3.66</c:v>
                </c:pt>
                <c:pt idx="8">
                  <c:v>#N/A</c:v>
                </c:pt>
                <c:pt idx="9">
                  <c:v>3.29</c:v>
                </c:pt>
              </c:numCache>
            </c:numRef>
          </c:val>
          <c:extLst>
            <c:ext xmlns:c16="http://schemas.microsoft.com/office/drawing/2014/chart" uri="{C3380CC4-5D6E-409C-BE32-E72D297353CC}">
              <c16:uniqueId val="{00000009-45BD-4F5D-8594-A6F4F475FD7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12962</c:v>
                </c:pt>
                <c:pt idx="5">
                  <c:v>12625</c:v>
                </c:pt>
                <c:pt idx="8">
                  <c:v>12288</c:v>
                </c:pt>
                <c:pt idx="11">
                  <c:v>12035</c:v>
                </c:pt>
                <c:pt idx="14">
                  <c:v>11767</c:v>
                </c:pt>
              </c:numCache>
            </c:numRef>
          </c:val>
          <c:extLst>
            <c:ext xmlns:c16="http://schemas.microsoft.com/office/drawing/2014/chart" uri="{C3380CC4-5D6E-409C-BE32-E72D297353CC}">
              <c16:uniqueId val="{00000000-C61D-4E73-87D9-5A462FEDBF8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61D-4E73-87D9-5A462FEDBF8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2067</c:v>
                </c:pt>
                <c:pt idx="3">
                  <c:v>1479</c:v>
                </c:pt>
                <c:pt idx="6">
                  <c:v>1595</c:v>
                </c:pt>
                <c:pt idx="9">
                  <c:v>1869</c:v>
                </c:pt>
                <c:pt idx="12">
                  <c:v>2346</c:v>
                </c:pt>
              </c:numCache>
            </c:numRef>
          </c:val>
          <c:extLst>
            <c:ext xmlns:c16="http://schemas.microsoft.com/office/drawing/2014/chart" uri="{C3380CC4-5D6E-409C-BE32-E72D297353CC}">
              <c16:uniqueId val="{00000002-C61D-4E73-87D9-5A462FEDBF8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319</c:v>
                </c:pt>
                <c:pt idx="3">
                  <c:v>192</c:v>
                </c:pt>
                <c:pt idx="6">
                  <c:v>161</c:v>
                </c:pt>
                <c:pt idx="9">
                  <c:v>174</c:v>
                </c:pt>
                <c:pt idx="12">
                  <c:v>180</c:v>
                </c:pt>
              </c:numCache>
            </c:numRef>
          </c:val>
          <c:extLst>
            <c:ext xmlns:c16="http://schemas.microsoft.com/office/drawing/2014/chart" uri="{C3380CC4-5D6E-409C-BE32-E72D297353CC}">
              <c16:uniqueId val="{00000003-C61D-4E73-87D9-5A462FEDBF8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160</c:v>
                </c:pt>
                <c:pt idx="3">
                  <c:v>155</c:v>
                </c:pt>
                <c:pt idx="6">
                  <c:v>155</c:v>
                </c:pt>
                <c:pt idx="9">
                  <c:v>158</c:v>
                </c:pt>
                <c:pt idx="12">
                  <c:v>116</c:v>
                </c:pt>
              </c:numCache>
            </c:numRef>
          </c:val>
          <c:extLst>
            <c:ext xmlns:c16="http://schemas.microsoft.com/office/drawing/2014/chart" uri="{C3380CC4-5D6E-409C-BE32-E72D297353CC}">
              <c16:uniqueId val="{00000004-C61D-4E73-87D9-5A462FEDBF8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573</c:v>
                </c:pt>
                <c:pt idx="3">
                  <c:v>448</c:v>
                </c:pt>
                <c:pt idx="6">
                  <c:v>510</c:v>
                </c:pt>
                <c:pt idx="9">
                  <c:v>538</c:v>
                </c:pt>
                <c:pt idx="12">
                  <c:v>582</c:v>
                </c:pt>
              </c:numCache>
            </c:numRef>
          </c:val>
          <c:extLst>
            <c:ext xmlns:c16="http://schemas.microsoft.com/office/drawing/2014/chart" uri="{C3380CC4-5D6E-409C-BE32-E72D297353CC}">
              <c16:uniqueId val="{00000005-C61D-4E73-87D9-5A462FEDBF8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61D-4E73-87D9-5A462FEDBF8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3713</c:v>
                </c:pt>
                <c:pt idx="3">
                  <c:v>3583</c:v>
                </c:pt>
                <c:pt idx="6">
                  <c:v>3525</c:v>
                </c:pt>
                <c:pt idx="9">
                  <c:v>3675</c:v>
                </c:pt>
                <c:pt idx="12">
                  <c:v>3263</c:v>
                </c:pt>
              </c:numCache>
            </c:numRef>
          </c:val>
          <c:extLst>
            <c:ext xmlns:c16="http://schemas.microsoft.com/office/drawing/2014/chart" uri="{C3380CC4-5D6E-409C-BE32-E72D297353CC}">
              <c16:uniqueId val="{00000007-C61D-4E73-87D9-5A462FEDBF8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-6130</c:v>
                </c:pt>
                <c:pt idx="2">
                  <c:v>#N/A</c:v>
                </c:pt>
                <c:pt idx="3">
                  <c:v>#N/A</c:v>
                </c:pt>
                <c:pt idx="4">
                  <c:v>-6768</c:v>
                </c:pt>
                <c:pt idx="5">
                  <c:v>#N/A</c:v>
                </c:pt>
                <c:pt idx="6">
                  <c:v>#N/A</c:v>
                </c:pt>
                <c:pt idx="7">
                  <c:v>-6342</c:v>
                </c:pt>
                <c:pt idx="8">
                  <c:v>#N/A</c:v>
                </c:pt>
                <c:pt idx="9">
                  <c:v>#N/A</c:v>
                </c:pt>
                <c:pt idx="10">
                  <c:v>-5621</c:v>
                </c:pt>
                <c:pt idx="11">
                  <c:v>#N/A</c:v>
                </c:pt>
                <c:pt idx="12">
                  <c:v>#N/A</c:v>
                </c:pt>
                <c:pt idx="13">
                  <c:v>-5280</c:v>
                </c:pt>
                <c:pt idx="14">
                  <c:v>#N/A</c:v>
                </c:pt>
              </c:numCache>
            </c:numRef>
          </c:val>
          <c:smooth val="0"/>
          <c:extLst>
            <c:ext xmlns:c16="http://schemas.microsoft.com/office/drawing/2014/chart" uri="{C3380CC4-5D6E-409C-BE32-E72D297353CC}">
              <c16:uniqueId val="{00000008-C61D-4E73-87D9-5A462FEDBF8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143710</c:v>
                </c:pt>
                <c:pt idx="5">
                  <c:v>133618</c:v>
                </c:pt>
                <c:pt idx="8">
                  <c:v>123618</c:v>
                </c:pt>
                <c:pt idx="11">
                  <c:v>113241</c:v>
                </c:pt>
                <c:pt idx="14">
                  <c:v>103219</c:v>
                </c:pt>
              </c:numCache>
            </c:numRef>
          </c:val>
          <c:extLst>
            <c:ext xmlns:c16="http://schemas.microsoft.com/office/drawing/2014/chart" uri="{C3380CC4-5D6E-409C-BE32-E72D297353CC}">
              <c16:uniqueId val="{00000000-16C7-4D9D-AA84-E62046324D1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6289</c:v>
                </c:pt>
                <c:pt idx="5">
                  <c:v>3796</c:v>
                </c:pt>
                <c:pt idx="8">
                  <c:v>4824</c:v>
                </c:pt>
                <c:pt idx="11">
                  <c:v>4712</c:v>
                </c:pt>
                <c:pt idx="14">
                  <c:v>5660</c:v>
                </c:pt>
              </c:numCache>
            </c:numRef>
          </c:val>
          <c:extLst>
            <c:ext xmlns:c16="http://schemas.microsoft.com/office/drawing/2014/chart" uri="{C3380CC4-5D6E-409C-BE32-E72D297353CC}">
              <c16:uniqueId val="{00000001-16C7-4D9D-AA84-E62046324D1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76732</c:v>
                </c:pt>
                <c:pt idx="5">
                  <c:v>82922</c:v>
                </c:pt>
                <c:pt idx="8">
                  <c:v>93225</c:v>
                </c:pt>
                <c:pt idx="11">
                  <c:v>100430</c:v>
                </c:pt>
                <c:pt idx="14">
                  <c:v>108584</c:v>
                </c:pt>
              </c:numCache>
            </c:numRef>
          </c:val>
          <c:extLst>
            <c:ext xmlns:c16="http://schemas.microsoft.com/office/drawing/2014/chart" uri="{C3380CC4-5D6E-409C-BE32-E72D297353CC}">
              <c16:uniqueId val="{00000002-16C7-4D9D-AA84-E62046324D1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6C7-4D9D-AA84-E62046324D1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6C7-4D9D-AA84-E62046324D1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6C7-4D9D-AA84-E62046324D1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35562</c:v>
                </c:pt>
                <c:pt idx="3">
                  <c:v>34018</c:v>
                </c:pt>
                <c:pt idx="6">
                  <c:v>34391</c:v>
                </c:pt>
                <c:pt idx="9">
                  <c:v>33711</c:v>
                </c:pt>
                <c:pt idx="12">
                  <c:v>33873</c:v>
                </c:pt>
              </c:numCache>
            </c:numRef>
          </c:val>
          <c:extLst>
            <c:ext xmlns:c16="http://schemas.microsoft.com/office/drawing/2014/chart" uri="{C3380CC4-5D6E-409C-BE32-E72D297353CC}">
              <c16:uniqueId val="{00000006-16C7-4D9D-AA84-E62046324D1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1784</c:v>
                </c:pt>
                <c:pt idx="3">
                  <c:v>1875</c:v>
                </c:pt>
                <c:pt idx="6">
                  <c:v>2225</c:v>
                </c:pt>
                <c:pt idx="9">
                  <c:v>2224</c:v>
                </c:pt>
                <c:pt idx="12">
                  <c:v>2262</c:v>
                </c:pt>
              </c:numCache>
            </c:numRef>
          </c:val>
          <c:extLst>
            <c:ext xmlns:c16="http://schemas.microsoft.com/office/drawing/2014/chart" uri="{C3380CC4-5D6E-409C-BE32-E72D297353CC}">
              <c16:uniqueId val="{00000007-16C7-4D9D-AA84-E62046324D1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1174</c:v>
                </c:pt>
                <c:pt idx="3">
                  <c:v>1031</c:v>
                </c:pt>
                <c:pt idx="6">
                  <c:v>880</c:v>
                </c:pt>
                <c:pt idx="9">
                  <c:v>737</c:v>
                </c:pt>
                <c:pt idx="12">
                  <c:v>616</c:v>
                </c:pt>
              </c:numCache>
            </c:numRef>
          </c:val>
          <c:extLst>
            <c:ext xmlns:c16="http://schemas.microsoft.com/office/drawing/2014/chart" uri="{C3380CC4-5D6E-409C-BE32-E72D297353CC}">
              <c16:uniqueId val="{00000008-16C7-4D9D-AA84-E62046324D1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22732</c:v>
                </c:pt>
                <c:pt idx="3">
                  <c:v>20337</c:v>
                </c:pt>
                <c:pt idx="6">
                  <c:v>20166</c:v>
                </c:pt>
                <c:pt idx="9">
                  <c:v>21365</c:v>
                </c:pt>
                <c:pt idx="12">
                  <c:v>24120</c:v>
                </c:pt>
              </c:numCache>
            </c:numRef>
          </c:val>
          <c:extLst>
            <c:ext xmlns:c16="http://schemas.microsoft.com/office/drawing/2014/chart" uri="{C3380CC4-5D6E-409C-BE32-E72D297353CC}">
              <c16:uniqueId val="{00000009-16C7-4D9D-AA84-E62046324D1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49913</c:v>
                </c:pt>
                <c:pt idx="3">
                  <c:v>54040</c:v>
                </c:pt>
                <c:pt idx="6">
                  <c:v>55764</c:v>
                </c:pt>
                <c:pt idx="9">
                  <c:v>57250</c:v>
                </c:pt>
                <c:pt idx="12">
                  <c:v>56919</c:v>
                </c:pt>
              </c:numCache>
            </c:numRef>
          </c:val>
          <c:extLst>
            <c:ext xmlns:c16="http://schemas.microsoft.com/office/drawing/2014/chart" uri="{C3380CC4-5D6E-409C-BE32-E72D297353CC}">
              <c16:uniqueId val="{0000000A-16C7-4D9D-AA84-E62046324D1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6C7-4D9D-AA84-E62046324D1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41812</c:v>
                </c:pt>
                <c:pt idx="1">
                  <c:v>43113</c:v>
                </c:pt>
                <c:pt idx="2">
                  <c:v>45671</c:v>
                </c:pt>
              </c:numCache>
            </c:numRef>
          </c:val>
          <c:extLst>
            <c:ext xmlns:c16="http://schemas.microsoft.com/office/drawing/2014/chart" uri="{C3380CC4-5D6E-409C-BE32-E72D297353CC}">
              <c16:uniqueId val="{00000000-5419-4000-92A3-C1E1E8150BC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2957</c:v>
                </c:pt>
                <c:pt idx="1">
                  <c:v>2879</c:v>
                </c:pt>
                <c:pt idx="2">
                  <c:v>2701</c:v>
                </c:pt>
              </c:numCache>
            </c:numRef>
          </c:val>
          <c:extLst>
            <c:ext xmlns:c16="http://schemas.microsoft.com/office/drawing/2014/chart" uri="{C3380CC4-5D6E-409C-BE32-E72D297353CC}">
              <c16:uniqueId val="{00000001-5419-4000-92A3-C1E1E8150BC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35929</c:v>
                </c:pt>
                <c:pt idx="1">
                  <c:v>40883</c:v>
                </c:pt>
                <c:pt idx="2">
                  <c:v>45751</c:v>
                </c:pt>
              </c:numCache>
            </c:numRef>
          </c:val>
          <c:extLst>
            <c:ext xmlns:c16="http://schemas.microsoft.com/office/drawing/2014/chart" uri="{C3380CC4-5D6E-409C-BE32-E72D297353CC}">
              <c16:uniqueId val="{00000002-5419-4000-92A3-C1E1E8150BC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v>当該団体値</c:v>
          </c:tx>
          <c:spPr>
            <a:ln w="6350" cap="flat">
              <a:solidFill>
                <a:srgbClr val="FF0000"/>
              </a:solidFill>
            </a:ln>
          </c:spPr>
          <c:marker>
            <c:symbol val="circle"/>
            <c:size val="8"/>
            <c:spPr>
              <a:solidFill>
                <a:srgbClr val="FF0000"/>
              </a:solidFill>
              <a:ln w="12700">
                <a:solidFill>
                  <a:srgbClr val="FF0000"/>
                </a:solidFill>
              </a:ln>
            </c:spPr>
          </c:marker>
          <c:dLbls>
            <c:dLbl>
              <c:idx val="0"/>
              <c:tx>
                <c:rich>
                  <a:bodyPr/>
                  <a:lstStyle/>
                  <a:p>
                    <a:r>
                      <a:rPr lang="en-US" altLang="ja-JP"/>
                      <a:t>H27</a:t>
                    </a:r>
                  </a:p>
                </c:rich>
              </c:tx>
              <c:dLblPos val="t"/>
              <c:showLegendKey val="0"/>
              <c:showVal val="1"/>
              <c:showCatName val="0"/>
              <c:showSerName val="0"/>
              <c:showPercent val="0"/>
              <c:showBubbleSize val="0"/>
              <c:extLst>
                <c:ext xmlns:c15="http://schemas.microsoft.com/office/drawing/2012/chart" uri="{CE6537A1-D6FC-4f65-9D91-7224C49458BB}">
                  <c15:dlblFieldTable>
                    <c15:dlblFTEntry>
                      <c15:txfldGUID>{FABCE7FE-749A-4977-8228-BD34EB870C15}</c15:txfldGUID>
                      <c15:f>"H27"</c15:f>
                      <c15:dlblFieldTableCache>
                        <c:ptCount val="1"/>
                        <c:pt idx="0">
                          <c:v>H27</c:v>
                        </c:pt>
                      </c15:dlblFieldTableCache>
                    </c15:dlblFTEntry>
                  </c15:dlblFieldTable>
                  <c15:showDataLabelsRange val="0"/>
                </c:ext>
                <c:ext xmlns:c16="http://schemas.microsoft.com/office/drawing/2014/chart" uri="{C3380CC4-5D6E-409C-BE32-E72D297353CC}">
                  <c16:uniqueId val="{00000000-8082-4A24-9993-7523DC9F1A5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{B5876745-3494-4DAD-ABCE-540B32EA04B7}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082-4A24-9993-7523DC9F1A5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{813E06A4-24D1-4A24-8C99-7BAE264365A7}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082-4A24-9993-7523DC9F1A5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{6956B968-ACD3-4CE4-8333-98C577087C37}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082-4A24-9993-7523DC9F1A5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{1B137F68-518B-4733-B487-7B71E0752984}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082-4A24-9993-7523DC9F1A53}"/>
                </c:ext>
              </c:extLst>
            </c:dLbl>
            <c:dLbl>
              <c:idx val="8"/>
              <c:tx>
                <c:rich>
                  <a:bodyPr/>
                  <a:lstStyle/>
                  <a:p>
                    <a:r>
                      <a:rPr lang="en-US" altLang="ja-JP"/>
                      <a:t>H28</a:t>
                    </a:r>
                  </a:p>
                </c:rich>
              </c:tx>
              <c:dLblPos val="t"/>
              <c:showLegendKey val="0"/>
              <c:showVal val="1"/>
              <c:showCatName val="0"/>
              <c:showSerName val="0"/>
              <c:showPercent val="0"/>
              <c:showBubbleSize val="0"/>
              <c:extLst>
                <c:ext xmlns:c15="http://schemas.microsoft.com/office/drawing/2012/chart" uri="{CE6537A1-D6FC-4f65-9D91-7224C49458BB}">
                  <c15:dlblFieldTable>
                    <c15:dlblFTEntry>
                      <c15:txfldGUID>{2DE600E7-6678-4309-9348-791C20BC1E7E}</c15:txfldGUID>
                      <c15:f>"H28"</c15:f>
                      <c15:dlblFieldTableCache>
                        <c:ptCount val="1"/>
                        <c:pt idx="0">
                          <c:v>H28</c:v>
                        </c:pt>
                      </c15:dlblFieldTableCache>
                    </c15:dlblFTEntry>
                  </c15:dlblFieldTable>
                  <c15:showDataLabelsRange val="0"/>
                </c:ext>
                <c:ext xmlns:c16="http://schemas.microsoft.com/office/drawing/2014/chart" uri="{C3380CC4-5D6E-409C-BE32-E72D297353CC}">
                  <c16:uniqueId val="{00000005-8082-4A24-9993-7523DC9F1A53}"/>
                </c:ext>
              </c:extLst>
            </c:dLbl>
            <c:dLbl>
              <c:idx val="16"/>
              <c:tx>
                <c:rich>
                  <a:bodyPr/>
                  <a:lstStyle/>
                  <a:p>
                    <a:r>
                      <a:rPr lang="en-US" altLang="ja-JP"/>
                      <a:t>H29</a:t>
                    </a:r>
                  </a:p>
                </c:rich>
              </c:tx>
              <c:dLblPos val="t"/>
              <c:showLegendKey val="0"/>
              <c:showVal val="1"/>
              <c:showCatName val="0"/>
              <c:showSerName val="0"/>
              <c:showPercent val="0"/>
              <c:showBubbleSize val="0"/>
              <c:extLst>
                <c:ext xmlns:c15="http://schemas.microsoft.com/office/drawing/2012/chart" uri="{CE6537A1-D6FC-4f65-9D91-7224C49458BB}">
                  <c15:dlblFieldTable>
                    <c15:dlblFTEntry>
                      <c15:txfldGUID>{31F4A384-71DF-4EE0-9F96-4C1125A1ADDB}</c15:txfldGUID>
                      <c15:f>"H29"</c15:f>
                      <c15:dlblFieldTableCache>
                        <c:ptCount val="1"/>
                        <c:pt idx="0">
                          <c:v>H29</c:v>
                        </c:pt>
                      </c15:dlblFieldTableCache>
                    </c15:dlblFTEntry>
                  </c15:dlblFieldTable>
                  <c15:showDataLabelsRange val="0"/>
                </c:ext>
                <c:ext xmlns:c16="http://schemas.microsoft.com/office/drawing/2014/chart" uri="{C3380CC4-5D6E-409C-BE32-E72D297353CC}">
                  <c16:uniqueId val="{00000006-8082-4A24-9993-7523DC9F1A53}"/>
                </c:ext>
              </c:extLst>
            </c:dLbl>
            <c:dLbl>
              <c:idx val="24"/>
              <c:tx>
                <c:rich>
                  <a:bodyPr/>
                  <a:lstStyle/>
                  <a:p>
                    <a:r>
                      <a:rPr lang="en-US" altLang="ja-JP"/>
                      <a:t>H30</a:t>
                    </a:r>
                  </a:p>
                </c:rich>
              </c:tx>
              <c:dLblPos val="t"/>
              <c:showLegendKey val="0"/>
              <c:showVal val="1"/>
              <c:showCatName val="0"/>
              <c:showSerName val="0"/>
              <c:showPercent val="0"/>
              <c:showBubbleSize val="0"/>
              <c:extLst>
                <c:ext xmlns:c15="http://schemas.microsoft.com/office/drawing/2012/chart" uri="{CE6537A1-D6FC-4f65-9D91-7224C49458BB}">
                  <c15:dlblFieldTable>
                    <c15:dlblFTEntry>
                      <c15:txfldGUID>{980EC055-B3F5-4C49-B663-11B659AC854E}</c15:txfldGUID>
                      <c15:f>"H30"</c15:f>
                      <c15:dlblFieldTableCache>
                        <c:ptCount val="1"/>
                        <c:pt idx="0">
                          <c:v>H30</c:v>
                        </c:pt>
                      </c15:dlblFieldTableCache>
                    </c15:dlblFTEntry>
                  </c15:dlblFieldTable>
                  <c15:showDataLabelsRange val="0"/>
                </c:ext>
                <c:ext xmlns:c16="http://schemas.microsoft.com/office/drawing/2014/chart" uri="{C3380CC4-5D6E-409C-BE32-E72D297353CC}">
                  <c16:uniqueId val="{00000007-8082-4A24-9993-7523DC9F1A53}"/>
                </c:ext>
              </c:extLst>
            </c:dLbl>
            <c:dLbl>
              <c:idx val="32"/>
              <c:tx>
                <c:rich>
                  <a:bodyPr/>
                  <a:lstStyle/>
                  <a:p>
                    <a:r>
                      <a:rPr lang="en-US" altLang="ja-JP"/>
                      <a:t>R01</a:t>
                    </a:r>
                  </a:p>
                </c:rich>
              </c:tx>
              <c:dLblPos val="t"/>
              <c:showLegendKey val="0"/>
              <c:showVal val="1"/>
              <c:showCatName val="0"/>
              <c:showSerName val="0"/>
              <c:showPercent val="0"/>
              <c:showBubbleSize val="0"/>
              <c:extLst>
                <c:ext xmlns:c15="http://schemas.microsoft.com/office/drawing/2012/chart" uri="{CE6537A1-D6FC-4f65-9D91-7224C49458BB}">
                  <c15:dlblFieldTable>
                    <c15:dlblFTEntry>
                      <c15:txfldGUID>{5FC456AA-5448-4873-9D1B-8B932698E551}</c15:txfldGUID>
                      <c15:f>"R01"</c15:f>
                      <c15:dlblFieldTableCache>
                        <c:ptCount val="1"/>
                        <c:pt idx="0">
                          <c:v>R01</c:v>
                        </c:pt>
                      </c15:dlblFieldTableCache>
                    </c15:dlblFTEntry>
                  </c15:dlblFieldTable>
                  <c15:showDataLabelsRange val="0"/>
                </c:ext>
                <c:ext xmlns:c16="http://schemas.microsoft.com/office/drawing/2014/chart" uri="{C3380CC4-5D6E-409C-BE32-E72D297353CC}">
                  <c16:uniqueId val="{00000008-8082-4A24-9993-7523DC9F1A5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Lit>
              <c:formatCode>General</c:formatCode>
              <c:ptCount val="40"/>
              <c:pt idx="0" formatCode="#,##0.0;&quot;▲ &quot;#,##0.0">
                <c:v>62.2</c:v>
              </c:pt>
              <c:pt idx="8" formatCode="#,##0.0;&quot;▲ &quot;#,##0.0">
                <c:v>60.1</c:v>
              </c:pt>
              <c:pt idx="16" formatCode="#,##0.0;&quot;▲ &quot;#,##0.0">
                <c:v>60.5</c:v>
              </c:pt>
              <c:pt idx="24" formatCode="#,##0.0;&quot;▲ &quot;#,##0.0">
                <c:v>61.1</c:v>
              </c:pt>
              <c:pt idx="32" formatCode="#,##0.0;&quot;▲ &quot;#,##0.0">
                <c:v>61.6</c:v>
              </c:pt>
            </c:numLit>
          </c:xVal>
          <c:yVal>
            <c:numLit>
              <c:formatCode>General</c:formatCode>
              <c:ptCount val="40"/>
            </c:numLit>
          </c:yVal>
          <c:smooth val="0"/>
          <c:extLst>
            <c:ext xmlns:c16="http://schemas.microsoft.com/office/drawing/2014/chart" uri="{C3380CC4-5D6E-409C-BE32-E72D297353CC}">
              <c16:uniqueId val="{00000009-8082-4A24-9993-7523DC9F1A53}"/>
            </c:ext>
          </c:extLst>
        </c:ser>
        <c:ser>
          <c:idx val="1"/>
          <c:order val="1"/>
          <c:tx>
            <c:v>類似団体内平均値</c:v>
          </c:tx>
          <c:spPr>
            <a:ln w="6350" cap="flat">
              <a:solidFill>
                <a:srgbClr val="000080"/>
              </a:solidFill>
            </a:ln>
          </c:spPr>
          <c:marker>
            <c:symbol val="diamond"/>
            <c:size val="8"/>
            <c:spPr>
              <a:solidFill>
                <a:srgbClr val="000080"/>
              </a:solidFill>
              <a:ln w="12700">
                <a:solidFill>
                  <a:srgbClr val="000080"/>
                </a:solidFill>
              </a:ln>
            </c:spPr>
          </c:marker>
          <c:dLbls>
            <c:dLbl>
              <c:idx val="0"/>
              <c:layout/>
              <c:tx>
                <c:rich>
                  <a:bodyPr/>
                  <a:lstStyle/>
                  <a:p>
                    <a:r>
                      <a:rPr lang="en-US" altLang="ja-JP"/>
                      <a:t>H27</a:t>
                    </a:r>
                  </a:p>
                </c:rich>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{67AF1849-EE5F-4C2A-A141-AE9ABB166C91}</c15:txfldGUID>
                      <c15:f>"H27"</c15:f>
                      <c15:dlblFieldTableCache>
                        <c:ptCount val="1"/>
                        <c:pt idx="0">
                          <c:v>H27</c:v>
                        </c:pt>
                      </c15:dlblFieldTableCache>
                    </c15:dlblFTEntry>
                  </c15:dlblFieldTable>
                  <c15:showDataLabelsRange val="0"/>
                </c:ext>
                <c:ext xmlns:c16="http://schemas.microsoft.com/office/drawing/2014/chart" uri="{C3380CC4-5D6E-409C-BE32-E72D297353CC}">
                  <c16:uniqueId val="{0000000A-8082-4A24-9993-7523DC9F1A5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{7AE0BB62-87CF-4668-A4E0-A9F7BE1AFE6B}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082-4A24-9993-7523DC9F1A5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{7933E07E-3797-4704-B661-96252B9A6849}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082-4A24-9993-7523DC9F1A5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{7497750D-AC43-4966-B167-EC1617854D29}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082-4A24-9993-7523DC9F1A5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{887BE22A-21BB-4AD0-AA1D-9CA496C0D394}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082-4A24-9993-7523DC9F1A53}"/>
                </c:ext>
              </c:extLst>
            </c:dLbl>
            <c:dLbl>
              <c:idx val="8"/>
              <c:layout>
                <c:manualLayout>
                  <c:x val="-3.6474124743029766E-2"/>
                  <c:y val="-6.4739042105865174E-2"/>
                </c:manualLayout>
              </c:layout>
              <c:tx>
                <c:rich>
                  <a:bodyPr/>
                  <a:lstStyle/>
                  <a:p>
                    <a:r>
                      <a:rPr lang="en-US" altLang="ja-JP"/>
                      <a:t>H28</a:t>
                    </a:r>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{4EEB87BD-7414-4B0D-9690-9B9DDB01A05B}</c15:txfldGUID>
                      <c15:f>"H28"</c15:f>
                      <c15:dlblFieldTableCache>
                        <c:ptCount val="1"/>
                        <c:pt idx="0">
                          <c:v>H28</c:v>
                        </c:pt>
                      </c15:dlblFieldTableCache>
                    </c15:dlblFTEntry>
                  </c15:dlblFieldTable>
                  <c15:showDataLabelsRange val="0"/>
                </c:ext>
                <c:ext xmlns:c16="http://schemas.microsoft.com/office/drawing/2014/chart" uri="{C3380CC4-5D6E-409C-BE32-E72D297353CC}">
                  <c16:uniqueId val="{0000000F-8082-4A24-9993-7523DC9F1A53}"/>
                </c:ext>
              </c:extLst>
            </c:dLbl>
            <c:dLbl>
              <c:idx val="16"/>
              <c:layout>
                <c:manualLayout>
                  <c:x val="-2.781627619611491E-2"/>
                  <c:y val="-6.4739042105865174E-2"/>
                </c:manualLayout>
              </c:layout>
              <c:tx>
                <c:rich>
                  <a:bodyPr/>
                  <a:lstStyle/>
                  <a:p>
                    <a:r>
                      <a:rPr lang="en-US" altLang="ja-JP"/>
                      <a:t>H29</a:t>
                    </a:r>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{77B9D23F-7650-4AE8-BA89-932B298CF097}</c15:txfldGUID>
                      <c15:f>"H29"</c15:f>
                      <c15:dlblFieldTableCache>
                        <c:ptCount val="1"/>
                        <c:pt idx="0">
                          <c:v>H29</c:v>
                        </c:pt>
                      </c15:dlblFieldTableCache>
                    </c15:dlblFTEntry>
                  </c15:dlblFieldTable>
                  <c15:showDataLabelsRange val="0"/>
                </c:ext>
                <c:ext xmlns:c16="http://schemas.microsoft.com/office/drawing/2014/chart" uri="{C3380CC4-5D6E-409C-BE32-E72D297353CC}">
                  <c16:uniqueId val="{00000010-8082-4A24-9993-7523DC9F1A53}"/>
                </c:ext>
              </c:extLst>
            </c:dLbl>
            <c:dLbl>
              <c:idx val="24"/>
              <c:layout/>
              <c:tx>
                <c:rich>
                  <a:bodyPr/>
                  <a:lstStyle/>
                  <a:p>
                    <a:r>
                      <a:rPr lang="en-US" altLang="ja-JP"/>
                      <a:t>H30</a:t>
                    </a:r>
                  </a:p>
                </c:rich>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{94923350-B565-4A67-9B47-6E2DD4147FD1}</c15:txfldGUID>
                      <c15:f>"H30"</c15:f>
                      <c15:dlblFieldTableCache>
                        <c:ptCount val="1"/>
                        <c:pt idx="0">
                          <c:v>H30</c:v>
                        </c:pt>
                      </c15:dlblFieldTableCache>
                    </c15:dlblFTEntry>
                  </c15:dlblFieldTable>
                  <c15:showDataLabelsRange val="0"/>
                </c:ext>
                <c:ext xmlns:c16="http://schemas.microsoft.com/office/drawing/2014/chart" uri="{C3380CC4-5D6E-409C-BE32-E72D297353CC}">
                  <c16:uniqueId val="{00000011-8082-4A24-9993-7523DC9F1A53}"/>
                </c:ext>
              </c:extLst>
            </c:dLbl>
            <c:dLbl>
              <c:idx val="32"/>
              <c:layout/>
              <c:tx>
                <c:rich>
                  <a:bodyPr/>
                  <a:lstStyle/>
                  <a:p>
                    <a:r>
                      <a:rPr lang="en-US" altLang="ja-JP"/>
                      <a:t>R01</a:t>
                    </a:r>
                  </a:p>
                </c:rich>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{7E03B45E-F3D4-4629-87C3-F32ACB90CAE6}</c15:txfldGUID>
                      <c15:f>"R01"</c15:f>
                      <c15:dlblFieldTableCache>
                        <c:ptCount val="1"/>
                        <c:pt idx="0">
                          <c:v>R01</c:v>
                        </c:pt>
                      </c15:dlblFieldTableCache>
                    </c15:dlblFTEntry>
                  </c15:dlblFieldTable>
                  <c15:showDataLabelsRange val="0"/>
                </c:ext>
                <c:ext xmlns:c16="http://schemas.microsoft.com/office/drawing/2014/chart" uri="{C3380CC4-5D6E-409C-BE32-E72D297353CC}">
                  <c16:uniqueId val="{00000012-8082-4A24-9993-7523DC9F1A5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Lit>
              <c:formatCode>General</c:formatCode>
              <c:ptCount val="40"/>
              <c:pt idx="0" formatCode="#,##0.0;&quot;▲ &quot;#,##0.0">
                <c:v>60.2</c:v>
              </c:pt>
              <c:pt idx="8" formatCode="#,##0.0;&quot;▲ &quot;#,##0.0">
                <c:v>56.8</c:v>
              </c:pt>
              <c:pt idx="16" formatCode="#,##0.0;&quot;▲ &quot;#,##0.0">
                <c:v>56.9</c:v>
              </c:pt>
              <c:pt idx="24" formatCode="#,##0.0;&quot;▲ &quot;#,##0.0">
                <c:v>57.7</c:v>
              </c:pt>
              <c:pt idx="32" formatCode="#,##0.0;&quot;▲ &quot;#,##0.0">
                <c:v>56.3</c:v>
              </c:pt>
            </c:numLit>
          </c:xVal>
          <c:yVal>
            <c:numLit>
              <c:formatCode>General</c:formatCode>
              <c:ptCount val="40"/>
              <c:pt idx="0" formatCode="#,##0.0;&quot;▲ &quot;#,##0.0">
                <c:v>0</c:v>
              </c:pt>
              <c:pt idx="8" formatCode="#,##0.0;&quot;▲ &quot;#,##0.0">
                <c:v>0</c:v>
              </c:pt>
              <c:pt idx="16" formatCode="#,##0.0;&quot;▲ &quot;#,##0.0">
                <c:v>0</c:v>
              </c:pt>
              <c:pt idx="24" formatCode="#,##0.0;&quot;▲ &quot;#,##0.0">
                <c:v>0</c:v>
              </c:pt>
              <c:pt idx="32" formatCode="#,##0.0;&quot;▲ &quot;#,##0.0">
                <c:v>0</c:v>
              </c:pt>
            </c:numLit>
          </c:yVal>
          <c:smooth val="0"/>
          <c:extLst>
            <c:ext xmlns:c16="http://schemas.microsoft.com/office/drawing/2014/chart" uri="{C3380CC4-5D6E-409C-BE32-E72D297353CC}">
              <c16:uniqueId val="{00000013-8082-4A24-9993-7523DC9F1A53}"/>
            </c:ext>
          </c:extLst>
        </c:ser>
        <c:dLbls>
          <c:showLegendKey val="0"/>
          <c:showVal val="1"/>
          <c:showCatName val="0"/>
          <c:showSerName val="0"/>
          <c:showPercent val="0"/>
          <c:showBubbleSize val="0"/>
        </c:dLbls>
        <c:axId val="46179840"/>
        <c:axId val="46181760"/>
      </c:scatterChart>
      <c:valAx>
        <c:axId val="46179840"/>
        <c:scaling>
          <c:orientation val="minMax"/>
          <c:max val="60.6"/>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v>当該団体値</c:v>
          </c:tx>
          <c:spPr>
            <a:ln w="6350" cap="flat">
              <a:solidFill>
                <a:srgbClr val="FF0000"/>
              </a:solidFill>
            </a:ln>
          </c:spPr>
          <c:marker>
            <c:symbol val="circle"/>
            <c:size val="8"/>
            <c:spPr>
              <a:solidFill>
                <a:srgbClr val="FF0000"/>
              </a:solidFill>
              <a:ln w="12700">
                <a:solidFill>
                  <a:srgbClr val="FF0000"/>
                </a:solidFill>
              </a:ln>
            </c:spPr>
          </c:marker>
          <c:dLbls>
            <c:dLbl>
              <c:idx val="0"/>
              <c:tx>
                <c:rich>
                  <a:bodyPr/>
                  <a:lstStyle/>
                  <a:p>
                    <a:r>
                      <a:rPr lang="en-US" altLang="ja-JP"/>
                      <a:t>H27</a:t>
                    </a:r>
                  </a:p>
                </c:rich>
              </c:tx>
              <c:dLblPos val="t"/>
              <c:showLegendKey val="0"/>
              <c:showVal val="1"/>
              <c:showCatName val="0"/>
              <c:showSerName val="0"/>
              <c:showPercent val="0"/>
              <c:showBubbleSize val="0"/>
              <c:extLst>
                <c:ext xmlns:c15="http://schemas.microsoft.com/office/drawing/2012/chart" uri="{CE6537A1-D6FC-4f65-9D91-7224C49458BB}">
                  <c15:dlblFieldTable>
                    <c15:dlblFTEntry>
                      <c15:txfldGUID>{7C942AE8-E5EE-40E9-917E-47C724142F16}</c15:txfldGUID>
                      <c15:f>"H27"</c15:f>
                      <c15:dlblFieldTableCache>
                        <c:ptCount val="1"/>
                        <c:pt idx="0">
                          <c:v>H27</c:v>
                        </c:pt>
                      </c15:dlblFieldTableCache>
                    </c15:dlblFTEntry>
                  </c15:dlblFieldTable>
                  <c15:showDataLabelsRange val="0"/>
                </c:ext>
                <c:ext xmlns:c16="http://schemas.microsoft.com/office/drawing/2014/chart" uri="{C3380CC4-5D6E-409C-BE32-E72D297353CC}">
                  <c16:uniqueId val="{00000000-8888-4A7E-B63C-2BCEFAD65DD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{861C6526-A775-4B8C-8662-763FA21D5576}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888-4A7E-B63C-2BCEFAD65DD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{BDD3DF6C-8049-438F-A454-0BEB88A36659}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888-4A7E-B63C-2BCEFAD65DD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{C1350255-EF68-474E-8230-1757FB960864}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888-4A7E-B63C-2BCEFAD65DD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{4674E363-A283-4250-92A7-D1A6912877FD}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888-4A7E-B63C-2BCEFAD65DDC}"/>
                </c:ext>
              </c:extLst>
            </c:dLbl>
            <c:dLbl>
              <c:idx val="8"/>
              <c:tx>
                <c:rich>
                  <a:bodyPr/>
                  <a:lstStyle/>
                  <a:p>
                    <a:r>
                      <a:rPr lang="en-US" altLang="ja-JP"/>
                      <a:t>H28</a:t>
                    </a:r>
                  </a:p>
                </c:rich>
              </c:tx>
              <c:dLblPos val="r"/>
              <c:showLegendKey val="0"/>
              <c:showVal val="1"/>
              <c:showCatName val="0"/>
              <c:showSerName val="0"/>
              <c:showPercent val="0"/>
              <c:showBubbleSize val="0"/>
              <c:extLst>
                <c:ext xmlns:c15="http://schemas.microsoft.com/office/drawing/2012/chart" uri="{CE6537A1-D6FC-4f65-9D91-7224C49458BB}">
                  <c15:dlblFieldTable>
                    <c15:dlblFTEntry>
                      <c15:txfldGUID>{13520AAC-722D-40DD-B844-43DF04E67AAC}</c15:txfldGUID>
                      <c15:f>"H28"</c15:f>
                      <c15:dlblFieldTableCache>
                        <c:ptCount val="1"/>
                        <c:pt idx="0">
                          <c:v>H28</c:v>
                        </c:pt>
                      </c15:dlblFieldTableCache>
                    </c15:dlblFTEntry>
                  </c15:dlblFieldTable>
                  <c15:showDataLabelsRange val="0"/>
                </c:ext>
                <c:ext xmlns:c16="http://schemas.microsoft.com/office/drawing/2014/chart" uri="{C3380CC4-5D6E-409C-BE32-E72D297353CC}">
                  <c16:uniqueId val="{00000005-8888-4A7E-B63C-2BCEFAD65DDC}"/>
                </c:ext>
              </c:extLst>
            </c:dLbl>
            <c:dLbl>
              <c:idx val="16"/>
              <c:tx>
                <c:rich>
                  <a:bodyPr/>
                  <a:lstStyle/>
                  <a:p>
                    <a:r>
                      <a:rPr lang="en-US" altLang="ja-JP"/>
                      <a:t>H29</a:t>
                    </a:r>
                  </a:p>
                </c:rich>
              </c:tx>
              <c:dLblPos val="r"/>
              <c:showLegendKey val="0"/>
              <c:showVal val="1"/>
              <c:showCatName val="0"/>
              <c:showSerName val="0"/>
              <c:showPercent val="0"/>
              <c:showBubbleSize val="0"/>
              <c:extLst>
                <c:ext xmlns:c15="http://schemas.microsoft.com/office/drawing/2012/chart" uri="{CE6537A1-D6FC-4f65-9D91-7224C49458BB}">
                  <c15:dlblFieldTable>
                    <c15:dlblFTEntry>
                      <c15:txfldGUID>{3FA1DC30-C9B7-4CAD-924A-55B64019D111}</c15:txfldGUID>
                      <c15:f>"H29"</c15:f>
                      <c15:dlblFieldTableCache>
                        <c:ptCount val="1"/>
                        <c:pt idx="0">
                          <c:v>H29</c:v>
                        </c:pt>
                      </c15:dlblFieldTableCache>
                    </c15:dlblFTEntry>
                  </c15:dlblFieldTable>
                  <c15:showDataLabelsRange val="0"/>
                </c:ext>
                <c:ext xmlns:c16="http://schemas.microsoft.com/office/drawing/2014/chart" uri="{C3380CC4-5D6E-409C-BE32-E72D297353CC}">
                  <c16:uniqueId val="{00000006-8888-4A7E-B63C-2BCEFAD65DDC}"/>
                </c:ext>
              </c:extLst>
            </c:dLbl>
            <c:dLbl>
              <c:idx val="24"/>
              <c:tx>
                <c:rich>
                  <a:bodyPr/>
                  <a:lstStyle/>
                  <a:p>
                    <a:r>
                      <a:rPr lang="en-US" altLang="ja-JP"/>
                      <a:t>H30</a:t>
                    </a:r>
                  </a:p>
                </c:rich>
              </c:tx>
              <c:dLblPos val="r"/>
              <c:showLegendKey val="0"/>
              <c:showVal val="1"/>
              <c:showCatName val="0"/>
              <c:showSerName val="0"/>
              <c:showPercent val="0"/>
              <c:showBubbleSize val="0"/>
              <c:extLst>
                <c:ext xmlns:c15="http://schemas.microsoft.com/office/drawing/2012/chart" uri="{CE6537A1-D6FC-4f65-9D91-7224C49458BB}">
                  <c15:dlblFieldTable>
                    <c15:dlblFTEntry>
                      <c15:txfldGUID>{C1C1CEA0-22A1-4842-8920-9D77389557C4}</c15:txfldGUID>
                      <c15:f>"H30"</c15:f>
                      <c15:dlblFieldTableCache>
                        <c:ptCount val="1"/>
                        <c:pt idx="0">
                          <c:v>H30</c:v>
                        </c:pt>
                      </c15:dlblFieldTableCache>
                    </c15:dlblFTEntry>
                  </c15:dlblFieldTable>
                  <c15:showDataLabelsRange val="0"/>
                </c:ext>
                <c:ext xmlns:c16="http://schemas.microsoft.com/office/drawing/2014/chart" uri="{C3380CC4-5D6E-409C-BE32-E72D297353CC}">
                  <c16:uniqueId val="{00000007-8888-4A7E-B63C-2BCEFAD65DDC}"/>
                </c:ext>
              </c:extLst>
            </c:dLbl>
            <c:dLbl>
              <c:idx val="32"/>
              <c:tx>
                <c:rich>
                  <a:bodyPr/>
                  <a:lstStyle/>
                  <a:p>
                    <a:r>
                      <a:rPr lang="en-US" altLang="ja-JP"/>
                      <a:t>R01</a:t>
                    </a:r>
                  </a:p>
                </c:rich>
              </c:tx>
              <c:dLblPos val="r"/>
              <c:showLegendKey val="0"/>
              <c:showVal val="1"/>
              <c:showCatName val="0"/>
              <c:showSerName val="0"/>
              <c:showPercent val="0"/>
              <c:showBubbleSize val="0"/>
              <c:extLst>
                <c:ext xmlns:c15="http://schemas.microsoft.com/office/drawing/2012/chart" uri="{CE6537A1-D6FC-4f65-9D91-7224C49458BB}">
                  <c15:dlblFieldTable>
                    <c15:dlblFTEntry>
                      <c15:txfldGUID>{1F24A1CF-DAD6-4321-BCFA-6FDDEC91B787}</c15:txfldGUID>
                      <c15:f>"R01"</c15:f>
                      <c15:dlblFieldTableCache>
                        <c:ptCount val="1"/>
                        <c:pt idx="0">
                          <c:v>R01</c:v>
                        </c:pt>
                      </c15:dlblFieldTableCache>
                    </c15:dlblFTEntry>
                  </c15:dlblFieldTable>
                  <c15:showDataLabelsRange val="0"/>
                </c:ext>
                <c:ext xmlns:c16="http://schemas.microsoft.com/office/drawing/2014/chart" uri="{C3380CC4-5D6E-409C-BE32-E72D297353CC}">
                  <c16:uniqueId val="{00000008-8888-4A7E-B63C-2BCEFAD65DD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Lit>
              <c:formatCode>General</c:formatCode>
              <c:ptCount val="40"/>
              <c:pt idx="0" formatCode="#,##0.0;&quot;▲ &quot;#,##0.0">
                <c:v>-3</c:v>
              </c:pt>
              <c:pt idx="8" formatCode="#,##0.0;&quot;▲ &quot;#,##0.0">
                <c:v>-4</c:v>
              </c:pt>
              <c:pt idx="16" formatCode="#,##0.0;&quot;▲ &quot;#,##0.0">
                <c:v>-4.2</c:v>
              </c:pt>
              <c:pt idx="24" formatCode="#,##0.0;&quot;▲ &quot;#,##0.0">
                <c:v>-4</c:v>
              </c:pt>
              <c:pt idx="32" formatCode="#,##0.0;&quot;▲ &quot;#,##0.0">
                <c:v>-3.6</c:v>
              </c:pt>
            </c:numLit>
          </c:xVal>
          <c:yVal>
            <c:numLit>
              <c:formatCode>General</c:formatCode>
              <c:ptCount val="40"/>
            </c:numLit>
          </c:yVal>
          <c:smooth val="0"/>
          <c:extLst>
            <c:ext xmlns:c16="http://schemas.microsoft.com/office/drawing/2014/chart" uri="{C3380CC4-5D6E-409C-BE32-E72D297353CC}">
              <c16:uniqueId val="{00000009-8888-4A7E-B63C-2BCEFAD65DDC}"/>
            </c:ext>
          </c:extLst>
        </c:ser>
        <c:ser>
          <c:idx val="1"/>
          <c:order val="1"/>
          <c:tx>
            <c:v>類似団体内平均値</c:v>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rich>
                  <a:bodyPr/>
                  <a:lstStyle/>
                  <a:p>
                    <a:r>
                      <a:rPr lang="en-US" altLang="ja-JP"/>
                      <a:t>H27</a:t>
                    </a:r>
                  </a:p>
                </c:rich>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{7BD26194-C9B0-4354-9D41-78EF5BA7F6D5}</c15:txfldGUID>
                      <c15:f>"H27"</c15:f>
                      <c15:dlblFieldTableCache>
                        <c:ptCount val="1"/>
                        <c:pt idx="0">
                          <c:v>H27</c:v>
                        </c:pt>
                      </c15:dlblFieldTableCache>
                    </c15:dlblFTEntry>
                  </c15:dlblFieldTable>
                  <c15:showDataLabelsRange val="0"/>
                </c:ext>
                <c:ext xmlns:c16="http://schemas.microsoft.com/office/drawing/2014/chart" uri="{C3380CC4-5D6E-409C-BE32-E72D297353CC}">
                  <c16:uniqueId val="{0000000A-8888-4A7E-B63C-2BCEFAD65DD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{6DCE334E-BFDB-4950-A577-52B53828A8F7}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888-4A7E-B63C-2BCEFAD65DD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{B570BA4B-B522-4D77-BE46-7BD6B0B1F92A}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888-4A7E-B63C-2BCEFAD65DD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{182C38B2-6113-4B6F-A0F9-7CB1D0B02BDF}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888-4A7E-B63C-2BCEFAD65DD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{0D7D7E44-65D7-4B92-957D-EC83B27928C8}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888-4A7E-B63C-2BCEFAD65DDC}"/>
                </c:ext>
              </c:extLst>
            </c:dLbl>
            <c:dLbl>
              <c:idx val="8"/>
              <c:layout/>
              <c:tx>
                <c:rich>
                  <a:bodyPr/>
                  <a:lstStyle/>
                  <a:p>
                    <a:r>
                      <a:rPr lang="en-US" altLang="ja-JP"/>
                      <a:t>H28</a:t>
                    </a:r>
                  </a:p>
                </c:rich>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{82819812-CB5E-418B-B0B1-6F948319DA6F}</c15:txfldGUID>
                      <c15:f>"H28"</c15:f>
                      <c15:dlblFieldTableCache>
                        <c:ptCount val="1"/>
                        <c:pt idx="0">
                          <c:v>H28</c:v>
                        </c:pt>
                      </c15:dlblFieldTableCache>
                    </c15:dlblFTEntry>
                  </c15:dlblFieldTable>
                  <c15:showDataLabelsRange val="0"/>
                </c:ext>
                <c:ext xmlns:c16="http://schemas.microsoft.com/office/drawing/2014/chart" uri="{C3380CC4-5D6E-409C-BE32-E72D297353CC}">
                  <c16:uniqueId val="{0000000F-8888-4A7E-B63C-2BCEFAD65DDC}"/>
                </c:ext>
              </c:extLst>
            </c:dLbl>
            <c:dLbl>
              <c:idx val="16"/>
              <c:layout/>
              <c:tx>
                <c:rich>
                  <a:bodyPr/>
                  <a:lstStyle/>
                  <a:p>
                    <a:r>
                      <a:rPr lang="en-US" altLang="ja-JP"/>
                      <a:t>H29</a:t>
                    </a:r>
                  </a:p>
                </c:rich>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{6C42DB1F-54E3-40A2-B282-D62AD7C0BFCF}</c15:txfldGUID>
                      <c15:f>"H29"</c15:f>
                      <c15:dlblFieldTableCache>
                        <c:ptCount val="1"/>
                        <c:pt idx="0">
                          <c:v>H29</c:v>
                        </c:pt>
                      </c15:dlblFieldTableCache>
                    </c15:dlblFTEntry>
                  </c15:dlblFieldTable>
                  <c15:showDataLabelsRange val="0"/>
                </c:ext>
                <c:ext xmlns:c16="http://schemas.microsoft.com/office/drawing/2014/chart" uri="{C3380CC4-5D6E-409C-BE32-E72D297353CC}">
                  <c16:uniqueId val="{00000010-8888-4A7E-B63C-2BCEFAD65DDC}"/>
                </c:ext>
              </c:extLst>
            </c:dLbl>
            <c:dLbl>
              <c:idx val="24"/>
              <c:layout/>
              <c:tx>
                <c:rich>
                  <a:bodyPr/>
                  <a:lstStyle/>
                  <a:p>
                    <a:r>
                      <a:rPr lang="en-US" altLang="ja-JP"/>
                      <a:t>H30</a:t>
                    </a:r>
                  </a:p>
                </c:rich>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{97C665D6-34A0-464F-912B-E6F9887903C4}</c15:txfldGUID>
                      <c15:f>"H30"</c15:f>
                      <c15:dlblFieldTableCache>
                        <c:ptCount val="1"/>
                        <c:pt idx="0">
                          <c:v>H30</c:v>
                        </c:pt>
                      </c15:dlblFieldTableCache>
                    </c15:dlblFTEntry>
                  </c15:dlblFieldTable>
                  <c15:showDataLabelsRange val="0"/>
                </c:ext>
                <c:ext xmlns:c16="http://schemas.microsoft.com/office/drawing/2014/chart" uri="{C3380CC4-5D6E-409C-BE32-E72D297353CC}">
                  <c16:uniqueId val="{00000011-8888-4A7E-B63C-2BCEFAD65DDC}"/>
                </c:ext>
              </c:extLst>
            </c:dLbl>
            <c:dLbl>
              <c:idx val="32"/>
              <c:layout/>
              <c:tx>
                <c:rich>
                  <a:bodyPr/>
                  <a:lstStyle/>
                  <a:p>
                    <a:r>
                      <a:rPr lang="en-US" altLang="ja-JP"/>
                      <a:t>R01</a:t>
                    </a:r>
                  </a:p>
                </c:rich>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{BA649497-392A-493F-898D-754F66B18D58}</c15:txfldGUID>
                      <c15:f>"R01"</c15:f>
                      <c15:dlblFieldTableCache>
                        <c:ptCount val="1"/>
                        <c:pt idx="0">
                          <c:v>R01</c:v>
                        </c:pt>
                      </c15:dlblFieldTableCache>
                    </c15:dlblFTEntry>
                  </c15:dlblFieldTable>
                  <c15:showDataLabelsRange val="0"/>
                </c:ext>
                <c:ext xmlns:c16="http://schemas.microsoft.com/office/drawing/2014/chart" uri="{C3380CC4-5D6E-409C-BE32-E72D297353CC}">
                  <c16:uniqueId val="{00000012-8888-4A7E-B63C-2BCEFAD65DD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Lit>
              <c:formatCode>General</c:formatCode>
              <c:ptCount val="40"/>
              <c:pt idx="0" formatCode="#,##0.0;&quot;▲ &quot;#,##0.0">
                <c:v>-2.2999999999999998</c:v>
              </c:pt>
              <c:pt idx="8" formatCode="#,##0.0;&quot;▲ &quot;#,##0.0">
                <c:v>-2.8</c:v>
              </c:pt>
              <c:pt idx="16" formatCode="#,##0.0;&quot;▲ &quot;#,##0.0">
                <c:v>-3.2</c:v>
              </c:pt>
              <c:pt idx="24" formatCode="#,##0.0;&quot;▲ &quot;#,##0.0">
                <c:v>-3.4</c:v>
              </c:pt>
              <c:pt idx="32" formatCode="#,##0.0;&quot;▲ &quot;#,##0.0">
                <c:v>-3.5</c:v>
              </c:pt>
            </c:numLit>
          </c:xVal>
          <c:yVal>
            <c:numLit>
              <c:formatCode>General</c:formatCode>
              <c:ptCount val="40"/>
              <c:pt idx="0" formatCode="#,##0.0;&quot;▲ &quot;#,##0.0">
                <c:v>0</c:v>
              </c:pt>
              <c:pt idx="8" formatCode="#,##0.0;&quot;▲ &quot;#,##0.0">
                <c:v>0</c:v>
              </c:pt>
              <c:pt idx="16" formatCode="#,##0.0;&quot;▲ &quot;#,##0.0">
                <c:v>0</c:v>
              </c:pt>
              <c:pt idx="24" formatCode="#,##0.0;&quot;▲ &quot;#,##0.0">
                <c:v>0</c:v>
              </c:pt>
              <c:pt idx="32" formatCode="#,##0.0;&quot;▲ &quot;#,##0.0">
                <c:v>0</c:v>
              </c:pt>
            </c:numLit>
          </c:yVal>
          <c:smooth val="0"/>
          <c:extLst>
            <c:ext xmlns:c16="http://schemas.microsoft.com/office/drawing/2014/chart" uri="{C3380CC4-5D6E-409C-BE32-E72D297353CC}">
              <c16:uniqueId val="{00000013-8888-4A7E-B63C-2BCEFAD65DDC}"/>
            </c:ext>
          </c:extLst>
        </c:ser>
        <c:dLbls>
          <c:showLegendKey val="0"/>
          <c:showVal val="1"/>
          <c:showCatName val="0"/>
          <c:showSerName val="0"/>
          <c:showPercent val="0"/>
          <c:showBubbleSize val="0"/>
        </c:dLbls>
        <c:axId val="84219776"/>
        <c:axId val="84234240"/>
      </c:scatterChart>
      <c:valAx>
        <c:axId val="84219776"/>
        <c:scaling>
          <c:orientation val="minMax"/>
          <c:max val="-2.2000000000000002"/>
          <c:min val="-3.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東京都練馬区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実質公債費比率の分子は、前年度比で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341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百万円増加した。これは、学校の校舎改築など債務負担行為に基づく支出額が増加し、算入公債費等が減少したことによるものである。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は、公共施設の改修改築需要等が増大していくなか、世代間の負担の公平性を保つため、金利動向と将来世代への負担を配慮しながら、積極的に起債を活用していくが、将来を見据えた計画的な起債により健全な状態を維持し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満期一括償還地方債については、償還元金の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ずつ計画的に積立を行っている。今後も公的資金活用を主眼におき</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つつ</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、計画的に</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積立てる。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東京都練馬区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将来負担比率の分子は、前年度比で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百万円増加した。これは、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公共事業用地の先行取得等により債務負担行為に基づく支出予定額が増加したこと、基準財政需要額算入見込額が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したことが主な要因である。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今後も、地方債現在高や基金残高等に配慮しつつ、健全な財政運営に努めていく。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東京都練馬区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前年度残高に対して約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億円の増となった。これは、決算剰余による積立が約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億円、それ以外の積立が約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49</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億円、合計約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億円の積立に対して、取崩が約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億円であったためである。取崩は主に財政調整基金であり、当初</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56</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億円の取崩を予定していたが、特別区財政調整交付金や特別区税の歳入が上振れしたことや、歳出の決算見込を勘案し、結果的に</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億円の取崩となった。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歳入は、ふるさと納税や、地方消費税の清算基準の見直し、法人住民税の一部国税化などにより既に大幅な減収が生じて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いる。加えて</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新型コロナウイルス感染症の影響による景況悪化で、</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もさらなる減収が見込まれる。一方、歳出は、保育所定員拡大などの待機児童対策経費や、少子高齢化の進行による福祉・医療などの社会保障関係経費、老朽化による区立施設の改修改築経費、練馬区特有の課題である道路・鉄道などの都市インフラの整備費など、膨大な需要に対応していかなければならず、今後、財政状況が厳しくなることは確実で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加えて、東京都特別区は、年度途中の調整税の減収について、一般の市町村が採りうる減収対策が制度上採れず、基金の活用により対応せざるを得ない。</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将来に渡って持続可能な財政運営を行うためにも、中長期的な財政対応力を強化する基金の積立は必要であり、今後も必要に応じて活用を図りながら、計画的に積立を行う。</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・施設整備基金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施設の建設、改修または改築</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・医療環境整備基金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区における医療環境の整備に資するもの</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・大江戸線延伸推進基金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都営地下鉄大江戸線の光が丘駅から大泉学園町方面への延伸に資するもの</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・区営住宅整備基金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区営住宅の大規模修繕その他の整備</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・みどりを育む基金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緑化の推進およびみどりの普及啓発に関すること、区民の緑化活動に対する助成に関すること、民有の樹木等の保全および取得に関すること、その他みどりの保全および創出に関すること。</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その他特定目的基金全体で、前年度に対して約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49</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億円の増となった。主な要因は、施設整備基金が約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億円の増、大江戸線延伸推進基金が約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億円の増となったことによる。これは、特定目的基金の中でも、近い将来大きな需要が見込まれるこの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つの基金に対して、積極的に積立を行ったものである。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区立施設の老朽化による改修改築に備え、施設整備基金を優先的に</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積立を行っていくとともに、医療環境整備基金については、事業進捗に応じて計画的な活用を図っていく。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前年度残高に対して約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26</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億円の増となった。これは、決算剰余等による約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億円の積立を行った一方、特別区財政調整交付金や特別区税の歳入が上振れしたことや、歳出の決算見込を勘案して、取崩を</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億円に抑えたことが要因である。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歳入は、ふるさと納税や、地方消費税の清算基準の見直し、法人住民税の一部国税化などにより既に大幅な減収が生じて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いる。加えて、新型コロナウイルス感染症の影響により、さらなる減収が見込まれる。一方で</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歳出は、保育所定員拡大や少子高齢化の進行による社会保障関係経費など、膨大な需要に対応していかなければならず、今後、財政状況が厳しくなることは確実である。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加えて、東京都特別区は、年度途中の調整税の減収について、一般の市町村が採りうる減収対策が制度上採れず、財政調整基金等の活用により対応せざるを得ない</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ことから、</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将来に渡って持続可能な財政運営を行うためにも、特定目的基金の積立と調整を図りながら、計画的に積立を行う。</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前年度に対して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178</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百万円の減となった。満期一括償還方式による起債の借入額の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％を計画的に積み立てているが、普通会計上は公債費扱いとなるため、積立額が基金利子の約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百万円のみであるのに</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対し、</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取崩を約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190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百万円行ったことによる。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老朽化した区立施設の改修改築や、道路などの都市インフラの整備など、今後、投資的経費は増加する見込である</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今後も金利動向を注視しながら、社会資本形成に資する事業には世代間の負担の公平を図るため、後年度負担に配慮しつつ、積極的に起債を活用していく。その際、満期一括償還方式による借入額の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％を、毎年度減債基金に積み立て、償還財源を確保する。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東京都練馬区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739,435
717,945
48.08
270,678,435
264,703,844
5,739,160
174,410,652
48,705,450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建築後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年以上経過している建物が総延床面積の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％となっており、有形固定資産減価償却率は類似団体に比べ高い水準となっている。公共施設総合管理計画に基づき、目標使用可能年数を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年とするなど長寿命化、改修メニューの絞り込み、新築改築時の施設規模精査等の取り組みを行う。</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45811</xdr:rowOff>
    </xdr:from>
    <xdr:to>
      <xdr:col>23</xdr:col>
      <xdr:colOff>85090</xdr:colOff>
      <xdr:row>33</xdr:row>
      <xdr:rowOff>149044</xdr:rowOff>
    </xdr:to>
    <xdr:cxnSp macro="">
      <xdr:nvCxnSpPr>
        <xdr:cNvPr id="77" name="直線コネクタ 76"/>
        <xdr:cNvCxnSpPr/>
      </xdr:nvCxnSpPr>
      <xdr:spPr>
        <a:xfrm flipV="1">
          <a:off x="4760595" y="5446486"/>
          <a:ext cx="1270" cy="113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152871</xdr:rowOff>
    </xdr:from>
    <xdr:ext cx="405111" cy="259045"/>
    <xdr:sp macro="" textlink="">
      <xdr:nvSpPr>
        <xdr:cNvPr id="78" name="有形固定資産減価償却率最小値テキスト"/>
        <xdr:cNvSpPr txBox="1"/>
      </xdr:nvSpPr>
      <xdr:spPr>
        <a:xfrm>
          <a:off x="4813300" y="6582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149044</xdr:rowOff>
    </xdr:from>
    <xdr:to>
      <xdr:col>23</xdr:col>
      <xdr:colOff>174625</xdr:colOff>
      <xdr:row>33</xdr:row>
      <xdr:rowOff>149044</xdr:rowOff>
    </xdr:to>
    <xdr:cxnSp macro="">
      <xdr:nvCxnSpPr>
        <xdr:cNvPr id="79" name="直線コネクタ 78"/>
        <xdr:cNvCxnSpPr/>
      </xdr:nvCxnSpPr>
      <xdr:spPr>
        <a:xfrm>
          <a:off x="4673600" y="657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163938</xdr:rowOff>
    </xdr:from>
    <xdr:ext cx="405111" cy="259045"/>
    <xdr:sp macro="" textlink="">
      <xdr:nvSpPr>
        <xdr:cNvPr id="80" name="有形固定資産減価償却率最大値テキスト"/>
        <xdr:cNvSpPr txBox="1"/>
      </xdr:nvSpPr>
      <xdr:spPr>
        <a:xfrm>
          <a:off x="4813300" y="522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45811</xdr:rowOff>
    </xdr:from>
    <xdr:to>
      <xdr:col>23</xdr:col>
      <xdr:colOff>174625</xdr:colOff>
      <xdr:row>27</xdr:row>
      <xdr:rowOff>45811</xdr:rowOff>
    </xdr:to>
    <xdr:cxnSp macro="">
      <xdr:nvCxnSpPr>
        <xdr:cNvPr id="81" name="直線コネクタ 80"/>
        <xdr:cNvCxnSpPr/>
      </xdr:nvCxnSpPr>
      <xdr:spPr>
        <a:xfrm>
          <a:off x="4673600" y="5446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129648</xdr:rowOff>
    </xdr:from>
    <xdr:ext cx="405111" cy="259045"/>
    <xdr:sp macro="" textlink="">
      <xdr:nvSpPr>
        <xdr:cNvPr id="82" name="有形固定資産減価償却率平均値テキスト"/>
        <xdr:cNvSpPr txBox="1"/>
      </xdr:nvSpPr>
      <xdr:spPr>
        <a:xfrm>
          <a:off x="4813300" y="58732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106771</xdr:rowOff>
    </xdr:from>
    <xdr:to>
      <xdr:col>23</xdr:col>
      <xdr:colOff>136525</xdr:colOff>
      <xdr:row>31</xdr:row>
      <xdr:rowOff>36921</xdr:rowOff>
    </xdr:to>
    <xdr:sp macro="" textlink="">
      <xdr:nvSpPr>
        <xdr:cNvPr id="83" name="フローチャート: 判断 82"/>
        <xdr:cNvSpPr/>
      </xdr:nvSpPr>
      <xdr:spPr>
        <a:xfrm>
          <a:off x="47117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149951</xdr:rowOff>
    </xdr:from>
    <xdr:to>
      <xdr:col>19</xdr:col>
      <xdr:colOff>187325</xdr:colOff>
      <xdr:row>31</xdr:row>
      <xdr:rowOff>80101</xdr:rowOff>
    </xdr:to>
    <xdr:sp macro="" textlink="">
      <xdr:nvSpPr>
        <xdr:cNvPr id="84" name="フローチャート: 判断 83"/>
        <xdr:cNvSpPr/>
      </xdr:nvSpPr>
      <xdr:spPr>
        <a:xfrm>
          <a:off x="4000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125276</xdr:rowOff>
    </xdr:from>
    <xdr:to>
      <xdr:col>15</xdr:col>
      <xdr:colOff>187325</xdr:colOff>
      <xdr:row>31</xdr:row>
      <xdr:rowOff>55426</xdr:rowOff>
    </xdr:to>
    <xdr:sp macro="" textlink="">
      <xdr:nvSpPr>
        <xdr:cNvPr id="85" name="フローチャート: 判断 84"/>
        <xdr:cNvSpPr/>
      </xdr:nvSpPr>
      <xdr:spPr>
        <a:xfrm>
          <a:off x="3238500" y="604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122192</xdr:rowOff>
    </xdr:from>
    <xdr:to>
      <xdr:col>11</xdr:col>
      <xdr:colOff>187325</xdr:colOff>
      <xdr:row>31</xdr:row>
      <xdr:rowOff>52342</xdr:rowOff>
    </xdr:to>
    <xdr:sp macro="" textlink="">
      <xdr:nvSpPr>
        <xdr:cNvPr id="86" name="フローチャート: 判断 85"/>
        <xdr:cNvSpPr/>
      </xdr:nvSpPr>
      <xdr:spPr>
        <a:xfrm>
          <a:off x="2476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55608</xdr:rowOff>
    </xdr:from>
    <xdr:to>
      <xdr:col>7</xdr:col>
      <xdr:colOff>187325</xdr:colOff>
      <xdr:row>31</xdr:row>
      <xdr:rowOff>157208</xdr:rowOff>
    </xdr:to>
    <xdr:sp macro="" textlink="">
      <xdr:nvSpPr>
        <xdr:cNvPr id="87" name="フローチャート: 判断 86"/>
        <xdr:cNvSpPr/>
      </xdr:nvSpPr>
      <xdr:spPr>
        <a:xfrm>
          <a:off x="1714500" y="614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98788</xdr:rowOff>
    </xdr:from>
    <xdr:to>
      <xdr:col>23</xdr:col>
      <xdr:colOff>136525</xdr:colOff>
      <xdr:row>32</xdr:row>
      <xdr:rowOff>28938</xdr:rowOff>
    </xdr:to>
    <xdr:sp macro="" textlink="">
      <xdr:nvSpPr>
        <xdr:cNvPr id="93" name="楕円 92"/>
        <xdr:cNvSpPr/>
      </xdr:nvSpPr>
      <xdr:spPr>
        <a:xfrm>
          <a:off x="4711700" y="618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77215</xdr:rowOff>
    </xdr:from>
    <xdr:ext cx="405111" cy="259045"/>
    <xdr:sp macro="" textlink="">
      <xdr:nvSpPr>
        <xdr:cNvPr id="94" name="有形固定資産減価償却率該当値テキスト"/>
        <xdr:cNvSpPr txBox="1"/>
      </xdr:nvSpPr>
      <xdr:spPr>
        <a:xfrm>
          <a:off x="4813300" y="6163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83367</xdr:rowOff>
    </xdr:from>
    <xdr:to>
      <xdr:col>19</xdr:col>
      <xdr:colOff>187325</xdr:colOff>
      <xdr:row>32</xdr:row>
      <xdr:rowOff>13517</xdr:rowOff>
    </xdr:to>
    <xdr:sp macro="" textlink="">
      <xdr:nvSpPr>
        <xdr:cNvPr id="95" name="楕円 94"/>
        <xdr:cNvSpPr/>
      </xdr:nvSpPr>
      <xdr:spPr>
        <a:xfrm>
          <a:off x="4000500" y="616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134167</xdr:rowOff>
    </xdr:from>
    <xdr:to>
      <xdr:col>23</xdr:col>
      <xdr:colOff>85725</xdr:colOff>
      <xdr:row>31</xdr:row>
      <xdr:rowOff>149588</xdr:rowOff>
    </xdr:to>
    <xdr:cxnSp macro="">
      <xdr:nvCxnSpPr>
        <xdr:cNvPr id="96" name="直線コネクタ 95"/>
        <xdr:cNvCxnSpPr/>
      </xdr:nvCxnSpPr>
      <xdr:spPr>
        <a:xfrm>
          <a:off x="4051300" y="6220642"/>
          <a:ext cx="7112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64861</xdr:rowOff>
    </xdr:from>
    <xdr:to>
      <xdr:col>15</xdr:col>
      <xdr:colOff>187325</xdr:colOff>
      <xdr:row>31</xdr:row>
      <xdr:rowOff>166461</xdr:rowOff>
    </xdr:to>
    <xdr:sp macro="" textlink="">
      <xdr:nvSpPr>
        <xdr:cNvPr id="97" name="楕円 96"/>
        <xdr:cNvSpPr/>
      </xdr:nvSpPr>
      <xdr:spPr>
        <a:xfrm>
          <a:off x="3238500" y="615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115661</xdr:rowOff>
    </xdr:from>
    <xdr:to>
      <xdr:col>19</xdr:col>
      <xdr:colOff>136525</xdr:colOff>
      <xdr:row>31</xdr:row>
      <xdr:rowOff>134167</xdr:rowOff>
    </xdr:to>
    <xdr:cxnSp macro="">
      <xdr:nvCxnSpPr>
        <xdr:cNvPr id="98" name="直線コネクタ 97"/>
        <xdr:cNvCxnSpPr/>
      </xdr:nvCxnSpPr>
      <xdr:spPr>
        <a:xfrm>
          <a:off x="3289300" y="6202136"/>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52524</xdr:rowOff>
    </xdr:from>
    <xdr:to>
      <xdr:col>11</xdr:col>
      <xdr:colOff>187325</xdr:colOff>
      <xdr:row>31</xdr:row>
      <xdr:rowOff>154124</xdr:rowOff>
    </xdr:to>
    <xdr:sp macro="" textlink="">
      <xdr:nvSpPr>
        <xdr:cNvPr id="99" name="楕円 98"/>
        <xdr:cNvSpPr/>
      </xdr:nvSpPr>
      <xdr:spPr>
        <a:xfrm>
          <a:off x="2476500" y="613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103324</xdr:rowOff>
    </xdr:from>
    <xdr:to>
      <xdr:col>15</xdr:col>
      <xdr:colOff>136525</xdr:colOff>
      <xdr:row>31</xdr:row>
      <xdr:rowOff>115661</xdr:rowOff>
    </xdr:to>
    <xdr:cxnSp macro="">
      <xdr:nvCxnSpPr>
        <xdr:cNvPr id="100" name="直線コネクタ 99"/>
        <xdr:cNvCxnSpPr/>
      </xdr:nvCxnSpPr>
      <xdr:spPr>
        <a:xfrm>
          <a:off x="2527300" y="6189799"/>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117294</xdr:rowOff>
    </xdr:from>
    <xdr:to>
      <xdr:col>7</xdr:col>
      <xdr:colOff>187325</xdr:colOff>
      <xdr:row>32</xdr:row>
      <xdr:rowOff>47444</xdr:rowOff>
    </xdr:to>
    <xdr:sp macro="" textlink="">
      <xdr:nvSpPr>
        <xdr:cNvPr id="101" name="楕円 100"/>
        <xdr:cNvSpPr/>
      </xdr:nvSpPr>
      <xdr:spPr>
        <a:xfrm>
          <a:off x="1714500" y="620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103324</xdr:rowOff>
    </xdr:from>
    <xdr:to>
      <xdr:col>11</xdr:col>
      <xdr:colOff>136525</xdr:colOff>
      <xdr:row>31</xdr:row>
      <xdr:rowOff>168094</xdr:rowOff>
    </xdr:to>
    <xdr:cxnSp macro="">
      <xdr:nvCxnSpPr>
        <xdr:cNvPr id="102" name="直線コネクタ 101"/>
        <xdr:cNvCxnSpPr/>
      </xdr:nvCxnSpPr>
      <xdr:spPr>
        <a:xfrm flipV="1">
          <a:off x="1765300" y="6189799"/>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96628</xdr:rowOff>
    </xdr:from>
    <xdr:ext cx="405111" cy="259045"/>
    <xdr:sp macro="" textlink="">
      <xdr:nvSpPr>
        <xdr:cNvPr id="103" name="n_1aveValue有形固定資産減価償却率"/>
        <xdr:cNvSpPr txBox="1"/>
      </xdr:nvSpPr>
      <xdr:spPr>
        <a:xfrm>
          <a:off x="3836044" y="584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71953</xdr:rowOff>
    </xdr:from>
    <xdr:ext cx="405111" cy="259045"/>
    <xdr:sp macro="" textlink="">
      <xdr:nvSpPr>
        <xdr:cNvPr id="104" name="n_2aveValue有形固定資産減価償却率"/>
        <xdr:cNvSpPr txBox="1"/>
      </xdr:nvSpPr>
      <xdr:spPr>
        <a:xfrm>
          <a:off x="3086744" y="581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68869</xdr:rowOff>
    </xdr:from>
    <xdr:ext cx="405111" cy="259045"/>
    <xdr:sp macro="" textlink="">
      <xdr:nvSpPr>
        <xdr:cNvPr id="105" name="n_3aveValue有形固定資産減価償却率"/>
        <xdr:cNvSpPr txBox="1"/>
      </xdr:nvSpPr>
      <xdr:spPr>
        <a:xfrm>
          <a:off x="2324744" y="58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2285</xdr:rowOff>
    </xdr:from>
    <xdr:ext cx="405111" cy="259045"/>
    <xdr:sp macro="" textlink="">
      <xdr:nvSpPr>
        <xdr:cNvPr id="106" name="n_4aveValue有形固定資産減価償却率"/>
        <xdr:cNvSpPr txBox="1"/>
      </xdr:nvSpPr>
      <xdr:spPr>
        <a:xfrm>
          <a:off x="1562744" y="591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4644</xdr:rowOff>
    </xdr:from>
    <xdr:ext cx="405111" cy="259045"/>
    <xdr:sp macro="" textlink="">
      <xdr:nvSpPr>
        <xdr:cNvPr id="107" name="n_1mainValue有形固定資産減価償却率"/>
        <xdr:cNvSpPr txBox="1"/>
      </xdr:nvSpPr>
      <xdr:spPr>
        <a:xfrm>
          <a:off x="3836044" y="626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157588</xdr:rowOff>
    </xdr:from>
    <xdr:ext cx="405111" cy="259045"/>
    <xdr:sp macro="" textlink="">
      <xdr:nvSpPr>
        <xdr:cNvPr id="108" name="n_2mainValue有形固定資産減価償却率"/>
        <xdr:cNvSpPr txBox="1"/>
      </xdr:nvSpPr>
      <xdr:spPr>
        <a:xfrm>
          <a:off x="3086744" y="624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145251</xdr:rowOff>
    </xdr:from>
    <xdr:ext cx="405111" cy="259045"/>
    <xdr:sp macro="" textlink="">
      <xdr:nvSpPr>
        <xdr:cNvPr id="109" name="n_3mainValue有形固定資産減価償却率"/>
        <xdr:cNvSpPr txBox="1"/>
      </xdr:nvSpPr>
      <xdr:spPr>
        <a:xfrm>
          <a:off x="2324744" y="6231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38571</xdr:rowOff>
    </xdr:from>
    <xdr:ext cx="405111" cy="259045"/>
    <xdr:sp macro="" textlink="">
      <xdr:nvSpPr>
        <xdr:cNvPr id="110" name="n_4mainValue有形固定資産減価償却率"/>
        <xdr:cNvSpPr txBox="1"/>
      </xdr:nvSpPr>
      <xdr:spPr>
        <a:xfrm>
          <a:off x="1562744" y="6296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113" name="正方形/長方形 112"/>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健全な財政運営を継続するため、適切な起債残高の管理に努めていく。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26" name="テキスト ボックス 125"/>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32</xdr:row>
      <xdr:rowOff>40607</xdr:rowOff>
    </xdr:from>
    <xdr:ext cx="359394" cy="225703"/>
    <xdr:sp macro="" textlink="">
      <xdr:nvSpPr>
        <xdr:cNvPr id="130" name="テキスト ボックス 129"/>
        <xdr:cNvSpPr txBox="1"/>
      </xdr:nvSpPr>
      <xdr:spPr>
        <a:xfrm>
          <a:off x="10880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32" name="テキスト ボックス 131"/>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34" name="テキスト ボックス 133"/>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108162</xdr:rowOff>
    </xdr:to>
    <xdr:cxnSp macro="">
      <xdr:nvCxnSpPr>
        <xdr:cNvPr id="139" name="直線コネクタ 138"/>
        <xdr:cNvCxnSpPr/>
      </xdr:nvCxnSpPr>
      <xdr:spPr>
        <a:xfrm flipV="1">
          <a:off x="14793595" y="5312833"/>
          <a:ext cx="1269" cy="139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111989</xdr:rowOff>
    </xdr:from>
    <xdr:ext cx="469744" cy="259045"/>
    <xdr:sp macro="" textlink="">
      <xdr:nvSpPr>
        <xdr:cNvPr id="140" name="債務償還比率最小値テキスト"/>
        <xdr:cNvSpPr txBox="1"/>
      </xdr:nvSpPr>
      <xdr:spPr>
        <a:xfrm>
          <a:off x="14846300" y="671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108162</xdr:rowOff>
    </xdr:from>
    <xdr:to>
      <xdr:col>76</xdr:col>
      <xdr:colOff>111125</xdr:colOff>
      <xdr:row>34</xdr:row>
      <xdr:rowOff>108162</xdr:rowOff>
    </xdr:to>
    <xdr:cxnSp macro="">
      <xdr:nvCxnSpPr>
        <xdr:cNvPr id="141" name="直線コネクタ 140"/>
        <xdr:cNvCxnSpPr/>
      </xdr:nvCxnSpPr>
      <xdr:spPr>
        <a:xfrm>
          <a:off x="14706600" y="670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150935</xdr:rowOff>
    </xdr:from>
    <xdr:ext cx="340478" cy="259045"/>
    <xdr:sp macro="" textlink="">
      <xdr:nvSpPr>
        <xdr:cNvPr id="142" name="債務償還比率最大値テキスト"/>
        <xdr:cNvSpPr txBox="1"/>
      </xdr:nvSpPr>
      <xdr:spPr>
        <a:xfrm>
          <a:off x="14846300"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106485</xdr:rowOff>
    </xdr:from>
    <xdr:ext cx="340478" cy="259045"/>
    <xdr:sp macro="" textlink="">
      <xdr:nvSpPr>
        <xdr:cNvPr id="144" name="債務償還比率平均値テキスト"/>
        <xdr:cNvSpPr txBox="1"/>
      </xdr:nvSpPr>
      <xdr:spPr>
        <a:xfrm>
          <a:off x="14846300" y="51642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32808</xdr:rowOff>
    </xdr:from>
    <xdr:to>
      <xdr:col>76</xdr:col>
      <xdr:colOff>73025</xdr:colOff>
      <xdr:row>26</xdr:row>
      <xdr:rowOff>134408</xdr:rowOff>
    </xdr:to>
    <xdr:sp macro="" textlink="">
      <xdr:nvSpPr>
        <xdr:cNvPr id="145" name="フローチャート: 判断 144"/>
        <xdr:cNvSpPr/>
      </xdr:nvSpPr>
      <xdr:spPr>
        <a:xfrm>
          <a:off x="147447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26</xdr:row>
      <xdr:rowOff>32808</xdr:rowOff>
    </xdr:from>
    <xdr:to>
      <xdr:col>72</xdr:col>
      <xdr:colOff>123825</xdr:colOff>
      <xdr:row>26</xdr:row>
      <xdr:rowOff>134408</xdr:rowOff>
    </xdr:to>
    <xdr:sp macro="" textlink="">
      <xdr:nvSpPr>
        <xdr:cNvPr id="146" name="フローチャート: 判断 145"/>
        <xdr:cNvSpPr/>
      </xdr:nvSpPr>
      <xdr:spPr>
        <a:xfrm>
          <a:off x="14033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26</xdr:row>
      <xdr:rowOff>32808</xdr:rowOff>
    </xdr:from>
    <xdr:to>
      <xdr:col>68</xdr:col>
      <xdr:colOff>123825</xdr:colOff>
      <xdr:row>26</xdr:row>
      <xdr:rowOff>134408</xdr:rowOff>
    </xdr:to>
    <xdr:sp macro="" textlink="">
      <xdr:nvSpPr>
        <xdr:cNvPr id="147" name="フローチャート: 判断 146"/>
        <xdr:cNvSpPr/>
      </xdr:nvSpPr>
      <xdr:spPr>
        <a:xfrm>
          <a:off x="13271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32808</xdr:rowOff>
    </xdr:from>
    <xdr:to>
      <xdr:col>64</xdr:col>
      <xdr:colOff>123825</xdr:colOff>
      <xdr:row>26</xdr:row>
      <xdr:rowOff>134408</xdr:rowOff>
    </xdr:to>
    <xdr:sp macro="" textlink="">
      <xdr:nvSpPr>
        <xdr:cNvPr id="148" name="フローチャート: 判断 147"/>
        <xdr:cNvSpPr/>
      </xdr:nvSpPr>
      <xdr:spPr>
        <a:xfrm>
          <a:off x="12509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32808</xdr:rowOff>
    </xdr:from>
    <xdr:to>
      <xdr:col>60</xdr:col>
      <xdr:colOff>123825</xdr:colOff>
      <xdr:row>26</xdr:row>
      <xdr:rowOff>134408</xdr:rowOff>
    </xdr:to>
    <xdr:sp macro="" textlink="">
      <xdr:nvSpPr>
        <xdr:cNvPr id="149" name="フローチャート: 判断 148"/>
        <xdr:cNvSpPr/>
      </xdr:nvSpPr>
      <xdr:spPr>
        <a:xfrm>
          <a:off x="11747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147955</xdr:rowOff>
    </xdr:from>
    <xdr:to>
      <xdr:col>76</xdr:col>
      <xdr:colOff>73025</xdr:colOff>
      <xdr:row>27</xdr:row>
      <xdr:rowOff>78105</xdr:rowOff>
    </xdr:to>
    <xdr:sp macro="" textlink="">
      <xdr:nvSpPr>
        <xdr:cNvPr id="155" name="楕円 154"/>
        <xdr:cNvSpPr/>
      </xdr:nvSpPr>
      <xdr:spPr>
        <a:xfrm>
          <a:off x="14744700" y="53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126382</xdr:rowOff>
    </xdr:from>
    <xdr:ext cx="340478" cy="259045"/>
    <xdr:sp macro="" textlink="">
      <xdr:nvSpPr>
        <xdr:cNvPr id="156" name="債務償還比率該当値テキスト"/>
        <xdr:cNvSpPr txBox="1"/>
      </xdr:nvSpPr>
      <xdr:spPr>
        <a:xfrm>
          <a:off x="14846300" y="53556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52141</xdr:rowOff>
    </xdr:from>
    <xdr:to>
      <xdr:col>72</xdr:col>
      <xdr:colOff>123825</xdr:colOff>
      <xdr:row>28</xdr:row>
      <xdr:rowOff>153741</xdr:rowOff>
    </xdr:to>
    <xdr:sp macro="" textlink="">
      <xdr:nvSpPr>
        <xdr:cNvPr id="157" name="楕円 156"/>
        <xdr:cNvSpPr/>
      </xdr:nvSpPr>
      <xdr:spPr>
        <a:xfrm>
          <a:off x="14033500" y="562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27305</xdr:rowOff>
    </xdr:from>
    <xdr:to>
      <xdr:col>76</xdr:col>
      <xdr:colOff>22225</xdr:colOff>
      <xdr:row>28</xdr:row>
      <xdr:rowOff>102941</xdr:rowOff>
    </xdr:to>
    <xdr:cxnSp macro="">
      <xdr:nvCxnSpPr>
        <xdr:cNvPr id="158" name="直線コネクタ 157"/>
        <xdr:cNvCxnSpPr/>
      </xdr:nvCxnSpPr>
      <xdr:spPr>
        <a:xfrm flipV="1">
          <a:off x="14084300" y="5427980"/>
          <a:ext cx="711200" cy="24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102588</xdr:rowOff>
    </xdr:from>
    <xdr:to>
      <xdr:col>68</xdr:col>
      <xdr:colOff>123825</xdr:colOff>
      <xdr:row>30</xdr:row>
      <xdr:rowOff>32738</xdr:rowOff>
    </xdr:to>
    <xdr:sp macro="" textlink="">
      <xdr:nvSpPr>
        <xdr:cNvPr id="159" name="楕円 158"/>
        <xdr:cNvSpPr/>
      </xdr:nvSpPr>
      <xdr:spPr>
        <a:xfrm>
          <a:off x="13271500" y="584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102941</xdr:rowOff>
    </xdr:from>
    <xdr:to>
      <xdr:col>72</xdr:col>
      <xdr:colOff>73025</xdr:colOff>
      <xdr:row>29</xdr:row>
      <xdr:rowOff>153388</xdr:rowOff>
    </xdr:to>
    <xdr:cxnSp macro="">
      <xdr:nvCxnSpPr>
        <xdr:cNvPr id="160" name="直線コネクタ 159"/>
        <xdr:cNvCxnSpPr/>
      </xdr:nvCxnSpPr>
      <xdr:spPr>
        <a:xfrm flipV="1">
          <a:off x="13322300" y="5675066"/>
          <a:ext cx="762000" cy="22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123120</xdr:rowOff>
    </xdr:from>
    <xdr:to>
      <xdr:col>64</xdr:col>
      <xdr:colOff>123825</xdr:colOff>
      <xdr:row>32</xdr:row>
      <xdr:rowOff>53270</xdr:rowOff>
    </xdr:to>
    <xdr:sp macro="" textlink="">
      <xdr:nvSpPr>
        <xdr:cNvPr id="161" name="楕円 160"/>
        <xdr:cNvSpPr/>
      </xdr:nvSpPr>
      <xdr:spPr>
        <a:xfrm>
          <a:off x="12509500" y="620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153388</xdr:rowOff>
    </xdr:from>
    <xdr:to>
      <xdr:col>68</xdr:col>
      <xdr:colOff>73025</xdr:colOff>
      <xdr:row>32</xdr:row>
      <xdr:rowOff>2470</xdr:rowOff>
    </xdr:to>
    <xdr:cxnSp macro="">
      <xdr:nvCxnSpPr>
        <xdr:cNvPr id="162" name="直線コネクタ 161"/>
        <xdr:cNvCxnSpPr/>
      </xdr:nvCxnSpPr>
      <xdr:spPr>
        <a:xfrm flipV="1">
          <a:off x="12560300" y="5896963"/>
          <a:ext cx="762000" cy="36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81139</xdr:rowOff>
    </xdr:from>
    <xdr:to>
      <xdr:col>60</xdr:col>
      <xdr:colOff>123825</xdr:colOff>
      <xdr:row>32</xdr:row>
      <xdr:rowOff>11289</xdr:rowOff>
    </xdr:to>
    <xdr:sp macro="" textlink="">
      <xdr:nvSpPr>
        <xdr:cNvPr id="163" name="楕円 162"/>
        <xdr:cNvSpPr/>
      </xdr:nvSpPr>
      <xdr:spPr>
        <a:xfrm>
          <a:off x="11747500" y="616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131939</xdr:rowOff>
    </xdr:from>
    <xdr:to>
      <xdr:col>64</xdr:col>
      <xdr:colOff>73025</xdr:colOff>
      <xdr:row>32</xdr:row>
      <xdr:rowOff>2470</xdr:rowOff>
    </xdr:to>
    <xdr:cxnSp macro="">
      <xdr:nvCxnSpPr>
        <xdr:cNvPr id="164" name="直線コネクタ 163"/>
        <xdr:cNvCxnSpPr/>
      </xdr:nvCxnSpPr>
      <xdr:spPr>
        <a:xfrm>
          <a:off x="11798300" y="6218414"/>
          <a:ext cx="762000" cy="4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80586</xdr:colOff>
      <xdr:row>24</xdr:row>
      <xdr:rowOff>150935</xdr:rowOff>
    </xdr:from>
    <xdr:ext cx="340478" cy="259045"/>
    <xdr:sp macro="" textlink="">
      <xdr:nvSpPr>
        <xdr:cNvPr id="165" name="n_1aveValue債務償還比率"/>
        <xdr:cNvSpPr txBox="1"/>
      </xdr:nvSpPr>
      <xdr:spPr>
        <a:xfrm>
          <a:off x="139013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93286</xdr:colOff>
      <xdr:row>24</xdr:row>
      <xdr:rowOff>150935</xdr:rowOff>
    </xdr:from>
    <xdr:ext cx="340478" cy="259045"/>
    <xdr:sp macro="" textlink="">
      <xdr:nvSpPr>
        <xdr:cNvPr id="166" name="n_2aveValue債務償還比率"/>
        <xdr:cNvSpPr txBox="1"/>
      </xdr:nvSpPr>
      <xdr:spPr>
        <a:xfrm>
          <a:off x="13152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93286</xdr:colOff>
      <xdr:row>24</xdr:row>
      <xdr:rowOff>150935</xdr:rowOff>
    </xdr:from>
    <xdr:ext cx="340478" cy="259045"/>
    <xdr:sp macro="" textlink="">
      <xdr:nvSpPr>
        <xdr:cNvPr id="167" name="n_3aveValue債務償還比率"/>
        <xdr:cNvSpPr txBox="1"/>
      </xdr:nvSpPr>
      <xdr:spPr>
        <a:xfrm>
          <a:off x="12390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93286</xdr:colOff>
      <xdr:row>24</xdr:row>
      <xdr:rowOff>150935</xdr:rowOff>
    </xdr:from>
    <xdr:ext cx="340478" cy="259045"/>
    <xdr:sp macro="" textlink="">
      <xdr:nvSpPr>
        <xdr:cNvPr id="168" name="n_4aveValue債務償還比率"/>
        <xdr:cNvSpPr txBox="1"/>
      </xdr:nvSpPr>
      <xdr:spPr>
        <a:xfrm>
          <a:off x="11628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28</xdr:row>
      <xdr:rowOff>144868</xdr:rowOff>
    </xdr:from>
    <xdr:ext cx="405111" cy="259045"/>
    <xdr:sp macro="" textlink="">
      <xdr:nvSpPr>
        <xdr:cNvPr id="169" name="n_1mainValue債務償還比率"/>
        <xdr:cNvSpPr txBox="1"/>
      </xdr:nvSpPr>
      <xdr:spPr>
        <a:xfrm>
          <a:off x="13869044" y="5716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30</xdr:row>
      <xdr:rowOff>23865</xdr:rowOff>
    </xdr:from>
    <xdr:ext cx="405111" cy="259045"/>
    <xdr:sp macro="" textlink="">
      <xdr:nvSpPr>
        <xdr:cNvPr id="170" name="n_2mainValue債務償還比率"/>
        <xdr:cNvSpPr txBox="1"/>
      </xdr:nvSpPr>
      <xdr:spPr>
        <a:xfrm>
          <a:off x="13119744" y="5938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32</xdr:row>
      <xdr:rowOff>44397</xdr:rowOff>
    </xdr:from>
    <xdr:ext cx="405111" cy="259045"/>
    <xdr:sp macro="" textlink="">
      <xdr:nvSpPr>
        <xdr:cNvPr id="171" name="n_3mainValue債務償還比率"/>
        <xdr:cNvSpPr txBox="1"/>
      </xdr:nvSpPr>
      <xdr:spPr>
        <a:xfrm>
          <a:off x="12357744" y="630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32</xdr:row>
      <xdr:rowOff>2416</xdr:rowOff>
    </xdr:from>
    <xdr:ext cx="405111" cy="259045"/>
    <xdr:sp macro="" textlink="">
      <xdr:nvSpPr>
        <xdr:cNvPr id="172" name="n_4mainValue債務償還比率"/>
        <xdr:cNvSpPr txBox="1"/>
      </xdr:nvSpPr>
      <xdr:spPr>
        <a:xfrm>
          <a:off x="11595744" y="626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東京都練馬区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739,435
717,945
48.08
270,678,435
264,703,844
5,739,160
174,410,652
48,705,450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22316</xdr:rowOff>
    </xdr:to>
    <xdr:cxnSp macro="">
      <xdr:nvCxnSpPr>
        <xdr:cNvPr id="58" name="直線コネクタ 57"/>
        <xdr:cNvCxnSpPr/>
      </xdr:nvCxnSpPr>
      <xdr:spPr>
        <a:xfrm flipV="1">
          <a:off x="4634865" y="5660572"/>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26143</xdr:rowOff>
    </xdr:from>
    <xdr:ext cx="405111" cy="259045"/>
    <xdr:sp macro="" textlink="">
      <xdr:nvSpPr>
        <xdr:cNvPr id="59" name="【道路】&#10;有形固定資産減価償却率最小値テキスト"/>
        <xdr:cNvSpPr txBox="1"/>
      </xdr:nvSpPr>
      <xdr:spPr>
        <a:xfrm>
          <a:off x="4673600" y="7227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22316</xdr:rowOff>
    </xdr:from>
    <xdr:to>
      <xdr:col>24</xdr:col>
      <xdr:colOff>152400</xdr:colOff>
      <xdr:row>42</xdr:row>
      <xdr:rowOff>22316</xdr:rowOff>
    </xdr:to>
    <xdr:cxnSp macro="">
      <xdr:nvCxnSpPr>
        <xdr:cNvPr id="60" name="直線コネクタ 59"/>
        <xdr:cNvCxnSpPr/>
      </xdr:nvCxnSpPr>
      <xdr:spPr>
        <a:xfrm>
          <a:off x="4546600" y="722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64605</xdr:rowOff>
    </xdr:from>
    <xdr:ext cx="405111" cy="259045"/>
    <xdr:sp macro="" textlink="">
      <xdr:nvSpPr>
        <xdr:cNvPr id="63" name="【道路】&#10;有形固定資産減価償却率平均値テキスト"/>
        <xdr:cNvSpPr txBox="1"/>
      </xdr:nvSpPr>
      <xdr:spPr>
        <a:xfrm>
          <a:off x="4673600" y="6408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41728</xdr:rowOff>
    </xdr:from>
    <xdr:to>
      <xdr:col>24</xdr:col>
      <xdr:colOff>114300</xdr:colOff>
      <xdr:row>38</xdr:row>
      <xdr:rowOff>143328</xdr:rowOff>
    </xdr:to>
    <xdr:sp macro="" textlink="">
      <xdr:nvSpPr>
        <xdr:cNvPr id="64" name="フローチャート: 判断 63"/>
        <xdr:cNvSpPr/>
      </xdr:nvSpPr>
      <xdr:spPr>
        <a:xfrm>
          <a:off x="4584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23767</xdr:rowOff>
    </xdr:from>
    <xdr:to>
      <xdr:col>20</xdr:col>
      <xdr:colOff>38100</xdr:colOff>
      <xdr:row>38</xdr:row>
      <xdr:rowOff>125367</xdr:rowOff>
    </xdr:to>
    <xdr:sp macro="" textlink="">
      <xdr:nvSpPr>
        <xdr:cNvPr id="65" name="フローチャート: 判断 64"/>
        <xdr:cNvSpPr/>
      </xdr:nvSpPr>
      <xdr:spPr>
        <a:xfrm>
          <a:off x="3746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156028</xdr:rowOff>
    </xdr:from>
    <xdr:to>
      <xdr:col>15</xdr:col>
      <xdr:colOff>101600</xdr:colOff>
      <xdr:row>38</xdr:row>
      <xdr:rowOff>86178</xdr:rowOff>
    </xdr:to>
    <xdr:sp macro="" textlink="">
      <xdr:nvSpPr>
        <xdr:cNvPr id="66" name="フローチャート: 判断 65"/>
        <xdr:cNvSpPr/>
      </xdr:nvSpPr>
      <xdr:spPr>
        <a:xfrm>
          <a:off x="2857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69487</xdr:rowOff>
    </xdr:from>
    <xdr:to>
      <xdr:col>10</xdr:col>
      <xdr:colOff>165100</xdr:colOff>
      <xdr:row>39</xdr:row>
      <xdr:rowOff>171087</xdr:rowOff>
    </xdr:to>
    <xdr:sp macro="" textlink="">
      <xdr:nvSpPr>
        <xdr:cNvPr id="67" name="フローチャート: 判断 66"/>
        <xdr:cNvSpPr/>
      </xdr:nvSpPr>
      <xdr:spPr>
        <a:xfrm>
          <a:off x="1968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39</xdr:row>
      <xdr:rowOff>69487</xdr:rowOff>
    </xdr:from>
    <xdr:to>
      <xdr:col>6</xdr:col>
      <xdr:colOff>38100</xdr:colOff>
      <xdr:row>39</xdr:row>
      <xdr:rowOff>171087</xdr:rowOff>
    </xdr:to>
    <xdr:sp macro="" textlink="">
      <xdr:nvSpPr>
        <xdr:cNvPr id="68" name="フローチャート: 判断 67"/>
        <xdr:cNvSpPr/>
      </xdr:nvSpPr>
      <xdr:spPr>
        <a:xfrm>
          <a:off x="1079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71120</xdr:rowOff>
    </xdr:from>
    <xdr:to>
      <xdr:col>24</xdr:col>
      <xdr:colOff>114300</xdr:colOff>
      <xdr:row>39</xdr:row>
      <xdr:rowOff>1270</xdr:rowOff>
    </xdr:to>
    <xdr:sp macro="" textlink="">
      <xdr:nvSpPr>
        <xdr:cNvPr id="74" name="楕円 73"/>
        <xdr:cNvSpPr/>
      </xdr:nvSpPr>
      <xdr:spPr>
        <a:xfrm>
          <a:off x="45847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49547</xdr:rowOff>
    </xdr:from>
    <xdr:ext cx="405111" cy="259045"/>
    <xdr:sp macro="" textlink="">
      <xdr:nvSpPr>
        <xdr:cNvPr id="75" name="【道路】&#10;有形固定資産減価償却率該当値テキスト"/>
        <xdr:cNvSpPr txBox="1"/>
      </xdr:nvSpPr>
      <xdr:spPr>
        <a:xfrm>
          <a:off x="4673600"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72753</xdr:rowOff>
    </xdr:from>
    <xdr:to>
      <xdr:col>20</xdr:col>
      <xdr:colOff>38100</xdr:colOff>
      <xdr:row>39</xdr:row>
      <xdr:rowOff>2903</xdr:rowOff>
    </xdr:to>
    <xdr:sp macro="" textlink="">
      <xdr:nvSpPr>
        <xdr:cNvPr id="76" name="楕円 75"/>
        <xdr:cNvSpPr/>
      </xdr:nvSpPr>
      <xdr:spPr>
        <a:xfrm>
          <a:off x="37465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121920</xdr:rowOff>
    </xdr:from>
    <xdr:to>
      <xdr:col>24</xdr:col>
      <xdr:colOff>63500</xdr:colOff>
      <xdr:row>38</xdr:row>
      <xdr:rowOff>123553</xdr:rowOff>
    </xdr:to>
    <xdr:cxnSp macro="">
      <xdr:nvCxnSpPr>
        <xdr:cNvPr id="77" name="直線コネクタ 76"/>
        <xdr:cNvCxnSpPr/>
      </xdr:nvCxnSpPr>
      <xdr:spPr>
        <a:xfrm flipV="1">
          <a:off x="3797300" y="6637020"/>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84183</xdr:rowOff>
    </xdr:from>
    <xdr:to>
      <xdr:col>15</xdr:col>
      <xdr:colOff>101600</xdr:colOff>
      <xdr:row>39</xdr:row>
      <xdr:rowOff>14333</xdr:rowOff>
    </xdr:to>
    <xdr:sp macro="" textlink="">
      <xdr:nvSpPr>
        <xdr:cNvPr id="78" name="楕円 77"/>
        <xdr:cNvSpPr/>
      </xdr:nvSpPr>
      <xdr:spPr>
        <a:xfrm>
          <a:off x="2857500" y="65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123553</xdr:rowOff>
    </xdr:from>
    <xdr:to>
      <xdr:col>19</xdr:col>
      <xdr:colOff>177800</xdr:colOff>
      <xdr:row>38</xdr:row>
      <xdr:rowOff>134983</xdr:rowOff>
    </xdr:to>
    <xdr:cxnSp macro="">
      <xdr:nvCxnSpPr>
        <xdr:cNvPr id="79" name="直線コネクタ 78"/>
        <xdr:cNvCxnSpPr/>
      </xdr:nvCxnSpPr>
      <xdr:spPr>
        <a:xfrm flipV="1">
          <a:off x="2908300" y="663865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129903</xdr:rowOff>
    </xdr:from>
    <xdr:to>
      <xdr:col>10</xdr:col>
      <xdr:colOff>165100</xdr:colOff>
      <xdr:row>39</xdr:row>
      <xdr:rowOff>60053</xdr:rowOff>
    </xdr:to>
    <xdr:sp macro="" textlink="">
      <xdr:nvSpPr>
        <xdr:cNvPr id="80" name="楕円 79"/>
        <xdr:cNvSpPr/>
      </xdr:nvSpPr>
      <xdr:spPr>
        <a:xfrm>
          <a:off x="1968500" y="66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134983</xdr:rowOff>
    </xdr:from>
    <xdr:to>
      <xdr:col>15</xdr:col>
      <xdr:colOff>50800</xdr:colOff>
      <xdr:row>39</xdr:row>
      <xdr:rowOff>9253</xdr:rowOff>
    </xdr:to>
    <xdr:cxnSp macro="">
      <xdr:nvCxnSpPr>
        <xdr:cNvPr id="81" name="直線コネクタ 80"/>
        <xdr:cNvCxnSpPr/>
      </xdr:nvCxnSpPr>
      <xdr:spPr>
        <a:xfrm flipV="1">
          <a:off x="2019300" y="665008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53159</xdr:rowOff>
    </xdr:from>
    <xdr:to>
      <xdr:col>6</xdr:col>
      <xdr:colOff>38100</xdr:colOff>
      <xdr:row>39</xdr:row>
      <xdr:rowOff>154759</xdr:rowOff>
    </xdr:to>
    <xdr:sp macro="" textlink="">
      <xdr:nvSpPr>
        <xdr:cNvPr id="82" name="楕円 81"/>
        <xdr:cNvSpPr/>
      </xdr:nvSpPr>
      <xdr:spPr>
        <a:xfrm>
          <a:off x="1079500" y="6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9253</xdr:rowOff>
    </xdr:from>
    <xdr:to>
      <xdr:col>10</xdr:col>
      <xdr:colOff>114300</xdr:colOff>
      <xdr:row>39</xdr:row>
      <xdr:rowOff>103959</xdr:rowOff>
    </xdr:to>
    <xdr:cxnSp macro="">
      <xdr:nvCxnSpPr>
        <xdr:cNvPr id="83" name="直線コネクタ 82"/>
        <xdr:cNvCxnSpPr/>
      </xdr:nvCxnSpPr>
      <xdr:spPr>
        <a:xfrm flipV="1">
          <a:off x="1130300" y="6695803"/>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141894</xdr:rowOff>
    </xdr:from>
    <xdr:ext cx="405111" cy="259045"/>
    <xdr:sp macro="" textlink="">
      <xdr:nvSpPr>
        <xdr:cNvPr id="84" name="n_1aveValue【道路】&#10;有形固定資産減価償却率"/>
        <xdr:cNvSpPr txBox="1"/>
      </xdr:nvSpPr>
      <xdr:spPr>
        <a:xfrm>
          <a:off x="35820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102705</xdr:rowOff>
    </xdr:from>
    <xdr:ext cx="405111" cy="259045"/>
    <xdr:sp macro="" textlink="">
      <xdr:nvSpPr>
        <xdr:cNvPr id="85" name="n_2aveValue【道路】&#10;有形固定資産減価償却率"/>
        <xdr:cNvSpPr txBox="1"/>
      </xdr:nvSpPr>
      <xdr:spPr>
        <a:xfrm>
          <a:off x="27057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162214</xdr:rowOff>
    </xdr:from>
    <xdr:ext cx="405111" cy="259045"/>
    <xdr:sp macro="" textlink="">
      <xdr:nvSpPr>
        <xdr:cNvPr id="86" name="n_3aveValue【道路】&#10;有形固定資産減価償却率"/>
        <xdr:cNvSpPr txBox="1"/>
      </xdr:nvSpPr>
      <xdr:spPr>
        <a:xfrm>
          <a:off x="1816744" y="684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162214</xdr:rowOff>
    </xdr:from>
    <xdr:ext cx="405111" cy="259045"/>
    <xdr:sp macro="" textlink="">
      <xdr:nvSpPr>
        <xdr:cNvPr id="87" name="n_4aveValue【道路】&#10;有形固定資産減価償却率"/>
        <xdr:cNvSpPr txBox="1"/>
      </xdr:nvSpPr>
      <xdr:spPr>
        <a:xfrm>
          <a:off x="927744" y="684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165480</xdr:rowOff>
    </xdr:from>
    <xdr:ext cx="405111" cy="259045"/>
    <xdr:sp macro="" textlink="">
      <xdr:nvSpPr>
        <xdr:cNvPr id="88" name="n_1mainValue【道路】&#10;有形固定資産減価償却率"/>
        <xdr:cNvSpPr txBox="1"/>
      </xdr:nvSpPr>
      <xdr:spPr>
        <a:xfrm>
          <a:off x="35820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5460</xdr:rowOff>
    </xdr:from>
    <xdr:ext cx="405111" cy="259045"/>
    <xdr:sp macro="" textlink="">
      <xdr:nvSpPr>
        <xdr:cNvPr id="89" name="n_2mainValue【道路】&#10;有形固定資産減価償却率"/>
        <xdr:cNvSpPr txBox="1"/>
      </xdr:nvSpPr>
      <xdr:spPr>
        <a:xfrm>
          <a:off x="27057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76580</xdr:rowOff>
    </xdr:from>
    <xdr:ext cx="405111" cy="259045"/>
    <xdr:sp macro="" textlink="">
      <xdr:nvSpPr>
        <xdr:cNvPr id="90" name="n_3mainValue【道路】&#10;有形固定資産減価償却率"/>
        <xdr:cNvSpPr txBox="1"/>
      </xdr:nvSpPr>
      <xdr:spPr>
        <a:xfrm>
          <a:off x="1816744" y="6420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171286</xdr:rowOff>
    </xdr:from>
    <xdr:ext cx="405111" cy="259045"/>
    <xdr:sp macro="" textlink="">
      <xdr:nvSpPr>
        <xdr:cNvPr id="91" name="n_4mainValue【道路】&#10;有形固定資産減価償却率"/>
        <xdr:cNvSpPr txBox="1"/>
      </xdr:nvSpPr>
      <xdr:spPr>
        <a:xfrm>
          <a:off x="927744" y="6514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6667</xdr:rowOff>
    </xdr:from>
    <xdr:to>
      <xdr:col>54</xdr:col>
      <xdr:colOff>189865</xdr:colOff>
      <xdr:row>41</xdr:row>
      <xdr:rowOff>64008</xdr:rowOff>
    </xdr:to>
    <xdr:cxnSp macro="">
      <xdr:nvCxnSpPr>
        <xdr:cNvPr id="115" name="直線コネクタ 114"/>
        <xdr:cNvCxnSpPr/>
      </xdr:nvCxnSpPr>
      <xdr:spPr>
        <a:xfrm flipV="1">
          <a:off x="10476865" y="5835967"/>
          <a:ext cx="0" cy="1257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67835</xdr:rowOff>
    </xdr:from>
    <xdr:ext cx="469744" cy="259045"/>
    <xdr:sp macro="" textlink="">
      <xdr:nvSpPr>
        <xdr:cNvPr id="116" name="【道路】&#10;一人当たり延長最小値テキスト"/>
        <xdr:cNvSpPr txBox="1"/>
      </xdr:nvSpPr>
      <xdr:spPr>
        <a:xfrm>
          <a:off x="10515600" y="7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64008</xdr:rowOff>
    </xdr:from>
    <xdr:to>
      <xdr:col>55</xdr:col>
      <xdr:colOff>88900</xdr:colOff>
      <xdr:row>41</xdr:row>
      <xdr:rowOff>64008</xdr:rowOff>
    </xdr:to>
    <xdr:cxnSp macro="">
      <xdr:nvCxnSpPr>
        <xdr:cNvPr id="117" name="直線コネクタ 116"/>
        <xdr:cNvCxnSpPr/>
      </xdr:nvCxnSpPr>
      <xdr:spPr>
        <a:xfrm>
          <a:off x="10388600" y="7093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124794</xdr:rowOff>
    </xdr:from>
    <xdr:ext cx="469744" cy="259045"/>
    <xdr:sp macro="" textlink="">
      <xdr:nvSpPr>
        <xdr:cNvPr id="118" name="【道路】&#10;一人当たり延長最大値テキスト"/>
        <xdr:cNvSpPr txBox="1"/>
      </xdr:nvSpPr>
      <xdr:spPr>
        <a:xfrm>
          <a:off x="10515600" y="561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6667</xdr:rowOff>
    </xdr:from>
    <xdr:to>
      <xdr:col>55</xdr:col>
      <xdr:colOff>88900</xdr:colOff>
      <xdr:row>34</xdr:row>
      <xdr:rowOff>6667</xdr:rowOff>
    </xdr:to>
    <xdr:cxnSp macro="">
      <xdr:nvCxnSpPr>
        <xdr:cNvPr id="119" name="直線コネクタ 118"/>
        <xdr:cNvCxnSpPr/>
      </xdr:nvCxnSpPr>
      <xdr:spPr>
        <a:xfrm>
          <a:off x="10388600" y="5835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61041</xdr:rowOff>
    </xdr:from>
    <xdr:ext cx="469744" cy="259045"/>
    <xdr:sp macro="" textlink="">
      <xdr:nvSpPr>
        <xdr:cNvPr id="120" name="【道路】&#10;一人当たり延長平均値テキスト"/>
        <xdr:cNvSpPr txBox="1"/>
      </xdr:nvSpPr>
      <xdr:spPr>
        <a:xfrm>
          <a:off x="10515600" y="67475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38164</xdr:rowOff>
    </xdr:from>
    <xdr:to>
      <xdr:col>55</xdr:col>
      <xdr:colOff>50800</xdr:colOff>
      <xdr:row>40</xdr:row>
      <xdr:rowOff>139764</xdr:rowOff>
    </xdr:to>
    <xdr:sp macro="" textlink="">
      <xdr:nvSpPr>
        <xdr:cNvPr id="121" name="フローチャート: 判断 120"/>
        <xdr:cNvSpPr/>
      </xdr:nvSpPr>
      <xdr:spPr>
        <a:xfrm>
          <a:off x="10426700" y="6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32639</xdr:rowOff>
    </xdr:from>
    <xdr:to>
      <xdr:col>50</xdr:col>
      <xdr:colOff>165100</xdr:colOff>
      <xdr:row>40</xdr:row>
      <xdr:rowOff>134239</xdr:rowOff>
    </xdr:to>
    <xdr:sp macro="" textlink="">
      <xdr:nvSpPr>
        <xdr:cNvPr id="122" name="フローチャート: 判断 121"/>
        <xdr:cNvSpPr/>
      </xdr:nvSpPr>
      <xdr:spPr>
        <a:xfrm>
          <a:off x="9588500" y="689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34925</xdr:rowOff>
    </xdr:from>
    <xdr:to>
      <xdr:col>46</xdr:col>
      <xdr:colOff>38100</xdr:colOff>
      <xdr:row>40</xdr:row>
      <xdr:rowOff>136525</xdr:rowOff>
    </xdr:to>
    <xdr:sp macro="" textlink="">
      <xdr:nvSpPr>
        <xdr:cNvPr id="123" name="フローチャート: 判断 122"/>
        <xdr:cNvSpPr/>
      </xdr:nvSpPr>
      <xdr:spPr>
        <a:xfrm>
          <a:off x="8699500" y="689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109601</xdr:rowOff>
    </xdr:from>
    <xdr:to>
      <xdr:col>41</xdr:col>
      <xdr:colOff>101600</xdr:colOff>
      <xdr:row>41</xdr:row>
      <xdr:rowOff>39751</xdr:rowOff>
    </xdr:to>
    <xdr:sp macro="" textlink="">
      <xdr:nvSpPr>
        <xdr:cNvPr id="124" name="フローチャート: 判断 123"/>
        <xdr:cNvSpPr/>
      </xdr:nvSpPr>
      <xdr:spPr>
        <a:xfrm>
          <a:off x="7810500" y="69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11303</xdr:rowOff>
    </xdr:from>
    <xdr:to>
      <xdr:col>36</xdr:col>
      <xdr:colOff>165100</xdr:colOff>
      <xdr:row>39</xdr:row>
      <xdr:rowOff>112903</xdr:rowOff>
    </xdr:to>
    <xdr:sp macro="" textlink="">
      <xdr:nvSpPr>
        <xdr:cNvPr id="125" name="フローチャート: 判断 124"/>
        <xdr:cNvSpPr/>
      </xdr:nvSpPr>
      <xdr:spPr>
        <a:xfrm>
          <a:off x="6921500" y="66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57594</xdr:rowOff>
    </xdr:from>
    <xdr:to>
      <xdr:col>55</xdr:col>
      <xdr:colOff>50800</xdr:colOff>
      <xdr:row>40</xdr:row>
      <xdr:rowOff>159194</xdr:rowOff>
    </xdr:to>
    <xdr:sp macro="" textlink="">
      <xdr:nvSpPr>
        <xdr:cNvPr id="131" name="楕円 130"/>
        <xdr:cNvSpPr/>
      </xdr:nvSpPr>
      <xdr:spPr>
        <a:xfrm>
          <a:off x="10426700" y="691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36021</xdr:rowOff>
    </xdr:from>
    <xdr:ext cx="469744" cy="259045"/>
    <xdr:sp macro="" textlink="">
      <xdr:nvSpPr>
        <xdr:cNvPr id="132" name="【道路】&#10;一人当たり延長該当値テキスト"/>
        <xdr:cNvSpPr txBox="1"/>
      </xdr:nvSpPr>
      <xdr:spPr>
        <a:xfrm>
          <a:off x="10515600" y="689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55308</xdr:rowOff>
    </xdr:from>
    <xdr:to>
      <xdr:col>50</xdr:col>
      <xdr:colOff>165100</xdr:colOff>
      <xdr:row>40</xdr:row>
      <xdr:rowOff>156908</xdr:rowOff>
    </xdr:to>
    <xdr:sp macro="" textlink="">
      <xdr:nvSpPr>
        <xdr:cNvPr id="133" name="楕円 132"/>
        <xdr:cNvSpPr/>
      </xdr:nvSpPr>
      <xdr:spPr>
        <a:xfrm>
          <a:off x="9588500" y="69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106108</xdr:rowOff>
    </xdr:from>
    <xdr:to>
      <xdr:col>55</xdr:col>
      <xdr:colOff>0</xdr:colOff>
      <xdr:row>40</xdr:row>
      <xdr:rowOff>108394</xdr:rowOff>
    </xdr:to>
    <xdr:cxnSp macro="">
      <xdr:nvCxnSpPr>
        <xdr:cNvPr id="134" name="直線コネクタ 133"/>
        <xdr:cNvCxnSpPr/>
      </xdr:nvCxnSpPr>
      <xdr:spPr>
        <a:xfrm>
          <a:off x="9639300" y="696410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54166</xdr:rowOff>
    </xdr:from>
    <xdr:to>
      <xdr:col>46</xdr:col>
      <xdr:colOff>38100</xdr:colOff>
      <xdr:row>40</xdr:row>
      <xdr:rowOff>155766</xdr:rowOff>
    </xdr:to>
    <xdr:sp macro="" textlink="">
      <xdr:nvSpPr>
        <xdr:cNvPr id="135" name="楕円 134"/>
        <xdr:cNvSpPr/>
      </xdr:nvSpPr>
      <xdr:spPr>
        <a:xfrm>
          <a:off x="8699500" y="691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104966</xdr:rowOff>
    </xdr:from>
    <xdr:to>
      <xdr:col>50</xdr:col>
      <xdr:colOff>114300</xdr:colOff>
      <xdr:row>40</xdr:row>
      <xdr:rowOff>106108</xdr:rowOff>
    </xdr:to>
    <xdr:cxnSp macro="">
      <xdr:nvCxnSpPr>
        <xdr:cNvPr id="136" name="直線コネクタ 135"/>
        <xdr:cNvCxnSpPr/>
      </xdr:nvCxnSpPr>
      <xdr:spPr>
        <a:xfrm>
          <a:off x="8750300" y="6962966"/>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52832</xdr:rowOff>
    </xdr:from>
    <xdr:to>
      <xdr:col>41</xdr:col>
      <xdr:colOff>101600</xdr:colOff>
      <xdr:row>40</xdr:row>
      <xdr:rowOff>154432</xdr:rowOff>
    </xdr:to>
    <xdr:sp macro="" textlink="">
      <xdr:nvSpPr>
        <xdr:cNvPr id="137" name="楕円 136"/>
        <xdr:cNvSpPr/>
      </xdr:nvSpPr>
      <xdr:spPr>
        <a:xfrm>
          <a:off x="78105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103632</xdr:rowOff>
    </xdr:from>
    <xdr:to>
      <xdr:col>45</xdr:col>
      <xdr:colOff>177800</xdr:colOff>
      <xdr:row>40</xdr:row>
      <xdr:rowOff>104966</xdr:rowOff>
    </xdr:to>
    <xdr:cxnSp macro="">
      <xdr:nvCxnSpPr>
        <xdr:cNvPr id="138" name="直線コネクタ 137"/>
        <xdr:cNvCxnSpPr/>
      </xdr:nvCxnSpPr>
      <xdr:spPr>
        <a:xfrm>
          <a:off x="7861300" y="6961632"/>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53213</xdr:rowOff>
    </xdr:from>
    <xdr:to>
      <xdr:col>36</xdr:col>
      <xdr:colOff>165100</xdr:colOff>
      <xdr:row>40</xdr:row>
      <xdr:rowOff>154813</xdr:rowOff>
    </xdr:to>
    <xdr:sp macro="" textlink="">
      <xdr:nvSpPr>
        <xdr:cNvPr id="139" name="楕円 138"/>
        <xdr:cNvSpPr/>
      </xdr:nvSpPr>
      <xdr:spPr>
        <a:xfrm>
          <a:off x="6921500" y="691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103632</xdr:rowOff>
    </xdr:from>
    <xdr:to>
      <xdr:col>41</xdr:col>
      <xdr:colOff>50800</xdr:colOff>
      <xdr:row>40</xdr:row>
      <xdr:rowOff>104013</xdr:rowOff>
    </xdr:to>
    <xdr:cxnSp macro="">
      <xdr:nvCxnSpPr>
        <xdr:cNvPr id="140" name="直線コネクタ 139"/>
        <xdr:cNvCxnSpPr/>
      </xdr:nvCxnSpPr>
      <xdr:spPr>
        <a:xfrm flipV="1">
          <a:off x="6972300" y="696163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150766</xdr:rowOff>
    </xdr:from>
    <xdr:ext cx="469744" cy="259045"/>
    <xdr:sp macro="" textlink="">
      <xdr:nvSpPr>
        <xdr:cNvPr id="141" name="n_1aveValue【道路】&#10;一人当たり延長"/>
        <xdr:cNvSpPr txBox="1"/>
      </xdr:nvSpPr>
      <xdr:spPr>
        <a:xfrm>
          <a:off x="9391727" y="666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153052</xdr:rowOff>
    </xdr:from>
    <xdr:ext cx="469744" cy="259045"/>
    <xdr:sp macro="" textlink="">
      <xdr:nvSpPr>
        <xdr:cNvPr id="142" name="n_2aveValue【道路】&#10;一人当たり延長"/>
        <xdr:cNvSpPr txBox="1"/>
      </xdr:nvSpPr>
      <xdr:spPr>
        <a:xfrm>
          <a:off x="8515427" y="666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30878</xdr:rowOff>
    </xdr:from>
    <xdr:ext cx="469744" cy="259045"/>
    <xdr:sp macro="" textlink="">
      <xdr:nvSpPr>
        <xdr:cNvPr id="143" name="n_3aveValue【道路】&#10;一人当たり延長"/>
        <xdr:cNvSpPr txBox="1"/>
      </xdr:nvSpPr>
      <xdr:spPr>
        <a:xfrm>
          <a:off x="7626427" y="706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129430</xdr:rowOff>
    </xdr:from>
    <xdr:ext cx="469744" cy="259045"/>
    <xdr:sp macro="" textlink="">
      <xdr:nvSpPr>
        <xdr:cNvPr id="144" name="n_4aveValue【道路】&#10;一人当たり延長"/>
        <xdr:cNvSpPr txBox="1"/>
      </xdr:nvSpPr>
      <xdr:spPr>
        <a:xfrm>
          <a:off x="6737427" y="6473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148035</xdr:rowOff>
    </xdr:from>
    <xdr:ext cx="469744" cy="259045"/>
    <xdr:sp macro="" textlink="">
      <xdr:nvSpPr>
        <xdr:cNvPr id="145" name="n_1mainValue【道路】&#10;一人当たり延長"/>
        <xdr:cNvSpPr txBox="1"/>
      </xdr:nvSpPr>
      <xdr:spPr>
        <a:xfrm>
          <a:off x="9391727" y="700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146893</xdr:rowOff>
    </xdr:from>
    <xdr:ext cx="469744" cy="259045"/>
    <xdr:sp macro="" textlink="">
      <xdr:nvSpPr>
        <xdr:cNvPr id="146" name="n_2mainValue【道路】&#10;一人当たり延長"/>
        <xdr:cNvSpPr txBox="1"/>
      </xdr:nvSpPr>
      <xdr:spPr>
        <a:xfrm>
          <a:off x="8515427" y="7004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170959</xdr:rowOff>
    </xdr:from>
    <xdr:ext cx="469744" cy="259045"/>
    <xdr:sp macro="" textlink="">
      <xdr:nvSpPr>
        <xdr:cNvPr id="147" name="n_3mainValue【道路】&#10;一人当たり延長"/>
        <xdr:cNvSpPr txBox="1"/>
      </xdr:nvSpPr>
      <xdr:spPr>
        <a:xfrm>
          <a:off x="7626427" y="668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145940</xdr:rowOff>
    </xdr:from>
    <xdr:ext cx="469744" cy="259045"/>
    <xdr:sp macro="" textlink="">
      <xdr:nvSpPr>
        <xdr:cNvPr id="148" name="n_4mainValue【道路】&#10;一人当たり延長"/>
        <xdr:cNvSpPr txBox="1"/>
      </xdr:nvSpPr>
      <xdr:spPr>
        <a:xfrm>
          <a:off x="6737427" y="700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61" name="テキスト ボックス 160"/>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71" name="テキスト ボックス 170"/>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3" name="テキスト ボックス 17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80010</xdr:rowOff>
    </xdr:from>
    <xdr:to>
      <xdr:col>24</xdr:col>
      <xdr:colOff>62865</xdr:colOff>
      <xdr:row>64</xdr:row>
      <xdr:rowOff>13063</xdr:rowOff>
    </xdr:to>
    <xdr:cxnSp macro="">
      <xdr:nvCxnSpPr>
        <xdr:cNvPr id="175" name="直線コネクタ 174"/>
        <xdr:cNvCxnSpPr/>
      </xdr:nvCxnSpPr>
      <xdr:spPr>
        <a:xfrm flipV="1">
          <a:off x="4634865" y="950976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76" name="【橋りょう・トンネル】&#10;有形固定資産減価償却率最小値テキスト"/>
        <xdr:cNvSpPr txBox="1"/>
      </xdr:nvSpPr>
      <xdr:spPr>
        <a:xfrm>
          <a:off x="4673600" y="1098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77" name="直線コネクタ 176"/>
        <xdr:cNvCxnSpPr/>
      </xdr:nvCxnSpPr>
      <xdr:spPr>
        <a:xfrm>
          <a:off x="4546600" y="1098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26687</xdr:rowOff>
    </xdr:from>
    <xdr:ext cx="405111" cy="259045"/>
    <xdr:sp macro="" textlink="">
      <xdr:nvSpPr>
        <xdr:cNvPr id="178" name="【橋りょう・トンネル】&#10;有形固定資産減価償却率最大値テキスト"/>
        <xdr:cNvSpPr txBox="1"/>
      </xdr:nvSpPr>
      <xdr:spPr>
        <a:xfrm>
          <a:off x="4673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80010</xdr:rowOff>
    </xdr:from>
    <xdr:to>
      <xdr:col>24</xdr:col>
      <xdr:colOff>152400</xdr:colOff>
      <xdr:row>55</xdr:row>
      <xdr:rowOff>80010</xdr:rowOff>
    </xdr:to>
    <xdr:cxnSp macro="">
      <xdr:nvCxnSpPr>
        <xdr:cNvPr id="179" name="直線コネクタ 178"/>
        <xdr:cNvCxnSpPr/>
      </xdr:nvCxnSpPr>
      <xdr:spPr>
        <a:xfrm>
          <a:off x="4546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37028</xdr:rowOff>
    </xdr:from>
    <xdr:ext cx="405111" cy="259045"/>
    <xdr:sp macro="" textlink="">
      <xdr:nvSpPr>
        <xdr:cNvPr id="180" name="【橋りょう・トンネル】&#10;有形固定資産減価償却率平均値テキスト"/>
        <xdr:cNvSpPr txBox="1"/>
      </xdr:nvSpPr>
      <xdr:spPr>
        <a:xfrm>
          <a:off x="4673600" y="10152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81" name="フローチャート: 判断 180"/>
        <xdr:cNvSpPr/>
      </xdr:nvSpPr>
      <xdr:spPr>
        <a:xfrm>
          <a:off x="45847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19413</xdr:rowOff>
    </xdr:from>
    <xdr:to>
      <xdr:col>20</xdr:col>
      <xdr:colOff>38100</xdr:colOff>
      <xdr:row>59</xdr:row>
      <xdr:rowOff>121013</xdr:rowOff>
    </xdr:to>
    <xdr:sp macro="" textlink="">
      <xdr:nvSpPr>
        <xdr:cNvPr id="182" name="フローチャート: 判断 181"/>
        <xdr:cNvSpPr/>
      </xdr:nvSpPr>
      <xdr:spPr>
        <a:xfrm>
          <a:off x="3746500" y="1013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83" name="フローチャート: 判断 182"/>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119017</xdr:rowOff>
    </xdr:from>
    <xdr:to>
      <xdr:col>10</xdr:col>
      <xdr:colOff>165100</xdr:colOff>
      <xdr:row>59</xdr:row>
      <xdr:rowOff>49167</xdr:rowOff>
    </xdr:to>
    <xdr:sp macro="" textlink="">
      <xdr:nvSpPr>
        <xdr:cNvPr id="184" name="フローチャート: 判断 183"/>
        <xdr:cNvSpPr/>
      </xdr:nvSpPr>
      <xdr:spPr>
        <a:xfrm>
          <a:off x="1968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120650</xdr:rowOff>
    </xdr:from>
    <xdr:to>
      <xdr:col>6</xdr:col>
      <xdr:colOff>38100</xdr:colOff>
      <xdr:row>58</xdr:row>
      <xdr:rowOff>50800</xdr:rowOff>
    </xdr:to>
    <xdr:sp macro="" textlink="">
      <xdr:nvSpPr>
        <xdr:cNvPr id="185" name="フローチャート: 判断 184"/>
        <xdr:cNvSpPr/>
      </xdr:nvSpPr>
      <xdr:spPr>
        <a:xfrm>
          <a:off x="10795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53703</xdr:rowOff>
    </xdr:from>
    <xdr:to>
      <xdr:col>24</xdr:col>
      <xdr:colOff>114300</xdr:colOff>
      <xdr:row>58</xdr:row>
      <xdr:rowOff>155303</xdr:rowOff>
    </xdr:to>
    <xdr:sp macro="" textlink="">
      <xdr:nvSpPr>
        <xdr:cNvPr id="191" name="楕円 190"/>
        <xdr:cNvSpPr/>
      </xdr:nvSpPr>
      <xdr:spPr>
        <a:xfrm>
          <a:off x="4584700" y="99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76580</xdr:rowOff>
    </xdr:from>
    <xdr:ext cx="405111" cy="259045"/>
    <xdr:sp macro="" textlink="">
      <xdr:nvSpPr>
        <xdr:cNvPr id="192" name="【橋りょう・トンネル】&#10;有形固定資産減価償却率該当値テキスト"/>
        <xdr:cNvSpPr txBox="1"/>
      </xdr:nvSpPr>
      <xdr:spPr>
        <a:xfrm>
          <a:off x="4673600" y="9849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1451</xdr:rowOff>
    </xdr:from>
    <xdr:to>
      <xdr:col>20</xdr:col>
      <xdr:colOff>38100</xdr:colOff>
      <xdr:row>58</xdr:row>
      <xdr:rowOff>103051</xdr:rowOff>
    </xdr:to>
    <xdr:sp macro="" textlink="">
      <xdr:nvSpPr>
        <xdr:cNvPr id="193" name="楕円 192"/>
        <xdr:cNvSpPr/>
      </xdr:nvSpPr>
      <xdr:spPr>
        <a:xfrm>
          <a:off x="3746500" y="994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52251</xdr:rowOff>
    </xdr:from>
    <xdr:to>
      <xdr:col>24</xdr:col>
      <xdr:colOff>63500</xdr:colOff>
      <xdr:row>58</xdr:row>
      <xdr:rowOff>104503</xdr:rowOff>
    </xdr:to>
    <xdr:cxnSp macro="">
      <xdr:nvCxnSpPr>
        <xdr:cNvPr id="194" name="直線コネクタ 193"/>
        <xdr:cNvCxnSpPr/>
      </xdr:nvCxnSpPr>
      <xdr:spPr>
        <a:xfrm>
          <a:off x="3797300" y="9996351"/>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120650</xdr:rowOff>
    </xdr:from>
    <xdr:to>
      <xdr:col>15</xdr:col>
      <xdr:colOff>101600</xdr:colOff>
      <xdr:row>58</xdr:row>
      <xdr:rowOff>50800</xdr:rowOff>
    </xdr:to>
    <xdr:sp macro="" textlink="">
      <xdr:nvSpPr>
        <xdr:cNvPr id="195" name="楕円 194"/>
        <xdr:cNvSpPr/>
      </xdr:nvSpPr>
      <xdr:spPr>
        <a:xfrm>
          <a:off x="2857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0</xdr:rowOff>
    </xdr:from>
    <xdr:to>
      <xdr:col>19</xdr:col>
      <xdr:colOff>177800</xdr:colOff>
      <xdr:row>58</xdr:row>
      <xdr:rowOff>52251</xdr:rowOff>
    </xdr:to>
    <xdr:cxnSp macro="">
      <xdr:nvCxnSpPr>
        <xdr:cNvPr id="196" name="直線コネクタ 195"/>
        <xdr:cNvCxnSpPr/>
      </xdr:nvCxnSpPr>
      <xdr:spPr>
        <a:xfrm>
          <a:off x="2908300" y="994410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151674</xdr:rowOff>
    </xdr:from>
    <xdr:to>
      <xdr:col>10</xdr:col>
      <xdr:colOff>165100</xdr:colOff>
      <xdr:row>57</xdr:row>
      <xdr:rowOff>81824</xdr:rowOff>
    </xdr:to>
    <xdr:sp macro="" textlink="">
      <xdr:nvSpPr>
        <xdr:cNvPr id="197" name="楕円 196"/>
        <xdr:cNvSpPr/>
      </xdr:nvSpPr>
      <xdr:spPr>
        <a:xfrm>
          <a:off x="1968500" y="975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31024</xdr:rowOff>
    </xdr:from>
    <xdr:to>
      <xdr:col>15</xdr:col>
      <xdr:colOff>50800</xdr:colOff>
      <xdr:row>58</xdr:row>
      <xdr:rowOff>0</xdr:rowOff>
    </xdr:to>
    <xdr:cxnSp macro="">
      <xdr:nvCxnSpPr>
        <xdr:cNvPr id="198" name="直線コネクタ 197"/>
        <xdr:cNvCxnSpPr/>
      </xdr:nvCxnSpPr>
      <xdr:spPr>
        <a:xfrm>
          <a:off x="2019300" y="9803674"/>
          <a:ext cx="8890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128815</xdr:rowOff>
    </xdr:from>
    <xdr:to>
      <xdr:col>6</xdr:col>
      <xdr:colOff>38100</xdr:colOff>
      <xdr:row>57</xdr:row>
      <xdr:rowOff>58965</xdr:rowOff>
    </xdr:to>
    <xdr:sp macro="" textlink="">
      <xdr:nvSpPr>
        <xdr:cNvPr id="199" name="楕円 198"/>
        <xdr:cNvSpPr/>
      </xdr:nvSpPr>
      <xdr:spPr>
        <a:xfrm>
          <a:off x="1079500" y="973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8165</xdr:rowOff>
    </xdr:from>
    <xdr:to>
      <xdr:col>10</xdr:col>
      <xdr:colOff>114300</xdr:colOff>
      <xdr:row>57</xdr:row>
      <xdr:rowOff>31024</xdr:rowOff>
    </xdr:to>
    <xdr:cxnSp macro="">
      <xdr:nvCxnSpPr>
        <xdr:cNvPr id="200" name="直線コネクタ 199"/>
        <xdr:cNvCxnSpPr/>
      </xdr:nvCxnSpPr>
      <xdr:spPr>
        <a:xfrm>
          <a:off x="1130300" y="978081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112140</xdr:rowOff>
    </xdr:from>
    <xdr:ext cx="405111" cy="259045"/>
    <xdr:sp macro="" textlink="">
      <xdr:nvSpPr>
        <xdr:cNvPr id="201" name="n_1aveValue【橋りょう・トンネル】&#10;有形固定資産減価償却率"/>
        <xdr:cNvSpPr txBox="1"/>
      </xdr:nvSpPr>
      <xdr:spPr>
        <a:xfrm>
          <a:off x="3582044" y="1022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95811</xdr:rowOff>
    </xdr:from>
    <xdr:ext cx="405111" cy="259045"/>
    <xdr:sp macro="" textlink="">
      <xdr:nvSpPr>
        <xdr:cNvPr id="202" name="n_2aveValue【橋りょう・トンネル】&#10;有形固定資産減価償却率"/>
        <xdr:cNvSpPr txBox="1"/>
      </xdr:nvSpPr>
      <xdr:spPr>
        <a:xfrm>
          <a:off x="27057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40294</xdr:rowOff>
    </xdr:from>
    <xdr:ext cx="405111" cy="259045"/>
    <xdr:sp macro="" textlink="">
      <xdr:nvSpPr>
        <xdr:cNvPr id="203" name="n_3aveValue【橋りょう・トンネル】&#10;有形固定資産減価償却率"/>
        <xdr:cNvSpPr txBox="1"/>
      </xdr:nvSpPr>
      <xdr:spPr>
        <a:xfrm>
          <a:off x="1816744"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41927</xdr:rowOff>
    </xdr:from>
    <xdr:ext cx="405111" cy="259045"/>
    <xdr:sp macro="" textlink="">
      <xdr:nvSpPr>
        <xdr:cNvPr id="204" name="n_4aveValue【橋りょう・トンネル】&#10;有形固定資産減価償却率"/>
        <xdr:cNvSpPr txBox="1"/>
      </xdr:nvSpPr>
      <xdr:spPr>
        <a:xfrm>
          <a:off x="927744" y="998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119578</xdr:rowOff>
    </xdr:from>
    <xdr:ext cx="405111" cy="259045"/>
    <xdr:sp macro="" textlink="">
      <xdr:nvSpPr>
        <xdr:cNvPr id="205" name="n_1mainValue【橋りょう・トンネル】&#10;有形固定資産減価償却率"/>
        <xdr:cNvSpPr txBox="1"/>
      </xdr:nvSpPr>
      <xdr:spPr>
        <a:xfrm>
          <a:off x="3582044" y="972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67327</xdr:rowOff>
    </xdr:from>
    <xdr:ext cx="405111" cy="259045"/>
    <xdr:sp macro="" textlink="">
      <xdr:nvSpPr>
        <xdr:cNvPr id="206" name="n_2mainValue【橋りょう・トンネル】&#10;有形固定資産減価償却率"/>
        <xdr:cNvSpPr txBox="1"/>
      </xdr:nvSpPr>
      <xdr:spPr>
        <a:xfrm>
          <a:off x="27057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98351</xdr:rowOff>
    </xdr:from>
    <xdr:ext cx="405111" cy="259045"/>
    <xdr:sp macro="" textlink="">
      <xdr:nvSpPr>
        <xdr:cNvPr id="207" name="n_3mainValue【橋りょう・トンネル】&#10;有形固定資産減価償却率"/>
        <xdr:cNvSpPr txBox="1"/>
      </xdr:nvSpPr>
      <xdr:spPr>
        <a:xfrm>
          <a:off x="1816744" y="952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75492</xdr:rowOff>
    </xdr:from>
    <xdr:ext cx="405111" cy="259045"/>
    <xdr:sp macro="" textlink="">
      <xdr:nvSpPr>
        <xdr:cNvPr id="208" name="n_4mainValue【橋りょう・トンネル】&#10;有形固定資産減価償却率"/>
        <xdr:cNvSpPr txBox="1"/>
      </xdr:nvSpPr>
      <xdr:spPr>
        <a:xfrm>
          <a:off x="927744" y="950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222" name="テキスト ボックス 221"/>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8" name="テキスト ボックス 22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6987</xdr:rowOff>
    </xdr:from>
    <xdr:to>
      <xdr:col>54</xdr:col>
      <xdr:colOff>189865</xdr:colOff>
      <xdr:row>64</xdr:row>
      <xdr:rowOff>56205</xdr:rowOff>
    </xdr:to>
    <xdr:cxnSp macro="">
      <xdr:nvCxnSpPr>
        <xdr:cNvPr id="232" name="直線コネクタ 231"/>
        <xdr:cNvCxnSpPr/>
      </xdr:nvCxnSpPr>
      <xdr:spPr>
        <a:xfrm flipV="1">
          <a:off x="10476865" y="9608187"/>
          <a:ext cx="0" cy="14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60032</xdr:rowOff>
    </xdr:from>
    <xdr:ext cx="469744" cy="259045"/>
    <xdr:sp macro="" textlink="">
      <xdr:nvSpPr>
        <xdr:cNvPr id="233" name="【橋りょう・トンネル】&#10;一人当たり有形固定資産（償却資産）額最小値テキスト"/>
        <xdr:cNvSpPr txBox="1"/>
      </xdr:nvSpPr>
      <xdr:spPr>
        <a:xfrm>
          <a:off x="10515600" y="1103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56205</xdr:rowOff>
    </xdr:from>
    <xdr:to>
      <xdr:col>55</xdr:col>
      <xdr:colOff>88900</xdr:colOff>
      <xdr:row>64</xdr:row>
      <xdr:rowOff>56205</xdr:rowOff>
    </xdr:to>
    <xdr:cxnSp macro="">
      <xdr:nvCxnSpPr>
        <xdr:cNvPr id="234" name="直線コネクタ 233"/>
        <xdr:cNvCxnSpPr/>
      </xdr:nvCxnSpPr>
      <xdr:spPr>
        <a:xfrm>
          <a:off x="10388600" y="1102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125114</xdr:rowOff>
    </xdr:from>
    <xdr:ext cx="599010" cy="259045"/>
    <xdr:sp macro="" textlink="">
      <xdr:nvSpPr>
        <xdr:cNvPr id="235" name="【橋りょう・トンネル】&#10;一人当たり有形固定資産（償却資産）額最大値テキスト"/>
        <xdr:cNvSpPr txBox="1"/>
      </xdr:nvSpPr>
      <xdr:spPr>
        <a:xfrm>
          <a:off x="10515600" y="9383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6987</xdr:rowOff>
    </xdr:from>
    <xdr:to>
      <xdr:col>55</xdr:col>
      <xdr:colOff>88900</xdr:colOff>
      <xdr:row>56</xdr:row>
      <xdr:rowOff>6987</xdr:rowOff>
    </xdr:to>
    <xdr:cxnSp macro="">
      <xdr:nvCxnSpPr>
        <xdr:cNvPr id="236" name="直線コネクタ 235"/>
        <xdr:cNvCxnSpPr/>
      </xdr:nvCxnSpPr>
      <xdr:spPr>
        <a:xfrm>
          <a:off x="10388600" y="9608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87931</xdr:rowOff>
    </xdr:from>
    <xdr:ext cx="534377" cy="259045"/>
    <xdr:sp macro="" textlink="">
      <xdr:nvSpPr>
        <xdr:cNvPr id="237" name="【橋りょう・トンネル】&#10;一人当たり有形固定資産（償却資産）額平均値テキスト"/>
        <xdr:cNvSpPr txBox="1"/>
      </xdr:nvSpPr>
      <xdr:spPr>
        <a:xfrm>
          <a:off x="10515600" y="10546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65054</xdr:rowOff>
    </xdr:from>
    <xdr:to>
      <xdr:col>55</xdr:col>
      <xdr:colOff>50800</xdr:colOff>
      <xdr:row>62</xdr:row>
      <xdr:rowOff>166654</xdr:rowOff>
    </xdr:to>
    <xdr:sp macro="" textlink="">
      <xdr:nvSpPr>
        <xdr:cNvPr id="238" name="フローチャート: 判断 237"/>
        <xdr:cNvSpPr/>
      </xdr:nvSpPr>
      <xdr:spPr>
        <a:xfrm>
          <a:off x="10426700" y="1069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69482</xdr:rowOff>
    </xdr:from>
    <xdr:to>
      <xdr:col>50</xdr:col>
      <xdr:colOff>165100</xdr:colOff>
      <xdr:row>62</xdr:row>
      <xdr:rowOff>171082</xdr:rowOff>
    </xdr:to>
    <xdr:sp macro="" textlink="">
      <xdr:nvSpPr>
        <xdr:cNvPr id="239" name="フローチャート: 判断 238"/>
        <xdr:cNvSpPr/>
      </xdr:nvSpPr>
      <xdr:spPr>
        <a:xfrm>
          <a:off x="9588500" y="1069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81659</xdr:rowOff>
    </xdr:from>
    <xdr:to>
      <xdr:col>46</xdr:col>
      <xdr:colOff>38100</xdr:colOff>
      <xdr:row>63</xdr:row>
      <xdr:rowOff>11809</xdr:rowOff>
    </xdr:to>
    <xdr:sp macro="" textlink="">
      <xdr:nvSpPr>
        <xdr:cNvPr id="240" name="フローチャート: 判断 239"/>
        <xdr:cNvSpPr/>
      </xdr:nvSpPr>
      <xdr:spPr>
        <a:xfrm>
          <a:off x="8699500" y="107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27602</xdr:rowOff>
    </xdr:from>
    <xdr:to>
      <xdr:col>41</xdr:col>
      <xdr:colOff>101600</xdr:colOff>
      <xdr:row>62</xdr:row>
      <xdr:rowOff>129202</xdr:rowOff>
    </xdr:to>
    <xdr:sp macro="" textlink="">
      <xdr:nvSpPr>
        <xdr:cNvPr id="241" name="フローチャート: 判断 240"/>
        <xdr:cNvSpPr/>
      </xdr:nvSpPr>
      <xdr:spPr>
        <a:xfrm>
          <a:off x="7810500" y="1065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26406</xdr:rowOff>
    </xdr:from>
    <xdr:to>
      <xdr:col>36</xdr:col>
      <xdr:colOff>165100</xdr:colOff>
      <xdr:row>62</xdr:row>
      <xdr:rowOff>128006</xdr:rowOff>
    </xdr:to>
    <xdr:sp macro="" textlink="">
      <xdr:nvSpPr>
        <xdr:cNvPr id="242" name="フローチャート: 判断 241"/>
        <xdr:cNvSpPr/>
      </xdr:nvSpPr>
      <xdr:spPr>
        <a:xfrm>
          <a:off x="6921500" y="1065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7912</xdr:rowOff>
    </xdr:from>
    <xdr:to>
      <xdr:col>55</xdr:col>
      <xdr:colOff>50800</xdr:colOff>
      <xdr:row>63</xdr:row>
      <xdr:rowOff>109512</xdr:rowOff>
    </xdr:to>
    <xdr:sp macro="" textlink="">
      <xdr:nvSpPr>
        <xdr:cNvPr id="248" name="楕円 247"/>
        <xdr:cNvSpPr/>
      </xdr:nvSpPr>
      <xdr:spPr>
        <a:xfrm>
          <a:off x="10426700" y="1080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157789</xdr:rowOff>
    </xdr:from>
    <xdr:ext cx="534377" cy="259045"/>
    <xdr:sp macro="" textlink="">
      <xdr:nvSpPr>
        <xdr:cNvPr id="249" name="【橋りょう・トンネル】&#10;一人当たり有形固定資産（償却資産）額該当値テキスト"/>
        <xdr:cNvSpPr txBox="1"/>
      </xdr:nvSpPr>
      <xdr:spPr>
        <a:xfrm>
          <a:off x="10515600" y="107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6380</xdr:rowOff>
    </xdr:from>
    <xdr:to>
      <xdr:col>50</xdr:col>
      <xdr:colOff>165100</xdr:colOff>
      <xdr:row>63</xdr:row>
      <xdr:rowOff>107980</xdr:rowOff>
    </xdr:to>
    <xdr:sp macro="" textlink="">
      <xdr:nvSpPr>
        <xdr:cNvPr id="250" name="楕円 249"/>
        <xdr:cNvSpPr/>
      </xdr:nvSpPr>
      <xdr:spPr>
        <a:xfrm>
          <a:off x="9588500" y="1080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57180</xdr:rowOff>
    </xdr:from>
    <xdr:to>
      <xdr:col>55</xdr:col>
      <xdr:colOff>0</xdr:colOff>
      <xdr:row>63</xdr:row>
      <xdr:rowOff>58712</xdr:rowOff>
    </xdr:to>
    <xdr:cxnSp macro="">
      <xdr:nvCxnSpPr>
        <xdr:cNvPr id="251" name="直線コネクタ 250"/>
        <xdr:cNvCxnSpPr/>
      </xdr:nvCxnSpPr>
      <xdr:spPr>
        <a:xfrm>
          <a:off x="9639300" y="10858530"/>
          <a:ext cx="838200" cy="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4880</xdr:rowOff>
    </xdr:from>
    <xdr:to>
      <xdr:col>46</xdr:col>
      <xdr:colOff>38100</xdr:colOff>
      <xdr:row>63</xdr:row>
      <xdr:rowOff>106480</xdr:rowOff>
    </xdr:to>
    <xdr:sp macro="" textlink="">
      <xdr:nvSpPr>
        <xdr:cNvPr id="252" name="楕円 251"/>
        <xdr:cNvSpPr/>
      </xdr:nvSpPr>
      <xdr:spPr>
        <a:xfrm>
          <a:off x="8699500" y="1080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55680</xdr:rowOff>
    </xdr:from>
    <xdr:to>
      <xdr:col>50</xdr:col>
      <xdr:colOff>114300</xdr:colOff>
      <xdr:row>63</xdr:row>
      <xdr:rowOff>57180</xdr:rowOff>
    </xdr:to>
    <xdr:cxnSp macro="">
      <xdr:nvCxnSpPr>
        <xdr:cNvPr id="253" name="直線コネクタ 252"/>
        <xdr:cNvCxnSpPr/>
      </xdr:nvCxnSpPr>
      <xdr:spPr>
        <a:xfrm>
          <a:off x="8750300" y="10857030"/>
          <a:ext cx="889000" cy="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162971</xdr:rowOff>
    </xdr:from>
    <xdr:to>
      <xdr:col>41</xdr:col>
      <xdr:colOff>101600</xdr:colOff>
      <xdr:row>63</xdr:row>
      <xdr:rowOff>93121</xdr:rowOff>
    </xdr:to>
    <xdr:sp macro="" textlink="">
      <xdr:nvSpPr>
        <xdr:cNvPr id="254" name="楕円 253"/>
        <xdr:cNvSpPr/>
      </xdr:nvSpPr>
      <xdr:spPr>
        <a:xfrm>
          <a:off x="7810500" y="1079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42321</xdr:rowOff>
    </xdr:from>
    <xdr:to>
      <xdr:col>45</xdr:col>
      <xdr:colOff>177800</xdr:colOff>
      <xdr:row>63</xdr:row>
      <xdr:rowOff>55680</xdr:rowOff>
    </xdr:to>
    <xdr:cxnSp macro="">
      <xdr:nvCxnSpPr>
        <xdr:cNvPr id="255" name="直線コネクタ 254"/>
        <xdr:cNvCxnSpPr/>
      </xdr:nvCxnSpPr>
      <xdr:spPr>
        <a:xfrm>
          <a:off x="7861300" y="10843671"/>
          <a:ext cx="889000" cy="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166918</xdr:rowOff>
    </xdr:from>
    <xdr:to>
      <xdr:col>36</xdr:col>
      <xdr:colOff>165100</xdr:colOff>
      <xdr:row>63</xdr:row>
      <xdr:rowOff>97068</xdr:rowOff>
    </xdr:to>
    <xdr:sp macro="" textlink="">
      <xdr:nvSpPr>
        <xdr:cNvPr id="256" name="楕円 255"/>
        <xdr:cNvSpPr/>
      </xdr:nvSpPr>
      <xdr:spPr>
        <a:xfrm>
          <a:off x="6921500" y="1079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42321</xdr:rowOff>
    </xdr:from>
    <xdr:to>
      <xdr:col>41</xdr:col>
      <xdr:colOff>50800</xdr:colOff>
      <xdr:row>63</xdr:row>
      <xdr:rowOff>46268</xdr:rowOff>
    </xdr:to>
    <xdr:cxnSp macro="">
      <xdr:nvCxnSpPr>
        <xdr:cNvPr id="257" name="直線コネクタ 256"/>
        <xdr:cNvCxnSpPr/>
      </xdr:nvCxnSpPr>
      <xdr:spPr>
        <a:xfrm flipV="1">
          <a:off x="6972300" y="10843671"/>
          <a:ext cx="889000" cy="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16159</xdr:rowOff>
    </xdr:from>
    <xdr:ext cx="534377" cy="259045"/>
    <xdr:sp macro="" textlink="">
      <xdr:nvSpPr>
        <xdr:cNvPr id="258" name="n_1aveValue【橋りょう・トンネル】&#10;一人当たり有形固定資産（償却資産）額"/>
        <xdr:cNvSpPr txBox="1"/>
      </xdr:nvSpPr>
      <xdr:spPr>
        <a:xfrm>
          <a:off x="9359411" y="1047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28336</xdr:rowOff>
    </xdr:from>
    <xdr:ext cx="534377" cy="259045"/>
    <xdr:sp macro="" textlink="">
      <xdr:nvSpPr>
        <xdr:cNvPr id="259" name="n_2aveValue【橋りょう・トンネル】&#10;一人当たり有形固定資産（償却資産）額"/>
        <xdr:cNvSpPr txBox="1"/>
      </xdr:nvSpPr>
      <xdr:spPr>
        <a:xfrm>
          <a:off x="8483111" y="1048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145729</xdr:rowOff>
    </xdr:from>
    <xdr:ext cx="534377" cy="259045"/>
    <xdr:sp macro="" textlink="">
      <xdr:nvSpPr>
        <xdr:cNvPr id="260" name="n_3aveValue【橋りょう・トンネル】&#10;一人当たり有形固定資産（償却資産）額"/>
        <xdr:cNvSpPr txBox="1"/>
      </xdr:nvSpPr>
      <xdr:spPr>
        <a:xfrm>
          <a:off x="7594111" y="1043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144533</xdr:rowOff>
    </xdr:from>
    <xdr:ext cx="534377" cy="259045"/>
    <xdr:sp macro="" textlink="">
      <xdr:nvSpPr>
        <xdr:cNvPr id="261" name="n_4aveValue【橋りょう・トンネル】&#10;一人当たり有形固定資産（償却資産）額"/>
        <xdr:cNvSpPr txBox="1"/>
      </xdr:nvSpPr>
      <xdr:spPr>
        <a:xfrm>
          <a:off x="6705111" y="1043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99107</xdr:rowOff>
    </xdr:from>
    <xdr:ext cx="534377" cy="259045"/>
    <xdr:sp macro="" textlink="">
      <xdr:nvSpPr>
        <xdr:cNvPr id="262" name="n_1mainValue【橋りょう・トンネル】&#10;一人当たり有形固定資産（償却資産）額"/>
        <xdr:cNvSpPr txBox="1"/>
      </xdr:nvSpPr>
      <xdr:spPr>
        <a:xfrm>
          <a:off x="9359411" y="1090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97607</xdr:rowOff>
    </xdr:from>
    <xdr:ext cx="534377" cy="259045"/>
    <xdr:sp macro="" textlink="">
      <xdr:nvSpPr>
        <xdr:cNvPr id="263" name="n_2mainValue【橋りょう・トンネル】&#10;一人当たり有形固定資産（償却資産）額"/>
        <xdr:cNvSpPr txBox="1"/>
      </xdr:nvSpPr>
      <xdr:spPr>
        <a:xfrm>
          <a:off x="8483111" y="108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84248</xdr:rowOff>
    </xdr:from>
    <xdr:ext cx="534377" cy="259045"/>
    <xdr:sp macro="" textlink="">
      <xdr:nvSpPr>
        <xdr:cNvPr id="264" name="n_3mainValue【橋りょう・トンネル】&#10;一人当たり有形固定資産（償却資産）額"/>
        <xdr:cNvSpPr txBox="1"/>
      </xdr:nvSpPr>
      <xdr:spPr>
        <a:xfrm>
          <a:off x="7594111" y="1088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88195</xdr:rowOff>
    </xdr:from>
    <xdr:ext cx="534377" cy="259045"/>
    <xdr:sp macro="" textlink="">
      <xdr:nvSpPr>
        <xdr:cNvPr id="265" name="n_4mainValue【橋りょう・トンネル】&#10;一人当たり有形固定資産（償却資産）額"/>
        <xdr:cNvSpPr txBox="1"/>
      </xdr:nvSpPr>
      <xdr:spPr>
        <a:xfrm>
          <a:off x="6705111" y="1088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8" name="テキスト ボックス 277"/>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8" name="テキスト ボックス 287"/>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90" name="テキスト ボックス 28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69124</xdr:rowOff>
    </xdr:from>
    <xdr:to>
      <xdr:col>24</xdr:col>
      <xdr:colOff>62865</xdr:colOff>
      <xdr:row>86</xdr:row>
      <xdr:rowOff>145869</xdr:rowOff>
    </xdr:to>
    <xdr:cxnSp macro="">
      <xdr:nvCxnSpPr>
        <xdr:cNvPr id="292" name="直線コネクタ 291"/>
        <xdr:cNvCxnSpPr/>
      </xdr:nvCxnSpPr>
      <xdr:spPr>
        <a:xfrm flipV="1">
          <a:off x="4634865" y="13270774"/>
          <a:ext cx="0" cy="1619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149696</xdr:rowOff>
    </xdr:from>
    <xdr:ext cx="405111" cy="259045"/>
    <xdr:sp macro="" textlink="">
      <xdr:nvSpPr>
        <xdr:cNvPr id="293" name="【公営住宅】&#10;有形固定資産減価償却率最小値テキスト"/>
        <xdr:cNvSpPr txBox="1"/>
      </xdr:nvSpPr>
      <xdr:spPr>
        <a:xfrm>
          <a:off x="4673600" y="1489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145869</xdr:rowOff>
    </xdr:from>
    <xdr:to>
      <xdr:col>24</xdr:col>
      <xdr:colOff>152400</xdr:colOff>
      <xdr:row>86</xdr:row>
      <xdr:rowOff>145869</xdr:rowOff>
    </xdr:to>
    <xdr:cxnSp macro="">
      <xdr:nvCxnSpPr>
        <xdr:cNvPr id="294" name="直線コネクタ 293"/>
        <xdr:cNvCxnSpPr/>
      </xdr:nvCxnSpPr>
      <xdr:spPr>
        <a:xfrm>
          <a:off x="4546600" y="148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15801</xdr:rowOff>
    </xdr:from>
    <xdr:ext cx="405111" cy="259045"/>
    <xdr:sp macro="" textlink="">
      <xdr:nvSpPr>
        <xdr:cNvPr id="295" name="【公営住宅】&#10;有形固定資産減価償却率最大値テキスト"/>
        <xdr:cNvSpPr txBox="1"/>
      </xdr:nvSpPr>
      <xdr:spPr>
        <a:xfrm>
          <a:off x="4673600" y="13046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69124</xdr:rowOff>
    </xdr:from>
    <xdr:to>
      <xdr:col>24</xdr:col>
      <xdr:colOff>152400</xdr:colOff>
      <xdr:row>77</xdr:row>
      <xdr:rowOff>69124</xdr:rowOff>
    </xdr:to>
    <xdr:cxnSp macro="">
      <xdr:nvCxnSpPr>
        <xdr:cNvPr id="296" name="直線コネクタ 295"/>
        <xdr:cNvCxnSpPr/>
      </xdr:nvCxnSpPr>
      <xdr:spPr>
        <a:xfrm>
          <a:off x="4546600" y="1327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11809</xdr:rowOff>
    </xdr:from>
    <xdr:ext cx="405111" cy="259045"/>
    <xdr:sp macro="" textlink="">
      <xdr:nvSpPr>
        <xdr:cNvPr id="297" name="【公営住宅】&#10;有形固定資産減価償却率平均値テキスト"/>
        <xdr:cNvSpPr txBox="1"/>
      </xdr:nvSpPr>
      <xdr:spPr>
        <a:xfrm>
          <a:off x="4673600" y="1372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160382</xdr:rowOff>
    </xdr:from>
    <xdr:to>
      <xdr:col>24</xdr:col>
      <xdr:colOff>114300</xdr:colOff>
      <xdr:row>81</xdr:row>
      <xdr:rowOff>90532</xdr:rowOff>
    </xdr:to>
    <xdr:sp macro="" textlink="">
      <xdr:nvSpPr>
        <xdr:cNvPr id="298" name="フローチャート: 判断 297"/>
        <xdr:cNvSpPr/>
      </xdr:nvSpPr>
      <xdr:spPr>
        <a:xfrm>
          <a:off x="4584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99" name="フローチャート: 判断 298"/>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68943</xdr:rowOff>
    </xdr:from>
    <xdr:to>
      <xdr:col>15</xdr:col>
      <xdr:colOff>101600</xdr:colOff>
      <xdr:row>80</xdr:row>
      <xdr:rowOff>170543</xdr:rowOff>
    </xdr:to>
    <xdr:sp macro="" textlink="">
      <xdr:nvSpPr>
        <xdr:cNvPr id="300" name="フローチャート: 判断 299"/>
        <xdr:cNvSpPr/>
      </xdr:nvSpPr>
      <xdr:spPr>
        <a:xfrm>
          <a:off x="28575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42818</xdr:rowOff>
    </xdr:from>
    <xdr:to>
      <xdr:col>10</xdr:col>
      <xdr:colOff>165100</xdr:colOff>
      <xdr:row>80</xdr:row>
      <xdr:rowOff>144418</xdr:rowOff>
    </xdr:to>
    <xdr:sp macro="" textlink="">
      <xdr:nvSpPr>
        <xdr:cNvPr id="301" name="フローチャート: 判断 300"/>
        <xdr:cNvSpPr/>
      </xdr:nvSpPr>
      <xdr:spPr>
        <a:xfrm>
          <a:off x="1968500" y="137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114663</xdr:rowOff>
    </xdr:from>
    <xdr:to>
      <xdr:col>6</xdr:col>
      <xdr:colOff>38100</xdr:colOff>
      <xdr:row>81</xdr:row>
      <xdr:rowOff>44813</xdr:rowOff>
    </xdr:to>
    <xdr:sp macro="" textlink="">
      <xdr:nvSpPr>
        <xdr:cNvPr id="302" name="フローチャート: 判断 301"/>
        <xdr:cNvSpPr/>
      </xdr:nvSpPr>
      <xdr:spPr>
        <a:xfrm>
          <a:off x="1079500" y="138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11793</xdr:rowOff>
    </xdr:from>
    <xdr:to>
      <xdr:col>24</xdr:col>
      <xdr:colOff>114300</xdr:colOff>
      <xdr:row>83</xdr:row>
      <xdr:rowOff>113393</xdr:rowOff>
    </xdr:to>
    <xdr:sp macro="" textlink="">
      <xdr:nvSpPr>
        <xdr:cNvPr id="308" name="楕円 307"/>
        <xdr:cNvSpPr/>
      </xdr:nvSpPr>
      <xdr:spPr>
        <a:xfrm>
          <a:off x="45847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161670</xdr:rowOff>
    </xdr:from>
    <xdr:ext cx="405111" cy="259045"/>
    <xdr:sp macro="" textlink="">
      <xdr:nvSpPr>
        <xdr:cNvPr id="309" name="【公営住宅】&#10;有形固定資産減価償却率該当値テキスト"/>
        <xdr:cNvSpPr txBox="1"/>
      </xdr:nvSpPr>
      <xdr:spPr>
        <a:xfrm>
          <a:off x="4673600"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121194</xdr:rowOff>
    </xdr:from>
    <xdr:to>
      <xdr:col>20</xdr:col>
      <xdr:colOff>38100</xdr:colOff>
      <xdr:row>83</xdr:row>
      <xdr:rowOff>51344</xdr:rowOff>
    </xdr:to>
    <xdr:sp macro="" textlink="">
      <xdr:nvSpPr>
        <xdr:cNvPr id="310" name="楕円 309"/>
        <xdr:cNvSpPr/>
      </xdr:nvSpPr>
      <xdr:spPr>
        <a:xfrm>
          <a:off x="3746500" y="1418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544</xdr:rowOff>
    </xdr:from>
    <xdr:to>
      <xdr:col>24</xdr:col>
      <xdr:colOff>63500</xdr:colOff>
      <xdr:row>83</xdr:row>
      <xdr:rowOff>62593</xdr:rowOff>
    </xdr:to>
    <xdr:cxnSp macro="">
      <xdr:nvCxnSpPr>
        <xdr:cNvPr id="311" name="直線コネクタ 310"/>
        <xdr:cNvCxnSpPr/>
      </xdr:nvCxnSpPr>
      <xdr:spPr>
        <a:xfrm>
          <a:off x="3797300" y="14230894"/>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49349</xdr:rowOff>
    </xdr:from>
    <xdr:to>
      <xdr:col>15</xdr:col>
      <xdr:colOff>101600</xdr:colOff>
      <xdr:row>82</xdr:row>
      <xdr:rowOff>150949</xdr:rowOff>
    </xdr:to>
    <xdr:sp macro="" textlink="">
      <xdr:nvSpPr>
        <xdr:cNvPr id="312" name="楕円 311"/>
        <xdr:cNvSpPr/>
      </xdr:nvSpPr>
      <xdr:spPr>
        <a:xfrm>
          <a:off x="2857500" y="141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100149</xdr:rowOff>
    </xdr:from>
    <xdr:to>
      <xdr:col>19</xdr:col>
      <xdr:colOff>177800</xdr:colOff>
      <xdr:row>83</xdr:row>
      <xdr:rowOff>544</xdr:rowOff>
    </xdr:to>
    <xdr:cxnSp macro="">
      <xdr:nvCxnSpPr>
        <xdr:cNvPr id="313" name="直線コネクタ 312"/>
        <xdr:cNvCxnSpPr/>
      </xdr:nvCxnSpPr>
      <xdr:spPr>
        <a:xfrm>
          <a:off x="2908300" y="1415904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148952</xdr:rowOff>
    </xdr:from>
    <xdr:to>
      <xdr:col>10</xdr:col>
      <xdr:colOff>165100</xdr:colOff>
      <xdr:row>82</xdr:row>
      <xdr:rowOff>79102</xdr:rowOff>
    </xdr:to>
    <xdr:sp macro="" textlink="">
      <xdr:nvSpPr>
        <xdr:cNvPr id="314" name="楕円 313"/>
        <xdr:cNvSpPr/>
      </xdr:nvSpPr>
      <xdr:spPr>
        <a:xfrm>
          <a:off x="1968500" y="1403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28302</xdr:rowOff>
    </xdr:from>
    <xdr:to>
      <xdr:col>15</xdr:col>
      <xdr:colOff>50800</xdr:colOff>
      <xdr:row>82</xdr:row>
      <xdr:rowOff>100149</xdr:rowOff>
    </xdr:to>
    <xdr:cxnSp macro="">
      <xdr:nvCxnSpPr>
        <xdr:cNvPr id="315" name="直線コネクタ 314"/>
        <xdr:cNvCxnSpPr/>
      </xdr:nvCxnSpPr>
      <xdr:spPr>
        <a:xfrm>
          <a:off x="2019300" y="14087202"/>
          <a:ext cx="8890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57513</xdr:rowOff>
    </xdr:from>
    <xdr:to>
      <xdr:col>6</xdr:col>
      <xdr:colOff>38100</xdr:colOff>
      <xdr:row>81</xdr:row>
      <xdr:rowOff>159113</xdr:rowOff>
    </xdr:to>
    <xdr:sp macro="" textlink="">
      <xdr:nvSpPr>
        <xdr:cNvPr id="316" name="楕円 315"/>
        <xdr:cNvSpPr/>
      </xdr:nvSpPr>
      <xdr:spPr>
        <a:xfrm>
          <a:off x="1079500" y="139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108313</xdr:rowOff>
    </xdr:from>
    <xdr:to>
      <xdr:col>10</xdr:col>
      <xdr:colOff>114300</xdr:colOff>
      <xdr:row>82</xdr:row>
      <xdr:rowOff>28302</xdr:rowOff>
    </xdr:to>
    <xdr:cxnSp macro="">
      <xdr:nvCxnSpPr>
        <xdr:cNvPr id="317" name="直線コネクタ 316"/>
        <xdr:cNvCxnSpPr/>
      </xdr:nvCxnSpPr>
      <xdr:spPr>
        <a:xfrm>
          <a:off x="1130300" y="13995763"/>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93997</xdr:rowOff>
    </xdr:from>
    <xdr:ext cx="405111" cy="259045"/>
    <xdr:sp macro="" textlink="">
      <xdr:nvSpPr>
        <xdr:cNvPr id="318" name="n_1aveValue【公営住宅】&#10;有形固定資産減価償却率"/>
        <xdr:cNvSpPr txBox="1"/>
      </xdr:nvSpPr>
      <xdr:spPr>
        <a:xfrm>
          <a:off x="3582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15620</xdr:rowOff>
    </xdr:from>
    <xdr:ext cx="405111" cy="259045"/>
    <xdr:sp macro="" textlink="">
      <xdr:nvSpPr>
        <xdr:cNvPr id="319" name="n_2aveValue【公営住宅】&#10;有形固定資産減価償却率"/>
        <xdr:cNvSpPr txBox="1"/>
      </xdr:nvSpPr>
      <xdr:spPr>
        <a:xfrm>
          <a:off x="2705744" y="1356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160945</xdr:rowOff>
    </xdr:from>
    <xdr:ext cx="405111" cy="259045"/>
    <xdr:sp macro="" textlink="">
      <xdr:nvSpPr>
        <xdr:cNvPr id="320" name="n_3aveValue【公営住宅】&#10;有形固定資産減価償却率"/>
        <xdr:cNvSpPr txBox="1"/>
      </xdr:nvSpPr>
      <xdr:spPr>
        <a:xfrm>
          <a:off x="1816744" y="1353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61340</xdr:rowOff>
    </xdr:from>
    <xdr:ext cx="405111" cy="259045"/>
    <xdr:sp macro="" textlink="">
      <xdr:nvSpPr>
        <xdr:cNvPr id="321" name="n_4aveValue【公営住宅】&#10;有形固定資産減価償却率"/>
        <xdr:cNvSpPr txBox="1"/>
      </xdr:nvSpPr>
      <xdr:spPr>
        <a:xfrm>
          <a:off x="927744" y="1360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42471</xdr:rowOff>
    </xdr:from>
    <xdr:ext cx="405111" cy="259045"/>
    <xdr:sp macro="" textlink="">
      <xdr:nvSpPr>
        <xdr:cNvPr id="322" name="n_1mainValue【公営住宅】&#10;有形固定資産減価償却率"/>
        <xdr:cNvSpPr txBox="1"/>
      </xdr:nvSpPr>
      <xdr:spPr>
        <a:xfrm>
          <a:off x="3582044" y="1427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142076</xdr:rowOff>
    </xdr:from>
    <xdr:ext cx="405111" cy="259045"/>
    <xdr:sp macro="" textlink="">
      <xdr:nvSpPr>
        <xdr:cNvPr id="323" name="n_2mainValue【公営住宅】&#10;有形固定資産減価償却率"/>
        <xdr:cNvSpPr txBox="1"/>
      </xdr:nvSpPr>
      <xdr:spPr>
        <a:xfrm>
          <a:off x="2705744" y="1420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70229</xdr:rowOff>
    </xdr:from>
    <xdr:ext cx="405111" cy="259045"/>
    <xdr:sp macro="" textlink="">
      <xdr:nvSpPr>
        <xdr:cNvPr id="324" name="n_3mainValue【公営住宅】&#10;有形固定資産減価償却率"/>
        <xdr:cNvSpPr txBox="1"/>
      </xdr:nvSpPr>
      <xdr:spPr>
        <a:xfrm>
          <a:off x="1816744"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150240</xdr:rowOff>
    </xdr:from>
    <xdr:ext cx="405111" cy="259045"/>
    <xdr:sp macro="" textlink="">
      <xdr:nvSpPr>
        <xdr:cNvPr id="325" name="n_4mainValue【公営住宅】&#10;有形固定資産減価償却率"/>
        <xdr:cNvSpPr txBox="1"/>
      </xdr:nvSpPr>
      <xdr:spPr>
        <a:xfrm>
          <a:off x="927744" y="1403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24764</xdr:rowOff>
    </xdr:from>
    <xdr:to>
      <xdr:col>54</xdr:col>
      <xdr:colOff>189865</xdr:colOff>
      <xdr:row>86</xdr:row>
      <xdr:rowOff>108586</xdr:rowOff>
    </xdr:to>
    <xdr:cxnSp macro="">
      <xdr:nvCxnSpPr>
        <xdr:cNvPr id="349" name="直線コネクタ 348"/>
        <xdr:cNvCxnSpPr/>
      </xdr:nvCxnSpPr>
      <xdr:spPr>
        <a:xfrm flipV="1">
          <a:off x="10476865" y="13226414"/>
          <a:ext cx="0" cy="1626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112413</xdr:rowOff>
    </xdr:from>
    <xdr:ext cx="469744" cy="259045"/>
    <xdr:sp macro="" textlink="">
      <xdr:nvSpPr>
        <xdr:cNvPr id="350" name="【公営住宅】&#10;一人当たり面積最小値テキスト"/>
        <xdr:cNvSpPr txBox="1"/>
      </xdr:nvSpPr>
      <xdr:spPr>
        <a:xfrm>
          <a:off x="10515600" y="1485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108586</xdr:rowOff>
    </xdr:from>
    <xdr:to>
      <xdr:col>55</xdr:col>
      <xdr:colOff>88900</xdr:colOff>
      <xdr:row>86</xdr:row>
      <xdr:rowOff>108586</xdr:rowOff>
    </xdr:to>
    <xdr:cxnSp macro="">
      <xdr:nvCxnSpPr>
        <xdr:cNvPr id="351" name="直線コネクタ 350"/>
        <xdr:cNvCxnSpPr/>
      </xdr:nvCxnSpPr>
      <xdr:spPr>
        <a:xfrm>
          <a:off x="10388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142891</xdr:rowOff>
    </xdr:from>
    <xdr:ext cx="469744" cy="259045"/>
    <xdr:sp macro="" textlink="">
      <xdr:nvSpPr>
        <xdr:cNvPr id="352" name="【公営住宅】&#10;一人当たり面積最大値テキスト"/>
        <xdr:cNvSpPr txBox="1"/>
      </xdr:nvSpPr>
      <xdr:spPr>
        <a:xfrm>
          <a:off x="10515600" y="130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24764</xdr:rowOff>
    </xdr:from>
    <xdr:to>
      <xdr:col>55</xdr:col>
      <xdr:colOff>88900</xdr:colOff>
      <xdr:row>77</xdr:row>
      <xdr:rowOff>24764</xdr:rowOff>
    </xdr:to>
    <xdr:cxnSp macro="">
      <xdr:nvCxnSpPr>
        <xdr:cNvPr id="353" name="直線コネクタ 352"/>
        <xdr:cNvCxnSpPr/>
      </xdr:nvCxnSpPr>
      <xdr:spPr>
        <a:xfrm>
          <a:off x="10388600" y="1322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63516</xdr:rowOff>
    </xdr:from>
    <xdr:ext cx="469744" cy="259045"/>
    <xdr:sp macro="" textlink="">
      <xdr:nvSpPr>
        <xdr:cNvPr id="354" name="【公営住宅】&#10;一人当たり面積平均値テキスト"/>
        <xdr:cNvSpPr txBox="1"/>
      </xdr:nvSpPr>
      <xdr:spPr>
        <a:xfrm>
          <a:off x="10515600" y="14465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40639</xdr:rowOff>
    </xdr:from>
    <xdr:to>
      <xdr:col>55</xdr:col>
      <xdr:colOff>50800</xdr:colOff>
      <xdr:row>85</xdr:row>
      <xdr:rowOff>142239</xdr:rowOff>
    </xdr:to>
    <xdr:sp macro="" textlink="">
      <xdr:nvSpPr>
        <xdr:cNvPr id="355" name="フローチャート: 判断 354"/>
        <xdr:cNvSpPr/>
      </xdr:nvSpPr>
      <xdr:spPr>
        <a:xfrm>
          <a:off x="104267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50164</xdr:rowOff>
    </xdr:from>
    <xdr:to>
      <xdr:col>50</xdr:col>
      <xdr:colOff>165100</xdr:colOff>
      <xdr:row>85</xdr:row>
      <xdr:rowOff>151764</xdr:rowOff>
    </xdr:to>
    <xdr:sp macro="" textlink="">
      <xdr:nvSpPr>
        <xdr:cNvPr id="356" name="フローチャート: 判断 355"/>
        <xdr:cNvSpPr/>
      </xdr:nvSpPr>
      <xdr:spPr>
        <a:xfrm>
          <a:off x="9588500" y="1462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48261</xdr:rowOff>
    </xdr:from>
    <xdr:to>
      <xdr:col>46</xdr:col>
      <xdr:colOff>38100</xdr:colOff>
      <xdr:row>85</xdr:row>
      <xdr:rowOff>149861</xdr:rowOff>
    </xdr:to>
    <xdr:sp macro="" textlink="">
      <xdr:nvSpPr>
        <xdr:cNvPr id="357" name="フローチャート: 判断 356"/>
        <xdr:cNvSpPr/>
      </xdr:nvSpPr>
      <xdr:spPr>
        <a:xfrm>
          <a:off x="8699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42545</xdr:rowOff>
    </xdr:from>
    <xdr:to>
      <xdr:col>41</xdr:col>
      <xdr:colOff>101600</xdr:colOff>
      <xdr:row>85</xdr:row>
      <xdr:rowOff>144145</xdr:rowOff>
    </xdr:to>
    <xdr:sp macro="" textlink="">
      <xdr:nvSpPr>
        <xdr:cNvPr id="358" name="フローチャート: 判断 357"/>
        <xdr:cNvSpPr/>
      </xdr:nvSpPr>
      <xdr:spPr>
        <a:xfrm>
          <a:off x="7810500" y="1461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67311</xdr:rowOff>
    </xdr:from>
    <xdr:to>
      <xdr:col>36</xdr:col>
      <xdr:colOff>165100</xdr:colOff>
      <xdr:row>85</xdr:row>
      <xdr:rowOff>168911</xdr:rowOff>
    </xdr:to>
    <xdr:sp macro="" textlink="">
      <xdr:nvSpPr>
        <xdr:cNvPr id="359" name="フローチャート: 判断 358"/>
        <xdr:cNvSpPr/>
      </xdr:nvSpPr>
      <xdr:spPr>
        <a:xfrm>
          <a:off x="6921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74930</xdr:rowOff>
    </xdr:from>
    <xdr:to>
      <xdr:col>55</xdr:col>
      <xdr:colOff>50800</xdr:colOff>
      <xdr:row>86</xdr:row>
      <xdr:rowOff>5080</xdr:rowOff>
    </xdr:to>
    <xdr:sp macro="" textlink="">
      <xdr:nvSpPr>
        <xdr:cNvPr id="365" name="楕円 364"/>
        <xdr:cNvSpPr/>
      </xdr:nvSpPr>
      <xdr:spPr>
        <a:xfrm>
          <a:off x="104267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53357</xdr:rowOff>
    </xdr:from>
    <xdr:ext cx="469744" cy="259045"/>
    <xdr:sp macro="" textlink="">
      <xdr:nvSpPr>
        <xdr:cNvPr id="366" name="【公営住宅】&#10;一人当たり面積該当値テキスト"/>
        <xdr:cNvSpPr txBox="1"/>
      </xdr:nvSpPr>
      <xdr:spPr>
        <a:xfrm>
          <a:off x="10515600"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73025</xdr:rowOff>
    </xdr:from>
    <xdr:to>
      <xdr:col>50</xdr:col>
      <xdr:colOff>165100</xdr:colOff>
      <xdr:row>86</xdr:row>
      <xdr:rowOff>3175</xdr:rowOff>
    </xdr:to>
    <xdr:sp macro="" textlink="">
      <xdr:nvSpPr>
        <xdr:cNvPr id="367" name="楕円 366"/>
        <xdr:cNvSpPr/>
      </xdr:nvSpPr>
      <xdr:spPr>
        <a:xfrm>
          <a:off x="9588500" y="1464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123825</xdr:rowOff>
    </xdr:from>
    <xdr:to>
      <xdr:col>55</xdr:col>
      <xdr:colOff>0</xdr:colOff>
      <xdr:row>85</xdr:row>
      <xdr:rowOff>125730</xdr:rowOff>
    </xdr:to>
    <xdr:cxnSp macro="">
      <xdr:nvCxnSpPr>
        <xdr:cNvPr id="368" name="直線コネクタ 367"/>
        <xdr:cNvCxnSpPr/>
      </xdr:nvCxnSpPr>
      <xdr:spPr>
        <a:xfrm>
          <a:off x="9639300" y="1469707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73025</xdr:rowOff>
    </xdr:from>
    <xdr:to>
      <xdr:col>46</xdr:col>
      <xdr:colOff>38100</xdr:colOff>
      <xdr:row>86</xdr:row>
      <xdr:rowOff>3175</xdr:rowOff>
    </xdr:to>
    <xdr:sp macro="" textlink="">
      <xdr:nvSpPr>
        <xdr:cNvPr id="369" name="楕円 368"/>
        <xdr:cNvSpPr/>
      </xdr:nvSpPr>
      <xdr:spPr>
        <a:xfrm>
          <a:off x="8699500" y="1464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123825</xdr:rowOff>
    </xdr:from>
    <xdr:to>
      <xdr:col>50</xdr:col>
      <xdr:colOff>114300</xdr:colOff>
      <xdr:row>85</xdr:row>
      <xdr:rowOff>123825</xdr:rowOff>
    </xdr:to>
    <xdr:cxnSp macro="">
      <xdr:nvCxnSpPr>
        <xdr:cNvPr id="370" name="直線コネクタ 369"/>
        <xdr:cNvCxnSpPr/>
      </xdr:nvCxnSpPr>
      <xdr:spPr>
        <a:xfrm>
          <a:off x="8750300" y="146970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71120</xdr:rowOff>
    </xdr:from>
    <xdr:to>
      <xdr:col>41</xdr:col>
      <xdr:colOff>101600</xdr:colOff>
      <xdr:row>86</xdr:row>
      <xdr:rowOff>1270</xdr:rowOff>
    </xdr:to>
    <xdr:sp macro="" textlink="">
      <xdr:nvSpPr>
        <xdr:cNvPr id="371" name="楕円 370"/>
        <xdr:cNvSpPr/>
      </xdr:nvSpPr>
      <xdr:spPr>
        <a:xfrm>
          <a:off x="78105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121920</xdr:rowOff>
    </xdr:from>
    <xdr:to>
      <xdr:col>45</xdr:col>
      <xdr:colOff>177800</xdr:colOff>
      <xdr:row>85</xdr:row>
      <xdr:rowOff>123825</xdr:rowOff>
    </xdr:to>
    <xdr:cxnSp macro="">
      <xdr:nvCxnSpPr>
        <xdr:cNvPr id="372" name="直線コネクタ 371"/>
        <xdr:cNvCxnSpPr/>
      </xdr:nvCxnSpPr>
      <xdr:spPr>
        <a:xfrm>
          <a:off x="7861300" y="146951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71120</xdr:rowOff>
    </xdr:from>
    <xdr:to>
      <xdr:col>36</xdr:col>
      <xdr:colOff>165100</xdr:colOff>
      <xdr:row>86</xdr:row>
      <xdr:rowOff>1270</xdr:rowOff>
    </xdr:to>
    <xdr:sp macro="" textlink="">
      <xdr:nvSpPr>
        <xdr:cNvPr id="373" name="楕円 372"/>
        <xdr:cNvSpPr/>
      </xdr:nvSpPr>
      <xdr:spPr>
        <a:xfrm>
          <a:off x="69215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121920</xdr:rowOff>
    </xdr:from>
    <xdr:to>
      <xdr:col>41</xdr:col>
      <xdr:colOff>50800</xdr:colOff>
      <xdr:row>85</xdr:row>
      <xdr:rowOff>121920</xdr:rowOff>
    </xdr:to>
    <xdr:cxnSp macro="">
      <xdr:nvCxnSpPr>
        <xdr:cNvPr id="374" name="直線コネクタ 373"/>
        <xdr:cNvCxnSpPr/>
      </xdr:nvCxnSpPr>
      <xdr:spPr>
        <a:xfrm>
          <a:off x="6972300" y="14695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168291</xdr:rowOff>
    </xdr:from>
    <xdr:ext cx="469744" cy="259045"/>
    <xdr:sp macro="" textlink="">
      <xdr:nvSpPr>
        <xdr:cNvPr id="375" name="n_1aveValue【公営住宅】&#10;一人当たり面積"/>
        <xdr:cNvSpPr txBox="1"/>
      </xdr:nvSpPr>
      <xdr:spPr>
        <a:xfrm>
          <a:off x="9391727" y="1439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166388</xdr:rowOff>
    </xdr:from>
    <xdr:ext cx="469744" cy="259045"/>
    <xdr:sp macro="" textlink="">
      <xdr:nvSpPr>
        <xdr:cNvPr id="376" name="n_2aveValue【公営住宅】&#10;一人当たり面積"/>
        <xdr:cNvSpPr txBox="1"/>
      </xdr:nvSpPr>
      <xdr:spPr>
        <a:xfrm>
          <a:off x="8515427" y="1439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160672</xdr:rowOff>
    </xdr:from>
    <xdr:ext cx="469744" cy="259045"/>
    <xdr:sp macro="" textlink="">
      <xdr:nvSpPr>
        <xdr:cNvPr id="377" name="n_3aveValue【公営住宅】&#10;一人当たり面積"/>
        <xdr:cNvSpPr txBox="1"/>
      </xdr:nvSpPr>
      <xdr:spPr>
        <a:xfrm>
          <a:off x="7626427" y="14391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13988</xdr:rowOff>
    </xdr:from>
    <xdr:ext cx="469744" cy="259045"/>
    <xdr:sp macro="" textlink="">
      <xdr:nvSpPr>
        <xdr:cNvPr id="378" name="n_4aveValue【公営住宅】&#10;一人当たり面積"/>
        <xdr:cNvSpPr txBox="1"/>
      </xdr:nvSpPr>
      <xdr:spPr>
        <a:xfrm>
          <a:off x="6737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165752</xdr:rowOff>
    </xdr:from>
    <xdr:ext cx="469744" cy="259045"/>
    <xdr:sp macro="" textlink="">
      <xdr:nvSpPr>
        <xdr:cNvPr id="379" name="n_1mainValue【公営住宅】&#10;一人当たり面積"/>
        <xdr:cNvSpPr txBox="1"/>
      </xdr:nvSpPr>
      <xdr:spPr>
        <a:xfrm>
          <a:off x="9391727" y="1473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165752</xdr:rowOff>
    </xdr:from>
    <xdr:ext cx="469744" cy="259045"/>
    <xdr:sp macro="" textlink="">
      <xdr:nvSpPr>
        <xdr:cNvPr id="380" name="n_2mainValue【公営住宅】&#10;一人当たり面積"/>
        <xdr:cNvSpPr txBox="1"/>
      </xdr:nvSpPr>
      <xdr:spPr>
        <a:xfrm>
          <a:off x="8515427" y="1473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163847</xdr:rowOff>
    </xdr:from>
    <xdr:ext cx="469744" cy="259045"/>
    <xdr:sp macro="" textlink="">
      <xdr:nvSpPr>
        <xdr:cNvPr id="381" name="n_3mainValue【公営住宅】&#10;一人当たり面積"/>
        <xdr:cNvSpPr txBox="1"/>
      </xdr:nvSpPr>
      <xdr:spPr>
        <a:xfrm>
          <a:off x="7626427" y="1473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163847</xdr:rowOff>
    </xdr:from>
    <xdr:ext cx="469744" cy="259045"/>
    <xdr:sp macro="" textlink="">
      <xdr:nvSpPr>
        <xdr:cNvPr id="382" name="n_4mainValue【公営住宅】&#10;一人当たり面積"/>
        <xdr:cNvSpPr txBox="1"/>
      </xdr:nvSpPr>
      <xdr:spPr>
        <a:xfrm>
          <a:off x="6737427" y="1473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84" name="正方形/長方形 383"/>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85" name="正方形/長方形 384"/>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86" name="正方形/長方形 385"/>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87" name="正方形/長方形 386"/>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90" name="正方形/長方形 389"/>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91" name="正方形/長方形 390"/>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92" name="正方形/長方形 391"/>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93" name="正方形/長方形 392"/>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6" name="直線コネクタ 40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7" name="テキスト ボックス 40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8" name="直線コネクタ 40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9" name="テキスト ボックス 40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0" name="直線コネクタ 40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1" name="テキスト ボックス 41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2" name="直線コネクタ 41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3" name="テキスト ボックス 412"/>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128778</xdr:rowOff>
    </xdr:from>
    <xdr:to>
      <xdr:col>85</xdr:col>
      <xdr:colOff>126364</xdr:colOff>
      <xdr:row>41</xdr:row>
      <xdr:rowOff>99060</xdr:rowOff>
    </xdr:to>
    <xdr:cxnSp macro="">
      <xdr:nvCxnSpPr>
        <xdr:cNvPr id="417" name="直線コネクタ 416"/>
        <xdr:cNvCxnSpPr/>
      </xdr:nvCxnSpPr>
      <xdr:spPr>
        <a:xfrm flipV="1">
          <a:off x="16318864" y="595807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102887</xdr:rowOff>
    </xdr:from>
    <xdr:ext cx="405111" cy="259045"/>
    <xdr:sp macro="" textlink="">
      <xdr:nvSpPr>
        <xdr:cNvPr id="418" name="【認定こども園・幼稚園・保育所】&#10;有形固定資産減価償却率最小値テキスト"/>
        <xdr:cNvSpPr txBox="1"/>
      </xdr:nvSpPr>
      <xdr:spPr>
        <a:xfrm>
          <a:off x="16357600"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99060</xdr:rowOff>
    </xdr:from>
    <xdr:to>
      <xdr:col>86</xdr:col>
      <xdr:colOff>25400</xdr:colOff>
      <xdr:row>41</xdr:row>
      <xdr:rowOff>99060</xdr:rowOff>
    </xdr:to>
    <xdr:cxnSp macro="">
      <xdr:nvCxnSpPr>
        <xdr:cNvPr id="419" name="直線コネクタ 418"/>
        <xdr:cNvCxnSpPr/>
      </xdr:nvCxnSpPr>
      <xdr:spPr>
        <a:xfrm>
          <a:off x="16230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75455</xdr:rowOff>
    </xdr:from>
    <xdr:ext cx="405111" cy="259045"/>
    <xdr:sp macro="" textlink="">
      <xdr:nvSpPr>
        <xdr:cNvPr id="420" name="【認定こども園・幼稚園・保育所】&#10;有形固定資産減価償却率最大値テキスト"/>
        <xdr:cNvSpPr txBox="1"/>
      </xdr:nvSpPr>
      <xdr:spPr>
        <a:xfrm>
          <a:off x="16357600" y="5733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128778</xdr:rowOff>
    </xdr:from>
    <xdr:to>
      <xdr:col>86</xdr:col>
      <xdr:colOff>25400</xdr:colOff>
      <xdr:row>34</xdr:row>
      <xdr:rowOff>128778</xdr:rowOff>
    </xdr:to>
    <xdr:cxnSp macro="">
      <xdr:nvCxnSpPr>
        <xdr:cNvPr id="421" name="直線コネクタ 420"/>
        <xdr:cNvCxnSpPr/>
      </xdr:nvCxnSpPr>
      <xdr:spPr>
        <a:xfrm>
          <a:off x="16230600" y="595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88409</xdr:rowOff>
    </xdr:from>
    <xdr:ext cx="405111" cy="259045"/>
    <xdr:sp macro="" textlink="">
      <xdr:nvSpPr>
        <xdr:cNvPr id="422" name="【認定こども園・幼稚園・保育所】&#10;有形固定資産減価償却率平均値テキスト"/>
        <xdr:cNvSpPr txBox="1"/>
      </xdr:nvSpPr>
      <xdr:spPr>
        <a:xfrm>
          <a:off x="16357600" y="64320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109982</xdr:rowOff>
    </xdr:from>
    <xdr:to>
      <xdr:col>85</xdr:col>
      <xdr:colOff>177800</xdr:colOff>
      <xdr:row>38</xdr:row>
      <xdr:rowOff>40132</xdr:rowOff>
    </xdr:to>
    <xdr:sp macro="" textlink="">
      <xdr:nvSpPr>
        <xdr:cNvPr id="423" name="フローチャート: 判断 422"/>
        <xdr:cNvSpPr/>
      </xdr:nvSpPr>
      <xdr:spPr>
        <a:xfrm>
          <a:off x="16268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32258</xdr:rowOff>
    </xdr:from>
    <xdr:to>
      <xdr:col>81</xdr:col>
      <xdr:colOff>101600</xdr:colOff>
      <xdr:row>38</xdr:row>
      <xdr:rowOff>133858</xdr:rowOff>
    </xdr:to>
    <xdr:sp macro="" textlink="">
      <xdr:nvSpPr>
        <xdr:cNvPr id="424" name="フローチャート: 判断 423"/>
        <xdr:cNvSpPr/>
      </xdr:nvSpPr>
      <xdr:spPr>
        <a:xfrm>
          <a:off x="15430500" y="65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36830</xdr:rowOff>
    </xdr:from>
    <xdr:to>
      <xdr:col>76</xdr:col>
      <xdr:colOff>165100</xdr:colOff>
      <xdr:row>38</xdr:row>
      <xdr:rowOff>138430</xdr:rowOff>
    </xdr:to>
    <xdr:sp macro="" textlink="">
      <xdr:nvSpPr>
        <xdr:cNvPr id="425" name="フローチャート: 判断 424"/>
        <xdr:cNvSpPr/>
      </xdr:nvSpPr>
      <xdr:spPr>
        <a:xfrm>
          <a:off x="14541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130556</xdr:rowOff>
    </xdr:from>
    <xdr:to>
      <xdr:col>72</xdr:col>
      <xdr:colOff>38100</xdr:colOff>
      <xdr:row>38</xdr:row>
      <xdr:rowOff>60706</xdr:rowOff>
    </xdr:to>
    <xdr:sp macro="" textlink="">
      <xdr:nvSpPr>
        <xdr:cNvPr id="426" name="フローチャート: 判断 425"/>
        <xdr:cNvSpPr/>
      </xdr:nvSpPr>
      <xdr:spPr>
        <a:xfrm>
          <a:off x="13652500" y="64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82550</xdr:rowOff>
    </xdr:from>
    <xdr:to>
      <xdr:col>67</xdr:col>
      <xdr:colOff>101600</xdr:colOff>
      <xdr:row>39</xdr:row>
      <xdr:rowOff>12700</xdr:rowOff>
    </xdr:to>
    <xdr:sp macro="" textlink="">
      <xdr:nvSpPr>
        <xdr:cNvPr id="427" name="フローチャート: 判断 426"/>
        <xdr:cNvSpPr/>
      </xdr:nvSpPr>
      <xdr:spPr>
        <a:xfrm>
          <a:off x="12763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52832</xdr:rowOff>
    </xdr:from>
    <xdr:to>
      <xdr:col>85</xdr:col>
      <xdr:colOff>177800</xdr:colOff>
      <xdr:row>37</xdr:row>
      <xdr:rowOff>154432</xdr:rowOff>
    </xdr:to>
    <xdr:sp macro="" textlink="">
      <xdr:nvSpPr>
        <xdr:cNvPr id="433" name="楕円 432"/>
        <xdr:cNvSpPr/>
      </xdr:nvSpPr>
      <xdr:spPr>
        <a:xfrm>
          <a:off x="16268700" y="639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75709</xdr:rowOff>
    </xdr:from>
    <xdr:ext cx="405111" cy="259045"/>
    <xdr:sp macro="" textlink="">
      <xdr:nvSpPr>
        <xdr:cNvPr id="434" name="【認定こども園・幼稚園・保育所】&#10;有形固定資産減価償却率該当値テキスト"/>
        <xdr:cNvSpPr txBox="1"/>
      </xdr:nvSpPr>
      <xdr:spPr>
        <a:xfrm>
          <a:off x="16357600" y="6247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64262</xdr:rowOff>
    </xdr:from>
    <xdr:to>
      <xdr:col>81</xdr:col>
      <xdr:colOff>101600</xdr:colOff>
      <xdr:row>37</xdr:row>
      <xdr:rowOff>165862</xdr:rowOff>
    </xdr:to>
    <xdr:sp macro="" textlink="">
      <xdr:nvSpPr>
        <xdr:cNvPr id="435" name="楕円 434"/>
        <xdr:cNvSpPr/>
      </xdr:nvSpPr>
      <xdr:spPr>
        <a:xfrm>
          <a:off x="15430500" y="640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103632</xdr:rowOff>
    </xdr:from>
    <xdr:to>
      <xdr:col>85</xdr:col>
      <xdr:colOff>127000</xdr:colOff>
      <xdr:row>37</xdr:row>
      <xdr:rowOff>115062</xdr:rowOff>
    </xdr:to>
    <xdr:cxnSp macro="">
      <xdr:nvCxnSpPr>
        <xdr:cNvPr id="436" name="直線コネクタ 435"/>
        <xdr:cNvCxnSpPr/>
      </xdr:nvCxnSpPr>
      <xdr:spPr>
        <a:xfrm flipV="1">
          <a:off x="15481300" y="644728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7112</xdr:rowOff>
    </xdr:from>
    <xdr:to>
      <xdr:col>76</xdr:col>
      <xdr:colOff>165100</xdr:colOff>
      <xdr:row>37</xdr:row>
      <xdr:rowOff>108712</xdr:rowOff>
    </xdr:to>
    <xdr:sp macro="" textlink="">
      <xdr:nvSpPr>
        <xdr:cNvPr id="437" name="楕円 436"/>
        <xdr:cNvSpPr/>
      </xdr:nvSpPr>
      <xdr:spPr>
        <a:xfrm>
          <a:off x="14541500" y="635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57912</xdr:rowOff>
    </xdr:from>
    <xdr:to>
      <xdr:col>81</xdr:col>
      <xdr:colOff>50800</xdr:colOff>
      <xdr:row>37</xdr:row>
      <xdr:rowOff>115062</xdr:rowOff>
    </xdr:to>
    <xdr:cxnSp macro="">
      <xdr:nvCxnSpPr>
        <xdr:cNvPr id="438" name="直線コネクタ 437"/>
        <xdr:cNvCxnSpPr/>
      </xdr:nvCxnSpPr>
      <xdr:spPr>
        <a:xfrm>
          <a:off x="14592300" y="640156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11684</xdr:rowOff>
    </xdr:from>
    <xdr:to>
      <xdr:col>72</xdr:col>
      <xdr:colOff>38100</xdr:colOff>
      <xdr:row>37</xdr:row>
      <xdr:rowOff>113284</xdr:rowOff>
    </xdr:to>
    <xdr:sp macro="" textlink="">
      <xdr:nvSpPr>
        <xdr:cNvPr id="439" name="楕円 438"/>
        <xdr:cNvSpPr/>
      </xdr:nvSpPr>
      <xdr:spPr>
        <a:xfrm>
          <a:off x="13652500" y="635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57912</xdr:rowOff>
    </xdr:from>
    <xdr:to>
      <xdr:col>76</xdr:col>
      <xdr:colOff>114300</xdr:colOff>
      <xdr:row>37</xdr:row>
      <xdr:rowOff>62484</xdr:rowOff>
    </xdr:to>
    <xdr:cxnSp macro="">
      <xdr:nvCxnSpPr>
        <xdr:cNvPr id="440" name="直線コネクタ 439"/>
        <xdr:cNvCxnSpPr/>
      </xdr:nvCxnSpPr>
      <xdr:spPr>
        <a:xfrm flipV="1">
          <a:off x="13703300" y="640156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20828</xdr:rowOff>
    </xdr:from>
    <xdr:to>
      <xdr:col>67</xdr:col>
      <xdr:colOff>101600</xdr:colOff>
      <xdr:row>38</xdr:row>
      <xdr:rowOff>122428</xdr:rowOff>
    </xdr:to>
    <xdr:sp macro="" textlink="">
      <xdr:nvSpPr>
        <xdr:cNvPr id="441" name="楕円 440"/>
        <xdr:cNvSpPr/>
      </xdr:nvSpPr>
      <xdr:spPr>
        <a:xfrm>
          <a:off x="12763500" y="653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62484</xdr:rowOff>
    </xdr:from>
    <xdr:to>
      <xdr:col>71</xdr:col>
      <xdr:colOff>177800</xdr:colOff>
      <xdr:row>38</xdr:row>
      <xdr:rowOff>71628</xdr:rowOff>
    </xdr:to>
    <xdr:cxnSp macro="">
      <xdr:nvCxnSpPr>
        <xdr:cNvPr id="442" name="直線コネクタ 441"/>
        <xdr:cNvCxnSpPr/>
      </xdr:nvCxnSpPr>
      <xdr:spPr>
        <a:xfrm flipV="1">
          <a:off x="12814300" y="6406134"/>
          <a:ext cx="889000" cy="18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124985</xdr:rowOff>
    </xdr:from>
    <xdr:ext cx="405111" cy="259045"/>
    <xdr:sp macro="" textlink="">
      <xdr:nvSpPr>
        <xdr:cNvPr id="443" name="n_1aveValue【認定こども園・幼稚園・保育所】&#10;有形固定資産減価償却率"/>
        <xdr:cNvSpPr txBox="1"/>
      </xdr:nvSpPr>
      <xdr:spPr>
        <a:xfrm>
          <a:off x="15266044" y="664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129557</xdr:rowOff>
    </xdr:from>
    <xdr:ext cx="405111" cy="259045"/>
    <xdr:sp macro="" textlink="">
      <xdr:nvSpPr>
        <xdr:cNvPr id="444" name="n_2aveValue【認定こども園・幼稚園・保育所】&#10;有形固定資産減価償却率"/>
        <xdr:cNvSpPr txBox="1"/>
      </xdr:nvSpPr>
      <xdr:spPr>
        <a:xfrm>
          <a:off x="14389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51833</xdr:rowOff>
    </xdr:from>
    <xdr:ext cx="405111" cy="259045"/>
    <xdr:sp macro="" textlink="">
      <xdr:nvSpPr>
        <xdr:cNvPr id="445" name="n_3aveValue【認定こども園・幼稚園・保育所】&#10;有形固定資産減価償却率"/>
        <xdr:cNvSpPr txBox="1"/>
      </xdr:nvSpPr>
      <xdr:spPr>
        <a:xfrm>
          <a:off x="13500744" y="656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3827</xdr:rowOff>
    </xdr:from>
    <xdr:ext cx="405111" cy="259045"/>
    <xdr:sp macro="" textlink="">
      <xdr:nvSpPr>
        <xdr:cNvPr id="446" name="n_4aveValue【認定こども園・幼稚園・保育所】&#10;有形固定資産減価償却率"/>
        <xdr:cNvSpPr txBox="1"/>
      </xdr:nvSpPr>
      <xdr:spPr>
        <a:xfrm>
          <a:off x="126117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10939</xdr:rowOff>
    </xdr:from>
    <xdr:ext cx="405111" cy="259045"/>
    <xdr:sp macro="" textlink="">
      <xdr:nvSpPr>
        <xdr:cNvPr id="447" name="n_1mainValue【認定こども園・幼稚園・保育所】&#10;有形固定資産減価償却率"/>
        <xdr:cNvSpPr txBox="1"/>
      </xdr:nvSpPr>
      <xdr:spPr>
        <a:xfrm>
          <a:off x="15266044" y="618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125239</xdr:rowOff>
    </xdr:from>
    <xdr:ext cx="405111" cy="259045"/>
    <xdr:sp macro="" textlink="">
      <xdr:nvSpPr>
        <xdr:cNvPr id="448" name="n_2mainValue【認定こども園・幼稚園・保育所】&#10;有形固定資産減価償却率"/>
        <xdr:cNvSpPr txBox="1"/>
      </xdr:nvSpPr>
      <xdr:spPr>
        <a:xfrm>
          <a:off x="14389744" y="6125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129811</xdr:rowOff>
    </xdr:from>
    <xdr:ext cx="405111" cy="259045"/>
    <xdr:sp macro="" textlink="">
      <xdr:nvSpPr>
        <xdr:cNvPr id="449" name="n_3mainValue【認定こども園・幼稚園・保育所】&#10;有形固定資産減価償却率"/>
        <xdr:cNvSpPr txBox="1"/>
      </xdr:nvSpPr>
      <xdr:spPr>
        <a:xfrm>
          <a:off x="13500744" y="613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138955</xdr:rowOff>
    </xdr:from>
    <xdr:ext cx="405111" cy="259045"/>
    <xdr:sp macro="" textlink="">
      <xdr:nvSpPr>
        <xdr:cNvPr id="450" name="n_4mainValue【認定こども園・幼稚園・保育所】&#10;有形固定資産減価償却率"/>
        <xdr:cNvSpPr txBox="1"/>
      </xdr:nvSpPr>
      <xdr:spPr>
        <a:xfrm>
          <a:off x="12611744" y="6311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1" name="直線コネクタ 46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2" name="テキスト ボックス 46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3" name="直線コネクタ 46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4" name="テキスト ボックス 46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5" name="直線コネクタ 46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6" name="テキスト ボックス 46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7" name="直線コネクタ 46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8" name="テキスト ボックス 46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5334</xdr:rowOff>
    </xdr:to>
    <xdr:cxnSp macro="">
      <xdr:nvCxnSpPr>
        <xdr:cNvPr id="472" name="直線コネクタ 471"/>
        <xdr:cNvCxnSpPr/>
      </xdr:nvCxnSpPr>
      <xdr:spPr>
        <a:xfrm flipV="1">
          <a:off x="22160864" y="5672328"/>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9161</xdr:rowOff>
    </xdr:from>
    <xdr:ext cx="469744" cy="259045"/>
    <xdr:sp macro="" textlink="">
      <xdr:nvSpPr>
        <xdr:cNvPr id="473" name="【認定こども園・幼稚園・保育所】&#10;一人当たり面積最小値テキスト"/>
        <xdr:cNvSpPr txBox="1"/>
      </xdr:nvSpPr>
      <xdr:spPr>
        <a:xfrm>
          <a:off x="22199600" y="703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5334</xdr:rowOff>
    </xdr:from>
    <xdr:to>
      <xdr:col>116</xdr:col>
      <xdr:colOff>152400</xdr:colOff>
      <xdr:row>41</xdr:row>
      <xdr:rowOff>5334</xdr:rowOff>
    </xdr:to>
    <xdr:cxnSp macro="">
      <xdr:nvCxnSpPr>
        <xdr:cNvPr id="474" name="直線コネクタ 473"/>
        <xdr:cNvCxnSpPr/>
      </xdr:nvCxnSpPr>
      <xdr:spPr>
        <a:xfrm>
          <a:off x="22072600" y="703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75" name="【認定こども園・幼稚園・保育所】&#10;一人当たり面積最大値テキスト"/>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76" name="直線コネクタ 475"/>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132859</xdr:rowOff>
    </xdr:from>
    <xdr:ext cx="469744" cy="259045"/>
    <xdr:sp macro="" textlink="">
      <xdr:nvSpPr>
        <xdr:cNvPr id="477" name="【認定こども園・幼稚園・保育所】&#10;一人当たり面積平均値テキスト"/>
        <xdr:cNvSpPr txBox="1"/>
      </xdr:nvSpPr>
      <xdr:spPr>
        <a:xfrm>
          <a:off x="22199600" y="6647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109982</xdr:rowOff>
    </xdr:from>
    <xdr:to>
      <xdr:col>116</xdr:col>
      <xdr:colOff>114300</xdr:colOff>
      <xdr:row>40</xdr:row>
      <xdr:rowOff>40132</xdr:rowOff>
    </xdr:to>
    <xdr:sp macro="" textlink="">
      <xdr:nvSpPr>
        <xdr:cNvPr id="478" name="フローチャート: 判断 477"/>
        <xdr:cNvSpPr/>
      </xdr:nvSpPr>
      <xdr:spPr>
        <a:xfrm>
          <a:off x="22110700" y="679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114554</xdr:rowOff>
    </xdr:from>
    <xdr:to>
      <xdr:col>112</xdr:col>
      <xdr:colOff>38100</xdr:colOff>
      <xdr:row>40</xdr:row>
      <xdr:rowOff>44704</xdr:rowOff>
    </xdr:to>
    <xdr:sp macro="" textlink="">
      <xdr:nvSpPr>
        <xdr:cNvPr id="479" name="フローチャート: 判断 478"/>
        <xdr:cNvSpPr/>
      </xdr:nvSpPr>
      <xdr:spPr>
        <a:xfrm>
          <a:off x="21272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119126</xdr:rowOff>
    </xdr:from>
    <xdr:to>
      <xdr:col>107</xdr:col>
      <xdr:colOff>101600</xdr:colOff>
      <xdr:row>40</xdr:row>
      <xdr:rowOff>49276</xdr:rowOff>
    </xdr:to>
    <xdr:sp macro="" textlink="">
      <xdr:nvSpPr>
        <xdr:cNvPr id="480" name="フローチャート: 判断 479"/>
        <xdr:cNvSpPr/>
      </xdr:nvSpPr>
      <xdr:spPr>
        <a:xfrm>
          <a:off x="20383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109982</xdr:rowOff>
    </xdr:from>
    <xdr:to>
      <xdr:col>102</xdr:col>
      <xdr:colOff>165100</xdr:colOff>
      <xdr:row>40</xdr:row>
      <xdr:rowOff>40132</xdr:rowOff>
    </xdr:to>
    <xdr:sp macro="" textlink="">
      <xdr:nvSpPr>
        <xdr:cNvPr id="481" name="フローチャート: 判断 480"/>
        <xdr:cNvSpPr/>
      </xdr:nvSpPr>
      <xdr:spPr>
        <a:xfrm>
          <a:off x="19494500" y="679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164846</xdr:rowOff>
    </xdr:from>
    <xdr:to>
      <xdr:col>98</xdr:col>
      <xdr:colOff>38100</xdr:colOff>
      <xdr:row>40</xdr:row>
      <xdr:rowOff>94996</xdr:rowOff>
    </xdr:to>
    <xdr:sp macro="" textlink="">
      <xdr:nvSpPr>
        <xdr:cNvPr id="482" name="フローチャート: 判断 481"/>
        <xdr:cNvSpPr/>
      </xdr:nvSpPr>
      <xdr:spPr>
        <a:xfrm>
          <a:off x="18605500" y="685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169418</xdr:rowOff>
    </xdr:from>
    <xdr:to>
      <xdr:col>116</xdr:col>
      <xdr:colOff>114300</xdr:colOff>
      <xdr:row>40</xdr:row>
      <xdr:rowOff>99568</xdr:rowOff>
    </xdr:to>
    <xdr:sp macro="" textlink="">
      <xdr:nvSpPr>
        <xdr:cNvPr id="488" name="楕円 487"/>
        <xdr:cNvSpPr/>
      </xdr:nvSpPr>
      <xdr:spPr>
        <a:xfrm>
          <a:off x="221107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147845</xdr:rowOff>
    </xdr:from>
    <xdr:ext cx="469744" cy="259045"/>
    <xdr:sp macro="" textlink="">
      <xdr:nvSpPr>
        <xdr:cNvPr id="489" name="【認定こども園・幼稚園・保育所】&#10;一人当たり面積該当値テキスト"/>
        <xdr:cNvSpPr txBox="1"/>
      </xdr:nvSpPr>
      <xdr:spPr>
        <a:xfrm>
          <a:off x="22199600"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2540</xdr:rowOff>
    </xdr:from>
    <xdr:to>
      <xdr:col>112</xdr:col>
      <xdr:colOff>38100</xdr:colOff>
      <xdr:row>40</xdr:row>
      <xdr:rowOff>104140</xdr:rowOff>
    </xdr:to>
    <xdr:sp macro="" textlink="">
      <xdr:nvSpPr>
        <xdr:cNvPr id="490" name="楕円 489"/>
        <xdr:cNvSpPr/>
      </xdr:nvSpPr>
      <xdr:spPr>
        <a:xfrm>
          <a:off x="21272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48768</xdr:rowOff>
    </xdr:from>
    <xdr:to>
      <xdr:col>116</xdr:col>
      <xdr:colOff>63500</xdr:colOff>
      <xdr:row>40</xdr:row>
      <xdr:rowOff>53340</xdr:rowOff>
    </xdr:to>
    <xdr:cxnSp macro="">
      <xdr:nvCxnSpPr>
        <xdr:cNvPr id="491" name="直線コネクタ 490"/>
        <xdr:cNvCxnSpPr/>
      </xdr:nvCxnSpPr>
      <xdr:spPr>
        <a:xfrm flipV="1">
          <a:off x="21323300" y="69067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169418</xdr:rowOff>
    </xdr:from>
    <xdr:to>
      <xdr:col>107</xdr:col>
      <xdr:colOff>101600</xdr:colOff>
      <xdr:row>40</xdr:row>
      <xdr:rowOff>99568</xdr:rowOff>
    </xdr:to>
    <xdr:sp macro="" textlink="">
      <xdr:nvSpPr>
        <xdr:cNvPr id="492" name="楕円 491"/>
        <xdr:cNvSpPr/>
      </xdr:nvSpPr>
      <xdr:spPr>
        <a:xfrm>
          <a:off x="203835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48768</xdr:rowOff>
    </xdr:from>
    <xdr:to>
      <xdr:col>111</xdr:col>
      <xdr:colOff>177800</xdr:colOff>
      <xdr:row>40</xdr:row>
      <xdr:rowOff>53340</xdr:rowOff>
    </xdr:to>
    <xdr:cxnSp macro="">
      <xdr:nvCxnSpPr>
        <xdr:cNvPr id="493" name="直線コネクタ 492"/>
        <xdr:cNvCxnSpPr/>
      </xdr:nvCxnSpPr>
      <xdr:spPr>
        <a:xfrm>
          <a:off x="20434300" y="6906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2540</xdr:rowOff>
    </xdr:from>
    <xdr:to>
      <xdr:col>102</xdr:col>
      <xdr:colOff>165100</xdr:colOff>
      <xdr:row>40</xdr:row>
      <xdr:rowOff>104140</xdr:rowOff>
    </xdr:to>
    <xdr:sp macro="" textlink="">
      <xdr:nvSpPr>
        <xdr:cNvPr id="494" name="楕円 493"/>
        <xdr:cNvSpPr/>
      </xdr:nvSpPr>
      <xdr:spPr>
        <a:xfrm>
          <a:off x="19494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48768</xdr:rowOff>
    </xdr:from>
    <xdr:to>
      <xdr:col>107</xdr:col>
      <xdr:colOff>50800</xdr:colOff>
      <xdr:row>40</xdr:row>
      <xdr:rowOff>53340</xdr:rowOff>
    </xdr:to>
    <xdr:cxnSp macro="">
      <xdr:nvCxnSpPr>
        <xdr:cNvPr id="495" name="直線コネクタ 494"/>
        <xdr:cNvCxnSpPr/>
      </xdr:nvCxnSpPr>
      <xdr:spPr>
        <a:xfrm flipV="1">
          <a:off x="19545300" y="6906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169418</xdr:rowOff>
    </xdr:from>
    <xdr:to>
      <xdr:col>98</xdr:col>
      <xdr:colOff>38100</xdr:colOff>
      <xdr:row>40</xdr:row>
      <xdr:rowOff>99568</xdr:rowOff>
    </xdr:to>
    <xdr:sp macro="" textlink="">
      <xdr:nvSpPr>
        <xdr:cNvPr id="496" name="楕円 495"/>
        <xdr:cNvSpPr/>
      </xdr:nvSpPr>
      <xdr:spPr>
        <a:xfrm>
          <a:off x="186055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48768</xdr:rowOff>
    </xdr:from>
    <xdr:to>
      <xdr:col>102</xdr:col>
      <xdr:colOff>114300</xdr:colOff>
      <xdr:row>40</xdr:row>
      <xdr:rowOff>53340</xdr:rowOff>
    </xdr:to>
    <xdr:cxnSp macro="">
      <xdr:nvCxnSpPr>
        <xdr:cNvPr id="497" name="直線コネクタ 496"/>
        <xdr:cNvCxnSpPr/>
      </xdr:nvCxnSpPr>
      <xdr:spPr>
        <a:xfrm>
          <a:off x="18656300" y="6906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61231</xdr:rowOff>
    </xdr:from>
    <xdr:ext cx="469744" cy="259045"/>
    <xdr:sp macro="" textlink="">
      <xdr:nvSpPr>
        <xdr:cNvPr id="498" name="n_1aveValue【認定こども園・幼稚園・保育所】&#10;一人当たり面積"/>
        <xdr:cNvSpPr txBox="1"/>
      </xdr:nvSpPr>
      <xdr:spPr>
        <a:xfrm>
          <a:off x="21075727"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65803</xdr:rowOff>
    </xdr:from>
    <xdr:ext cx="469744" cy="259045"/>
    <xdr:sp macro="" textlink="">
      <xdr:nvSpPr>
        <xdr:cNvPr id="499" name="n_2aveValue【認定こども園・幼稚園・保育所】&#10;一人当たり面積"/>
        <xdr:cNvSpPr txBox="1"/>
      </xdr:nvSpPr>
      <xdr:spPr>
        <a:xfrm>
          <a:off x="20199427" y="658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56659</xdr:rowOff>
    </xdr:from>
    <xdr:ext cx="469744" cy="259045"/>
    <xdr:sp macro="" textlink="">
      <xdr:nvSpPr>
        <xdr:cNvPr id="500" name="n_3aveValue【認定こども園・幼稚園・保育所】&#10;一人当たり面積"/>
        <xdr:cNvSpPr txBox="1"/>
      </xdr:nvSpPr>
      <xdr:spPr>
        <a:xfrm>
          <a:off x="19310427"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111523</xdr:rowOff>
    </xdr:from>
    <xdr:ext cx="469744" cy="259045"/>
    <xdr:sp macro="" textlink="">
      <xdr:nvSpPr>
        <xdr:cNvPr id="501" name="n_4aveValue【認定こども園・幼稚園・保育所】&#10;一人当たり面積"/>
        <xdr:cNvSpPr txBox="1"/>
      </xdr:nvSpPr>
      <xdr:spPr>
        <a:xfrm>
          <a:off x="18421427" y="662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95267</xdr:rowOff>
    </xdr:from>
    <xdr:ext cx="469744" cy="259045"/>
    <xdr:sp macro="" textlink="">
      <xdr:nvSpPr>
        <xdr:cNvPr id="502" name="n_1mainValue【認定こども園・幼稚園・保育所】&#10;一人当たり面積"/>
        <xdr:cNvSpPr txBox="1"/>
      </xdr:nvSpPr>
      <xdr:spPr>
        <a:xfrm>
          <a:off x="210757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90695</xdr:rowOff>
    </xdr:from>
    <xdr:ext cx="469744" cy="259045"/>
    <xdr:sp macro="" textlink="">
      <xdr:nvSpPr>
        <xdr:cNvPr id="503" name="n_2mainValue【認定こども園・幼稚園・保育所】&#10;一人当たり面積"/>
        <xdr:cNvSpPr txBox="1"/>
      </xdr:nvSpPr>
      <xdr:spPr>
        <a:xfrm>
          <a:off x="201994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95267</xdr:rowOff>
    </xdr:from>
    <xdr:ext cx="469744" cy="259045"/>
    <xdr:sp macro="" textlink="">
      <xdr:nvSpPr>
        <xdr:cNvPr id="504" name="n_3mainValue【認定こども園・幼稚園・保育所】&#10;一人当たり面積"/>
        <xdr:cNvSpPr txBox="1"/>
      </xdr:nvSpPr>
      <xdr:spPr>
        <a:xfrm>
          <a:off x="19310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90695</xdr:rowOff>
    </xdr:from>
    <xdr:ext cx="469744" cy="259045"/>
    <xdr:sp macro="" textlink="">
      <xdr:nvSpPr>
        <xdr:cNvPr id="505" name="n_4mainValue【認定こども園・幼稚園・保育所】&#10;一人当たり面積"/>
        <xdr:cNvSpPr txBox="1"/>
      </xdr:nvSpPr>
      <xdr:spPr>
        <a:xfrm>
          <a:off x="184214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6" name="テキスト ボックス 51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8" name="テキスト ボックス 51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8" name="テキスト ボックス 52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4899</xdr:rowOff>
    </xdr:from>
    <xdr:to>
      <xdr:col>85</xdr:col>
      <xdr:colOff>126364</xdr:colOff>
      <xdr:row>63</xdr:row>
      <xdr:rowOff>125730</xdr:rowOff>
    </xdr:to>
    <xdr:cxnSp macro="">
      <xdr:nvCxnSpPr>
        <xdr:cNvPr id="532" name="直線コネクタ 531"/>
        <xdr:cNvCxnSpPr/>
      </xdr:nvCxnSpPr>
      <xdr:spPr>
        <a:xfrm flipV="1">
          <a:off x="16318864" y="9434649"/>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129557</xdr:rowOff>
    </xdr:from>
    <xdr:ext cx="405111" cy="259045"/>
    <xdr:sp macro="" textlink="">
      <xdr:nvSpPr>
        <xdr:cNvPr id="533" name="【学校施設】&#10;有形固定資産減価償却率最小値テキスト"/>
        <xdr:cNvSpPr txBox="1"/>
      </xdr:nvSpPr>
      <xdr:spPr>
        <a:xfrm>
          <a:off x="16357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125730</xdr:rowOff>
    </xdr:from>
    <xdr:to>
      <xdr:col>86</xdr:col>
      <xdr:colOff>25400</xdr:colOff>
      <xdr:row>63</xdr:row>
      <xdr:rowOff>125730</xdr:rowOff>
    </xdr:to>
    <xdr:cxnSp macro="">
      <xdr:nvCxnSpPr>
        <xdr:cNvPr id="534" name="直線コネクタ 533"/>
        <xdr:cNvCxnSpPr/>
      </xdr:nvCxnSpPr>
      <xdr:spPr>
        <a:xfrm>
          <a:off x="16230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123026</xdr:rowOff>
    </xdr:from>
    <xdr:ext cx="405111" cy="259045"/>
    <xdr:sp macro="" textlink="">
      <xdr:nvSpPr>
        <xdr:cNvPr id="535" name="【学校施設】&#10;有形固定資産減価償却率最大値テキスト"/>
        <xdr:cNvSpPr txBox="1"/>
      </xdr:nvSpPr>
      <xdr:spPr>
        <a:xfrm>
          <a:off x="16357600" y="9209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4899</xdr:rowOff>
    </xdr:from>
    <xdr:to>
      <xdr:col>86</xdr:col>
      <xdr:colOff>25400</xdr:colOff>
      <xdr:row>55</xdr:row>
      <xdr:rowOff>4899</xdr:rowOff>
    </xdr:to>
    <xdr:cxnSp macro="">
      <xdr:nvCxnSpPr>
        <xdr:cNvPr id="536" name="直線コネクタ 535"/>
        <xdr:cNvCxnSpPr/>
      </xdr:nvCxnSpPr>
      <xdr:spPr>
        <a:xfrm>
          <a:off x="16230600" y="943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27594</xdr:rowOff>
    </xdr:from>
    <xdr:ext cx="405111" cy="259045"/>
    <xdr:sp macro="" textlink="">
      <xdr:nvSpPr>
        <xdr:cNvPr id="537" name="【学校施設】&#10;有形固定資産減価償却率平均値テキスト"/>
        <xdr:cNvSpPr txBox="1"/>
      </xdr:nvSpPr>
      <xdr:spPr>
        <a:xfrm>
          <a:off x="16357600" y="10143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4717</xdr:rowOff>
    </xdr:from>
    <xdr:to>
      <xdr:col>85</xdr:col>
      <xdr:colOff>177800</xdr:colOff>
      <xdr:row>60</xdr:row>
      <xdr:rowOff>106317</xdr:rowOff>
    </xdr:to>
    <xdr:sp macro="" textlink="">
      <xdr:nvSpPr>
        <xdr:cNvPr id="538" name="フローチャート: 判断 537"/>
        <xdr:cNvSpPr/>
      </xdr:nvSpPr>
      <xdr:spPr>
        <a:xfrm>
          <a:off x="162687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53703</xdr:rowOff>
    </xdr:from>
    <xdr:to>
      <xdr:col>81</xdr:col>
      <xdr:colOff>101600</xdr:colOff>
      <xdr:row>60</xdr:row>
      <xdr:rowOff>155303</xdr:rowOff>
    </xdr:to>
    <xdr:sp macro="" textlink="">
      <xdr:nvSpPr>
        <xdr:cNvPr id="539" name="フローチャート: 判断 538"/>
        <xdr:cNvSpPr/>
      </xdr:nvSpPr>
      <xdr:spPr>
        <a:xfrm>
          <a:off x="15430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89626</xdr:rowOff>
    </xdr:from>
    <xdr:to>
      <xdr:col>76</xdr:col>
      <xdr:colOff>165100</xdr:colOff>
      <xdr:row>61</xdr:row>
      <xdr:rowOff>19776</xdr:rowOff>
    </xdr:to>
    <xdr:sp macro="" textlink="">
      <xdr:nvSpPr>
        <xdr:cNvPr id="540" name="フローチャート: 判断 539"/>
        <xdr:cNvSpPr/>
      </xdr:nvSpPr>
      <xdr:spPr>
        <a:xfrm>
          <a:off x="145415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29210</xdr:rowOff>
    </xdr:from>
    <xdr:to>
      <xdr:col>72</xdr:col>
      <xdr:colOff>38100</xdr:colOff>
      <xdr:row>61</xdr:row>
      <xdr:rowOff>130810</xdr:rowOff>
    </xdr:to>
    <xdr:sp macro="" textlink="">
      <xdr:nvSpPr>
        <xdr:cNvPr id="541" name="フローチャート: 判断 540"/>
        <xdr:cNvSpPr/>
      </xdr:nvSpPr>
      <xdr:spPr>
        <a:xfrm>
          <a:off x="13652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62</xdr:row>
      <xdr:rowOff>43906</xdr:rowOff>
    </xdr:from>
    <xdr:to>
      <xdr:col>67</xdr:col>
      <xdr:colOff>101600</xdr:colOff>
      <xdr:row>62</xdr:row>
      <xdr:rowOff>145506</xdr:rowOff>
    </xdr:to>
    <xdr:sp macro="" textlink="">
      <xdr:nvSpPr>
        <xdr:cNvPr id="542" name="フローチャート: 判断 541"/>
        <xdr:cNvSpPr/>
      </xdr:nvSpPr>
      <xdr:spPr>
        <a:xfrm>
          <a:off x="12763500" y="1067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30843</xdr:rowOff>
    </xdr:from>
    <xdr:to>
      <xdr:col>85</xdr:col>
      <xdr:colOff>177800</xdr:colOff>
      <xdr:row>62</xdr:row>
      <xdr:rowOff>132443</xdr:rowOff>
    </xdr:to>
    <xdr:sp macro="" textlink="">
      <xdr:nvSpPr>
        <xdr:cNvPr id="548" name="楕円 547"/>
        <xdr:cNvSpPr/>
      </xdr:nvSpPr>
      <xdr:spPr>
        <a:xfrm>
          <a:off x="162687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9270</xdr:rowOff>
    </xdr:from>
    <xdr:ext cx="405111" cy="259045"/>
    <xdr:sp macro="" textlink="">
      <xdr:nvSpPr>
        <xdr:cNvPr id="549" name="【学校施設】&#10;有形固定資産減価償却率該当値テキスト"/>
        <xdr:cNvSpPr txBox="1"/>
      </xdr:nvSpPr>
      <xdr:spPr>
        <a:xfrm>
          <a:off x="16357600"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86360</xdr:rowOff>
    </xdr:from>
    <xdr:to>
      <xdr:col>81</xdr:col>
      <xdr:colOff>101600</xdr:colOff>
      <xdr:row>63</xdr:row>
      <xdr:rowOff>16510</xdr:rowOff>
    </xdr:to>
    <xdr:sp macro="" textlink="">
      <xdr:nvSpPr>
        <xdr:cNvPr id="550" name="楕円 549"/>
        <xdr:cNvSpPr/>
      </xdr:nvSpPr>
      <xdr:spPr>
        <a:xfrm>
          <a:off x="15430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81643</xdr:rowOff>
    </xdr:from>
    <xdr:to>
      <xdr:col>85</xdr:col>
      <xdr:colOff>127000</xdr:colOff>
      <xdr:row>62</xdr:row>
      <xdr:rowOff>137160</xdr:rowOff>
    </xdr:to>
    <xdr:cxnSp macro="">
      <xdr:nvCxnSpPr>
        <xdr:cNvPr id="551" name="直線コネクタ 550"/>
        <xdr:cNvCxnSpPr/>
      </xdr:nvCxnSpPr>
      <xdr:spPr>
        <a:xfrm flipV="1">
          <a:off x="15481300" y="10711543"/>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63500</xdr:rowOff>
    </xdr:from>
    <xdr:to>
      <xdr:col>76</xdr:col>
      <xdr:colOff>165100</xdr:colOff>
      <xdr:row>62</xdr:row>
      <xdr:rowOff>165100</xdr:rowOff>
    </xdr:to>
    <xdr:sp macro="" textlink="">
      <xdr:nvSpPr>
        <xdr:cNvPr id="552" name="楕円 551"/>
        <xdr:cNvSpPr/>
      </xdr:nvSpPr>
      <xdr:spPr>
        <a:xfrm>
          <a:off x="14541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114300</xdr:rowOff>
    </xdr:from>
    <xdr:to>
      <xdr:col>81</xdr:col>
      <xdr:colOff>50800</xdr:colOff>
      <xdr:row>62</xdr:row>
      <xdr:rowOff>137160</xdr:rowOff>
    </xdr:to>
    <xdr:cxnSp macro="">
      <xdr:nvCxnSpPr>
        <xdr:cNvPr id="553" name="直線コネクタ 552"/>
        <xdr:cNvCxnSpPr/>
      </xdr:nvCxnSpPr>
      <xdr:spPr>
        <a:xfrm>
          <a:off x="14592300" y="10744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66766</xdr:rowOff>
    </xdr:from>
    <xdr:to>
      <xdr:col>72</xdr:col>
      <xdr:colOff>38100</xdr:colOff>
      <xdr:row>62</xdr:row>
      <xdr:rowOff>168366</xdr:rowOff>
    </xdr:to>
    <xdr:sp macro="" textlink="">
      <xdr:nvSpPr>
        <xdr:cNvPr id="554" name="楕円 553"/>
        <xdr:cNvSpPr/>
      </xdr:nvSpPr>
      <xdr:spPr>
        <a:xfrm>
          <a:off x="13652500" y="106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114300</xdr:rowOff>
    </xdr:from>
    <xdr:to>
      <xdr:col>76</xdr:col>
      <xdr:colOff>114300</xdr:colOff>
      <xdr:row>62</xdr:row>
      <xdr:rowOff>117566</xdr:rowOff>
    </xdr:to>
    <xdr:cxnSp macro="">
      <xdr:nvCxnSpPr>
        <xdr:cNvPr id="555" name="直線コネクタ 554"/>
        <xdr:cNvCxnSpPr/>
      </xdr:nvCxnSpPr>
      <xdr:spPr>
        <a:xfrm flipV="1">
          <a:off x="13703300" y="107442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128815</xdr:rowOff>
    </xdr:from>
    <xdr:to>
      <xdr:col>67</xdr:col>
      <xdr:colOff>101600</xdr:colOff>
      <xdr:row>63</xdr:row>
      <xdr:rowOff>58965</xdr:rowOff>
    </xdr:to>
    <xdr:sp macro="" textlink="">
      <xdr:nvSpPr>
        <xdr:cNvPr id="556" name="楕円 555"/>
        <xdr:cNvSpPr/>
      </xdr:nvSpPr>
      <xdr:spPr>
        <a:xfrm>
          <a:off x="127635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117566</xdr:rowOff>
    </xdr:from>
    <xdr:to>
      <xdr:col>71</xdr:col>
      <xdr:colOff>177800</xdr:colOff>
      <xdr:row>63</xdr:row>
      <xdr:rowOff>8165</xdr:rowOff>
    </xdr:to>
    <xdr:cxnSp macro="">
      <xdr:nvCxnSpPr>
        <xdr:cNvPr id="557" name="直線コネクタ 556"/>
        <xdr:cNvCxnSpPr/>
      </xdr:nvCxnSpPr>
      <xdr:spPr>
        <a:xfrm flipV="1">
          <a:off x="12814300" y="10747466"/>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380</xdr:rowOff>
    </xdr:from>
    <xdr:ext cx="405111" cy="259045"/>
    <xdr:sp macro="" textlink="">
      <xdr:nvSpPr>
        <xdr:cNvPr id="558" name="n_1aveValue【学校施設】&#10;有形固定資産減価償却率"/>
        <xdr:cNvSpPr txBox="1"/>
      </xdr:nvSpPr>
      <xdr:spPr>
        <a:xfrm>
          <a:off x="152660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36303</xdr:rowOff>
    </xdr:from>
    <xdr:ext cx="405111" cy="259045"/>
    <xdr:sp macro="" textlink="">
      <xdr:nvSpPr>
        <xdr:cNvPr id="559" name="n_2aveValue【学校施設】&#10;有形固定資産減価償却率"/>
        <xdr:cNvSpPr txBox="1"/>
      </xdr:nvSpPr>
      <xdr:spPr>
        <a:xfrm>
          <a:off x="14389744" y="1015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147337</xdr:rowOff>
    </xdr:from>
    <xdr:ext cx="405111" cy="259045"/>
    <xdr:sp macro="" textlink="">
      <xdr:nvSpPr>
        <xdr:cNvPr id="560" name="n_3aveValue【学校施設】&#10;有形固定資産減価償却率"/>
        <xdr:cNvSpPr txBox="1"/>
      </xdr:nvSpPr>
      <xdr:spPr>
        <a:xfrm>
          <a:off x="13500744"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162033</xdr:rowOff>
    </xdr:from>
    <xdr:ext cx="405111" cy="259045"/>
    <xdr:sp macro="" textlink="">
      <xdr:nvSpPr>
        <xdr:cNvPr id="561" name="n_4aveValue【学校施設】&#10;有形固定資産減価償却率"/>
        <xdr:cNvSpPr txBox="1"/>
      </xdr:nvSpPr>
      <xdr:spPr>
        <a:xfrm>
          <a:off x="12611744" y="10449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7637</xdr:rowOff>
    </xdr:from>
    <xdr:ext cx="405111" cy="259045"/>
    <xdr:sp macro="" textlink="">
      <xdr:nvSpPr>
        <xdr:cNvPr id="562" name="n_1mainValue【学校施設】&#10;有形固定資産減価償却率"/>
        <xdr:cNvSpPr txBox="1"/>
      </xdr:nvSpPr>
      <xdr:spPr>
        <a:xfrm>
          <a:off x="152660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156227</xdr:rowOff>
    </xdr:from>
    <xdr:ext cx="405111" cy="259045"/>
    <xdr:sp macro="" textlink="">
      <xdr:nvSpPr>
        <xdr:cNvPr id="563" name="n_2mainValue【学校施設】&#10;有形固定資産減価償却率"/>
        <xdr:cNvSpPr txBox="1"/>
      </xdr:nvSpPr>
      <xdr:spPr>
        <a:xfrm>
          <a:off x="14389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159493</xdr:rowOff>
    </xdr:from>
    <xdr:ext cx="405111" cy="259045"/>
    <xdr:sp macro="" textlink="">
      <xdr:nvSpPr>
        <xdr:cNvPr id="564" name="n_3mainValue【学校施設】&#10;有形固定資産減価償却率"/>
        <xdr:cNvSpPr txBox="1"/>
      </xdr:nvSpPr>
      <xdr:spPr>
        <a:xfrm>
          <a:off x="13500744" y="1078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50092</xdr:rowOff>
    </xdr:from>
    <xdr:ext cx="405111" cy="259045"/>
    <xdr:sp macro="" textlink="">
      <xdr:nvSpPr>
        <xdr:cNvPr id="565" name="n_4mainValue【学校施設】&#10;有形固定資産減価償却率"/>
        <xdr:cNvSpPr txBox="1"/>
      </xdr:nvSpPr>
      <xdr:spPr>
        <a:xfrm>
          <a:off x="12611744" y="1085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7" name="直線コネクタ 5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8" name="テキスト ボックス 5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9" name="直線コネクタ 5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0" name="テキスト ボックス 5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1" name="直線コネクタ 5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2" name="テキスト ボックス 5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3" name="直線コネクタ 5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4" name="テキスト ボックス 5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5" name="直線コネクタ 5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6" name="テキスト ボックス 5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46990</xdr:rowOff>
    </xdr:from>
    <xdr:to>
      <xdr:col>116</xdr:col>
      <xdr:colOff>62864</xdr:colOff>
      <xdr:row>64</xdr:row>
      <xdr:rowOff>87630</xdr:rowOff>
    </xdr:to>
    <xdr:cxnSp macro="">
      <xdr:nvCxnSpPr>
        <xdr:cNvPr id="590" name="直線コネクタ 589"/>
        <xdr:cNvCxnSpPr/>
      </xdr:nvCxnSpPr>
      <xdr:spPr>
        <a:xfrm flipV="1">
          <a:off x="22160864" y="9476740"/>
          <a:ext cx="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91457</xdr:rowOff>
    </xdr:from>
    <xdr:ext cx="469744" cy="259045"/>
    <xdr:sp macro="" textlink="">
      <xdr:nvSpPr>
        <xdr:cNvPr id="591" name="【学校施設】&#10;一人当たり面積最小値テキスト"/>
        <xdr:cNvSpPr txBox="1"/>
      </xdr:nvSpPr>
      <xdr:spPr>
        <a:xfrm>
          <a:off x="22199600" y="1106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87630</xdr:rowOff>
    </xdr:from>
    <xdr:to>
      <xdr:col>116</xdr:col>
      <xdr:colOff>152400</xdr:colOff>
      <xdr:row>64</xdr:row>
      <xdr:rowOff>87630</xdr:rowOff>
    </xdr:to>
    <xdr:cxnSp macro="">
      <xdr:nvCxnSpPr>
        <xdr:cNvPr id="592" name="直線コネクタ 591"/>
        <xdr:cNvCxnSpPr/>
      </xdr:nvCxnSpPr>
      <xdr:spPr>
        <a:xfrm>
          <a:off x="22072600" y="1106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165117</xdr:rowOff>
    </xdr:from>
    <xdr:ext cx="469744" cy="259045"/>
    <xdr:sp macro="" textlink="">
      <xdr:nvSpPr>
        <xdr:cNvPr id="593" name="【学校施設】&#10;一人当たり面積最大値テキスト"/>
        <xdr:cNvSpPr txBox="1"/>
      </xdr:nvSpPr>
      <xdr:spPr>
        <a:xfrm>
          <a:off x="22199600" y="925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46990</xdr:rowOff>
    </xdr:from>
    <xdr:to>
      <xdr:col>116</xdr:col>
      <xdr:colOff>152400</xdr:colOff>
      <xdr:row>55</xdr:row>
      <xdr:rowOff>46990</xdr:rowOff>
    </xdr:to>
    <xdr:cxnSp macro="">
      <xdr:nvCxnSpPr>
        <xdr:cNvPr id="594" name="直線コネクタ 593"/>
        <xdr:cNvCxnSpPr/>
      </xdr:nvCxnSpPr>
      <xdr:spPr>
        <a:xfrm>
          <a:off x="22072600" y="947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38117</xdr:rowOff>
    </xdr:from>
    <xdr:ext cx="469744" cy="259045"/>
    <xdr:sp macro="" textlink="">
      <xdr:nvSpPr>
        <xdr:cNvPr id="595" name="【学校施設】&#10;一人当たり面積平均値テキスト"/>
        <xdr:cNvSpPr txBox="1"/>
      </xdr:nvSpPr>
      <xdr:spPr>
        <a:xfrm>
          <a:off x="22199600" y="1049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15240</xdr:rowOff>
    </xdr:from>
    <xdr:to>
      <xdr:col>116</xdr:col>
      <xdr:colOff>114300</xdr:colOff>
      <xdr:row>62</xdr:row>
      <xdr:rowOff>116840</xdr:rowOff>
    </xdr:to>
    <xdr:sp macro="" textlink="">
      <xdr:nvSpPr>
        <xdr:cNvPr id="596" name="フローチャート: 判断 595"/>
        <xdr:cNvSpPr/>
      </xdr:nvSpPr>
      <xdr:spPr>
        <a:xfrm>
          <a:off x="221107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10160</xdr:rowOff>
    </xdr:from>
    <xdr:to>
      <xdr:col>112</xdr:col>
      <xdr:colOff>38100</xdr:colOff>
      <xdr:row>62</xdr:row>
      <xdr:rowOff>111760</xdr:rowOff>
    </xdr:to>
    <xdr:sp macro="" textlink="">
      <xdr:nvSpPr>
        <xdr:cNvPr id="597" name="フローチャート: 判断 596"/>
        <xdr:cNvSpPr/>
      </xdr:nvSpPr>
      <xdr:spPr>
        <a:xfrm>
          <a:off x="21272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16510</xdr:rowOff>
    </xdr:from>
    <xdr:to>
      <xdr:col>107</xdr:col>
      <xdr:colOff>101600</xdr:colOff>
      <xdr:row>62</xdr:row>
      <xdr:rowOff>118110</xdr:rowOff>
    </xdr:to>
    <xdr:sp macro="" textlink="">
      <xdr:nvSpPr>
        <xdr:cNvPr id="598" name="フローチャート: 判断 597"/>
        <xdr:cNvSpPr/>
      </xdr:nvSpPr>
      <xdr:spPr>
        <a:xfrm>
          <a:off x="20383500" y="106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0</xdr:rowOff>
    </xdr:from>
    <xdr:to>
      <xdr:col>102</xdr:col>
      <xdr:colOff>165100</xdr:colOff>
      <xdr:row>62</xdr:row>
      <xdr:rowOff>101600</xdr:rowOff>
    </xdr:to>
    <xdr:sp macro="" textlink="">
      <xdr:nvSpPr>
        <xdr:cNvPr id="599" name="フローチャート: 判断 598"/>
        <xdr:cNvSpPr/>
      </xdr:nvSpPr>
      <xdr:spPr>
        <a:xfrm>
          <a:off x="19494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2540</xdr:rowOff>
    </xdr:from>
    <xdr:to>
      <xdr:col>98</xdr:col>
      <xdr:colOff>38100</xdr:colOff>
      <xdr:row>62</xdr:row>
      <xdr:rowOff>104140</xdr:rowOff>
    </xdr:to>
    <xdr:sp macro="" textlink="">
      <xdr:nvSpPr>
        <xdr:cNvPr id="600" name="フローチャート: 判断 599"/>
        <xdr:cNvSpPr/>
      </xdr:nvSpPr>
      <xdr:spPr>
        <a:xfrm>
          <a:off x="18605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48260</xdr:rowOff>
    </xdr:from>
    <xdr:to>
      <xdr:col>116</xdr:col>
      <xdr:colOff>114300</xdr:colOff>
      <xdr:row>62</xdr:row>
      <xdr:rowOff>149860</xdr:rowOff>
    </xdr:to>
    <xdr:sp macro="" textlink="">
      <xdr:nvSpPr>
        <xdr:cNvPr id="606" name="楕円 605"/>
        <xdr:cNvSpPr/>
      </xdr:nvSpPr>
      <xdr:spPr>
        <a:xfrm>
          <a:off x="221107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26687</xdr:rowOff>
    </xdr:from>
    <xdr:ext cx="469744" cy="259045"/>
    <xdr:sp macro="" textlink="">
      <xdr:nvSpPr>
        <xdr:cNvPr id="607" name="【学校施設】&#10;一人当たり面積該当値テキスト"/>
        <xdr:cNvSpPr txBox="1"/>
      </xdr:nvSpPr>
      <xdr:spPr>
        <a:xfrm>
          <a:off x="22199600"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40640</xdr:rowOff>
    </xdr:from>
    <xdr:to>
      <xdr:col>112</xdr:col>
      <xdr:colOff>38100</xdr:colOff>
      <xdr:row>62</xdr:row>
      <xdr:rowOff>142240</xdr:rowOff>
    </xdr:to>
    <xdr:sp macro="" textlink="">
      <xdr:nvSpPr>
        <xdr:cNvPr id="608" name="楕円 607"/>
        <xdr:cNvSpPr/>
      </xdr:nvSpPr>
      <xdr:spPr>
        <a:xfrm>
          <a:off x="21272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91440</xdr:rowOff>
    </xdr:from>
    <xdr:to>
      <xdr:col>116</xdr:col>
      <xdr:colOff>63500</xdr:colOff>
      <xdr:row>62</xdr:row>
      <xdr:rowOff>99060</xdr:rowOff>
    </xdr:to>
    <xdr:cxnSp macro="">
      <xdr:nvCxnSpPr>
        <xdr:cNvPr id="609" name="直線コネクタ 608"/>
        <xdr:cNvCxnSpPr/>
      </xdr:nvCxnSpPr>
      <xdr:spPr>
        <a:xfrm>
          <a:off x="21323300" y="107213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16510</xdr:rowOff>
    </xdr:from>
    <xdr:to>
      <xdr:col>107</xdr:col>
      <xdr:colOff>101600</xdr:colOff>
      <xdr:row>62</xdr:row>
      <xdr:rowOff>118110</xdr:rowOff>
    </xdr:to>
    <xdr:sp macro="" textlink="">
      <xdr:nvSpPr>
        <xdr:cNvPr id="610" name="楕円 609"/>
        <xdr:cNvSpPr/>
      </xdr:nvSpPr>
      <xdr:spPr>
        <a:xfrm>
          <a:off x="20383500" y="1064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67310</xdr:rowOff>
    </xdr:from>
    <xdr:to>
      <xdr:col>111</xdr:col>
      <xdr:colOff>177800</xdr:colOff>
      <xdr:row>62</xdr:row>
      <xdr:rowOff>91440</xdr:rowOff>
    </xdr:to>
    <xdr:cxnSp macro="">
      <xdr:nvCxnSpPr>
        <xdr:cNvPr id="611" name="直線コネクタ 610"/>
        <xdr:cNvCxnSpPr/>
      </xdr:nvCxnSpPr>
      <xdr:spPr>
        <a:xfrm>
          <a:off x="20434300" y="106972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2540</xdr:rowOff>
    </xdr:from>
    <xdr:to>
      <xdr:col>102</xdr:col>
      <xdr:colOff>165100</xdr:colOff>
      <xdr:row>62</xdr:row>
      <xdr:rowOff>104140</xdr:rowOff>
    </xdr:to>
    <xdr:sp macro="" textlink="">
      <xdr:nvSpPr>
        <xdr:cNvPr id="612" name="楕円 611"/>
        <xdr:cNvSpPr/>
      </xdr:nvSpPr>
      <xdr:spPr>
        <a:xfrm>
          <a:off x="19494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53340</xdr:rowOff>
    </xdr:from>
    <xdr:to>
      <xdr:col>107</xdr:col>
      <xdr:colOff>50800</xdr:colOff>
      <xdr:row>62</xdr:row>
      <xdr:rowOff>67310</xdr:rowOff>
    </xdr:to>
    <xdr:cxnSp macro="">
      <xdr:nvCxnSpPr>
        <xdr:cNvPr id="613" name="直線コネクタ 612"/>
        <xdr:cNvCxnSpPr/>
      </xdr:nvCxnSpPr>
      <xdr:spPr>
        <a:xfrm>
          <a:off x="19545300" y="1068324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0</xdr:rowOff>
    </xdr:from>
    <xdr:to>
      <xdr:col>98</xdr:col>
      <xdr:colOff>38100</xdr:colOff>
      <xdr:row>62</xdr:row>
      <xdr:rowOff>101600</xdr:rowOff>
    </xdr:to>
    <xdr:sp macro="" textlink="">
      <xdr:nvSpPr>
        <xdr:cNvPr id="614" name="楕円 613"/>
        <xdr:cNvSpPr/>
      </xdr:nvSpPr>
      <xdr:spPr>
        <a:xfrm>
          <a:off x="18605500" y="1062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50800</xdr:rowOff>
    </xdr:from>
    <xdr:to>
      <xdr:col>102</xdr:col>
      <xdr:colOff>114300</xdr:colOff>
      <xdr:row>62</xdr:row>
      <xdr:rowOff>53340</xdr:rowOff>
    </xdr:to>
    <xdr:cxnSp macro="">
      <xdr:nvCxnSpPr>
        <xdr:cNvPr id="615" name="直線コネクタ 614"/>
        <xdr:cNvCxnSpPr/>
      </xdr:nvCxnSpPr>
      <xdr:spPr>
        <a:xfrm>
          <a:off x="18656300" y="1068070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128287</xdr:rowOff>
    </xdr:from>
    <xdr:ext cx="469744" cy="259045"/>
    <xdr:sp macro="" textlink="">
      <xdr:nvSpPr>
        <xdr:cNvPr id="616" name="n_1aveValue【学校施設】&#10;一人当たり面積"/>
        <xdr:cNvSpPr txBox="1"/>
      </xdr:nvSpPr>
      <xdr:spPr>
        <a:xfrm>
          <a:off x="210757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109237</xdr:rowOff>
    </xdr:from>
    <xdr:ext cx="469744" cy="259045"/>
    <xdr:sp macro="" textlink="">
      <xdr:nvSpPr>
        <xdr:cNvPr id="617" name="n_2aveValue【学校施設】&#10;一人当たり面積"/>
        <xdr:cNvSpPr txBox="1"/>
      </xdr:nvSpPr>
      <xdr:spPr>
        <a:xfrm>
          <a:off x="20199427" y="1073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118127</xdr:rowOff>
    </xdr:from>
    <xdr:ext cx="469744" cy="259045"/>
    <xdr:sp macro="" textlink="">
      <xdr:nvSpPr>
        <xdr:cNvPr id="618" name="n_3aveValue【学校施設】&#10;一人当たり面積"/>
        <xdr:cNvSpPr txBox="1"/>
      </xdr:nvSpPr>
      <xdr:spPr>
        <a:xfrm>
          <a:off x="19310427"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95267</xdr:rowOff>
    </xdr:from>
    <xdr:ext cx="469744" cy="259045"/>
    <xdr:sp macro="" textlink="">
      <xdr:nvSpPr>
        <xdr:cNvPr id="619" name="n_4aveValue【学校施設】&#10;一人当たり面積"/>
        <xdr:cNvSpPr txBox="1"/>
      </xdr:nvSpPr>
      <xdr:spPr>
        <a:xfrm>
          <a:off x="184214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133367</xdr:rowOff>
    </xdr:from>
    <xdr:ext cx="469744" cy="259045"/>
    <xdr:sp macro="" textlink="">
      <xdr:nvSpPr>
        <xdr:cNvPr id="620" name="n_1mainValue【学校施設】&#10;一人当たり面積"/>
        <xdr:cNvSpPr txBox="1"/>
      </xdr:nvSpPr>
      <xdr:spPr>
        <a:xfrm>
          <a:off x="210757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134637</xdr:rowOff>
    </xdr:from>
    <xdr:ext cx="469744" cy="259045"/>
    <xdr:sp macro="" textlink="">
      <xdr:nvSpPr>
        <xdr:cNvPr id="621" name="n_2mainValue【学校施設】&#10;一人当たり面積"/>
        <xdr:cNvSpPr txBox="1"/>
      </xdr:nvSpPr>
      <xdr:spPr>
        <a:xfrm>
          <a:off x="20199427" y="1042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95267</xdr:rowOff>
    </xdr:from>
    <xdr:ext cx="469744" cy="259045"/>
    <xdr:sp macro="" textlink="">
      <xdr:nvSpPr>
        <xdr:cNvPr id="622" name="n_3mainValue【学校施設】&#10;一人当たり面積"/>
        <xdr:cNvSpPr txBox="1"/>
      </xdr:nvSpPr>
      <xdr:spPr>
        <a:xfrm>
          <a:off x="193104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118127</xdr:rowOff>
    </xdr:from>
    <xdr:ext cx="469744" cy="259045"/>
    <xdr:sp macro="" textlink="">
      <xdr:nvSpPr>
        <xdr:cNvPr id="623" name="n_4mainValue【学校施設】&#10;一人当たり面積"/>
        <xdr:cNvSpPr txBox="1"/>
      </xdr:nvSpPr>
      <xdr:spPr>
        <a:xfrm>
          <a:off x="18421427"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6" name="テキスト ボックス 63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6" name="テキスト ボックス 64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85452</xdr:rowOff>
    </xdr:from>
    <xdr:to>
      <xdr:col>85</xdr:col>
      <xdr:colOff>126364</xdr:colOff>
      <xdr:row>85</xdr:row>
      <xdr:rowOff>150768</xdr:rowOff>
    </xdr:to>
    <xdr:cxnSp macro="">
      <xdr:nvCxnSpPr>
        <xdr:cNvPr id="649" name="直線コネクタ 648"/>
        <xdr:cNvCxnSpPr/>
      </xdr:nvCxnSpPr>
      <xdr:spPr>
        <a:xfrm flipV="1">
          <a:off x="16318864" y="13458552"/>
          <a:ext cx="0" cy="1265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154595</xdr:rowOff>
    </xdr:from>
    <xdr:ext cx="405111" cy="259045"/>
    <xdr:sp macro="" textlink="">
      <xdr:nvSpPr>
        <xdr:cNvPr id="650" name="【児童館】&#10;有形固定資産減価償却率最小値テキスト"/>
        <xdr:cNvSpPr txBox="1"/>
      </xdr:nvSpPr>
      <xdr:spPr>
        <a:xfrm>
          <a:off x="16357600" y="14727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150768</xdr:rowOff>
    </xdr:from>
    <xdr:to>
      <xdr:col>86</xdr:col>
      <xdr:colOff>25400</xdr:colOff>
      <xdr:row>85</xdr:row>
      <xdr:rowOff>150768</xdr:rowOff>
    </xdr:to>
    <xdr:cxnSp macro="">
      <xdr:nvCxnSpPr>
        <xdr:cNvPr id="651" name="直線コネクタ 650"/>
        <xdr:cNvCxnSpPr/>
      </xdr:nvCxnSpPr>
      <xdr:spPr>
        <a:xfrm>
          <a:off x="16230600" y="147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32129</xdr:rowOff>
    </xdr:from>
    <xdr:ext cx="405111" cy="259045"/>
    <xdr:sp macro="" textlink="">
      <xdr:nvSpPr>
        <xdr:cNvPr id="652" name="【児童館】&#10;有形固定資産減価償却率最大値テキスト"/>
        <xdr:cNvSpPr txBox="1"/>
      </xdr:nvSpPr>
      <xdr:spPr>
        <a:xfrm>
          <a:off x="16357600" y="13233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85452</xdr:rowOff>
    </xdr:from>
    <xdr:to>
      <xdr:col>86</xdr:col>
      <xdr:colOff>25400</xdr:colOff>
      <xdr:row>78</xdr:row>
      <xdr:rowOff>85452</xdr:rowOff>
    </xdr:to>
    <xdr:cxnSp macro="">
      <xdr:nvCxnSpPr>
        <xdr:cNvPr id="653" name="直線コネクタ 652"/>
        <xdr:cNvCxnSpPr/>
      </xdr:nvCxnSpPr>
      <xdr:spPr>
        <a:xfrm>
          <a:off x="16230600" y="1345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121211</xdr:rowOff>
    </xdr:from>
    <xdr:ext cx="405111" cy="259045"/>
    <xdr:sp macro="" textlink="">
      <xdr:nvSpPr>
        <xdr:cNvPr id="654" name="【児童館】&#10;有形固定資産減価償却率平均値テキスト"/>
        <xdr:cNvSpPr txBox="1"/>
      </xdr:nvSpPr>
      <xdr:spPr>
        <a:xfrm>
          <a:off x="16357600" y="14008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98334</xdr:rowOff>
    </xdr:from>
    <xdr:to>
      <xdr:col>85</xdr:col>
      <xdr:colOff>177800</xdr:colOff>
      <xdr:row>83</xdr:row>
      <xdr:rowOff>28484</xdr:rowOff>
    </xdr:to>
    <xdr:sp macro="" textlink="">
      <xdr:nvSpPr>
        <xdr:cNvPr id="655" name="フローチャート: 判断 654"/>
        <xdr:cNvSpPr/>
      </xdr:nvSpPr>
      <xdr:spPr>
        <a:xfrm>
          <a:off x="162687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124461</xdr:rowOff>
    </xdr:from>
    <xdr:to>
      <xdr:col>81</xdr:col>
      <xdr:colOff>101600</xdr:colOff>
      <xdr:row>83</xdr:row>
      <xdr:rowOff>54611</xdr:rowOff>
    </xdr:to>
    <xdr:sp macro="" textlink="">
      <xdr:nvSpPr>
        <xdr:cNvPr id="656" name="フローチャート: 判断 655"/>
        <xdr:cNvSpPr/>
      </xdr:nvSpPr>
      <xdr:spPr>
        <a:xfrm>
          <a:off x="15430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98334</xdr:rowOff>
    </xdr:from>
    <xdr:to>
      <xdr:col>76</xdr:col>
      <xdr:colOff>165100</xdr:colOff>
      <xdr:row>83</xdr:row>
      <xdr:rowOff>28484</xdr:rowOff>
    </xdr:to>
    <xdr:sp macro="" textlink="">
      <xdr:nvSpPr>
        <xdr:cNvPr id="657" name="フローチャート: 判断 656"/>
        <xdr:cNvSpPr/>
      </xdr:nvSpPr>
      <xdr:spPr>
        <a:xfrm>
          <a:off x="145415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108131</xdr:rowOff>
    </xdr:from>
    <xdr:to>
      <xdr:col>72</xdr:col>
      <xdr:colOff>38100</xdr:colOff>
      <xdr:row>83</xdr:row>
      <xdr:rowOff>38281</xdr:rowOff>
    </xdr:to>
    <xdr:sp macro="" textlink="">
      <xdr:nvSpPr>
        <xdr:cNvPr id="658" name="フローチャート: 判断 657"/>
        <xdr:cNvSpPr/>
      </xdr:nvSpPr>
      <xdr:spPr>
        <a:xfrm>
          <a:off x="13652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659" name="フローチャート: 判断 658"/>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13426</xdr:rowOff>
    </xdr:from>
    <xdr:to>
      <xdr:col>85</xdr:col>
      <xdr:colOff>177800</xdr:colOff>
      <xdr:row>83</xdr:row>
      <xdr:rowOff>115026</xdr:rowOff>
    </xdr:to>
    <xdr:sp macro="" textlink="">
      <xdr:nvSpPr>
        <xdr:cNvPr id="665" name="楕円 664"/>
        <xdr:cNvSpPr/>
      </xdr:nvSpPr>
      <xdr:spPr>
        <a:xfrm>
          <a:off x="16268700" y="142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163303</xdr:rowOff>
    </xdr:from>
    <xdr:ext cx="405111" cy="259045"/>
    <xdr:sp macro="" textlink="">
      <xdr:nvSpPr>
        <xdr:cNvPr id="666" name="【児童館】&#10;有形固定資産減価償却率該当値テキスト"/>
        <xdr:cNvSpPr txBox="1"/>
      </xdr:nvSpPr>
      <xdr:spPr>
        <a:xfrm>
          <a:off x="16357600" y="1422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16692</xdr:rowOff>
    </xdr:from>
    <xdr:to>
      <xdr:col>81</xdr:col>
      <xdr:colOff>101600</xdr:colOff>
      <xdr:row>83</xdr:row>
      <xdr:rowOff>118292</xdr:rowOff>
    </xdr:to>
    <xdr:sp macro="" textlink="">
      <xdr:nvSpPr>
        <xdr:cNvPr id="667" name="楕円 666"/>
        <xdr:cNvSpPr/>
      </xdr:nvSpPr>
      <xdr:spPr>
        <a:xfrm>
          <a:off x="15430500" y="1424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64226</xdr:rowOff>
    </xdr:from>
    <xdr:to>
      <xdr:col>85</xdr:col>
      <xdr:colOff>127000</xdr:colOff>
      <xdr:row>83</xdr:row>
      <xdr:rowOff>67492</xdr:rowOff>
    </xdr:to>
    <xdr:cxnSp macro="">
      <xdr:nvCxnSpPr>
        <xdr:cNvPr id="668" name="直線コネクタ 667"/>
        <xdr:cNvCxnSpPr/>
      </xdr:nvCxnSpPr>
      <xdr:spPr>
        <a:xfrm flipV="1">
          <a:off x="15481300" y="1429457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150586</xdr:rowOff>
    </xdr:from>
    <xdr:to>
      <xdr:col>76</xdr:col>
      <xdr:colOff>165100</xdr:colOff>
      <xdr:row>83</xdr:row>
      <xdr:rowOff>80736</xdr:rowOff>
    </xdr:to>
    <xdr:sp macro="" textlink="">
      <xdr:nvSpPr>
        <xdr:cNvPr id="669" name="楕円 668"/>
        <xdr:cNvSpPr/>
      </xdr:nvSpPr>
      <xdr:spPr>
        <a:xfrm>
          <a:off x="14541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29936</xdr:rowOff>
    </xdr:from>
    <xdr:to>
      <xdr:col>81</xdr:col>
      <xdr:colOff>50800</xdr:colOff>
      <xdr:row>83</xdr:row>
      <xdr:rowOff>67492</xdr:rowOff>
    </xdr:to>
    <xdr:cxnSp macro="">
      <xdr:nvCxnSpPr>
        <xdr:cNvPr id="670" name="直線コネクタ 669"/>
        <xdr:cNvCxnSpPr/>
      </xdr:nvCxnSpPr>
      <xdr:spPr>
        <a:xfrm>
          <a:off x="14592300" y="1426028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109764</xdr:rowOff>
    </xdr:from>
    <xdr:to>
      <xdr:col>72</xdr:col>
      <xdr:colOff>38100</xdr:colOff>
      <xdr:row>83</xdr:row>
      <xdr:rowOff>39914</xdr:rowOff>
    </xdr:to>
    <xdr:sp macro="" textlink="">
      <xdr:nvSpPr>
        <xdr:cNvPr id="671" name="楕円 670"/>
        <xdr:cNvSpPr/>
      </xdr:nvSpPr>
      <xdr:spPr>
        <a:xfrm>
          <a:off x="13652500" y="1416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160564</xdr:rowOff>
    </xdr:from>
    <xdr:to>
      <xdr:col>76</xdr:col>
      <xdr:colOff>114300</xdr:colOff>
      <xdr:row>83</xdr:row>
      <xdr:rowOff>29936</xdr:rowOff>
    </xdr:to>
    <xdr:cxnSp macro="">
      <xdr:nvCxnSpPr>
        <xdr:cNvPr id="672" name="直線コネクタ 671"/>
        <xdr:cNvCxnSpPr/>
      </xdr:nvCxnSpPr>
      <xdr:spPr>
        <a:xfrm>
          <a:off x="13703300" y="1421946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148952</xdr:rowOff>
    </xdr:from>
    <xdr:to>
      <xdr:col>67</xdr:col>
      <xdr:colOff>101600</xdr:colOff>
      <xdr:row>84</xdr:row>
      <xdr:rowOff>79102</xdr:rowOff>
    </xdr:to>
    <xdr:sp macro="" textlink="">
      <xdr:nvSpPr>
        <xdr:cNvPr id="673" name="楕円 672"/>
        <xdr:cNvSpPr/>
      </xdr:nvSpPr>
      <xdr:spPr>
        <a:xfrm>
          <a:off x="127635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160564</xdr:rowOff>
    </xdr:from>
    <xdr:to>
      <xdr:col>71</xdr:col>
      <xdr:colOff>177800</xdr:colOff>
      <xdr:row>84</xdr:row>
      <xdr:rowOff>28302</xdr:rowOff>
    </xdr:to>
    <xdr:cxnSp macro="">
      <xdr:nvCxnSpPr>
        <xdr:cNvPr id="674" name="直線コネクタ 673"/>
        <xdr:cNvCxnSpPr/>
      </xdr:nvCxnSpPr>
      <xdr:spPr>
        <a:xfrm flipV="1">
          <a:off x="12814300" y="14219464"/>
          <a:ext cx="889000" cy="21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71138</xdr:rowOff>
    </xdr:from>
    <xdr:ext cx="405111" cy="259045"/>
    <xdr:sp macro="" textlink="">
      <xdr:nvSpPr>
        <xdr:cNvPr id="675" name="n_1aveValue【児童館】&#10;有形固定資産減価償却率"/>
        <xdr:cNvSpPr txBox="1"/>
      </xdr:nvSpPr>
      <xdr:spPr>
        <a:xfrm>
          <a:off x="152660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45011</xdr:rowOff>
    </xdr:from>
    <xdr:ext cx="405111" cy="259045"/>
    <xdr:sp macro="" textlink="">
      <xdr:nvSpPr>
        <xdr:cNvPr id="676" name="n_2aveValue【児童館】&#10;有形固定資産減価償却率"/>
        <xdr:cNvSpPr txBox="1"/>
      </xdr:nvSpPr>
      <xdr:spPr>
        <a:xfrm>
          <a:off x="14389744" y="1393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54808</xdr:rowOff>
    </xdr:from>
    <xdr:ext cx="405111" cy="259045"/>
    <xdr:sp macro="" textlink="">
      <xdr:nvSpPr>
        <xdr:cNvPr id="677" name="n_3aveValue【児童館】&#10;有形固定資産減価償却率"/>
        <xdr:cNvSpPr txBox="1"/>
      </xdr:nvSpPr>
      <xdr:spPr>
        <a:xfrm>
          <a:off x="135007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110326</xdr:rowOff>
    </xdr:from>
    <xdr:ext cx="405111" cy="259045"/>
    <xdr:sp macro="" textlink="">
      <xdr:nvSpPr>
        <xdr:cNvPr id="678" name="n_4aveValue【児童館】&#10;有形固定資産減価償却率"/>
        <xdr:cNvSpPr txBox="1"/>
      </xdr:nvSpPr>
      <xdr:spPr>
        <a:xfrm>
          <a:off x="12611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109419</xdr:rowOff>
    </xdr:from>
    <xdr:ext cx="405111" cy="259045"/>
    <xdr:sp macro="" textlink="">
      <xdr:nvSpPr>
        <xdr:cNvPr id="679" name="n_1mainValue【児童館】&#10;有形固定資産減価償却率"/>
        <xdr:cNvSpPr txBox="1"/>
      </xdr:nvSpPr>
      <xdr:spPr>
        <a:xfrm>
          <a:off x="15266044" y="1433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71863</xdr:rowOff>
    </xdr:from>
    <xdr:ext cx="405111" cy="259045"/>
    <xdr:sp macro="" textlink="">
      <xdr:nvSpPr>
        <xdr:cNvPr id="680" name="n_2mainValue【児童館】&#10;有形固定資産減価償却率"/>
        <xdr:cNvSpPr txBox="1"/>
      </xdr:nvSpPr>
      <xdr:spPr>
        <a:xfrm>
          <a:off x="14389744"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31041</xdr:rowOff>
    </xdr:from>
    <xdr:ext cx="405111" cy="259045"/>
    <xdr:sp macro="" textlink="">
      <xdr:nvSpPr>
        <xdr:cNvPr id="681" name="n_3mainValue【児童館】&#10;有形固定資産減価償却率"/>
        <xdr:cNvSpPr txBox="1"/>
      </xdr:nvSpPr>
      <xdr:spPr>
        <a:xfrm>
          <a:off x="13500744" y="1426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70229</xdr:rowOff>
    </xdr:from>
    <xdr:ext cx="405111" cy="259045"/>
    <xdr:sp macro="" textlink="">
      <xdr:nvSpPr>
        <xdr:cNvPr id="682" name="n_4mainValue【児童館】&#10;有形固定資産減価償却率"/>
        <xdr:cNvSpPr txBox="1"/>
      </xdr:nvSpPr>
      <xdr:spPr>
        <a:xfrm>
          <a:off x="12611744" y="1447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86</xdr:row>
      <xdr:rowOff>38100</xdr:rowOff>
    </xdr:to>
    <xdr:cxnSp macro="">
      <xdr:nvCxnSpPr>
        <xdr:cNvPr id="706" name="直線コネクタ 705"/>
        <xdr:cNvCxnSpPr/>
      </xdr:nvCxnSpPr>
      <xdr:spPr>
        <a:xfrm flipV="1">
          <a:off x="22160864" y="132588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07"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08" name="直線コネクタ 707"/>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709" name="【児童館】&#10;一人当たり面積最大値テキスト"/>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710" name="直線コネクタ 709"/>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29227</xdr:rowOff>
    </xdr:from>
    <xdr:ext cx="469744" cy="259045"/>
    <xdr:sp macro="" textlink="">
      <xdr:nvSpPr>
        <xdr:cNvPr id="711" name="【児童館】&#10;一人当たり面積平均値テキスト"/>
        <xdr:cNvSpPr txBox="1"/>
      </xdr:nvSpPr>
      <xdr:spPr>
        <a:xfrm>
          <a:off x="22199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712" name="フローチャート: 判断 711"/>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13" name="フローチャート: 判断 712"/>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714" name="フローチャート: 判断 713"/>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715" name="フローチャート: 判断 714"/>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716" name="フローチャート: 判断 715"/>
        <xdr:cNvSpPr/>
      </xdr:nvSpPr>
      <xdr:spPr>
        <a:xfrm>
          <a:off x="18605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6350</xdr:rowOff>
    </xdr:from>
    <xdr:to>
      <xdr:col>116</xdr:col>
      <xdr:colOff>114300</xdr:colOff>
      <xdr:row>84</xdr:row>
      <xdr:rowOff>107950</xdr:rowOff>
    </xdr:to>
    <xdr:sp macro="" textlink="">
      <xdr:nvSpPr>
        <xdr:cNvPr id="722" name="楕円 721"/>
        <xdr:cNvSpPr/>
      </xdr:nvSpPr>
      <xdr:spPr>
        <a:xfrm>
          <a:off x="221107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156227</xdr:rowOff>
    </xdr:from>
    <xdr:ext cx="469744" cy="259045"/>
    <xdr:sp macro="" textlink="">
      <xdr:nvSpPr>
        <xdr:cNvPr id="723" name="【児童館】&#10;一人当たり面積該当値テキスト"/>
        <xdr:cNvSpPr txBox="1"/>
      </xdr:nvSpPr>
      <xdr:spPr>
        <a:xfrm>
          <a:off x="22199600"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xdr:rowOff>
    </xdr:from>
    <xdr:to>
      <xdr:col>112</xdr:col>
      <xdr:colOff>38100</xdr:colOff>
      <xdr:row>84</xdr:row>
      <xdr:rowOff>107950</xdr:rowOff>
    </xdr:to>
    <xdr:sp macro="" textlink="">
      <xdr:nvSpPr>
        <xdr:cNvPr id="724" name="楕円 723"/>
        <xdr:cNvSpPr/>
      </xdr:nvSpPr>
      <xdr:spPr>
        <a:xfrm>
          <a:off x="21272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57150</xdr:rowOff>
    </xdr:from>
    <xdr:to>
      <xdr:col>116</xdr:col>
      <xdr:colOff>63500</xdr:colOff>
      <xdr:row>84</xdr:row>
      <xdr:rowOff>57150</xdr:rowOff>
    </xdr:to>
    <xdr:cxnSp macro="">
      <xdr:nvCxnSpPr>
        <xdr:cNvPr id="725" name="直線コネクタ 724"/>
        <xdr:cNvCxnSpPr/>
      </xdr:nvCxnSpPr>
      <xdr:spPr>
        <a:xfrm>
          <a:off x="21323300" y="14458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6350</xdr:rowOff>
    </xdr:from>
    <xdr:to>
      <xdr:col>107</xdr:col>
      <xdr:colOff>101600</xdr:colOff>
      <xdr:row>84</xdr:row>
      <xdr:rowOff>107950</xdr:rowOff>
    </xdr:to>
    <xdr:sp macro="" textlink="">
      <xdr:nvSpPr>
        <xdr:cNvPr id="726" name="楕円 725"/>
        <xdr:cNvSpPr/>
      </xdr:nvSpPr>
      <xdr:spPr>
        <a:xfrm>
          <a:off x="20383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57150</xdr:rowOff>
    </xdr:from>
    <xdr:to>
      <xdr:col>111</xdr:col>
      <xdr:colOff>177800</xdr:colOff>
      <xdr:row>84</xdr:row>
      <xdr:rowOff>57150</xdr:rowOff>
    </xdr:to>
    <xdr:cxnSp macro="">
      <xdr:nvCxnSpPr>
        <xdr:cNvPr id="727" name="直線コネクタ 726"/>
        <xdr:cNvCxnSpPr/>
      </xdr:nvCxnSpPr>
      <xdr:spPr>
        <a:xfrm>
          <a:off x="20434300" y="14458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6350</xdr:rowOff>
    </xdr:from>
    <xdr:to>
      <xdr:col>102</xdr:col>
      <xdr:colOff>165100</xdr:colOff>
      <xdr:row>84</xdr:row>
      <xdr:rowOff>107950</xdr:rowOff>
    </xdr:to>
    <xdr:sp macro="" textlink="">
      <xdr:nvSpPr>
        <xdr:cNvPr id="728" name="楕円 727"/>
        <xdr:cNvSpPr/>
      </xdr:nvSpPr>
      <xdr:spPr>
        <a:xfrm>
          <a:off x="19494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57150</xdr:rowOff>
    </xdr:from>
    <xdr:to>
      <xdr:col>107</xdr:col>
      <xdr:colOff>50800</xdr:colOff>
      <xdr:row>84</xdr:row>
      <xdr:rowOff>57150</xdr:rowOff>
    </xdr:to>
    <xdr:cxnSp macro="">
      <xdr:nvCxnSpPr>
        <xdr:cNvPr id="729" name="直線コネクタ 728"/>
        <xdr:cNvCxnSpPr/>
      </xdr:nvCxnSpPr>
      <xdr:spPr>
        <a:xfrm>
          <a:off x="19545300" y="14458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158750</xdr:rowOff>
    </xdr:from>
    <xdr:to>
      <xdr:col>98</xdr:col>
      <xdr:colOff>38100</xdr:colOff>
      <xdr:row>84</xdr:row>
      <xdr:rowOff>88900</xdr:rowOff>
    </xdr:to>
    <xdr:sp macro="" textlink="">
      <xdr:nvSpPr>
        <xdr:cNvPr id="730" name="楕円 729"/>
        <xdr:cNvSpPr/>
      </xdr:nvSpPr>
      <xdr:spPr>
        <a:xfrm>
          <a:off x="18605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38100</xdr:rowOff>
    </xdr:from>
    <xdr:to>
      <xdr:col>102</xdr:col>
      <xdr:colOff>114300</xdr:colOff>
      <xdr:row>84</xdr:row>
      <xdr:rowOff>57150</xdr:rowOff>
    </xdr:to>
    <xdr:cxnSp macro="">
      <xdr:nvCxnSpPr>
        <xdr:cNvPr id="731" name="直線コネクタ 730"/>
        <xdr:cNvCxnSpPr/>
      </xdr:nvCxnSpPr>
      <xdr:spPr>
        <a:xfrm>
          <a:off x="18656300" y="14439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732"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143527</xdr:rowOff>
    </xdr:from>
    <xdr:ext cx="469744" cy="259045"/>
    <xdr:sp macro="" textlink="">
      <xdr:nvSpPr>
        <xdr:cNvPr id="733" name="n_2aveValue【児童館】&#10;一人当たり面積"/>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143527</xdr:rowOff>
    </xdr:from>
    <xdr:ext cx="469744" cy="259045"/>
    <xdr:sp macro="" textlink="">
      <xdr:nvSpPr>
        <xdr:cNvPr id="734" name="n_3aveValue【児童館】&#10;一人当たり面積"/>
        <xdr:cNvSpPr txBox="1"/>
      </xdr:nvSpPr>
      <xdr:spPr>
        <a:xfrm>
          <a:off x="19310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10177</xdr:rowOff>
    </xdr:from>
    <xdr:ext cx="469744" cy="259045"/>
    <xdr:sp macro="" textlink="">
      <xdr:nvSpPr>
        <xdr:cNvPr id="735" name="n_4aveValue【児童館】&#10;一人当たり面積"/>
        <xdr:cNvSpPr txBox="1"/>
      </xdr:nvSpPr>
      <xdr:spPr>
        <a:xfrm>
          <a:off x="18421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99077</xdr:rowOff>
    </xdr:from>
    <xdr:ext cx="469744" cy="259045"/>
    <xdr:sp macro="" textlink="">
      <xdr:nvSpPr>
        <xdr:cNvPr id="736" name="n_1mainValue【児童館】&#10;一人当たり面積"/>
        <xdr:cNvSpPr txBox="1"/>
      </xdr:nvSpPr>
      <xdr:spPr>
        <a:xfrm>
          <a:off x="210757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99077</xdr:rowOff>
    </xdr:from>
    <xdr:ext cx="469744" cy="259045"/>
    <xdr:sp macro="" textlink="">
      <xdr:nvSpPr>
        <xdr:cNvPr id="737" name="n_2mainValue【児童館】&#10;一人当たり面積"/>
        <xdr:cNvSpPr txBox="1"/>
      </xdr:nvSpPr>
      <xdr:spPr>
        <a:xfrm>
          <a:off x="20199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99077</xdr:rowOff>
    </xdr:from>
    <xdr:ext cx="469744" cy="259045"/>
    <xdr:sp macro="" textlink="">
      <xdr:nvSpPr>
        <xdr:cNvPr id="738" name="n_3mainValue【児童館】&#10;一人当たり面積"/>
        <xdr:cNvSpPr txBox="1"/>
      </xdr:nvSpPr>
      <xdr:spPr>
        <a:xfrm>
          <a:off x="19310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80027</xdr:rowOff>
    </xdr:from>
    <xdr:ext cx="469744" cy="259045"/>
    <xdr:sp macro="" textlink="">
      <xdr:nvSpPr>
        <xdr:cNvPr id="739" name="n_4mainValue【児童館】&#10;一人当たり面積"/>
        <xdr:cNvSpPr txBox="1"/>
      </xdr:nvSpPr>
      <xdr:spPr>
        <a:xfrm>
          <a:off x="18421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741" name="正方形/長方形 740"/>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742" name="正方形/長方形 741"/>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743" name="正方形/長方形 742"/>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744" name="正方形/長方形 743"/>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6" name="正方形/長方形 7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747" name="正方形/長方形 746"/>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748" name="正方形/長方形 747"/>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749" name="正方形/長方形 748"/>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750" name="正方形/長方形 749"/>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1" name="正方形/長方形 750"/>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区施設の半分以上を占める学校施設においては、かねてより、老朽化対策が課題となっている。このため学校施設管理基本計画を策定し、改修・改築のみならず、適正配置、複合化をあわせて実施していく。その他施設においても、統合、再編、長寿命化など多様な視点で対応を行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東京都練馬区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739,435
717,945
48.08
270,678,435
264,703,844
5,739,160
174,410,652
48,705,450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19050</xdr:rowOff>
    </xdr:from>
    <xdr:to>
      <xdr:col>24</xdr:col>
      <xdr:colOff>62865</xdr:colOff>
      <xdr:row>40</xdr:row>
      <xdr:rowOff>149352</xdr:rowOff>
    </xdr:to>
    <xdr:cxnSp macro="">
      <xdr:nvCxnSpPr>
        <xdr:cNvPr id="55" name="直線コネクタ 54"/>
        <xdr:cNvCxnSpPr/>
      </xdr:nvCxnSpPr>
      <xdr:spPr>
        <a:xfrm flipV="1">
          <a:off x="4634865" y="5848350"/>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図書館】&#10;有形固定資産減価償却率最小値テキスト"/>
        <xdr:cNvSpPr txBox="1"/>
      </xdr:nvSpPr>
      <xdr:spPr>
        <a:xfrm>
          <a:off x="4673600" y="701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xdr:cNvCxnSpPr/>
      </xdr:nvCxnSpPr>
      <xdr:spPr>
        <a:xfrm>
          <a:off x="4546600" y="700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137177</xdr:rowOff>
    </xdr:from>
    <xdr:ext cx="405111" cy="259045"/>
    <xdr:sp macro="" textlink="">
      <xdr:nvSpPr>
        <xdr:cNvPr id="58" name="【図書館】&#10;有形固定資産減価償却率最大値テキスト"/>
        <xdr:cNvSpPr txBox="1"/>
      </xdr:nvSpPr>
      <xdr:spPr>
        <a:xfrm>
          <a:off x="4673600" y="562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19050</xdr:rowOff>
    </xdr:from>
    <xdr:to>
      <xdr:col>24</xdr:col>
      <xdr:colOff>152400</xdr:colOff>
      <xdr:row>34</xdr:row>
      <xdr:rowOff>19050</xdr:rowOff>
    </xdr:to>
    <xdr:cxnSp macro="">
      <xdr:nvCxnSpPr>
        <xdr:cNvPr id="59" name="直線コネクタ 58"/>
        <xdr:cNvCxnSpPr/>
      </xdr:nvCxnSpPr>
      <xdr:spPr>
        <a:xfrm>
          <a:off x="4546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55135</xdr:rowOff>
    </xdr:from>
    <xdr:ext cx="405111" cy="259045"/>
    <xdr:sp macro="" textlink="">
      <xdr:nvSpPr>
        <xdr:cNvPr id="60" name="【図書館】&#10;有形固定資産減価償却率平均値テキスト"/>
        <xdr:cNvSpPr txBox="1"/>
      </xdr:nvSpPr>
      <xdr:spPr>
        <a:xfrm>
          <a:off x="4673600" y="62273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32258</xdr:rowOff>
    </xdr:from>
    <xdr:to>
      <xdr:col>24</xdr:col>
      <xdr:colOff>114300</xdr:colOff>
      <xdr:row>37</xdr:row>
      <xdr:rowOff>133858</xdr:rowOff>
    </xdr:to>
    <xdr:sp macro="" textlink="">
      <xdr:nvSpPr>
        <xdr:cNvPr id="61" name="フローチャート: 判断 60"/>
        <xdr:cNvSpPr/>
      </xdr:nvSpPr>
      <xdr:spPr>
        <a:xfrm>
          <a:off x="4584700" y="63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160274</xdr:rowOff>
    </xdr:from>
    <xdr:to>
      <xdr:col>20</xdr:col>
      <xdr:colOff>38100</xdr:colOff>
      <xdr:row>37</xdr:row>
      <xdr:rowOff>90424</xdr:rowOff>
    </xdr:to>
    <xdr:sp macro="" textlink="">
      <xdr:nvSpPr>
        <xdr:cNvPr id="62" name="フローチャート: 判断 61"/>
        <xdr:cNvSpPr/>
      </xdr:nvSpPr>
      <xdr:spPr>
        <a:xfrm>
          <a:off x="37465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107696</xdr:rowOff>
    </xdr:from>
    <xdr:to>
      <xdr:col>15</xdr:col>
      <xdr:colOff>101600</xdr:colOff>
      <xdr:row>37</xdr:row>
      <xdr:rowOff>37846</xdr:rowOff>
    </xdr:to>
    <xdr:sp macro="" textlink="">
      <xdr:nvSpPr>
        <xdr:cNvPr id="63" name="フローチャート: 判断 62"/>
        <xdr:cNvSpPr/>
      </xdr:nvSpPr>
      <xdr:spPr>
        <a:xfrm>
          <a:off x="2857500" y="627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130556</xdr:rowOff>
    </xdr:from>
    <xdr:to>
      <xdr:col>10</xdr:col>
      <xdr:colOff>165100</xdr:colOff>
      <xdr:row>37</xdr:row>
      <xdr:rowOff>60706</xdr:rowOff>
    </xdr:to>
    <xdr:sp macro="" textlink="">
      <xdr:nvSpPr>
        <xdr:cNvPr id="64" name="フローチャート: 判断 63"/>
        <xdr:cNvSpPr/>
      </xdr:nvSpPr>
      <xdr:spPr>
        <a:xfrm>
          <a:off x="1968500" y="630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18542</xdr:rowOff>
    </xdr:from>
    <xdr:to>
      <xdr:col>6</xdr:col>
      <xdr:colOff>38100</xdr:colOff>
      <xdr:row>37</xdr:row>
      <xdr:rowOff>120142</xdr:rowOff>
    </xdr:to>
    <xdr:sp macro="" textlink="">
      <xdr:nvSpPr>
        <xdr:cNvPr id="65" name="フローチャート: 判断 64"/>
        <xdr:cNvSpPr/>
      </xdr:nvSpPr>
      <xdr:spPr>
        <a:xfrm>
          <a:off x="1079500" y="636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50546</xdr:rowOff>
    </xdr:from>
    <xdr:to>
      <xdr:col>24</xdr:col>
      <xdr:colOff>114300</xdr:colOff>
      <xdr:row>37</xdr:row>
      <xdr:rowOff>152146</xdr:rowOff>
    </xdr:to>
    <xdr:sp macro="" textlink="">
      <xdr:nvSpPr>
        <xdr:cNvPr id="71" name="楕円 70"/>
        <xdr:cNvSpPr/>
      </xdr:nvSpPr>
      <xdr:spPr>
        <a:xfrm>
          <a:off x="4584700" y="639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28973</xdr:rowOff>
    </xdr:from>
    <xdr:ext cx="405111" cy="259045"/>
    <xdr:sp macro="" textlink="">
      <xdr:nvSpPr>
        <xdr:cNvPr id="72" name="【図書館】&#10;有形固定資産減価償却率該当値テキスト"/>
        <xdr:cNvSpPr txBox="1"/>
      </xdr:nvSpPr>
      <xdr:spPr>
        <a:xfrm>
          <a:off x="4673600" y="637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164846</xdr:rowOff>
    </xdr:from>
    <xdr:to>
      <xdr:col>20</xdr:col>
      <xdr:colOff>38100</xdr:colOff>
      <xdr:row>37</xdr:row>
      <xdr:rowOff>94996</xdr:rowOff>
    </xdr:to>
    <xdr:sp macro="" textlink="">
      <xdr:nvSpPr>
        <xdr:cNvPr id="73" name="楕円 72"/>
        <xdr:cNvSpPr/>
      </xdr:nvSpPr>
      <xdr:spPr>
        <a:xfrm>
          <a:off x="3746500" y="633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44196</xdr:rowOff>
    </xdr:from>
    <xdr:to>
      <xdr:col>24</xdr:col>
      <xdr:colOff>63500</xdr:colOff>
      <xdr:row>37</xdr:row>
      <xdr:rowOff>101346</xdr:rowOff>
    </xdr:to>
    <xdr:cxnSp macro="">
      <xdr:nvCxnSpPr>
        <xdr:cNvPr id="74" name="直線コネクタ 73"/>
        <xdr:cNvCxnSpPr/>
      </xdr:nvCxnSpPr>
      <xdr:spPr>
        <a:xfrm>
          <a:off x="3797300" y="638784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114554</xdr:rowOff>
    </xdr:from>
    <xdr:to>
      <xdr:col>15</xdr:col>
      <xdr:colOff>101600</xdr:colOff>
      <xdr:row>37</xdr:row>
      <xdr:rowOff>44704</xdr:rowOff>
    </xdr:to>
    <xdr:sp macro="" textlink="">
      <xdr:nvSpPr>
        <xdr:cNvPr id="75" name="楕円 74"/>
        <xdr:cNvSpPr/>
      </xdr:nvSpPr>
      <xdr:spPr>
        <a:xfrm>
          <a:off x="2857500" y="628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165354</xdr:rowOff>
    </xdr:from>
    <xdr:to>
      <xdr:col>19</xdr:col>
      <xdr:colOff>177800</xdr:colOff>
      <xdr:row>37</xdr:row>
      <xdr:rowOff>44196</xdr:rowOff>
    </xdr:to>
    <xdr:cxnSp macro="">
      <xdr:nvCxnSpPr>
        <xdr:cNvPr id="76" name="直線コネクタ 75"/>
        <xdr:cNvCxnSpPr/>
      </xdr:nvCxnSpPr>
      <xdr:spPr>
        <a:xfrm>
          <a:off x="2908300" y="633755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66548</xdr:rowOff>
    </xdr:from>
    <xdr:to>
      <xdr:col>10</xdr:col>
      <xdr:colOff>165100</xdr:colOff>
      <xdr:row>36</xdr:row>
      <xdr:rowOff>168148</xdr:rowOff>
    </xdr:to>
    <xdr:sp macro="" textlink="">
      <xdr:nvSpPr>
        <xdr:cNvPr id="77" name="楕円 76"/>
        <xdr:cNvSpPr/>
      </xdr:nvSpPr>
      <xdr:spPr>
        <a:xfrm>
          <a:off x="1968500" y="623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117348</xdr:rowOff>
    </xdr:from>
    <xdr:to>
      <xdr:col>15</xdr:col>
      <xdr:colOff>50800</xdr:colOff>
      <xdr:row>36</xdr:row>
      <xdr:rowOff>165354</xdr:rowOff>
    </xdr:to>
    <xdr:cxnSp macro="">
      <xdr:nvCxnSpPr>
        <xdr:cNvPr id="78" name="直線コネクタ 77"/>
        <xdr:cNvCxnSpPr/>
      </xdr:nvCxnSpPr>
      <xdr:spPr>
        <a:xfrm>
          <a:off x="2019300" y="628954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148844</xdr:rowOff>
    </xdr:from>
    <xdr:to>
      <xdr:col>6</xdr:col>
      <xdr:colOff>38100</xdr:colOff>
      <xdr:row>37</xdr:row>
      <xdr:rowOff>78994</xdr:rowOff>
    </xdr:to>
    <xdr:sp macro="" textlink="">
      <xdr:nvSpPr>
        <xdr:cNvPr id="79" name="楕円 78"/>
        <xdr:cNvSpPr/>
      </xdr:nvSpPr>
      <xdr:spPr>
        <a:xfrm>
          <a:off x="1079500" y="632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117348</xdr:rowOff>
    </xdr:from>
    <xdr:to>
      <xdr:col>10</xdr:col>
      <xdr:colOff>114300</xdr:colOff>
      <xdr:row>37</xdr:row>
      <xdr:rowOff>28194</xdr:rowOff>
    </xdr:to>
    <xdr:cxnSp macro="">
      <xdr:nvCxnSpPr>
        <xdr:cNvPr id="80" name="直線コネクタ 79"/>
        <xdr:cNvCxnSpPr/>
      </xdr:nvCxnSpPr>
      <xdr:spPr>
        <a:xfrm flipV="1">
          <a:off x="1130300" y="62895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106951</xdr:rowOff>
    </xdr:from>
    <xdr:ext cx="405111" cy="259045"/>
    <xdr:sp macro="" textlink="">
      <xdr:nvSpPr>
        <xdr:cNvPr id="81" name="n_1aveValue【図書館】&#10;有形固定資産減価償却率"/>
        <xdr:cNvSpPr txBox="1"/>
      </xdr:nvSpPr>
      <xdr:spPr>
        <a:xfrm>
          <a:off x="3582044" y="6107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54373</xdr:rowOff>
    </xdr:from>
    <xdr:ext cx="405111" cy="259045"/>
    <xdr:sp macro="" textlink="">
      <xdr:nvSpPr>
        <xdr:cNvPr id="82" name="n_2aveValue【図書館】&#10;有形固定資産減価償却率"/>
        <xdr:cNvSpPr txBox="1"/>
      </xdr:nvSpPr>
      <xdr:spPr>
        <a:xfrm>
          <a:off x="2705744" y="605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51833</xdr:rowOff>
    </xdr:from>
    <xdr:ext cx="405111" cy="259045"/>
    <xdr:sp macro="" textlink="">
      <xdr:nvSpPr>
        <xdr:cNvPr id="83" name="n_3aveValue【図書館】&#10;有形固定資産減価償却率"/>
        <xdr:cNvSpPr txBox="1"/>
      </xdr:nvSpPr>
      <xdr:spPr>
        <a:xfrm>
          <a:off x="1816744" y="639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111269</xdr:rowOff>
    </xdr:from>
    <xdr:ext cx="405111" cy="259045"/>
    <xdr:sp macro="" textlink="">
      <xdr:nvSpPr>
        <xdr:cNvPr id="84" name="n_4aveValue【図書館】&#10;有形固定資産減価償却率"/>
        <xdr:cNvSpPr txBox="1"/>
      </xdr:nvSpPr>
      <xdr:spPr>
        <a:xfrm>
          <a:off x="927744" y="645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86123</xdr:rowOff>
    </xdr:from>
    <xdr:ext cx="405111" cy="259045"/>
    <xdr:sp macro="" textlink="">
      <xdr:nvSpPr>
        <xdr:cNvPr id="85" name="n_1mainValue【図書館】&#10;有形固定資産減価償却率"/>
        <xdr:cNvSpPr txBox="1"/>
      </xdr:nvSpPr>
      <xdr:spPr>
        <a:xfrm>
          <a:off x="3582044" y="642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35831</xdr:rowOff>
    </xdr:from>
    <xdr:ext cx="405111" cy="259045"/>
    <xdr:sp macro="" textlink="">
      <xdr:nvSpPr>
        <xdr:cNvPr id="86" name="n_2mainValue【図書館】&#10;有形固定資産減価償却率"/>
        <xdr:cNvSpPr txBox="1"/>
      </xdr:nvSpPr>
      <xdr:spPr>
        <a:xfrm>
          <a:off x="2705744" y="6379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13225</xdr:rowOff>
    </xdr:from>
    <xdr:ext cx="405111" cy="259045"/>
    <xdr:sp macro="" textlink="">
      <xdr:nvSpPr>
        <xdr:cNvPr id="87" name="n_3mainValue【図書館】&#10;有形固定資産減価償却率"/>
        <xdr:cNvSpPr txBox="1"/>
      </xdr:nvSpPr>
      <xdr:spPr>
        <a:xfrm>
          <a:off x="1816744" y="601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95521</xdr:rowOff>
    </xdr:from>
    <xdr:ext cx="405111" cy="259045"/>
    <xdr:sp macro="" textlink="">
      <xdr:nvSpPr>
        <xdr:cNvPr id="88" name="n_4mainValue【図書館】&#10;有形固定資産減価償却率"/>
        <xdr:cNvSpPr txBox="1"/>
      </xdr:nvSpPr>
      <xdr:spPr>
        <a:xfrm>
          <a:off x="927744" y="6096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78486</xdr:rowOff>
    </xdr:from>
    <xdr:to>
      <xdr:col>54</xdr:col>
      <xdr:colOff>189865</xdr:colOff>
      <xdr:row>41</xdr:row>
      <xdr:rowOff>96774</xdr:rowOff>
    </xdr:to>
    <xdr:cxnSp macro="">
      <xdr:nvCxnSpPr>
        <xdr:cNvPr id="110" name="直線コネクタ 109"/>
        <xdr:cNvCxnSpPr/>
      </xdr:nvCxnSpPr>
      <xdr:spPr>
        <a:xfrm flipV="1">
          <a:off x="10476865" y="6079236"/>
          <a:ext cx="0" cy="104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100601</xdr:rowOff>
    </xdr:from>
    <xdr:ext cx="469744" cy="259045"/>
    <xdr:sp macro="" textlink="">
      <xdr:nvSpPr>
        <xdr:cNvPr id="111" name="【図書館】&#10;一人当たり面積最小値テキスト"/>
        <xdr:cNvSpPr txBox="1"/>
      </xdr:nvSpPr>
      <xdr:spPr>
        <a:xfrm>
          <a:off x="10515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96774</xdr:rowOff>
    </xdr:from>
    <xdr:to>
      <xdr:col>55</xdr:col>
      <xdr:colOff>88900</xdr:colOff>
      <xdr:row>41</xdr:row>
      <xdr:rowOff>96774</xdr:rowOff>
    </xdr:to>
    <xdr:cxnSp macro="">
      <xdr:nvCxnSpPr>
        <xdr:cNvPr id="112" name="直線コネクタ 111"/>
        <xdr:cNvCxnSpPr/>
      </xdr:nvCxnSpPr>
      <xdr:spPr>
        <a:xfrm>
          <a:off x="10388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25163</xdr:rowOff>
    </xdr:from>
    <xdr:ext cx="469744" cy="259045"/>
    <xdr:sp macro="" textlink="">
      <xdr:nvSpPr>
        <xdr:cNvPr id="113" name="【図書館】&#10;一人当たり面積最大値テキスト"/>
        <xdr:cNvSpPr txBox="1"/>
      </xdr:nvSpPr>
      <xdr:spPr>
        <a:xfrm>
          <a:off x="10515600" y="5854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78486</xdr:rowOff>
    </xdr:from>
    <xdr:to>
      <xdr:col>55</xdr:col>
      <xdr:colOff>88900</xdr:colOff>
      <xdr:row>35</xdr:row>
      <xdr:rowOff>78486</xdr:rowOff>
    </xdr:to>
    <xdr:cxnSp macro="">
      <xdr:nvCxnSpPr>
        <xdr:cNvPr id="114" name="直線コネクタ 113"/>
        <xdr:cNvCxnSpPr/>
      </xdr:nvCxnSpPr>
      <xdr:spPr>
        <a:xfrm>
          <a:off x="10388600" y="6079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112285</xdr:rowOff>
    </xdr:from>
    <xdr:ext cx="469744" cy="259045"/>
    <xdr:sp macro="" textlink="">
      <xdr:nvSpPr>
        <xdr:cNvPr id="115" name="【図書館】&#10;一人当たり面積平均値テキスト"/>
        <xdr:cNvSpPr txBox="1"/>
      </xdr:nvSpPr>
      <xdr:spPr>
        <a:xfrm>
          <a:off x="10515600" y="679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89408</xdr:rowOff>
    </xdr:from>
    <xdr:to>
      <xdr:col>55</xdr:col>
      <xdr:colOff>50800</xdr:colOff>
      <xdr:row>41</xdr:row>
      <xdr:rowOff>19558</xdr:rowOff>
    </xdr:to>
    <xdr:sp macro="" textlink="">
      <xdr:nvSpPr>
        <xdr:cNvPr id="116" name="フローチャート: 判断 115"/>
        <xdr:cNvSpPr/>
      </xdr:nvSpPr>
      <xdr:spPr>
        <a:xfrm>
          <a:off x="104267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93980</xdr:rowOff>
    </xdr:from>
    <xdr:to>
      <xdr:col>50</xdr:col>
      <xdr:colOff>165100</xdr:colOff>
      <xdr:row>41</xdr:row>
      <xdr:rowOff>24130</xdr:rowOff>
    </xdr:to>
    <xdr:sp macro="" textlink="">
      <xdr:nvSpPr>
        <xdr:cNvPr id="117" name="フローチャート: 判断 116"/>
        <xdr:cNvSpPr/>
      </xdr:nvSpPr>
      <xdr:spPr>
        <a:xfrm>
          <a:off x="9588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89408</xdr:rowOff>
    </xdr:from>
    <xdr:to>
      <xdr:col>46</xdr:col>
      <xdr:colOff>38100</xdr:colOff>
      <xdr:row>41</xdr:row>
      <xdr:rowOff>19558</xdr:rowOff>
    </xdr:to>
    <xdr:sp macro="" textlink="">
      <xdr:nvSpPr>
        <xdr:cNvPr id="118" name="フローチャート: 判断 117"/>
        <xdr:cNvSpPr/>
      </xdr:nvSpPr>
      <xdr:spPr>
        <a:xfrm>
          <a:off x="86995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80264</xdr:rowOff>
    </xdr:from>
    <xdr:to>
      <xdr:col>41</xdr:col>
      <xdr:colOff>101600</xdr:colOff>
      <xdr:row>41</xdr:row>
      <xdr:rowOff>10414</xdr:rowOff>
    </xdr:to>
    <xdr:sp macro="" textlink="">
      <xdr:nvSpPr>
        <xdr:cNvPr id="119" name="フローチャート: 判断 118"/>
        <xdr:cNvSpPr/>
      </xdr:nvSpPr>
      <xdr:spPr>
        <a:xfrm>
          <a:off x="7810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112268</xdr:rowOff>
    </xdr:from>
    <xdr:to>
      <xdr:col>36</xdr:col>
      <xdr:colOff>165100</xdr:colOff>
      <xdr:row>41</xdr:row>
      <xdr:rowOff>42418</xdr:rowOff>
    </xdr:to>
    <xdr:sp macro="" textlink="">
      <xdr:nvSpPr>
        <xdr:cNvPr id="120" name="フローチャート: 判断 119"/>
        <xdr:cNvSpPr/>
      </xdr:nvSpPr>
      <xdr:spPr>
        <a:xfrm>
          <a:off x="6921500" y="69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130556</xdr:rowOff>
    </xdr:from>
    <xdr:to>
      <xdr:col>55</xdr:col>
      <xdr:colOff>50800</xdr:colOff>
      <xdr:row>41</xdr:row>
      <xdr:rowOff>60706</xdr:rowOff>
    </xdr:to>
    <xdr:sp macro="" textlink="">
      <xdr:nvSpPr>
        <xdr:cNvPr id="126" name="楕円 125"/>
        <xdr:cNvSpPr/>
      </xdr:nvSpPr>
      <xdr:spPr>
        <a:xfrm>
          <a:off x="10426700" y="69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67835</xdr:rowOff>
    </xdr:from>
    <xdr:ext cx="469744" cy="259045"/>
    <xdr:sp macro="" textlink="">
      <xdr:nvSpPr>
        <xdr:cNvPr id="127" name="【図書館】&#10;一人当たり面積該当値テキスト"/>
        <xdr:cNvSpPr txBox="1"/>
      </xdr:nvSpPr>
      <xdr:spPr>
        <a:xfrm>
          <a:off x="10515600"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125984</xdr:rowOff>
    </xdr:from>
    <xdr:to>
      <xdr:col>50</xdr:col>
      <xdr:colOff>165100</xdr:colOff>
      <xdr:row>41</xdr:row>
      <xdr:rowOff>56134</xdr:rowOff>
    </xdr:to>
    <xdr:sp macro="" textlink="">
      <xdr:nvSpPr>
        <xdr:cNvPr id="128" name="楕円 127"/>
        <xdr:cNvSpPr/>
      </xdr:nvSpPr>
      <xdr:spPr>
        <a:xfrm>
          <a:off x="9588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5334</xdr:rowOff>
    </xdr:from>
    <xdr:to>
      <xdr:col>55</xdr:col>
      <xdr:colOff>0</xdr:colOff>
      <xdr:row>41</xdr:row>
      <xdr:rowOff>9906</xdr:rowOff>
    </xdr:to>
    <xdr:cxnSp macro="">
      <xdr:nvCxnSpPr>
        <xdr:cNvPr id="129" name="直線コネクタ 128"/>
        <xdr:cNvCxnSpPr/>
      </xdr:nvCxnSpPr>
      <xdr:spPr>
        <a:xfrm>
          <a:off x="9639300" y="70347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125984</xdr:rowOff>
    </xdr:from>
    <xdr:to>
      <xdr:col>46</xdr:col>
      <xdr:colOff>38100</xdr:colOff>
      <xdr:row>41</xdr:row>
      <xdr:rowOff>56134</xdr:rowOff>
    </xdr:to>
    <xdr:sp macro="" textlink="">
      <xdr:nvSpPr>
        <xdr:cNvPr id="130" name="楕円 129"/>
        <xdr:cNvSpPr/>
      </xdr:nvSpPr>
      <xdr:spPr>
        <a:xfrm>
          <a:off x="8699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5334</xdr:rowOff>
    </xdr:from>
    <xdr:to>
      <xdr:col>50</xdr:col>
      <xdr:colOff>114300</xdr:colOff>
      <xdr:row>41</xdr:row>
      <xdr:rowOff>5334</xdr:rowOff>
    </xdr:to>
    <xdr:cxnSp macro="">
      <xdr:nvCxnSpPr>
        <xdr:cNvPr id="131" name="直線コネクタ 130"/>
        <xdr:cNvCxnSpPr/>
      </xdr:nvCxnSpPr>
      <xdr:spPr>
        <a:xfrm>
          <a:off x="8750300" y="7034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125984</xdr:rowOff>
    </xdr:from>
    <xdr:to>
      <xdr:col>41</xdr:col>
      <xdr:colOff>101600</xdr:colOff>
      <xdr:row>41</xdr:row>
      <xdr:rowOff>56134</xdr:rowOff>
    </xdr:to>
    <xdr:sp macro="" textlink="">
      <xdr:nvSpPr>
        <xdr:cNvPr id="132" name="楕円 131"/>
        <xdr:cNvSpPr/>
      </xdr:nvSpPr>
      <xdr:spPr>
        <a:xfrm>
          <a:off x="7810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5334</xdr:rowOff>
    </xdr:from>
    <xdr:to>
      <xdr:col>45</xdr:col>
      <xdr:colOff>177800</xdr:colOff>
      <xdr:row>41</xdr:row>
      <xdr:rowOff>5334</xdr:rowOff>
    </xdr:to>
    <xdr:cxnSp macro="">
      <xdr:nvCxnSpPr>
        <xdr:cNvPr id="133" name="直線コネクタ 132"/>
        <xdr:cNvCxnSpPr/>
      </xdr:nvCxnSpPr>
      <xdr:spPr>
        <a:xfrm>
          <a:off x="7861300" y="7034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125984</xdr:rowOff>
    </xdr:from>
    <xdr:to>
      <xdr:col>36</xdr:col>
      <xdr:colOff>165100</xdr:colOff>
      <xdr:row>41</xdr:row>
      <xdr:rowOff>56134</xdr:rowOff>
    </xdr:to>
    <xdr:sp macro="" textlink="">
      <xdr:nvSpPr>
        <xdr:cNvPr id="134" name="楕円 133"/>
        <xdr:cNvSpPr/>
      </xdr:nvSpPr>
      <xdr:spPr>
        <a:xfrm>
          <a:off x="6921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5334</xdr:rowOff>
    </xdr:from>
    <xdr:to>
      <xdr:col>41</xdr:col>
      <xdr:colOff>50800</xdr:colOff>
      <xdr:row>41</xdr:row>
      <xdr:rowOff>5334</xdr:rowOff>
    </xdr:to>
    <xdr:cxnSp macro="">
      <xdr:nvCxnSpPr>
        <xdr:cNvPr id="135" name="直線コネクタ 134"/>
        <xdr:cNvCxnSpPr/>
      </xdr:nvCxnSpPr>
      <xdr:spPr>
        <a:xfrm>
          <a:off x="6972300" y="7034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40657</xdr:rowOff>
    </xdr:from>
    <xdr:ext cx="469744" cy="259045"/>
    <xdr:sp macro="" textlink="">
      <xdr:nvSpPr>
        <xdr:cNvPr id="136" name="n_1aveValue【図書館】&#10;一人当たり面積"/>
        <xdr:cNvSpPr txBox="1"/>
      </xdr:nvSpPr>
      <xdr:spPr>
        <a:xfrm>
          <a:off x="9391727" y="672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36085</xdr:rowOff>
    </xdr:from>
    <xdr:ext cx="469744" cy="259045"/>
    <xdr:sp macro="" textlink="">
      <xdr:nvSpPr>
        <xdr:cNvPr id="137" name="n_2aveValue【図書館】&#10;一人当たり面積"/>
        <xdr:cNvSpPr txBox="1"/>
      </xdr:nvSpPr>
      <xdr:spPr>
        <a:xfrm>
          <a:off x="8515427" y="672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26941</xdr:rowOff>
    </xdr:from>
    <xdr:ext cx="469744" cy="259045"/>
    <xdr:sp macro="" textlink="">
      <xdr:nvSpPr>
        <xdr:cNvPr id="138" name="n_3aveValue【図書館】&#10;一人当たり面積"/>
        <xdr:cNvSpPr txBox="1"/>
      </xdr:nvSpPr>
      <xdr:spPr>
        <a:xfrm>
          <a:off x="7626427"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58945</xdr:rowOff>
    </xdr:from>
    <xdr:ext cx="469744" cy="259045"/>
    <xdr:sp macro="" textlink="">
      <xdr:nvSpPr>
        <xdr:cNvPr id="139" name="n_4aveValue【図書館】&#10;一人当たり面積"/>
        <xdr:cNvSpPr txBox="1"/>
      </xdr:nvSpPr>
      <xdr:spPr>
        <a:xfrm>
          <a:off x="6737427" y="67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47261</xdr:rowOff>
    </xdr:from>
    <xdr:ext cx="469744" cy="259045"/>
    <xdr:sp macro="" textlink="">
      <xdr:nvSpPr>
        <xdr:cNvPr id="140" name="n_1mainValue【図書館】&#10;一人当たり面積"/>
        <xdr:cNvSpPr txBox="1"/>
      </xdr:nvSpPr>
      <xdr:spPr>
        <a:xfrm>
          <a:off x="93917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47261</xdr:rowOff>
    </xdr:from>
    <xdr:ext cx="469744" cy="259045"/>
    <xdr:sp macro="" textlink="">
      <xdr:nvSpPr>
        <xdr:cNvPr id="141" name="n_2mainValue【図書館】&#10;一人当たり面積"/>
        <xdr:cNvSpPr txBox="1"/>
      </xdr:nvSpPr>
      <xdr:spPr>
        <a:xfrm>
          <a:off x="85154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47261</xdr:rowOff>
    </xdr:from>
    <xdr:ext cx="469744" cy="259045"/>
    <xdr:sp macro="" textlink="">
      <xdr:nvSpPr>
        <xdr:cNvPr id="142" name="n_3mainValue【図書館】&#10;一人当たり面積"/>
        <xdr:cNvSpPr txBox="1"/>
      </xdr:nvSpPr>
      <xdr:spPr>
        <a:xfrm>
          <a:off x="76264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47261</xdr:rowOff>
    </xdr:from>
    <xdr:ext cx="469744" cy="259045"/>
    <xdr:sp macro="" textlink="">
      <xdr:nvSpPr>
        <xdr:cNvPr id="143" name="n_4mainValue【図書館】&#10;一人当たり面積"/>
        <xdr:cNvSpPr txBox="1"/>
      </xdr:nvSpPr>
      <xdr:spPr>
        <a:xfrm>
          <a:off x="67374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4" name="テキスト ボックス 15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55" name="直線コネクタ 154"/>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64</xdr:row>
      <xdr:rowOff>29227</xdr:rowOff>
    </xdr:from>
    <xdr:ext cx="403059" cy="259045"/>
    <xdr:sp macro="" textlink="">
      <xdr:nvSpPr>
        <xdr:cNvPr id="156" name="テキスト ボックス 155"/>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57" name="直線コネクタ 156"/>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58" name="テキスト ボックス 157"/>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59" name="直線コネクタ 158"/>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60" name="テキスト ボックス 159"/>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63" name="直線コネクタ 162"/>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64" name="テキスト ボックス 163"/>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65" name="直線コネクタ 164"/>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66" name="テキスト ボックス 165"/>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67" name="直線コネクタ 166"/>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29227</xdr:rowOff>
    </xdr:from>
    <xdr:ext cx="403059" cy="259045"/>
    <xdr:sp macro="" textlink="">
      <xdr:nvSpPr>
        <xdr:cNvPr id="168" name="テキスト ボックス 167"/>
        <xdr:cNvSpPr txBox="1"/>
      </xdr:nvSpPr>
      <xdr:spPr>
        <a:xfrm>
          <a:off x="358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25718</xdr:rowOff>
    </xdr:to>
    <xdr:cxnSp macro="">
      <xdr:nvCxnSpPr>
        <xdr:cNvPr id="172" name="直線コネクタ 171"/>
        <xdr:cNvCxnSpPr/>
      </xdr:nvCxnSpPr>
      <xdr:spPr>
        <a:xfrm flipV="1">
          <a:off x="4634865" y="9624060"/>
          <a:ext cx="0" cy="1374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29545</xdr:rowOff>
    </xdr:from>
    <xdr:ext cx="405111" cy="259045"/>
    <xdr:sp macro="" textlink="">
      <xdr:nvSpPr>
        <xdr:cNvPr id="173" name="【体育館・プール】&#10;有形固定資産減価償却率最小値テキスト"/>
        <xdr:cNvSpPr txBox="1"/>
      </xdr:nvSpPr>
      <xdr:spPr>
        <a:xfrm>
          <a:off x="4673600" y="11002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25718</xdr:rowOff>
    </xdr:from>
    <xdr:to>
      <xdr:col>24</xdr:col>
      <xdr:colOff>152400</xdr:colOff>
      <xdr:row>64</xdr:row>
      <xdr:rowOff>25718</xdr:rowOff>
    </xdr:to>
    <xdr:cxnSp macro="">
      <xdr:nvCxnSpPr>
        <xdr:cNvPr id="174" name="直線コネクタ 173"/>
        <xdr:cNvCxnSpPr/>
      </xdr:nvCxnSpPr>
      <xdr:spPr>
        <a:xfrm>
          <a:off x="4546600" y="1099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405111" cy="259045"/>
    <xdr:sp macro="" textlink="">
      <xdr:nvSpPr>
        <xdr:cNvPr id="175" name="【体育館・プール】&#10;有形固定資産減価償却率最大値テキスト"/>
        <xdr:cNvSpPr txBox="1"/>
      </xdr:nvSpPr>
      <xdr:spPr>
        <a:xfrm>
          <a:off x="4673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76" name="直線コネクタ 175"/>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74947</xdr:rowOff>
    </xdr:from>
    <xdr:ext cx="405111" cy="259045"/>
    <xdr:sp macro="" textlink="">
      <xdr:nvSpPr>
        <xdr:cNvPr id="177" name="【体育館・プール】&#10;有形固定資産減価償却率平均値テキスト"/>
        <xdr:cNvSpPr txBox="1"/>
      </xdr:nvSpPr>
      <xdr:spPr>
        <a:xfrm>
          <a:off x="4673600" y="1001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178" name="フローチャート: 判断 177"/>
        <xdr:cNvSpPr/>
      </xdr:nvSpPr>
      <xdr:spPr>
        <a:xfrm>
          <a:off x="4584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79" name="フローチャート: 判断 178"/>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57785</xdr:rowOff>
    </xdr:from>
    <xdr:to>
      <xdr:col>15</xdr:col>
      <xdr:colOff>101600</xdr:colOff>
      <xdr:row>59</xdr:row>
      <xdr:rowOff>159385</xdr:rowOff>
    </xdr:to>
    <xdr:sp macro="" textlink="">
      <xdr:nvSpPr>
        <xdr:cNvPr id="180" name="フローチャート: 判断 179"/>
        <xdr:cNvSpPr/>
      </xdr:nvSpPr>
      <xdr:spPr>
        <a:xfrm>
          <a:off x="2857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114935</xdr:rowOff>
    </xdr:from>
    <xdr:to>
      <xdr:col>10</xdr:col>
      <xdr:colOff>165100</xdr:colOff>
      <xdr:row>59</xdr:row>
      <xdr:rowOff>45085</xdr:rowOff>
    </xdr:to>
    <xdr:sp macro="" textlink="">
      <xdr:nvSpPr>
        <xdr:cNvPr id="181" name="フローチャート: 判断 180"/>
        <xdr:cNvSpPr/>
      </xdr:nvSpPr>
      <xdr:spPr>
        <a:xfrm>
          <a:off x="1968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117793</xdr:rowOff>
    </xdr:from>
    <xdr:to>
      <xdr:col>6</xdr:col>
      <xdr:colOff>38100</xdr:colOff>
      <xdr:row>59</xdr:row>
      <xdr:rowOff>47943</xdr:rowOff>
    </xdr:to>
    <xdr:sp macro="" textlink="">
      <xdr:nvSpPr>
        <xdr:cNvPr id="182" name="フローチャート: 判断 181"/>
        <xdr:cNvSpPr/>
      </xdr:nvSpPr>
      <xdr:spPr>
        <a:xfrm>
          <a:off x="1079500" y="1006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14922</xdr:rowOff>
    </xdr:from>
    <xdr:to>
      <xdr:col>24</xdr:col>
      <xdr:colOff>114300</xdr:colOff>
      <xdr:row>60</xdr:row>
      <xdr:rowOff>116522</xdr:rowOff>
    </xdr:to>
    <xdr:sp macro="" textlink="">
      <xdr:nvSpPr>
        <xdr:cNvPr id="188" name="楕円 187"/>
        <xdr:cNvSpPr/>
      </xdr:nvSpPr>
      <xdr:spPr>
        <a:xfrm>
          <a:off x="4584700" y="1030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164799</xdr:rowOff>
    </xdr:from>
    <xdr:ext cx="405111" cy="259045"/>
    <xdr:sp macro="" textlink="">
      <xdr:nvSpPr>
        <xdr:cNvPr id="189" name="【体育館・プール】&#10;有形固定資産減価償却率該当値テキスト"/>
        <xdr:cNvSpPr txBox="1"/>
      </xdr:nvSpPr>
      <xdr:spPr>
        <a:xfrm>
          <a:off x="4673600" y="10280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126365</xdr:rowOff>
    </xdr:from>
    <xdr:to>
      <xdr:col>20</xdr:col>
      <xdr:colOff>38100</xdr:colOff>
      <xdr:row>60</xdr:row>
      <xdr:rowOff>56515</xdr:rowOff>
    </xdr:to>
    <xdr:sp macro="" textlink="">
      <xdr:nvSpPr>
        <xdr:cNvPr id="190" name="楕円 189"/>
        <xdr:cNvSpPr/>
      </xdr:nvSpPr>
      <xdr:spPr>
        <a:xfrm>
          <a:off x="374650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5715</xdr:rowOff>
    </xdr:from>
    <xdr:to>
      <xdr:col>24</xdr:col>
      <xdr:colOff>63500</xdr:colOff>
      <xdr:row>60</xdr:row>
      <xdr:rowOff>65722</xdr:rowOff>
    </xdr:to>
    <xdr:cxnSp macro="">
      <xdr:nvCxnSpPr>
        <xdr:cNvPr id="191" name="直線コネクタ 190"/>
        <xdr:cNvCxnSpPr/>
      </xdr:nvCxnSpPr>
      <xdr:spPr>
        <a:xfrm>
          <a:off x="3797300" y="10292715"/>
          <a:ext cx="8382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89218</xdr:rowOff>
    </xdr:from>
    <xdr:to>
      <xdr:col>15</xdr:col>
      <xdr:colOff>101600</xdr:colOff>
      <xdr:row>60</xdr:row>
      <xdr:rowOff>19368</xdr:rowOff>
    </xdr:to>
    <xdr:sp macro="" textlink="">
      <xdr:nvSpPr>
        <xdr:cNvPr id="192" name="楕円 191"/>
        <xdr:cNvSpPr/>
      </xdr:nvSpPr>
      <xdr:spPr>
        <a:xfrm>
          <a:off x="2857500" y="1020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140018</xdr:rowOff>
    </xdr:from>
    <xdr:to>
      <xdr:col>19</xdr:col>
      <xdr:colOff>177800</xdr:colOff>
      <xdr:row>60</xdr:row>
      <xdr:rowOff>5715</xdr:rowOff>
    </xdr:to>
    <xdr:cxnSp macro="">
      <xdr:nvCxnSpPr>
        <xdr:cNvPr id="193" name="直線コネクタ 192"/>
        <xdr:cNvCxnSpPr/>
      </xdr:nvCxnSpPr>
      <xdr:spPr>
        <a:xfrm>
          <a:off x="2908300" y="10255568"/>
          <a:ext cx="8890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26353</xdr:rowOff>
    </xdr:from>
    <xdr:to>
      <xdr:col>10</xdr:col>
      <xdr:colOff>165100</xdr:colOff>
      <xdr:row>59</xdr:row>
      <xdr:rowOff>127953</xdr:rowOff>
    </xdr:to>
    <xdr:sp macro="" textlink="">
      <xdr:nvSpPr>
        <xdr:cNvPr id="194" name="楕円 193"/>
        <xdr:cNvSpPr/>
      </xdr:nvSpPr>
      <xdr:spPr>
        <a:xfrm>
          <a:off x="1968500" y="1014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77153</xdr:rowOff>
    </xdr:from>
    <xdr:to>
      <xdr:col>15</xdr:col>
      <xdr:colOff>50800</xdr:colOff>
      <xdr:row>59</xdr:row>
      <xdr:rowOff>140018</xdr:rowOff>
    </xdr:to>
    <xdr:cxnSp macro="">
      <xdr:nvCxnSpPr>
        <xdr:cNvPr id="195" name="直線コネクタ 194"/>
        <xdr:cNvCxnSpPr/>
      </xdr:nvCxnSpPr>
      <xdr:spPr>
        <a:xfrm>
          <a:off x="2019300" y="10192703"/>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163513</xdr:rowOff>
    </xdr:from>
    <xdr:to>
      <xdr:col>6</xdr:col>
      <xdr:colOff>38100</xdr:colOff>
      <xdr:row>59</xdr:row>
      <xdr:rowOff>93663</xdr:rowOff>
    </xdr:to>
    <xdr:sp macro="" textlink="">
      <xdr:nvSpPr>
        <xdr:cNvPr id="196" name="楕円 195"/>
        <xdr:cNvSpPr/>
      </xdr:nvSpPr>
      <xdr:spPr>
        <a:xfrm>
          <a:off x="1079500" y="1010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42863</xdr:rowOff>
    </xdr:from>
    <xdr:to>
      <xdr:col>10</xdr:col>
      <xdr:colOff>114300</xdr:colOff>
      <xdr:row>59</xdr:row>
      <xdr:rowOff>77153</xdr:rowOff>
    </xdr:to>
    <xdr:cxnSp macro="">
      <xdr:nvCxnSpPr>
        <xdr:cNvPr id="197" name="直線コネクタ 196"/>
        <xdr:cNvCxnSpPr/>
      </xdr:nvCxnSpPr>
      <xdr:spPr>
        <a:xfrm>
          <a:off x="1130300" y="1015841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21607</xdr:rowOff>
    </xdr:from>
    <xdr:ext cx="405111" cy="259045"/>
    <xdr:sp macro="" textlink="">
      <xdr:nvSpPr>
        <xdr:cNvPr id="198" name="n_1aveValue【体育館・プール】&#10;有形固定資産減価償却率"/>
        <xdr:cNvSpPr txBox="1"/>
      </xdr:nvSpPr>
      <xdr:spPr>
        <a:xfrm>
          <a:off x="35820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4462</xdr:rowOff>
    </xdr:from>
    <xdr:ext cx="405111" cy="259045"/>
    <xdr:sp macro="" textlink="">
      <xdr:nvSpPr>
        <xdr:cNvPr id="199" name="n_2aveValue【体育館・プール】&#10;有形固定資産減価償却率"/>
        <xdr:cNvSpPr txBox="1"/>
      </xdr:nvSpPr>
      <xdr:spPr>
        <a:xfrm>
          <a:off x="2705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61612</xdr:rowOff>
    </xdr:from>
    <xdr:ext cx="405111" cy="259045"/>
    <xdr:sp macro="" textlink="">
      <xdr:nvSpPr>
        <xdr:cNvPr id="200" name="n_3aveValue【体育館・プール】&#10;有形固定資産減価償却率"/>
        <xdr:cNvSpPr txBox="1"/>
      </xdr:nvSpPr>
      <xdr:spPr>
        <a:xfrm>
          <a:off x="1816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64470</xdr:rowOff>
    </xdr:from>
    <xdr:ext cx="405111" cy="259045"/>
    <xdr:sp macro="" textlink="">
      <xdr:nvSpPr>
        <xdr:cNvPr id="201" name="n_4aveValue【体育館・プール】&#10;有形固定資産減価償却率"/>
        <xdr:cNvSpPr txBox="1"/>
      </xdr:nvSpPr>
      <xdr:spPr>
        <a:xfrm>
          <a:off x="927744" y="9837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47642</xdr:rowOff>
    </xdr:from>
    <xdr:ext cx="405111" cy="259045"/>
    <xdr:sp macro="" textlink="">
      <xdr:nvSpPr>
        <xdr:cNvPr id="202" name="n_1mainValue【体育館・プール】&#10;有形固定資産減価償却率"/>
        <xdr:cNvSpPr txBox="1"/>
      </xdr:nvSpPr>
      <xdr:spPr>
        <a:xfrm>
          <a:off x="35820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10495</xdr:rowOff>
    </xdr:from>
    <xdr:ext cx="405111" cy="259045"/>
    <xdr:sp macro="" textlink="">
      <xdr:nvSpPr>
        <xdr:cNvPr id="203" name="n_2mainValue【体育館・プール】&#10;有形固定資産減価償却率"/>
        <xdr:cNvSpPr txBox="1"/>
      </xdr:nvSpPr>
      <xdr:spPr>
        <a:xfrm>
          <a:off x="2705744" y="10297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119080</xdr:rowOff>
    </xdr:from>
    <xdr:ext cx="405111" cy="259045"/>
    <xdr:sp macro="" textlink="">
      <xdr:nvSpPr>
        <xdr:cNvPr id="204" name="n_3mainValue【体育館・プール】&#10;有形固定資産減価償却率"/>
        <xdr:cNvSpPr txBox="1"/>
      </xdr:nvSpPr>
      <xdr:spPr>
        <a:xfrm>
          <a:off x="1816744" y="10234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84790</xdr:rowOff>
    </xdr:from>
    <xdr:ext cx="405111" cy="259045"/>
    <xdr:sp macro="" textlink="">
      <xdr:nvSpPr>
        <xdr:cNvPr id="205" name="n_4mainValue【体育館・プール】&#10;有形固定資産減価償却率"/>
        <xdr:cNvSpPr txBox="1"/>
      </xdr:nvSpPr>
      <xdr:spPr>
        <a:xfrm>
          <a:off x="927744" y="10200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6" name="テキスト ボックス 215"/>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40822</xdr:rowOff>
    </xdr:from>
    <xdr:to>
      <xdr:col>54</xdr:col>
      <xdr:colOff>189865</xdr:colOff>
      <xdr:row>64</xdr:row>
      <xdr:rowOff>54428</xdr:rowOff>
    </xdr:to>
    <xdr:cxnSp macro="">
      <xdr:nvCxnSpPr>
        <xdr:cNvPr id="232" name="直線コネクタ 231"/>
        <xdr:cNvCxnSpPr/>
      </xdr:nvCxnSpPr>
      <xdr:spPr>
        <a:xfrm flipV="1">
          <a:off x="10476865" y="94705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58255</xdr:rowOff>
    </xdr:from>
    <xdr:ext cx="469744" cy="259045"/>
    <xdr:sp macro="" textlink="">
      <xdr:nvSpPr>
        <xdr:cNvPr id="233" name="【体育館・プール】&#10;一人当たり面積最小値テキスト"/>
        <xdr:cNvSpPr txBox="1"/>
      </xdr:nvSpPr>
      <xdr:spPr>
        <a:xfrm>
          <a:off x="10515600" y="1103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54428</xdr:rowOff>
    </xdr:from>
    <xdr:to>
      <xdr:col>55</xdr:col>
      <xdr:colOff>88900</xdr:colOff>
      <xdr:row>64</xdr:row>
      <xdr:rowOff>54428</xdr:rowOff>
    </xdr:to>
    <xdr:cxnSp macro="">
      <xdr:nvCxnSpPr>
        <xdr:cNvPr id="234" name="直線コネクタ 233"/>
        <xdr:cNvCxnSpPr/>
      </xdr:nvCxnSpPr>
      <xdr:spPr>
        <a:xfrm>
          <a:off x="10388600" y="11027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158949</xdr:rowOff>
    </xdr:from>
    <xdr:ext cx="469744" cy="259045"/>
    <xdr:sp macro="" textlink="">
      <xdr:nvSpPr>
        <xdr:cNvPr id="235" name="【体育館・プール】&#10;一人当たり面積最大値テキスト"/>
        <xdr:cNvSpPr txBox="1"/>
      </xdr:nvSpPr>
      <xdr:spPr>
        <a:xfrm>
          <a:off x="10515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40822</xdr:rowOff>
    </xdr:from>
    <xdr:to>
      <xdr:col>55</xdr:col>
      <xdr:colOff>88900</xdr:colOff>
      <xdr:row>55</xdr:row>
      <xdr:rowOff>40822</xdr:rowOff>
    </xdr:to>
    <xdr:cxnSp macro="">
      <xdr:nvCxnSpPr>
        <xdr:cNvPr id="236" name="直線コネクタ 235"/>
        <xdr:cNvCxnSpPr/>
      </xdr:nvCxnSpPr>
      <xdr:spPr>
        <a:xfrm>
          <a:off x="10388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64605</xdr:rowOff>
    </xdr:from>
    <xdr:ext cx="469744" cy="259045"/>
    <xdr:sp macro="" textlink="">
      <xdr:nvSpPr>
        <xdr:cNvPr id="237" name="【体育館・プール】&#10;一人当たり面積平均値テキスト"/>
        <xdr:cNvSpPr txBox="1"/>
      </xdr:nvSpPr>
      <xdr:spPr>
        <a:xfrm>
          <a:off x="10515600" y="10523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41728</xdr:rowOff>
    </xdr:from>
    <xdr:to>
      <xdr:col>55</xdr:col>
      <xdr:colOff>50800</xdr:colOff>
      <xdr:row>62</xdr:row>
      <xdr:rowOff>143328</xdr:rowOff>
    </xdr:to>
    <xdr:sp macro="" textlink="">
      <xdr:nvSpPr>
        <xdr:cNvPr id="238" name="フローチャート: 判断 237"/>
        <xdr:cNvSpPr/>
      </xdr:nvSpPr>
      <xdr:spPr>
        <a:xfrm>
          <a:off x="10426700" y="10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52615</xdr:rowOff>
    </xdr:from>
    <xdr:to>
      <xdr:col>50</xdr:col>
      <xdr:colOff>165100</xdr:colOff>
      <xdr:row>62</xdr:row>
      <xdr:rowOff>154215</xdr:rowOff>
    </xdr:to>
    <xdr:sp macro="" textlink="">
      <xdr:nvSpPr>
        <xdr:cNvPr id="239" name="フローチャート: 判断 238"/>
        <xdr:cNvSpPr/>
      </xdr:nvSpPr>
      <xdr:spPr>
        <a:xfrm>
          <a:off x="9588500" y="1068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85272</xdr:rowOff>
    </xdr:from>
    <xdr:to>
      <xdr:col>46</xdr:col>
      <xdr:colOff>38100</xdr:colOff>
      <xdr:row>63</xdr:row>
      <xdr:rowOff>15422</xdr:rowOff>
    </xdr:to>
    <xdr:sp macro="" textlink="">
      <xdr:nvSpPr>
        <xdr:cNvPr id="240" name="フローチャート: 判断 239"/>
        <xdr:cNvSpPr/>
      </xdr:nvSpPr>
      <xdr:spPr>
        <a:xfrm>
          <a:off x="8699500" y="107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41728</xdr:rowOff>
    </xdr:from>
    <xdr:to>
      <xdr:col>41</xdr:col>
      <xdr:colOff>101600</xdr:colOff>
      <xdr:row>62</xdr:row>
      <xdr:rowOff>143328</xdr:rowOff>
    </xdr:to>
    <xdr:sp macro="" textlink="">
      <xdr:nvSpPr>
        <xdr:cNvPr id="241" name="フローチャート: 判断 240"/>
        <xdr:cNvSpPr/>
      </xdr:nvSpPr>
      <xdr:spPr>
        <a:xfrm>
          <a:off x="7810500" y="10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161472</xdr:rowOff>
    </xdr:from>
    <xdr:to>
      <xdr:col>36</xdr:col>
      <xdr:colOff>165100</xdr:colOff>
      <xdr:row>63</xdr:row>
      <xdr:rowOff>91622</xdr:rowOff>
    </xdr:to>
    <xdr:sp macro="" textlink="">
      <xdr:nvSpPr>
        <xdr:cNvPr id="242" name="フローチャート: 判断 241"/>
        <xdr:cNvSpPr/>
      </xdr:nvSpPr>
      <xdr:spPr>
        <a:xfrm>
          <a:off x="6921500" y="1079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22678</xdr:rowOff>
    </xdr:from>
    <xdr:to>
      <xdr:col>55</xdr:col>
      <xdr:colOff>50800</xdr:colOff>
      <xdr:row>63</xdr:row>
      <xdr:rowOff>124278</xdr:rowOff>
    </xdr:to>
    <xdr:sp macro="" textlink="">
      <xdr:nvSpPr>
        <xdr:cNvPr id="248" name="楕円 247"/>
        <xdr:cNvSpPr/>
      </xdr:nvSpPr>
      <xdr:spPr>
        <a:xfrm>
          <a:off x="104267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1105</xdr:rowOff>
    </xdr:from>
    <xdr:ext cx="469744" cy="259045"/>
    <xdr:sp macro="" textlink="">
      <xdr:nvSpPr>
        <xdr:cNvPr id="249" name="【体育館・プール】&#10;一人当たり面積該当値テキスト"/>
        <xdr:cNvSpPr txBox="1"/>
      </xdr:nvSpPr>
      <xdr:spPr>
        <a:xfrm>
          <a:off x="10515600" y="1080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22678</xdr:rowOff>
    </xdr:from>
    <xdr:to>
      <xdr:col>50</xdr:col>
      <xdr:colOff>165100</xdr:colOff>
      <xdr:row>63</xdr:row>
      <xdr:rowOff>124278</xdr:rowOff>
    </xdr:to>
    <xdr:sp macro="" textlink="">
      <xdr:nvSpPr>
        <xdr:cNvPr id="250" name="楕円 249"/>
        <xdr:cNvSpPr/>
      </xdr:nvSpPr>
      <xdr:spPr>
        <a:xfrm>
          <a:off x="95885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73478</xdr:rowOff>
    </xdr:from>
    <xdr:to>
      <xdr:col>55</xdr:col>
      <xdr:colOff>0</xdr:colOff>
      <xdr:row>63</xdr:row>
      <xdr:rowOff>73478</xdr:rowOff>
    </xdr:to>
    <xdr:cxnSp macro="">
      <xdr:nvCxnSpPr>
        <xdr:cNvPr id="251" name="直線コネクタ 250"/>
        <xdr:cNvCxnSpPr/>
      </xdr:nvCxnSpPr>
      <xdr:spPr>
        <a:xfrm>
          <a:off x="9639300" y="10874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11793</xdr:rowOff>
    </xdr:from>
    <xdr:to>
      <xdr:col>46</xdr:col>
      <xdr:colOff>38100</xdr:colOff>
      <xdr:row>63</xdr:row>
      <xdr:rowOff>113393</xdr:rowOff>
    </xdr:to>
    <xdr:sp macro="" textlink="">
      <xdr:nvSpPr>
        <xdr:cNvPr id="252" name="楕円 251"/>
        <xdr:cNvSpPr/>
      </xdr:nvSpPr>
      <xdr:spPr>
        <a:xfrm>
          <a:off x="86995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62593</xdr:rowOff>
    </xdr:from>
    <xdr:to>
      <xdr:col>50</xdr:col>
      <xdr:colOff>114300</xdr:colOff>
      <xdr:row>63</xdr:row>
      <xdr:rowOff>73478</xdr:rowOff>
    </xdr:to>
    <xdr:cxnSp macro="">
      <xdr:nvCxnSpPr>
        <xdr:cNvPr id="253" name="直線コネクタ 252"/>
        <xdr:cNvCxnSpPr/>
      </xdr:nvCxnSpPr>
      <xdr:spPr>
        <a:xfrm>
          <a:off x="8750300" y="108639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11793</xdr:rowOff>
    </xdr:from>
    <xdr:to>
      <xdr:col>41</xdr:col>
      <xdr:colOff>101600</xdr:colOff>
      <xdr:row>63</xdr:row>
      <xdr:rowOff>113393</xdr:rowOff>
    </xdr:to>
    <xdr:sp macro="" textlink="">
      <xdr:nvSpPr>
        <xdr:cNvPr id="254" name="楕円 253"/>
        <xdr:cNvSpPr/>
      </xdr:nvSpPr>
      <xdr:spPr>
        <a:xfrm>
          <a:off x="78105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62593</xdr:rowOff>
    </xdr:from>
    <xdr:to>
      <xdr:col>45</xdr:col>
      <xdr:colOff>177800</xdr:colOff>
      <xdr:row>63</xdr:row>
      <xdr:rowOff>62593</xdr:rowOff>
    </xdr:to>
    <xdr:cxnSp macro="">
      <xdr:nvCxnSpPr>
        <xdr:cNvPr id="255" name="直線コネクタ 254"/>
        <xdr:cNvCxnSpPr/>
      </xdr:nvCxnSpPr>
      <xdr:spPr>
        <a:xfrm>
          <a:off x="7861300" y="1086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11793</xdr:rowOff>
    </xdr:from>
    <xdr:to>
      <xdr:col>36</xdr:col>
      <xdr:colOff>165100</xdr:colOff>
      <xdr:row>63</xdr:row>
      <xdr:rowOff>113393</xdr:rowOff>
    </xdr:to>
    <xdr:sp macro="" textlink="">
      <xdr:nvSpPr>
        <xdr:cNvPr id="256" name="楕円 255"/>
        <xdr:cNvSpPr/>
      </xdr:nvSpPr>
      <xdr:spPr>
        <a:xfrm>
          <a:off x="69215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62593</xdr:rowOff>
    </xdr:from>
    <xdr:to>
      <xdr:col>41</xdr:col>
      <xdr:colOff>50800</xdr:colOff>
      <xdr:row>63</xdr:row>
      <xdr:rowOff>62593</xdr:rowOff>
    </xdr:to>
    <xdr:cxnSp macro="">
      <xdr:nvCxnSpPr>
        <xdr:cNvPr id="257" name="直線コネクタ 256"/>
        <xdr:cNvCxnSpPr/>
      </xdr:nvCxnSpPr>
      <xdr:spPr>
        <a:xfrm>
          <a:off x="6972300" y="1086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170742</xdr:rowOff>
    </xdr:from>
    <xdr:ext cx="469744" cy="259045"/>
    <xdr:sp macro="" textlink="">
      <xdr:nvSpPr>
        <xdr:cNvPr id="258" name="n_1aveValue【体育館・プール】&#10;一人当たり面積"/>
        <xdr:cNvSpPr txBox="1"/>
      </xdr:nvSpPr>
      <xdr:spPr>
        <a:xfrm>
          <a:off x="9391727" y="1045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31949</xdr:rowOff>
    </xdr:from>
    <xdr:ext cx="469744" cy="259045"/>
    <xdr:sp macro="" textlink="">
      <xdr:nvSpPr>
        <xdr:cNvPr id="259" name="n_2aveValue【体育館・プール】&#10;一人当たり面積"/>
        <xdr:cNvSpPr txBox="1"/>
      </xdr:nvSpPr>
      <xdr:spPr>
        <a:xfrm>
          <a:off x="8515427" y="1049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159855</xdr:rowOff>
    </xdr:from>
    <xdr:ext cx="469744" cy="259045"/>
    <xdr:sp macro="" textlink="">
      <xdr:nvSpPr>
        <xdr:cNvPr id="260" name="n_3aveValue【体育館・プール】&#10;一人当たり面積"/>
        <xdr:cNvSpPr txBox="1"/>
      </xdr:nvSpPr>
      <xdr:spPr>
        <a:xfrm>
          <a:off x="7626427" y="1044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108149</xdr:rowOff>
    </xdr:from>
    <xdr:ext cx="469744" cy="259045"/>
    <xdr:sp macro="" textlink="">
      <xdr:nvSpPr>
        <xdr:cNvPr id="261" name="n_4aveValue【体育館・プール】&#10;一人当たり面積"/>
        <xdr:cNvSpPr txBox="1"/>
      </xdr:nvSpPr>
      <xdr:spPr>
        <a:xfrm>
          <a:off x="6737427" y="1056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115405</xdr:rowOff>
    </xdr:from>
    <xdr:ext cx="469744" cy="259045"/>
    <xdr:sp macro="" textlink="">
      <xdr:nvSpPr>
        <xdr:cNvPr id="262" name="n_1mainValue【体育館・プール】&#10;一人当たり面積"/>
        <xdr:cNvSpPr txBox="1"/>
      </xdr:nvSpPr>
      <xdr:spPr>
        <a:xfrm>
          <a:off x="9391727" y="1091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104520</xdr:rowOff>
    </xdr:from>
    <xdr:ext cx="469744" cy="259045"/>
    <xdr:sp macro="" textlink="">
      <xdr:nvSpPr>
        <xdr:cNvPr id="263" name="n_2mainValue【体育館・プール】&#10;一人当たり面積"/>
        <xdr:cNvSpPr txBox="1"/>
      </xdr:nvSpPr>
      <xdr:spPr>
        <a:xfrm>
          <a:off x="8515427" y="1090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104520</xdr:rowOff>
    </xdr:from>
    <xdr:ext cx="469744" cy="259045"/>
    <xdr:sp macro="" textlink="">
      <xdr:nvSpPr>
        <xdr:cNvPr id="264" name="n_3mainValue【体育館・プール】&#10;一人当たり面積"/>
        <xdr:cNvSpPr txBox="1"/>
      </xdr:nvSpPr>
      <xdr:spPr>
        <a:xfrm>
          <a:off x="7626427" y="1090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104520</xdr:rowOff>
    </xdr:from>
    <xdr:ext cx="469744" cy="259045"/>
    <xdr:sp macro="" textlink="">
      <xdr:nvSpPr>
        <xdr:cNvPr id="265" name="n_4mainValue【体育館・プール】&#10;一人当たり面積"/>
        <xdr:cNvSpPr txBox="1"/>
      </xdr:nvSpPr>
      <xdr:spPr>
        <a:xfrm>
          <a:off x="6737427" y="1090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8" name="テキスト ボックス 27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64770</xdr:rowOff>
    </xdr:from>
    <xdr:to>
      <xdr:col>24</xdr:col>
      <xdr:colOff>62865</xdr:colOff>
      <xdr:row>85</xdr:row>
      <xdr:rowOff>163830</xdr:rowOff>
    </xdr:to>
    <xdr:cxnSp macro="">
      <xdr:nvCxnSpPr>
        <xdr:cNvPr id="290" name="直線コネクタ 289"/>
        <xdr:cNvCxnSpPr/>
      </xdr:nvCxnSpPr>
      <xdr:spPr>
        <a:xfrm flipV="1">
          <a:off x="4634865" y="1326642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167657</xdr:rowOff>
    </xdr:from>
    <xdr:ext cx="405111" cy="259045"/>
    <xdr:sp macro="" textlink="">
      <xdr:nvSpPr>
        <xdr:cNvPr id="291" name="【福祉施設】&#10;有形固定資産減価償却率最小値テキスト"/>
        <xdr:cNvSpPr txBox="1"/>
      </xdr:nvSpPr>
      <xdr:spPr>
        <a:xfrm>
          <a:off x="4673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163830</xdr:rowOff>
    </xdr:from>
    <xdr:to>
      <xdr:col>24</xdr:col>
      <xdr:colOff>152400</xdr:colOff>
      <xdr:row>85</xdr:row>
      <xdr:rowOff>163830</xdr:rowOff>
    </xdr:to>
    <xdr:cxnSp macro="">
      <xdr:nvCxnSpPr>
        <xdr:cNvPr id="292" name="直線コネクタ 291"/>
        <xdr:cNvCxnSpPr/>
      </xdr:nvCxnSpPr>
      <xdr:spPr>
        <a:xfrm>
          <a:off x="4546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11447</xdr:rowOff>
    </xdr:from>
    <xdr:ext cx="405111" cy="259045"/>
    <xdr:sp macro="" textlink="">
      <xdr:nvSpPr>
        <xdr:cNvPr id="293" name="【福祉施設】&#10;有形固定資産減価償却率最大値テキスト"/>
        <xdr:cNvSpPr txBox="1"/>
      </xdr:nvSpPr>
      <xdr:spPr>
        <a:xfrm>
          <a:off x="4673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64770</xdr:rowOff>
    </xdr:from>
    <xdr:to>
      <xdr:col>24</xdr:col>
      <xdr:colOff>152400</xdr:colOff>
      <xdr:row>77</xdr:row>
      <xdr:rowOff>64770</xdr:rowOff>
    </xdr:to>
    <xdr:cxnSp macro="">
      <xdr:nvCxnSpPr>
        <xdr:cNvPr id="294" name="直線コネクタ 293"/>
        <xdr:cNvCxnSpPr/>
      </xdr:nvCxnSpPr>
      <xdr:spPr>
        <a:xfrm>
          <a:off x="4546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154957</xdr:rowOff>
    </xdr:from>
    <xdr:ext cx="405111" cy="259045"/>
    <xdr:sp macro="" textlink="">
      <xdr:nvSpPr>
        <xdr:cNvPr id="295" name="【福祉施設】&#10;有形固定資産減価償却率平均値テキスト"/>
        <xdr:cNvSpPr txBox="1"/>
      </xdr:nvSpPr>
      <xdr:spPr>
        <a:xfrm>
          <a:off x="4673600" y="1387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132080</xdr:rowOff>
    </xdr:from>
    <xdr:to>
      <xdr:col>24</xdr:col>
      <xdr:colOff>114300</xdr:colOff>
      <xdr:row>82</xdr:row>
      <xdr:rowOff>62230</xdr:rowOff>
    </xdr:to>
    <xdr:sp macro="" textlink="">
      <xdr:nvSpPr>
        <xdr:cNvPr id="296" name="フローチャート: 判断 295"/>
        <xdr:cNvSpPr/>
      </xdr:nvSpPr>
      <xdr:spPr>
        <a:xfrm>
          <a:off x="4584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97" name="フローチャート: 判断 296"/>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25400</xdr:rowOff>
    </xdr:from>
    <xdr:to>
      <xdr:col>15</xdr:col>
      <xdr:colOff>101600</xdr:colOff>
      <xdr:row>81</xdr:row>
      <xdr:rowOff>127000</xdr:rowOff>
    </xdr:to>
    <xdr:sp macro="" textlink="">
      <xdr:nvSpPr>
        <xdr:cNvPr id="298" name="フローチャート: 判断 297"/>
        <xdr:cNvSpPr/>
      </xdr:nvSpPr>
      <xdr:spPr>
        <a:xfrm>
          <a:off x="2857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147320</xdr:rowOff>
    </xdr:from>
    <xdr:to>
      <xdr:col>10</xdr:col>
      <xdr:colOff>165100</xdr:colOff>
      <xdr:row>81</xdr:row>
      <xdr:rowOff>77470</xdr:rowOff>
    </xdr:to>
    <xdr:sp macro="" textlink="">
      <xdr:nvSpPr>
        <xdr:cNvPr id="299" name="フローチャート: 判断 298"/>
        <xdr:cNvSpPr/>
      </xdr:nvSpPr>
      <xdr:spPr>
        <a:xfrm>
          <a:off x="1968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55880</xdr:rowOff>
    </xdr:from>
    <xdr:to>
      <xdr:col>6</xdr:col>
      <xdr:colOff>38100</xdr:colOff>
      <xdr:row>81</xdr:row>
      <xdr:rowOff>157480</xdr:rowOff>
    </xdr:to>
    <xdr:sp macro="" textlink="">
      <xdr:nvSpPr>
        <xdr:cNvPr id="300" name="フローチャート: 判断 299"/>
        <xdr:cNvSpPr/>
      </xdr:nvSpPr>
      <xdr:spPr>
        <a:xfrm>
          <a:off x="1079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17780</xdr:rowOff>
    </xdr:from>
    <xdr:to>
      <xdr:col>24</xdr:col>
      <xdr:colOff>114300</xdr:colOff>
      <xdr:row>82</xdr:row>
      <xdr:rowOff>119380</xdr:rowOff>
    </xdr:to>
    <xdr:sp macro="" textlink="">
      <xdr:nvSpPr>
        <xdr:cNvPr id="306" name="楕円 305"/>
        <xdr:cNvSpPr/>
      </xdr:nvSpPr>
      <xdr:spPr>
        <a:xfrm>
          <a:off x="45847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167657</xdr:rowOff>
    </xdr:from>
    <xdr:ext cx="405111" cy="259045"/>
    <xdr:sp macro="" textlink="">
      <xdr:nvSpPr>
        <xdr:cNvPr id="307" name="【福祉施設】&#10;有形固定資産減価償却率該当値テキスト"/>
        <xdr:cNvSpPr txBox="1"/>
      </xdr:nvSpPr>
      <xdr:spPr>
        <a:xfrm>
          <a:off x="4673600"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86361</xdr:rowOff>
    </xdr:from>
    <xdr:to>
      <xdr:col>20</xdr:col>
      <xdr:colOff>38100</xdr:colOff>
      <xdr:row>82</xdr:row>
      <xdr:rowOff>16511</xdr:rowOff>
    </xdr:to>
    <xdr:sp macro="" textlink="">
      <xdr:nvSpPr>
        <xdr:cNvPr id="308" name="楕円 307"/>
        <xdr:cNvSpPr/>
      </xdr:nvSpPr>
      <xdr:spPr>
        <a:xfrm>
          <a:off x="37465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137161</xdr:rowOff>
    </xdr:from>
    <xdr:to>
      <xdr:col>24</xdr:col>
      <xdr:colOff>63500</xdr:colOff>
      <xdr:row>82</xdr:row>
      <xdr:rowOff>68580</xdr:rowOff>
    </xdr:to>
    <xdr:cxnSp macro="">
      <xdr:nvCxnSpPr>
        <xdr:cNvPr id="309" name="直線コネクタ 308"/>
        <xdr:cNvCxnSpPr/>
      </xdr:nvCxnSpPr>
      <xdr:spPr>
        <a:xfrm>
          <a:off x="3797300" y="14024611"/>
          <a:ext cx="8382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166370</xdr:rowOff>
    </xdr:from>
    <xdr:to>
      <xdr:col>15</xdr:col>
      <xdr:colOff>101600</xdr:colOff>
      <xdr:row>81</xdr:row>
      <xdr:rowOff>96520</xdr:rowOff>
    </xdr:to>
    <xdr:sp macro="" textlink="">
      <xdr:nvSpPr>
        <xdr:cNvPr id="310" name="楕円 309"/>
        <xdr:cNvSpPr/>
      </xdr:nvSpPr>
      <xdr:spPr>
        <a:xfrm>
          <a:off x="2857500" y="1388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45720</xdr:rowOff>
    </xdr:from>
    <xdr:to>
      <xdr:col>19</xdr:col>
      <xdr:colOff>177800</xdr:colOff>
      <xdr:row>81</xdr:row>
      <xdr:rowOff>137161</xdr:rowOff>
    </xdr:to>
    <xdr:cxnSp macro="">
      <xdr:nvCxnSpPr>
        <xdr:cNvPr id="311" name="直線コネクタ 310"/>
        <xdr:cNvCxnSpPr/>
      </xdr:nvCxnSpPr>
      <xdr:spPr>
        <a:xfrm>
          <a:off x="2908300" y="1393317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63500</xdr:rowOff>
    </xdr:from>
    <xdr:to>
      <xdr:col>10</xdr:col>
      <xdr:colOff>165100</xdr:colOff>
      <xdr:row>80</xdr:row>
      <xdr:rowOff>165100</xdr:rowOff>
    </xdr:to>
    <xdr:sp macro="" textlink="">
      <xdr:nvSpPr>
        <xdr:cNvPr id="312" name="楕円 311"/>
        <xdr:cNvSpPr/>
      </xdr:nvSpPr>
      <xdr:spPr>
        <a:xfrm>
          <a:off x="1968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114300</xdr:rowOff>
    </xdr:from>
    <xdr:to>
      <xdr:col>15</xdr:col>
      <xdr:colOff>50800</xdr:colOff>
      <xdr:row>81</xdr:row>
      <xdr:rowOff>45720</xdr:rowOff>
    </xdr:to>
    <xdr:cxnSp macro="">
      <xdr:nvCxnSpPr>
        <xdr:cNvPr id="313" name="直線コネクタ 312"/>
        <xdr:cNvCxnSpPr/>
      </xdr:nvCxnSpPr>
      <xdr:spPr>
        <a:xfrm>
          <a:off x="2019300" y="1383030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97789</xdr:rowOff>
    </xdr:from>
    <xdr:to>
      <xdr:col>6</xdr:col>
      <xdr:colOff>38100</xdr:colOff>
      <xdr:row>81</xdr:row>
      <xdr:rowOff>27939</xdr:rowOff>
    </xdr:to>
    <xdr:sp macro="" textlink="">
      <xdr:nvSpPr>
        <xdr:cNvPr id="314" name="楕円 313"/>
        <xdr:cNvSpPr/>
      </xdr:nvSpPr>
      <xdr:spPr>
        <a:xfrm>
          <a:off x="1079500" y="1381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114300</xdr:rowOff>
    </xdr:from>
    <xdr:to>
      <xdr:col>10</xdr:col>
      <xdr:colOff>114300</xdr:colOff>
      <xdr:row>80</xdr:row>
      <xdr:rowOff>148589</xdr:rowOff>
    </xdr:to>
    <xdr:cxnSp macro="">
      <xdr:nvCxnSpPr>
        <xdr:cNvPr id="315" name="直線コネクタ 314"/>
        <xdr:cNvCxnSpPr/>
      </xdr:nvCxnSpPr>
      <xdr:spPr>
        <a:xfrm flipV="1">
          <a:off x="1130300" y="138303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26688</xdr:rowOff>
    </xdr:from>
    <xdr:ext cx="405111" cy="259045"/>
    <xdr:sp macro="" textlink="">
      <xdr:nvSpPr>
        <xdr:cNvPr id="316" name="n_1aveValue【福祉施設】&#10;有形固定資産減価償却率"/>
        <xdr:cNvSpPr txBox="1"/>
      </xdr:nvSpPr>
      <xdr:spPr>
        <a:xfrm>
          <a:off x="3582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118127</xdr:rowOff>
    </xdr:from>
    <xdr:ext cx="405111" cy="259045"/>
    <xdr:sp macro="" textlink="">
      <xdr:nvSpPr>
        <xdr:cNvPr id="317" name="n_2aveValue【福祉施設】&#10;有形固定資産減価償却率"/>
        <xdr:cNvSpPr txBox="1"/>
      </xdr:nvSpPr>
      <xdr:spPr>
        <a:xfrm>
          <a:off x="27057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68597</xdr:rowOff>
    </xdr:from>
    <xdr:ext cx="405111" cy="259045"/>
    <xdr:sp macro="" textlink="">
      <xdr:nvSpPr>
        <xdr:cNvPr id="318" name="n_3aveValue【福祉施設】&#10;有形固定資産減価償却率"/>
        <xdr:cNvSpPr txBox="1"/>
      </xdr:nvSpPr>
      <xdr:spPr>
        <a:xfrm>
          <a:off x="18167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148607</xdr:rowOff>
    </xdr:from>
    <xdr:ext cx="405111" cy="259045"/>
    <xdr:sp macro="" textlink="">
      <xdr:nvSpPr>
        <xdr:cNvPr id="319" name="n_4aveValue【福祉施設】&#10;有形固定資産減価償却率"/>
        <xdr:cNvSpPr txBox="1"/>
      </xdr:nvSpPr>
      <xdr:spPr>
        <a:xfrm>
          <a:off x="9277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33038</xdr:rowOff>
    </xdr:from>
    <xdr:ext cx="405111" cy="259045"/>
    <xdr:sp macro="" textlink="">
      <xdr:nvSpPr>
        <xdr:cNvPr id="320" name="n_1mainValue【福祉施設】&#10;有形固定資産減価償却率"/>
        <xdr:cNvSpPr txBox="1"/>
      </xdr:nvSpPr>
      <xdr:spPr>
        <a:xfrm>
          <a:off x="35820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113047</xdr:rowOff>
    </xdr:from>
    <xdr:ext cx="405111" cy="259045"/>
    <xdr:sp macro="" textlink="">
      <xdr:nvSpPr>
        <xdr:cNvPr id="321" name="n_2mainValue【福祉施設】&#10;有形固定資産減価償却率"/>
        <xdr:cNvSpPr txBox="1"/>
      </xdr:nvSpPr>
      <xdr:spPr>
        <a:xfrm>
          <a:off x="2705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10177</xdr:rowOff>
    </xdr:from>
    <xdr:ext cx="405111" cy="259045"/>
    <xdr:sp macro="" textlink="">
      <xdr:nvSpPr>
        <xdr:cNvPr id="322" name="n_3mainValue【福祉施設】&#10;有形固定資産減価償却率"/>
        <xdr:cNvSpPr txBox="1"/>
      </xdr:nvSpPr>
      <xdr:spPr>
        <a:xfrm>
          <a:off x="181674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44466</xdr:rowOff>
    </xdr:from>
    <xdr:ext cx="405111" cy="259045"/>
    <xdr:sp macro="" textlink="">
      <xdr:nvSpPr>
        <xdr:cNvPr id="323" name="n_4mainValue【福祉施設】&#10;有形固定資産減価償却率"/>
        <xdr:cNvSpPr txBox="1"/>
      </xdr:nvSpPr>
      <xdr:spPr>
        <a:xfrm>
          <a:off x="927744"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7" name="テキスト ボックス 33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9" name="テキスト ボックス 33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1" name="テキスト ボックス 34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3" name="テキスト ボックス 34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5" name="テキスト ボックス 34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149134</xdr:rowOff>
    </xdr:to>
    <xdr:cxnSp macro="">
      <xdr:nvCxnSpPr>
        <xdr:cNvPr id="349" name="直線コネクタ 348"/>
        <xdr:cNvCxnSpPr/>
      </xdr:nvCxnSpPr>
      <xdr:spPr>
        <a:xfrm flipV="1">
          <a:off x="10476865" y="13365480"/>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50"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51" name="直線コネクタ 350"/>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52" name="【福祉施設】&#10;一人当たり面積最大値テキスト"/>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53" name="直線コネクタ 352"/>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8545</xdr:rowOff>
    </xdr:from>
    <xdr:ext cx="469744" cy="259045"/>
    <xdr:sp macro="" textlink="">
      <xdr:nvSpPr>
        <xdr:cNvPr id="354" name="【福祉施設】&#10;一人当たり面積平均値テキスト"/>
        <xdr:cNvSpPr txBox="1"/>
      </xdr:nvSpPr>
      <xdr:spPr>
        <a:xfrm>
          <a:off x="10515600" y="144103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157118</xdr:rowOff>
    </xdr:from>
    <xdr:to>
      <xdr:col>55</xdr:col>
      <xdr:colOff>50800</xdr:colOff>
      <xdr:row>85</xdr:row>
      <xdr:rowOff>87268</xdr:rowOff>
    </xdr:to>
    <xdr:sp macro="" textlink="">
      <xdr:nvSpPr>
        <xdr:cNvPr id="355" name="フローチャート: 判断 354"/>
        <xdr:cNvSpPr/>
      </xdr:nvSpPr>
      <xdr:spPr>
        <a:xfrm>
          <a:off x="10426700" y="1455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1995</xdr:rowOff>
    </xdr:from>
    <xdr:to>
      <xdr:col>50</xdr:col>
      <xdr:colOff>165100</xdr:colOff>
      <xdr:row>85</xdr:row>
      <xdr:rowOff>103595</xdr:rowOff>
    </xdr:to>
    <xdr:sp macro="" textlink="">
      <xdr:nvSpPr>
        <xdr:cNvPr id="356" name="フローチャート: 判断 355"/>
        <xdr:cNvSpPr/>
      </xdr:nvSpPr>
      <xdr:spPr>
        <a:xfrm>
          <a:off x="9588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21589</xdr:rowOff>
    </xdr:from>
    <xdr:to>
      <xdr:col>46</xdr:col>
      <xdr:colOff>38100</xdr:colOff>
      <xdr:row>85</xdr:row>
      <xdr:rowOff>123189</xdr:rowOff>
    </xdr:to>
    <xdr:sp macro="" textlink="">
      <xdr:nvSpPr>
        <xdr:cNvPr id="357" name="フローチャート: 判断 356"/>
        <xdr:cNvSpPr/>
      </xdr:nvSpPr>
      <xdr:spPr>
        <a:xfrm>
          <a:off x="8699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5262</xdr:rowOff>
    </xdr:from>
    <xdr:to>
      <xdr:col>41</xdr:col>
      <xdr:colOff>101600</xdr:colOff>
      <xdr:row>85</xdr:row>
      <xdr:rowOff>106862</xdr:rowOff>
    </xdr:to>
    <xdr:sp macro="" textlink="">
      <xdr:nvSpPr>
        <xdr:cNvPr id="358" name="フローチャート: 判断 357"/>
        <xdr:cNvSpPr/>
      </xdr:nvSpPr>
      <xdr:spPr>
        <a:xfrm>
          <a:off x="7810500" y="1457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77107</xdr:rowOff>
    </xdr:from>
    <xdr:to>
      <xdr:col>36</xdr:col>
      <xdr:colOff>165100</xdr:colOff>
      <xdr:row>86</xdr:row>
      <xdr:rowOff>7257</xdr:rowOff>
    </xdr:to>
    <xdr:sp macro="" textlink="">
      <xdr:nvSpPr>
        <xdr:cNvPr id="359" name="フローチャート: 判断 358"/>
        <xdr:cNvSpPr/>
      </xdr:nvSpPr>
      <xdr:spPr>
        <a:xfrm>
          <a:off x="6921500" y="1465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119562</xdr:rowOff>
    </xdr:from>
    <xdr:to>
      <xdr:col>55</xdr:col>
      <xdr:colOff>50800</xdr:colOff>
      <xdr:row>86</xdr:row>
      <xdr:rowOff>49712</xdr:rowOff>
    </xdr:to>
    <xdr:sp macro="" textlink="">
      <xdr:nvSpPr>
        <xdr:cNvPr id="365" name="楕円 364"/>
        <xdr:cNvSpPr/>
      </xdr:nvSpPr>
      <xdr:spPr>
        <a:xfrm>
          <a:off x="10426700" y="146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97989</xdr:rowOff>
    </xdr:from>
    <xdr:ext cx="469744" cy="259045"/>
    <xdr:sp macro="" textlink="">
      <xdr:nvSpPr>
        <xdr:cNvPr id="366" name="【福祉施設】&#10;一人当たり面積該当値テキスト"/>
        <xdr:cNvSpPr txBox="1"/>
      </xdr:nvSpPr>
      <xdr:spPr>
        <a:xfrm>
          <a:off x="10515600" y="1467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119562</xdr:rowOff>
    </xdr:from>
    <xdr:to>
      <xdr:col>50</xdr:col>
      <xdr:colOff>165100</xdr:colOff>
      <xdr:row>86</xdr:row>
      <xdr:rowOff>49712</xdr:rowOff>
    </xdr:to>
    <xdr:sp macro="" textlink="">
      <xdr:nvSpPr>
        <xdr:cNvPr id="367" name="楕円 366"/>
        <xdr:cNvSpPr/>
      </xdr:nvSpPr>
      <xdr:spPr>
        <a:xfrm>
          <a:off x="9588500" y="146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170362</xdr:rowOff>
    </xdr:from>
    <xdr:to>
      <xdr:col>55</xdr:col>
      <xdr:colOff>0</xdr:colOff>
      <xdr:row>85</xdr:row>
      <xdr:rowOff>170362</xdr:rowOff>
    </xdr:to>
    <xdr:cxnSp macro="">
      <xdr:nvCxnSpPr>
        <xdr:cNvPr id="368" name="直線コネクタ 367"/>
        <xdr:cNvCxnSpPr/>
      </xdr:nvCxnSpPr>
      <xdr:spPr>
        <a:xfrm>
          <a:off x="9639300" y="147436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119562</xdr:rowOff>
    </xdr:from>
    <xdr:to>
      <xdr:col>46</xdr:col>
      <xdr:colOff>38100</xdr:colOff>
      <xdr:row>86</xdr:row>
      <xdr:rowOff>49712</xdr:rowOff>
    </xdr:to>
    <xdr:sp macro="" textlink="">
      <xdr:nvSpPr>
        <xdr:cNvPr id="369" name="楕円 368"/>
        <xdr:cNvSpPr/>
      </xdr:nvSpPr>
      <xdr:spPr>
        <a:xfrm>
          <a:off x="8699500" y="146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170362</xdr:rowOff>
    </xdr:from>
    <xdr:to>
      <xdr:col>50</xdr:col>
      <xdr:colOff>114300</xdr:colOff>
      <xdr:row>85</xdr:row>
      <xdr:rowOff>170362</xdr:rowOff>
    </xdr:to>
    <xdr:cxnSp macro="">
      <xdr:nvCxnSpPr>
        <xdr:cNvPr id="370" name="直線コネクタ 369"/>
        <xdr:cNvCxnSpPr/>
      </xdr:nvCxnSpPr>
      <xdr:spPr>
        <a:xfrm>
          <a:off x="8750300" y="14743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119562</xdr:rowOff>
    </xdr:from>
    <xdr:to>
      <xdr:col>41</xdr:col>
      <xdr:colOff>101600</xdr:colOff>
      <xdr:row>86</xdr:row>
      <xdr:rowOff>49712</xdr:rowOff>
    </xdr:to>
    <xdr:sp macro="" textlink="">
      <xdr:nvSpPr>
        <xdr:cNvPr id="371" name="楕円 370"/>
        <xdr:cNvSpPr/>
      </xdr:nvSpPr>
      <xdr:spPr>
        <a:xfrm>
          <a:off x="7810500" y="146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170362</xdr:rowOff>
    </xdr:from>
    <xdr:to>
      <xdr:col>45</xdr:col>
      <xdr:colOff>177800</xdr:colOff>
      <xdr:row>85</xdr:row>
      <xdr:rowOff>170362</xdr:rowOff>
    </xdr:to>
    <xdr:cxnSp macro="">
      <xdr:nvCxnSpPr>
        <xdr:cNvPr id="372" name="直線コネクタ 371"/>
        <xdr:cNvCxnSpPr/>
      </xdr:nvCxnSpPr>
      <xdr:spPr>
        <a:xfrm>
          <a:off x="7861300" y="14743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116295</xdr:rowOff>
    </xdr:from>
    <xdr:to>
      <xdr:col>36</xdr:col>
      <xdr:colOff>165100</xdr:colOff>
      <xdr:row>86</xdr:row>
      <xdr:rowOff>46445</xdr:rowOff>
    </xdr:to>
    <xdr:sp macro="" textlink="">
      <xdr:nvSpPr>
        <xdr:cNvPr id="373" name="楕円 372"/>
        <xdr:cNvSpPr/>
      </xdr:nvSpPr>
      <xdr:spPr>
        <a:xfrm>
          <a:off x="6921500" y="1468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167095</xdr:rowOff>
    </xdr:from>
    <xdr:to>
      <xdr:col>41</xdr:col>
      <xdr:colOff>50800</xdr:colOff>
      <xdr:row>85</xdr:row>
      <xdr:rowOff>170362</xdr:rowOff>
    </xdr:to>
    <xdr:cxnSp macro="">
      <xdr:nvCxnSpPr>
        <xdr:cNvPr id="374" name="直線コネクタ 373"/>
        <xdr:cNvCxnSpPr/>
      </xdr:nvCxnSpPr>
      <xdr:spPr>
        <a:xfrm>
          <a:off x="6972300" y="14740345"/>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120122</xdr:rowOff>
    </xdr:from>
    <xdr:ext cx="469744" cy="259045"/>
    <xdr:sp macro="" textlink="">
      <xdr:nvSpPr>
        <xdr:cNvPr id="375" name="n_1aveValue【福祉施設】&#10;一人当たり面積"/>
        <xdr:cNvSpPr txBox="1"/>
      </xdr:nvSpPr>
      <xdr:spPr>
        <a:xfrm>
          <a:off x="93917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139716</xdr:rowOff>
    </xdr:from>
    <xdr:ext cx="469744" cy="259045"/>
    <xdr:sp macro="" textlink="">
      <xdr:nvSpPr>
        <xdr:cNvPr id="376" name="n_2aveValue【福祉施設】&#10;一人当たり面積"/>
        <xdr:cNvSpPr txBox="1"/>
      </xdr:nvSpPr>
      <xdr:spPr>
        <a:xfrm>
          <a:off x="8515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123389</xdr:rowOff>
    </xdr:from>
    <xdr:ext cx="469744" cy="259045"/>
    <xdr:sp macro="" textlink="">
      <xdr:nvSpPr>
        <xdr:cNvPr id="377" name="n_3aveValue【福祉施設】&#10;一人当たり面積"/>
        <xdr:cNvSpPr txBox="1"/>
      </xdr:nvSpPr>
      <xdr:spPr>
        <a:xfrm>
          <a:off x="7626427" y="143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23784</xdr:rowOff>
    </xdr:from>
    <xdr:ext cx="469744" cy="259045"/>
    <xdr:sp macro="" textlink="">
      <xdr:nvSpPr>
        <xdr:cNvPr id="378" name="n_4aveValue【福祉施設】&#10;一人当たり面積"/>
        <xdr:cNvSpPr txBox="1"/>
      </xdr:nvSpPr>
      <xdr:spPr>
        <a:xfrm>
          <a:off x="6737427" y="1442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40839</xdr:rowOff>
    </xdr:from>
    <xdr:ext cx="469744" cy="259045"/>
    <xdr:sp macro="" textlink="">
      <xdr:nvSpPr>
        <xdr:cNvPr id="379" name="n_1mainValue【福祉施設】&#10;一人当たり面積"/>
        <xdr:cNvSpPr txBox="1"/>
      </xdr:nvSpPr>
      <xdr:spPr>
        <a:xfrm>
          <a:off x="9391727" y="1478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40839</xdr:rowOff>
    </xdr:from>
    <xdr:ext cx="469744" cy="259045"/>
    <xdr:sp macro="" textlink="">
      <xdr:nvSpPr>
        <xdr:cNvPr id="380" name="n_2mainValue【福祉施設】&#10;一人当たり面積"/>
        <xdr:cNvSpPr txBox="1"/>
      </xdr:nvSpPr>
      <xdr:spPr>
        <a:xfrm>
          <a:off x="8515427" y="1478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40839</xdr:rowOff>
    </xdr:from>
    <xdr:ext cx="469744" cy="259045"/>
    <xdr:sp macro="" textlink="">
      <xdr:nvSpPr>
        <xdr:cNvPr id="381" name="n_3mainValue【福祉施設】&#10;一人当たり面積"/>
        <xdr:cNvSpPr txBox="1"/>
      </xdr:nvSpPr>
      <xdr:spPr>
        <a:xfrm>
          <a:off x="7626427" y="1478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37572</xdr:rowOff>
    </xdr:from>
    <xdr:ext cx="469744" cy="259045"/>
    <xdr:sp macro="" textlink="">
      <xdr:nvSpPr>
        <xdr:cNvPr id="382" name="n_4mainValue【福祉施設】&#10;一人当たり面積"/>
        <xdr:cNvSpPr txBox="1"/>
      </xdr:nvSpPr>
      <xdr:spPr>
        <a:xfrm>
          <a:off x="6737427" y="1478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95" name="テキスト ボックス 39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403" name="テキスト ボックス 402"/>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91439</xdr:rowOff>
    </xdr:from>
    <xdr:to>
      <xdr:col>24</xdr:col>
      <xdr:colOff>62865</xdr:colOff>
      <xdr:row>108</xdr:row>
      <xdr:rowOff>131445</xdr:rowOff>
    </xdr:to>
    <xdr:cxnSp macro="">
      <xdr:nvCxnSpPr>
        <xdr:cNvPr id="406" name="直線コネクタ 405"/>
        <xdr:cNvCxnSpPr/>
      </xdr:nvCxnSpPr>
      <xdr:spPr>
        <a:xfrm flipV="1">
          <a:off x="4634865" y="17236439"/>
          <a:ext cx="0" cy="1411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135272</xdr:rowOff>
    </xdr:from>
    <xdr:ext cx="405111" cy="259045"/>
    <xdr:sp macro="" textlink="">
      <xdr:nvSpPr>
        <xdr:cNvPr id="407" name="【市民会館】&#10;有形固定資産減価償却率最小値テキスト"/>
        <xdr:cNvSpPr txBox="1"/>
      </xdr:nvSpPr>
      <xdr:spPr>
        <a:xfrm>
          <a:off x="4673600" y="186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131445</xdr:rowOff>
    </xdr:from>
    <xdr:to>
      <xdr:col>24</xdr:col>
      <xdr:colOff>152400</xdr:colOff>
      <xdr:row>108</xdr:row>
      <xdr:rowOff>131445</xdr:rowOff>
    </xdr:to>
    <xdr:cxnSp macro="">
      <xdr:nvCxnSpPr>
        <xdr:cNvPr id="408" name="直線コネクタ 407"/>
        <xdr:cNvCxnSpPr/>
      </xdr:nvCxnSpPr>
      <xdr:spPr>
        <a:xfrm>
          <a:off x="4546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38116</xdr:rowOff>
    </xdr:from>
    <xdr:ext cx="340478" cy="259045"/>
    <xdr:sp macro="" textlink="">
      <xdr:nvSpPr>
        <xdr:cNvPr id="409" name="【市民会館】&#10;有形固定資産減価償却率最大値テキスト"/>
        <xdr:cNvSpPr txBox="1"/>
      </xdr:nvSpPr>
      <xdr:spPr>
        <a:xfrm>
          <a:off x="4673600" y="17011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410" name="直線コネクタ 409"/>
        <xdr:cNvCxnSpPr/>
      </xdr:nvCxnSpPr>
      <xdr:spPr>
        <a:xfrm>
          <a:off x="4546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105427</xdr:rowOff>
    </xdr:from>
    <xdr:ext cx="405111" cy="259045"/>
    <xdr:sp macro="" textlink="">
      <xdr:nvSpPr>
        <xdr:cNvPr id="411" name="【市民会館】&#10;有形固定資産減価償却率平均値テキスト"/>
        <xdr:cNvSpPr txBox="1"/>
      </xdr:nvSpPr>
      <xdr:spPr>
        <a:xfrm>
          <a:off x="4673600" y="17936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82550</xdr:rowOff>
    </xdr:from>
    <xdr:to>
      <xdr:col>24</xdr:col>
      <xdr:colOff>114300</xdr:colOff>
      <xdr:row>106</xdr:row>
      <xdr:rowOff>12700</xdr:rowOff>
    </xdr:to>
    <xdr:sp macro="" textlink="">
      <xdr:nvSpPr>
        <xdr:cNvPr id="412" name="フローチャート: 判断 411"/>
        <xdr:cNvSpPr/>
      </xdr:nvSpPr>
      <xdr:spPr>
        <a:xfrm>
          <a:off x="4584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74930</xdr:rowOff>
    </xdr:from>
    <xdr:to>
      <xdr:col>20</xdr:col>
      <xdr:colOff>38100</xdr:colOff>
      <xdr:row>106</xdr:row>
      <xdr:rowOff>5080</xdr:rowOff>
    </xdr:to>
    <xdr:sp macro="" textlink="">
      <xdr:nvSpPr>
        <xdr:cNvPr id="413" name="フローチャート: 判断 412"/>
        <xdr:cNvSpPr/>
      </xdr:nvSpPr>
      <xdr:spPr>
        <a:xfrm>
          <a:off x="3746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31114</xdr:rowOff>
    </xdr:from>
    <xdr:to>
      <xdr:col>15</xdr:col>
      <xdr:colOff>101600</xdr:colOff>
      <xdr:row>105</xdr:row>
      <xdr:rowOff>132714</xdr:rowOff>
    </xdr:to>
    <xdr:sp macro="" textlink="">
      <xdr:nvSpPr>
        <xdr:cNvPr id="414" name="フローチャート: 判断 413"/>
        <xdr:cNvSpPr/>
      </xdr:nvSpPr>
      <xdr:spPr>
        <a:xfrm>
          <a:off x="2857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4445</xdr:rowOff>
    </xdr:from>
    <xdr:to>
      <xdr:col>10</xdr:col>
      <xdr:colOff>165100</xdr:colOff>
      <xdr:row>105</xdr:row>
      <xdr:rowOff>106045</xdr:rowOff>
    </xdr:to>
    <xdr:sp macro="" textlink="">
      <xdr:nvSpPr>
        <xdr:cNvPr id="415" name="フローチャート: 判断 414"/>
        <xdr:cNvSpPr/>
      </xdr:nvSpPr>
      <xdr:spPr>
        <a:xfrm>
          <a:off x="1968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53975</xdr:rowOff>
    </xdr:from>
    <xdr:to>
      <xdr:col>6</xdr:col>
      <xdr:colOff>38100</xdr:colOff>
      <xdr:row>105</xdr:row>
      <xdr:rowOff>155575</xdr:rowOff>
    </xdr:to>
    <xdr:sp macro="" textlink="">
      <xdr:nvSpPr>
        <xdr:cNvPr id="416" name="フローチャート: 判断 415"/>
        <xdr:cNvSpPr/>
      </xdr:nvSpPr>
      <xdr:spPr>
        <a:xfrm>
          <a:off x="1079500" y="1805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143511</xdr:rowOff>
    </xdr:from>
    <xdr:to>
      <xdr:col>24</xdr:col>
      <xdr:colOff>114300</xdr:colOff>
      <xdr:row>107</xdr:row>
      <xdr:rowOff>73661</xdr:rowOff>
    </xdr:to>
    <xdr:sp macro="" textlink="">
      <xdr:nvSpPr>
        <xdr:cNvPr id="422" name="楕円 421"/>
        <xdr:cNvSpPr/>
      </xdr:nvSpPr>
      <xdr:spPr>
        <a:xfrm>
          <a:off x="45847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121938</xdr:rowOff>
    </xdr:from>
    <xdr:ext cx="405111" cy="259045"/>
    <xdr:sp macro="" textlink="">
      <xdr:nvSpPr>
        <xdr:cNvPr id="423" name="【市民会館】&#10;有形固定資産減価償却率該当値テキスト"/>
        <xdr:cNvSpPr txBox="1"/>
      </xdr:nvSpPr>
      <xdr:spPr>
        <a:xfrm>
          <a:off x="4673600" y="1829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92075</xdr:rowOff>
    </xdr:from>
    <xdr:to>
      <xdr:col>20</xdr:col>
      <xdr:colOff>38100</xdr:colOff>
      <xdr:row>107</xdr:row>
      <xdr:rowOff>22225</xdr:rowOff>
    </xdr:to>
    <xdr:sp macro="" textlink="">
      <xdr:nvSpPr>
        <xdr:cNvPr id="424" name="楕円 423"/>
        <xdr:cNvSpPr/>
      </xdr:nvSpPr>
      <xdr:spPr>
        <a:xfrm>
          <a:off x="3746500" y="182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142875</xdr:rowOff>
    </xdr:from>
    <xdr:to>
      <xdr:col>24</xdr:col>
      <xdr:colOff>63500</xdr:colOff>
      <xdr:row>107</xdr:row>
      <xdr:rowOff>22861</xdr:rowOff>
    </xdr:to>
    <xdr:cxnSp macro="">
      <xdr:nvCxnSpPr>
        <xdr:cNvPr id="425" name="直線コネクタ 424"/>
        <xdr:cNvCxnSpPr/>
      </xdr:nvCxnSpPr>
      <xdr:spPr>
        <a:xfrm>
          <a:off x="3797300" y="18316575"/>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44450</xdr:rowOff>
    </xdr:from>
    <xdr:to>
      <xdr:col>15</xdr:col>
      <xdr:colOff>101600</xdr:colOff>
      <xdr:row>106</xdr:row>
      <xdr:rowOff>146050</xdr:rowOff>
    </xdr:to>
    <xdr:sp macro="" textlink="">
      <xdr:nvSpPr>
        <xdr:cNvPr id="426" name="楕円 425"/>
        <xdr:cNvSpPr/>
      </xdr:nvSpPr>
      <xdr:spPr>
        <a:xfrm>
          <a:off x="2857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95250</xdr:rowOff>
    </xdr:from>
    <xdr:to>
      <xdr:col>19</xdr:col>
      <xdr:colOff>177800</xdr:colOff>
      <xdr:row>106</xdr:row>
      <xdr:rowOff>142875</xdr:rowOff>
    </xdr:to>
    <xdr:cxnSp macro="">
      <xdr:nvCxnSpPr>
        <xdr:cNvPr id="427" name="直線コネクタ 426"/>
        <xdr:cNvCxnSpPr/>
      </xdr:nvCxnSpPr>
      <xdr:spPr>
        <a:xfrm>
          <a:off x="2908300" y="182689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4445</xdr:rowOff>
    </xdr:from>
    <xdr:to>
      <xdr:col>10</xdr:col>
      <xdr:colOff>165100</xdr:colOff>
      <xdr:row>106</xdr:row>
      <xdr:rowOff>106045</xdr:rowOff>
    </xdr:to>
    <xdr:sp macro="" textlink="">
      <xdr:nvSpPr>
        <xdr:cNvPr id="428" name="楕円 427"/>
        <xdr:cNvSpPr/>
      </xdr:nvSpPr>
      <xdr:spPr>
        <a:xfrm>
          <a:off x="1968500" y="181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55245</xdr:rowOff>
    </xdr:from>
    <xdr:to>
      <xdr:col>15</xdr:col>
      <xdr:colOff>50800</xdr:colOff>
      <xdr:row>106</xdr:row>
      <xdr:rowOff>95250</xdr:rowOff>
    </xdr:to>
    <xdr:cxnSp macro="">
      <xdr:nvCxnSpPr>
        <xdr:cNvPr id="429" name="直線コネクタ 428"/>
        <xdr:cNvCxnSpPr/>
      </xdr:nvCxnSpPr>
      <xdr:spPr>
        <a:xfrm>
          <a:off x="2019300" y="182289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156845</xdr:rowOff>
    </xdr:from>
    <xdr:to>
      <xdr:col>6</xdr:col>
      <xdr:colOff>38100</xdr:colOff>
      <xdr:row>106</xdr:row>
      <xdr:rowOff>86995</xdr:rowOff>
    </xdr:to>
    <xdr:sp macro="" textlink="">
      <xdr:nvSpPr>
        <xdr:cNvPr id="430" name="楕円 429"/>
        <xdr:cNvSpPr/>
      </xdr:nvSpPr>
      <xdr:spPr>
        <a:xfrm>
          <a:off x="1079500" y="1815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36195</xdr:rowOff>
    </xdr:from>
    <xdr:to>
      <xdr:col>10</xdr:col>
      <xdr:colOff>114300</xdr:colOff>
      <xdr:row>106</xdr:row>
      <xdr:rowOff>55245</xdr:rowOff>
    </xdr:to>
    <xdr:cxnSp macro="">
      <xdr:nvCxnSpPr>
        <xdr:cNvPr id="431" name="直線コネクタ 430"/>
        <xdr:cNvCxnSpPr/>
      </xdr:nvCxnSpPr>
      <xdr:spPr>
        <a:xfrm>
          <a:off x="1130300" y="1820989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21607</xdr:rowOff>
    </xdr:from>
    <xdr:ext cx="405111" cy="259045"/>
    <xdr:sp macro="" textlink="">
      <xdr:nvSpPr>
        <xdr:cNvPr id="432" name="n_1aveValue【市民会館】&#10;有形固定資産減価償却率"/>
        <xdr:cNvSpPr txBox="1"/>
      </xdr:nvSpPr>
      <xdr:spPr>
        <a:xfrm>
          <a:off x="3582044" y="1785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149241</xdr:rowOff>
    </xdr:from>
    <xdr:ext cx="405111" cy="259045"/>
    <xdr:sp macro="" textlink="">
      <xdr:nvSpPr>
        <xdr:cNvPr id="433" name="n_2aveValue【市民会館】&#10;有形固定資産減価償却率"/>
        <xdr:cNvSpPr txBox="1"/>
      </xdr:nvSpPr>
      <xdr:spPr>
        <a:xfrm>
          <a:off x="2705744" y="1780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122572</xdr:rowOff>
    </xdr:from>
    <xdr:ext cx="405111" cy="259045"/>
    <xdr:sp macro="" textlink="">
      <xdr:nvSpPr>
        <xdr:cNvPr id="434" name="n_3aveValue【市民会館】&#10;有形固定資産減価償却率"/>
        <xdr:cNvSpPr txBox="1"/>
      </xdr:nvSpPr>
      <xdr:spPr>
        <a:xfrm>
          <a:off x="1816744"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652</xdr:rowOff>
    </xdr:from>
    <xdr:ext cx="405111" cy="259045"/>
    <xdr:sp macro="" textlink="">
      <xdr:nvSpPr>
        <xdr:cNvPr id="435" name="n_4aveValue【市民会館】&#10;有形固定資産減価償却率"/>
        <xdr:cNvSpPr txBox="1"/>
      </xdr:nvSpPr>
      <xdr:spPr>
        <a:xfrm>
          <a:off x="927744" y="1783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13352</xdr:rowOff>
    </xdr:from>
    <xdr:ext cx="405111" cy="259045"/>
    <xdr:sp macro="" textlink="">
      <xdr:nvSpPr>
        <xdr:cNvPr id="436" name="n_1mainValue【市民会館】&#10;有形固定資産減価償却率"/>
        <xdr:cNvSpPr txBox="1"/>
      </xdr:nvSpPr>
      <xdr:spPr>
        <a:xfrm>
          <a:off x="3582044" y="1835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137177</xdr:rowOff>
    </xdr:from>
    <xdr:ext cx="405111" cy="259045"/>
    <xdr:sp macro="" textlink="">
      <xdr:nvSpPr>
        <xdr:cNvPr id="437" name="n_2mainValue【市民会館】&#10;有形固定資産減価償却率"/>
        <xdr:cNvSpPr txBox="1"/>
      </xdr:nvSpPr>
      <xdr:spPr>
        <a:xfrm>
          <a:off x="2705744" y="183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97172</xdr:rowOff>
    </xdr:from>
    <xdr:ext cx="405111" cy="259045"/>
    <xdr:sp macro="" textlink="">
      <xdr:nvSpPr>
        <xdr:cNvPr id="438" name="n_3mainValue【市民会館】&#10;有形固定資産減価償却率"/>
        <xdr:cNvSpPr txBox="1"/>
      </xdr:nvSpPr>
      <xdr:spPr>
        <a:xfrm>
          <a:off x="1816744" y="1827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78122</xdr:rowOff>
    </xdr:from>
    <xdr:ext cx="405111" cy="259045"/>
    <xdr:sp macro="" textlink="">
      <xdr:nvSpPr>
        <xdr:cNvPr id="439" name="n_4mainValue【市民会館】&#10;有形固定資産減価償却率"/>
        <xdr:cNvSpPr txBox="1"/>
      </xdr:nvSpPr>
      <xdr:spPr>
        <a:xfrm>
          <a:off x="927744" y="1825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108</xdr:row>
      <xdr:rowOff>53339</xdr:rowOff>
    </xdr:to>
    <xdr:cxnSp macro="">
      <xdr:nvCxnSpPr>
        <xdr:cNvPr id="463" name="直線コネクタ 462"/>
        <xdr:cNvCxnSpPr/>
      </xdr:nvCxnSpPr>
      <xdr:spPr>
        <a:xfrm flipV="1">
          <a:off x="10476865" y="1719833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64"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65" name="直線コネクタ 464"/>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466" name="【市民会館】&#10;一人当たり面積最大値テキスト"/>
        <xdr:cNvSpPr txBox="1"/>
      </xdr:nvSpPr>
      <xdr:spPr>
        <a:xfrm>
          <a:off x="10515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467" name="直線コネクタ 466"/>
        <xdr:cNvCxnSpPr/>
      </xdr:nvCxnSpPr>
      <xdr:spPr>
        <a:xfrm>
          <a:off x="10388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74947</xdr:rowOff>
    </xdr:from>
    <xdr:ext cx="469744" cy="259045"/>
    <xdr:sp macro="" textlink="">
      <xdr:nvSpPr>
        <xdr:cNvPr id="468" name="【市民会館】&#10;一人当たり面積平均値テキスト"/>
        <xdr:cNvSpPr txBox="1"/>
      </xdr:nvSpPr>
      <xdr:spPr>
        <a:xfrm>
          <a:off x="10515600" y="1790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69" name="フローチャート: 判断 468"/>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52070</xdr:rowOff>
    </xdr:from>
    <xdr:to>
      <xdr:col>50</xdr:col>
      <xdr:colOff>165100</xdr:colOff>
      <xdr:row>105</xdr:row>
      <xdr:rowOff>153670</xdr:rowOff>
    </xdr:to>
    <xdr:sp macro="" textlink="">
      <xdr:nvSpPr>
        <xdr:cNvPr id="470" name="フローチャート: 判断 469"/>
        <xdr:cNvSpPr/>
      </xdr:nvSpPr>
      <xdr:spPr>
        <a:xfrm>
          <a:off x="9588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67311</xdr:rowOff>
    </xdr:from>
    <xdr:to>
      <xdr:col>46</xdr:col>
      <xdr:colOff>38100</xdr:colOff>
      <xdr:row>105</xdr:row>
      <xdr:rowOff>168911</xdr:rowOff>
    </xdr:to>
    <xdr:sp macro="" textlink="">
      <xdr:nvSpPr>
        <xdr:cNvPr id="471" name="フローチャート: 判断 470"/>
        <xdr:cNvSpPr/>
      </xdr:nvSpPr>
      <xdr:spPr>
        <a:xfrm>
          <a:off x="8699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macro="" textlink="">
      <xdr:nvSpPr>
        <xdr:cNvPr id="472" name="フローチャート: 判断 471"/>
        <xdr:cNvSpPr/>
      </xdr:nvSpPr>
      <xdr:spPr>
        <a:xfrm>
          <a:off x="781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74930</xdr:rowOff>
    </xdr:from>
    <xdr:to>
      <xdr:col>36</xdr:col>
      <xdr:colOff>165100</xdr:colOff>
      <xdr:row>106</xdr:row>
      <xdr:rowOff>5080</xdr:rowOff>
    </xdr:to>
    <xdr:sp macro="" textlink="">
      <xdr:nvSpPr>
        <xdr:cNvPr id="473" name="フローチャート: 判断 472"/>
        <xdr:cNvSpPr/>
      </xdr:nvSpPr>
      <xdr:spPr>
        <a:xfrm>
          <a:off x="6921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90170</xdr:rowOff>
    </xdr:from>
    <xdr:to>
      <xdr:col>55</xdr:col>
      <xdr:colOff>50800</xdr:colOff>
      <xdr:row>108</xdr:row>
      <xdr:rowOff>20320</xdr:rowOff>
    </xdr:to>
    <xdr:sp macro="" textlink="">
      <xdr:nvSpPr>
        <xdr:cNvPr id="479" name="楕円 478"/>
        <xdr:cNvSpPr/>
      </xdr:nvSpPr>
      <xdr:spPr>
        <a:xfrm>
          <a:off x="104267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5097</xdr:rowOff>
    </xdr:from>
    <xdr:ext cx="469744" cy="259045"/>
    <xdr:sp macro="" textlink="">
      <xdr:nvSpPr>
        <xdr:cNvPr id="480" name="【市民会館】&#10;一人当たり面積該当値テキスト"/>
        <xdr:cNvSpPr txBox="1"/>
      </xdr:nvSpPr>
      <xdr:spPr>
        <a:xfrm>
          <a:off x="10515600" y="183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90170</xdr:rowOff>
    </xdr:from>
    <xdr:to>
      <xdr:col>50</xdr:col>
      <xdr:colOff>165100</xdr:colOff>
      <xdr:row>108</xdr:row>
      <xdr:rowOff>20320</xdr:rowOff>
    </xdr:to>
    <xdr:sp macro="" textlink="">
      <xdr:nvSpPr>
        <xdr:cNvPr id="481" name="楕円 480"/>
        <xdr:cNvSpPr/>
      </xdr:nvSpPr>
      <xdr:spPr>
        <a:xfrm>
          <a:off x="9588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140970</xdr:rowOff>
    </xdr:from>
    <xdr:to>
      <xdr:col>55</xdr:col>
      <xdr:colOff>0</xdr:colOff>
      <xdr:row>107</xdr:row>
      <xdr:rowOff>140970</xdr:rowOff>
    </xdr:to>
    <xdr:cxnSp macro="">
      <xdr:nvCxnSpPr>
        <xdr:cNvPr id="482" name="直線コネクタ 481"/>
        <xdr:cNvCxnSpPr/>
      </xdr:nvCxnSpPr>
      <xdr:spPr>
        <a:xfrm>
          <a:off x="9639300" y="18486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90170</xdr:rowOff>
    </xdr:from>
    <xdr:to>
      <xdr:col>46</xdr:col>
      <xdr:colOff>38100</xdr:colOff>
      <xdr:row>108</xdr:row>
      <xdr:rowOff>20320</xdr:rowOff>
    </xdr:to>
    <xdr:sp macro="" textlink="">
      <xdr:nvSpPr>
        <xdr:cNvPr id="483" name="楕円 482"/>
        <xdr:cNvSpPr/>
      </xdr:nvSpPr>
      <xdr:spPr>
        <a:xfrm>
          <a:off x="8699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140970</xdr:rowOff>
    </xdr:from>
    <xdr:to>
      <xdr:col>50</xdr:col>
      <xdr:colOff>114300</xdr:colOff>
      <xdr:row>107</xdr:row>
      <xdr:rowOff>140970</xdr:rowOff>
    </xdr:to>
    <xdr:cxnSp macro="">
      <xdr:nvCxnSpPr>
        <xdr:cNvPr id="484" name="直線コネクタ 483"/>
        <xdr:cNvCxnSpPr/>
      </xdr:nvCxnSpPr>
      <xdr:spPr>
        <a:xfrm>
          <a:off x="8750300" y="18486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90170</xdr:rowOff>
    </xdr:from>
    <xdr:to>
      <xdr:col>41</xdr:col>
      <xdr:colOff>101600</xdr:colOff>
      <xdr:row>108</xdr:row>
      <xdr:rowOff>20320</xdr:rowOff>
    </xdr:to>
    <xdr:sp macro="" textlink="">
      <xdr:nvSpPr>
        <xdr:cNvPr id="485" name="楕円 484"/>
        <xdr:cNvSpPr/>
      </xdr:nvSpPr>
      <xdr:spPr>
        <a:xfrm>
          <a:off x="7810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140970</xdr:rowOff>
    </xdr:from>
    <xdr:to>
      <xdr:col>45</xdr:col>
      <xdr:colOff>177800</xdr:colOff>
      <xdr:row>107</xdr:row>
      <xdr:rowOff>140970</xdr:rowOff>
    </xdr:to>
    <xdr:cxnSp macro="">
      <xdr:nvCxnSpPr>
        <xdr:cNvPr id="486" name="直線コネクタ 485"/>
        <xdr:cNvCxnSpPr/>
      </xdr:nvCxnSpPr>
      <xdr:spPr>
        <a:xfrm>
          <a:off x="7861300" y="18486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90170</xdr:rowOff>
    </xdr:from>
    <xdr:to>
      <xdr:col>36</xdr:col>
      <xdr:colOff>165100</xdr:colOff>
      <xdr:row>108</xdr:row>
      <xdr:rowOff>20320</xdr:rowOff>
    </xdr:to>
    <xdr:sp macro="" textlink="">
      <xdr:nvSpPr>
        <xdr:cNvPr id="487" name="楕円 486"/>
        <xdr:cNvSpPr/>
      </xdr:nvSpPr>
      <xdr:spPr>
        <a:xfrm>
          <a:off x="6921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140970</xdr:rowOff>
    </xdr:from>
    <xdr:to>
      <xdr:col>41</xdr:col>
      <xdr:colOff>50800</xdr:colOff>
      <xdr:row>107</xdr:row>
      <xdr:rowOff>140970</xdr:rowOff>
    </xdr:to>
    <xdr:cxnSp macro="">
      <xdr:nvCxnSpPr>
        <xdr:cNvPr id="488" name="直線コネクタ 487"/>
        <xdr:cNvCxnSpPr/>
      </xdr:nvCxnSpPr>
      <xdr:spPr>
        <a:xfrm>
          <a:off x="6972300" y="18486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170197</xdr:rowOff>
    </xdr:from>
    <xdr:ext cx="469744" cy="259045"/>
    <xdr:sp macro="" textlink="">
      <xdr:nvSpPr>
        <xdr:cNvPr id="489" name="n_1aveValue【市民会館】&#10;一人当たり面積"/>
        <xdr:cNvSpPr txBox="1"/>
      </xdr:nvSpPr>
      <xdr:spPr>
        <a:xfrm>
          <a:off x="93917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13988</xdr:rowOff>
    </xdr:from>
    <xdr:ext cx="469744" cy="259045"/>
    <xdr:sp macro="" textlink="">
      <xdr:nvSpPr>
        <xdr:cNvPr id="490" name="n_2aveValue【市民会館】&#10;一人当たり面積"/>
        <xdr:cNvSpPr txBox="1"/>
      </xdr:nvSpPr>
      <xdr:spPr>
        <a:xfrm>
          <a:off x="8515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162577</xdr:rowOff>
    </xdr:from>
    <xdr:ext cx="469744" cy="259045"/>
    <xdr:sp macro="" textlink="">
      <xdr:nvSpPr>
        <xdr:cNvPr id="491" name="n_3aveValue【市民会館】&#10;一人当たり面積"/>
        <xdr:cNvSpPr txBox="1"/>
      </xdr:nvSpPr>
      <xdr:spPr>
        <a:xfrm>
          <a:off x="7626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21607</xdr:rowOff>
    </xdr:from>
    <xdr:ext cx="469744" cy="259045"/>
    <xdr:sp macro="" textlink="">
      <xdr:nvSpPr>
        <xdr:cNvPr id="492" name="n_4aveValue【市民会館】&#10;一人当たり面積"/>
        <xdr:cNvSpPr txBox="1"/>
      </xdr:nvSpPr>
      <xdr:spPr>
        <a:xfrm>
          <a:off x="6737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11447</xdr:rowOff>
    </xdr:from>
    <xdr:ext cx="469744" cy="259045"/>
    <xdr:sp macro="" textlink="">
      <xdr:nvSpPr>
        <xdr:cNvPr id="493" name="n_1mainValue【市民会館】&#10;一人当たり面積"/>
        <xdr:cNvSpPr txBox="1"/>
      </xdr:nvSpPr>
      <xdr:spPr>
        <a:xfrm>
          <a:off x="93917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11447</xdr:rowOff>
    </xdr:from>
    <xdr:ext cx="469744" cy="259045"/>
    <xdr:sp macro="" textlink="">
      <xdr:nvSpPr>
        <xdr:cNvPr id="494" name="n_2mainValue【市民会館】&#10;一人当たり面積"/>
        <xdr:cNvSpPr txBox="1"/>
      </xdr:nvSpPr>
      <xdr:spPr>
        <a:xfrm>
          <a:off x="85154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11447</xdr:rowOff>
    </xdr:from>
    <xdr:ext cx="469744" cy="259045"/>
    <xdr:sp macro="" textlink="">
      <xdr:nvSpPr>
        <xdr:cNvPr id="495" name="n_3mainValue【市民会館】&#10;一人当たり面積"/>
        <xdr:cNvSpPr txBox="1"/>
      </xdr:nvSpPr>
      <xdr:spPr>
        <a:xfrm>
          <a:off x="76264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11447</xdr:rowOff>
    </xdr:from>
    <xdr:ext cx="469744" cy="259045"/>
    <xdr:sp macro="" textlink="">
      <xdr:nvSpPr>
        <xdr:cNvPr id="496" name="n_4mainValue【市民会館】&#10;一人当たり面積"/>
        <xdr:cNvSpPr txBox="1"/>
      </xdr:nvSpPr>
      <xdr:spPr>
        <a:xfrm>
          <a:off x="67374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7" name="テキスト ボックス 50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509" name="テキスト ボックス 50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7" name="テキスト ボックス 5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9" name="テキスト ボックス 518"/>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42</xdr:row>
      <xdr:rowOff>0</xdr:rowOff>
    </xdr:from>
    <xdr:to>
      <xdr:col>85</xdr:col>
      <xdr:colOff>126364</xdr:colOff>
      <xdr:row>42</xdr:row>
      <xdr:rowOff>19050</xdr:rowOff>
    </xdr:to>
    <xdr:cxnSp macro="">
      <xdr:nvCxnSpPr>
        <xdr:cNvPr id="521" name="直線コネクタ 520"/>
        <xdr:cNvCxnSpPr/>
      </xdr:nvCxnSpPr>
      <xdr:spPr>
        <a:xfrm flipV="1">
          <a:off x="16318864" y="7200900"/>
          <a:ext cx="0" cy="19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105427</xdr:rowOff>
    </xdr:from>
    <xdr:ext cx="405111" cy="259045"/>
    <xdr:sp macro="" textlink="">
      <xdr:nvSpPr>
        <xdr:cNvPr id="522" name="【一般廃棄物処理施設】&#10;有形固定資産減価償却率最小値テキスト"/>
        <xdr:cNvSpPr txBox="1"/>
      </xdr:nvSpPr>
      <xdr:spPr>
        <a:xfrm>
          <a:off x="16357600" y="7306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523" name="直線コネクタ 522"/>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67327</xdr:rowOff>
    </xdr:from>
    <xdr:ext cx="405111" cy="259045"/>
    <xdr:sp macro="" textlink="">
      <xdr:nvSpPr>
        <xdr:cNvPr id="524" name="【一般廃棄物処理施設】&#10;有形固定資産減価償却率最大値テキスト"/>
        <xdr:cNvSpPr txBox="1"/>
      </xdr:nvSpPr>
      <xdr:spPr>
        <a:xfrm>
          <a:off x="16357600" y="692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0</xdr:rowOff>
    </xdr:from>
    <xdr:to>
      <xdr:col>86</xdr:col>
      <xdr:colOff>25400</xdr:colOff>
      <xdr:row>42</xdr:row>
      <xdr:rowOff>0</xdr:rowOff>
    </xdr:to>
    <xdr:cxnSp macro="">
      <xdr:nvCxnSpPr>
        <xdr:cNvPr id="525" name="直線コネクタ 524"/>
        <xdr:cNvCxnSpPr/>
      </xdr:nvCxnSpPr>
      <xdr:spPr>
        <a:xfrm>
          <a:off x="16230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22877</xdr:rowOff>
    </xdr:from>
    <xdr:ext cx="405111" cy="259045"/>
    <xdr:sp macro="" textlink="">
      <xdr:nvSpPr>
        <xdr:cNvPr id="526" name="【一般廃棄物処理施設】&#10;有形固定資産減価償却率平均値テキスト"/>
        <xdr:cNvSpPr txBox="1"/>
      </xdr:nvSpPr>
      <xdr:spPr>
        <a:xfrm>
          <a:off x="16357600" y="7052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120650</xdr:rowOff>
    </xdr:from>
    <xdr:to>
      <xdr:col>85</xdr:col>
      <xdr:colOff>177800</xdr:colOff>
      <xdr:row>42</xdr:row>
      <xdr:rowOff>50800</xdr:rowOff>
    </xdr:to>
    <xdr:sp macro="" textlink="">
      <xdr:nvSpPr>
        <xdr:cNvPr id="527" name="フローチャート: 判断 526"/>
        <xdr:cNvSpPr/>
      </xdr:nvSpPr>
      <xdr:spPr>
        <a:xfrm>
          <a:off x="16268700" y="715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139700</xdr:rowOff>
    </xdr:from>
    <xdr:to>
      <xdr:col>81</xdr:col>
      <xdr:colOff>101600</xdr:colOff>
      <xdr:row>39</xdr:row>
      <xdr:rowOff>69850</xdr:rowOff>
    </xdr:to>
    <xdr:sp macro="" textlink="">
      <xdr:nvSpPr>
        <xdr:cNvPr id="528" name="フローチャート: 判断 527"/>
        <xdr:cNvSpPr/>
      </xdr:nvSpPr>
      <xdr:spPr>
        <a:xfrm>
          <a:off x="15430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120650</xdr:rowOff>
    </xdr:from>
    <xdr:to>
      <xdr:col>76</xdr:col>
      <xdr:colOff>165100</xdr:colOff>
      <xdr:row>36</xdr:row>
      <xdr:rowOff>50800</xdr:rowOff>
    </xdr:to>
    <xdr:sp macro="" textlink="">
      <xdr:nvSpPr>
        <xdr:cNvPr id="529" name="フローチャート: 判断 528"/>
        <xdr:cNvSpPr/>
      </xdr:nvSpPr>
      <xdr:spPr>
        <a:xfrm>
          <a:off x="145415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33</xdr:row>
      <xdr:rowOff>63500</xdr:rowOff>
    </xdr:from>
    <xdr:to>
      <xdr:col>72</xdr:col>
      <xdr:colOff>38100</xdr:colOff>
      <xdr:row>33</xdr:row>
      <xdr:rowOff>165100</xdr:rowOff>
    </xdr:to>
    <xdr:sp macro="" textlink="">
      <xdr:nvSpPr>
        <xdr:cNvPr id="530" name="フローチャート: 判断 529"/>
        <xdr:cNvSpPr/>
      </xdr:nvSpPr>
      <xdr:spPr>
        <a:xfrm>
          <a:off x="13652500" y="572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120650</xdr:rowOff>
    </xdr:from>
    <xdr:to>
      <xdr:col>85</xdr:col>
      <xdr:colOff>177800</xdr:colOff>
      <xdr:row>42</xdr:row>
      <xdr:rowOff>50800</xdr:rowOff>
    </xdr:to>
    <xdr:sp macro="" textlink="">
      <xdr:nvSpPr>
        <xdr:cNvPr id="536" name="楕円 535"/>
        <xdr:cNvSpPr/>
      </xdr:nvSpPr>
      <xdr:spPr>
        <a:xfrm>
          <a:off x="162687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149877</xdr:rowOff>
    </xdr:from>
    <xdr:ext cx="405111" cy="259045"/>
    <xdr:sp macro="" textlink="">
      <xdr:nvSpPr>
        <xdr:cNvPr id="537" name="【一般廃棄物処理施設】&#10;有形固定資産減価償却率該当値テキスト"/>
        <xdr:cNvSpPr txBox="1"/>
      </xdr:nvSpPr>
      <xdr:spPr>
        <a:xfrm>
          <a:off x="16357600" y="717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139700</xdr:rowOff>
    </xdr:from>
    <xdr:to>
      <xdr:col>81</xdr:col>
      <xdr:colOff>101600</xdr:colOff>
      <xdr:row>39</xdr:row>
      <xdr:rowOff>69850</xdr:rowOff>
    </xdr:to>
    <xdr:sp macro="" textlink="">
      <xdr:nvSpPr>
        <xdr:cNvPr id="538" name="楕円 537"/>
        <xdr:cNvSpPr/>
      </xdr:nvSpPr>
      <xdr:spPr>
        <a:xfrm>
          <a:off x="15430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19050</xdr:rowOff>
    </xdr:from>
    <xdr:to>
      <xdr:col>85</xdr:col>
      <xdr:colOff>127000</xdr:colOff>
      <xdr:row>42</xdr:row>
      <xdr:rowOff>0</xdr:rowOff>
    </xdr:to>
    <xdr:cxnSp macro="">
      <xdr:nvCxnSpPr>
        <xdr:cNvPr id="539" name="直線コネクタ 538"/>
        <xdr:cNvCxnSpPr/>
      </xdr:nvCxnSpPr>
      <xdr:spPr>
        <a:xfrm>
          <a:off x="15481300" y="6705600"/>
          <a:ext cx="8382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120650</xdr:rowOff>
    </xdr:from>
    <xdr:to>
      <xdr:col>76</xdr:col>
      <xdr:colOff>165100</xdr:colOff>
      <xdr:row>36</xdr:row>
      <xdr:rowOff>50800</xdr:rowOff>
    </xdr:to>
    <xdr:sp macro="" textlink="">
      <xdr:nvSpPr>
        <xdr:cNvPr id="540" name="楕円 539"/>
        <xdr:cNvSpPr/>
      </xdr:nvSpPr>
      <xdr:spPr>
        <a:xfrm>
          <a:off x="14541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0</xdr:rowOff>
    </xdr:from>
    <xdr:to>
      <xdr:col>81</xdr:col>
      <xdr:colOff>50800</xdr:colOff>
      <xdr:row>39</xdr:row>
      <xdr:rowOff>19050</xdr:rowOff>
    </xdr:to>
    <xdr:cxnSp macro="">
      <xdr:nvCxnSpPr>
        <xdr:cNvPr id="541" name="直線コネクタ 540"/>
        <xdr:cNvCxnSpPr/>
      </xdr:nvCxnSpPr>
      <xdr:spPr>
        <a:xfrm>
          <a:off x="14592300" y="6172200"/>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63500</xdr:rowOff>
    </xdr:from>
    <xdr:to>
      <xdr:col>72</xdr:col>
      <xdr:colOff>38100</xdr:colOff>
      <xdr:row>34</xdr:row>
      <xdr:rowOff>165100</xdr:rowOff>
    </xdr:to>
    <xdr:sp macro="" textlink="">
      <xdr:nvSpPr>
        <xdr:cNvPr id="542" name="楕円 541"/>
        <xdr:cNvSpPr/>
      </xdr:nvSpPr>
      <xdr:spPr>
        <a:xfrm>
          <a:off x="136525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114300</xdr:rowOff>
    </xdr:from>
    <xdr:to>
      <xdr:col>76</xdr:col>
      <xdr:colOff>114300</xdr:colOff>
      <xdr:row>36</xdr:row>
      <xdr:rowOff>0</xdr:rowOff>
    </xdr:to>
    <xdr:cxnSp macro="">
      <xdr:nvCxnSpPr>
        <xdr:cNvPr id="543" name="直線コネクタ 542"/>
        <xdr:cNvCxnSpPr/>
      </xdr:nvCxnSpPr>
      <xdr:spPr>
        <a:xfrm>
          <a:off x="13703300" y="59436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60977</xdr:rowOff>
    </xdr:from>
    <xdr:ext cx="405111" cy="259045"/>
    <xdr:sp macro="" textlink="">
      <xdr:nvSpPr>
        <xdr:cNvPr id="544" name="n_1aveValue【一般廃棄物処理施設】&#10;有形固定資産減価償却率"/>
        <xdr:cNvSpPr txBox="1"/>
      </xdr:nvSpPr>
      <xdr:spPr>
        <a:xfrm>
          <a:off x="152660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41927</xdr:rowOff>
    </xdr:from>
    <xdr:ext cx="405111" cy="259045"/>
    <xdr:sp macro="" textlink="">
      <xdr:nvSpPr>
        <xdr:cNvPr id="545" name="n_2aveValue【一般廃棄物処理施設】&#10;有形固定資産減価償却率"/>
        <xdr:cNvSpPr txBox="1"/>
      </xdr:nvSpPr>
      <xdr:spPr>
        <a:xfrm>
          <a:off x="14389744" y="621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10177</xdr:rowOff>
    </xdr:from>
    <xdr:ext cx="405111" cy="259045"/>
    <xdr:sp macro="" textlink="">
      <xdr:nvSpPr>
        <xdr:cNvPr id="546" name="n_3aveValue【一般廃棄物処理施設】&#10;有形固定資産減価償却率"/>
        <xdr:cNvSpPr txBox="1"/>
      </xdr:nvSpPr>
      <xdr:spPr>
        <a:xfrm>
          <a:off x="13500744" y="54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86377</xdr:rowOff>
    </xdr:from>
    <xdr:ext cx="405111" cy="259045"/>
    <xdr:sp macro="" textlink="">
      <xdr:nvSpPr>
        <xdr:cNvPr id="547" name="n_1mainValue【一般廃棄物処理施設】&#10;有形固定資産減価償却率"/>
        <xdr:cNvSpPr txBox="1"/>
      </xdr:nvSpPr>
      <xdr:spPr>
        <a:xfrm>
          <a:off x="15266044"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67327</xdr:rowOff>
    </xdr:from>
    <xdr:ext cx="405111" cy="259045"/>
    <xdr:sp macro="" textlink="">
      <xdr:nvSpPr>
        <xdr:cNvPr id="548" name="n_2mainValue【一般廃棄物処理施設】&#10;有形固定資産減価償却率"/>
        <xdr:cNvSpPr txBox="1"/>
      </xdr:nvSpPr>
      <xdr:spPr>
        <a:xfrm>
          <a:off x="143897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156227</xdr:rowOff>
    </xdr:from>
    <xdr:ext cx="405111" cy="259045"/>
    <xdr:sp macro="" textlink="">
      <xdr:nvSpPr>
        <xdr:cNvPr id="549" name="n_3mainValue【一般廃棄物処理施設】&#10;有形固定資産減価償却率"/>
        <xdr:cNvSpPr txBox="1"/>
      </xdr:nvSpPr>
      <xdr:spPr>
        <a:xfrm>
          <a:off x="13500744" y="598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0" name="直線コネクタ 55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1" name="テキスト ボックス 560"/>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2" name="直線コネクタ 56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3" name="テキスト ボックス 562"/>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4" name="直線コネクタ 56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5" name="テキスト ボックス 564"/>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6" name="直線コネクタ 56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7" name="テキスト ボックス 566"/>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8" name="直線コネクタ 56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9" name="テキスト ボックス 568"/>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0" name="直線コネクタ 56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1" name="テキスト ボックス 570"/>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29870</xdr:rowOff>
    </xdr:from>
    <xdr:to>
      <xdr:col>116</xdr:col>
      <xdr:colOff>62864</xdr:colOff>
      <xdr:row>42</xdr:row>
      <xdr:rowOff>91777</xdr:rowOff>
    </xdr:to>
    <xdr:cxnSp macro="">
      <xdr:nvCxnSpPr>
        <xdr:cNvPr id="575" name="直線コネクタ 574"/>
        <xdr:cNvCxnSpPr/>
      </xdr:nvCxnSpPr>
      <xdr:spPr>
        <a:xfrm flipV="1">
          <a:off x="22160864" y="5687720"/>
          <a:ext cx="0" cy="160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95604</xdr:rowOff>
    </xdr:from>
    <xdr:ext cx="313932" cy="259045"/>
    <xdr:sp macro="" textlink="">
      <xdr:nvSpPr>
        <xdr:cNvPr id="576" name="【一般廃棄物処理施設】&#10;一人当たり有形固定資産（償却資産）額最小値テキスト"/>
        <xdr:cNvSpPr txBox="1"/>
      </xdr:nvSpPr>
      <xdr:spPr>
        <a:xfrm>
          <a:off x="22199600" y="72965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91777</xdr:rowOff>
    </xdr:from>
    <xdr:to>
      <xdr:col>116</xdr:col>
      <xdr:colOff>152400</xdr:colOff>
      <xdr:row>42</xdr:row>
      <xdr:rowOff>91777</xdr:rowOff>
    </xdr:to>
    <xdr:cxnSp macro="">
      <xdr:nvCxnSpPr>
        <xdr:cNvPr id="577" name="直線コネクタ 576"/>
        <xdr:cNvCxnSpPr/>
      </xdr:nvCxnSpPr>
      <xdr:spPr>
        <a:xfrm>
          <a:off x="22072600" y="7292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147997</xdr:rowOff>
    </xdr:from>
    <xdr:ext cx="599010" cy="259045"/>
    <xdr:sp macro="" textlink="">
      <xdr:nvSpPr>
        <xdr:cNvPr id="578" name="【一般廃棄物処理施設】&#10;一人当たり有形固定資産（償却資産）額最大値テキスト"/>
        <xdr:cNvSpPr txBox="1"/>
      </xdr:nvSpPr>
      <xdr:spPr>
        <a:xfrm>
          <a:off x="22199600" y="546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29870</xdr:rowOff>
    </xdr:from>
    <xdr:to>
      <xdr:col>116</xdr:col>
      <xdr:colOff>152400</xdr:colOff>
      <xdr:row>33</xdr:row>
      <xdr:rowOff>29870</xdr:rowOff>
    </xdr:to>
    <xdr:cxnSp macro="">
      <xdr:nvCxnSpPr>
        <xdr:cNvPr id="579" name="直線コネクタ 578"/>
        <xdr:cNvCxnSpPr/>
      </xdr:nvCxnSpPr>
      <xdr:spPr>
        <a:xfrm>
          <a:off x="22072600" y="56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41648</xdr:rowOff>
    </xdr:from>
    <xdr:ext cx="534377" cy="259045"/>
    <xdr:sp macro="" textlink="">
      <xdr:nvSpPr>
        <xdr:cNvPr id="580" name="【一般廃棄物処理施設】&#10;一人当たり有形固定資産（償却資産）額平均値テキスト"/>
        <xdr:cNvSpPr txBox="1"/>
      </xdr:nvSpPr>
      <xdr:spPr>
        <a:xfrm>
          <a:off x="22199600" y="6385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18771</xdr:rowOff>
    </xdr:from>
    <xdr:to>
      <xdr:col>116</xdr:col>
      <xdr:colOff>114300</xdr:colOff>
      <xdr:row>38</xdr:row>
      <xdr:rowOff>120371</xdr:rowOff>
    </xdr:to>
    <xdr:sp macro="" textlink="">
      <xdr:nvSpPr>
        <xdr:cNvPr id="581" name="フローチャート: 判断 580"/>
        <xdr:cNvSpPr/>
      </xdr:nvSpPr>
      <xdr:spPr>
        <a:xfrm>
          <a:off x="22110700" y="653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23887</xdr:rowOff>
    </xdr:from>
    <xdr:to>
      <xdr:col>112</xdr:col>
      <xdr:colOff>38100</xdr:colOff>
      <xdr:row>38</xdr:row>
      <xdr:rowOff>125487</xdr:rowOff>
    </xdr:to>
    <xdr:sp macro="" textlink="">
      <xdr:nvSpPr>
        <xdr:cNvPr id="582" name="フローチャート: 判断 581"/>
        <xdr:cNvSpPr/>
      </xdr:nvSpPr>
      <xdr:spPr>
        <a:xfrm>
          <a:off x="21272500" y="65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106400</xdr:rowOff>
    </xdr:from>
    <xdr:to>
      <xdr:col>107</xdr:col>
      <xdr:colOff>101600</xdr:colOff>
      <xdr:row>38</xdr:row>
      <xdr:rowOff>36550</xdr:rowOff>
    </xdr:to>
    <xdr:sp macro="" textlink="">
      <xdr:nvSpPr>
        <xdr:cNvPr id="583" name="フローチャート: 判断 582"/>
        <xdr:cNvSpPr/>
      </xdr:nvSpPr>
      <xdr:spPr>
        <a:xfrm>
          <a:off x="20383500" y="64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109775</xdr:rowOff>
    </xdr:from>
    <xdr:to>
      <xdr:col>102</xdr:col>
      <xdr:colOff>165100</xdr:colOff>
      <xdr:row>38</xdr:row>
      <xdr:rowOff>39925</xdr:rowOff>
    </xdr:to>
    <xdr:sp macro="" textlink="">
      <xdr:nvSpPr>
        <xdr:cNvPr id="584" name="フローチャート: 判断 583"/>
        <xdr:cNvSpPr/>
      </xdr:nvSpPr>
      <xdr:spPr>
        <a:xfrm>
          <a:off x="19494500" y="645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21862</xdr:rowOff>
    </xdr:from>
    <xdr:to>
      <xdr:col>116</xdr:col>
      <xdr:colOff>114300</xdr:colOff>
      <xdr:row>38</xdr:row>
      <xdr:rowOff>123462</xdr:rowOff>
    </xdr:to>
    <xdr:sp macro="" textlink="">
      <xdr:nvSpPr>
        <xdr:cNvPr id="590" name="楕円 589"/>
        <xdr:cNvSpPr/>
      </xdr:nvSpPr>
      <xdr:spPr>
        <a:xfrm>
          <a:off x="22110700" y="653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289</xdr:rowOff>
    </xdr:from>
    <xdr:ext cx="534377" cy="259045"/>
    <xdr:sp macro="" textlink="">
      <xdr:nvSpPr>
        <xdr:cNvPr id="591" name="【一般廃棄物処理施設】&#10;一人当たり有形固定資産（償却資産）額該当値テキスト"/>
        <xdr:cNvSpPr txBox="1"/>
      </xdr:nvSpPr>
      <xdr:spPr>
        <a:xfrm>
          <a:off x="22199600" y="651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20175</xdr:rowOff>
    </xdr:from>
    <xdr:to>
      <xdr:col>112</xdr:col>
      <xdr:colOff>38100</xdr:colOff>
      <xdr:row>38</xdr:row>
      <xdr:rowOff>121775</xdr:rowOff>
    </xdr:to>
    <xdr:sp macro="" textlink="">
      <xdr:nvSpPr>
        <xdr:cNvPr id="592" name="楕円 591"/>
        <xdr:cNvSpPr/>
      </xdr:nvSpPr>
      <xdr:spPr>
        <a:xfrm>
          <a:off x="21272500" y="653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70975</xdr:rowOff>
    </xdr:from>
    <xdr:to>
      <xdr:col>116</xdr:col>
      <xdr:colOff>63500</xdr:colOff>
      <xdr:row>38</xdr:row>
      <xdr:rowOff>72662</xdr:rowOff>
    </xdr:to>
    <xdr:cxnSp macro="">
      <xdr:nvCxnSpPr>
        <xdr:cNvPr id="593" name="直線コネクタ 592"/>
        <xdr:cNvCxnSpPr/>
      </xdr:nvCxnSpPr>
      <xdr:spPr>
        <a:xfrm>
          <a:off x="21323300" y="6586075"/>
          <a:ext cx="838200" cy="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7852</xdr:rowOff>
    </xdr:from>
    <xdr:to>
      <xdr:col>107</xdr:col>
      <xdr:colOff>101600</xdr:colOff>
      <xdr:row>38</xdr:row>
      <xdr:rowOff>109452</xdr:rowOff>
    </xdr:to>
    <xdr:sp macro="" textlink="">
      <xdr:nvSpPr>
        <xdr:cNvPr id="594" name="楕円 593"/>
        <xdr:cNvSpPr/>
      </xdr:nvSpPr>
      <xdr:spPr>
        <a:xfrm>
          <a:off x="20383500" y="652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58652</xdr:rowOff>
    </xdr:from>
    <xdr:to>
      <xdr:col>111</xdr:col>
      <xdr:colOff>177800</xdr:colOff>
      <xdr:row>38</xdr:row>
      <xdr:rowOff>70975</xdr:rowOff>
    </xdr:to>
    <xdr:cxnSp macro="">
      <xdr:nvCxnSpPr>
        <xdr:cNvPr id="595" name="直線コネクタ 594"/>
        <xdr:cNvCxnSpPr/>
      </xdr:nvCxnSpPr>
      <xdr:spPr>
        <a:xfrm>
          <a:off x="20434300" y="6573752"/>
          <a:ext cx="889000" cy="1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9246</xdr:rowOff>
    </xdr:from>
    <xdr:to>
      <xdr:col>102</xdr:col>
      <xdr:colOff>165100</xdr:colOff>
      <xdr:row>38</xdr:row>
      <xdr:rowOff>110846</xdr:rowOff>
    </xdr:to>
    <xdr:sp macro="" textlink="">
      <xdr:nvSpPr>
        <xdr:cNvPr id="596" name="楕円 595"/>
        <xdr:cNvSpPr/>
      </xdr:nvSpPr>
      <xdr:spPr>
        <a:xfrm>
          <a:off x="19494500" y="652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58652</xdr:rowOff>
    </xdr:from>
    <xdr:to>
      <xdr:col>107</xdr:col>
      <xdr:colOff>50800</xdr:colOff>
      <xdr:row>38</xdr:row>
      <xdr:rowOff>60046</xdr:rowOff>
    </xdr:to>
    <xdr:cxnSp macro="">
      <xdr:nvCxnSpPr>
        <xdr:cNvPr id="597" name="直線コネクタ 596"/>
        <xdr:cNvCxnSpPr/>
      </xdr:nvCxnSpPr>
      <xdr:spPr>
        <a:xfrm flipV="1">
          <a:off x="19545300" y="6573752"/>
          <a:ext cx="889000" cy="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116614</xdr:rowOff>
    </xdr:from>
    <xdr:ext cx="534377" cy="259045"/>
    <xdr:sp macro="" textlink="">
      <xdr:nvSpPr>
        <xdr:cNvPr id="598" name="n_1aveValue【一般廃棄物処理施設】&#10;一人当たり有形固定資産（償却資産）額"/>
        <xdr:cNvSpPr txBox="1"/>
      </xdr:nvSpPr>
      <xdr:spPr>
        <a:xfrm>
          <a:off x="21043411" y="663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53077</xdr:rowOff>
    </xdr:from>
    <xdr:ext cx="534377" cy="259045"/>
    <xdr:sp macro="" textlink="">
      <xdr:nvSpPr>
        <xdr:cNvPr id="599" name="n_2aveValue【一般廃棄物処理施設】&#10;一人当たり有形固定資産（償却資産）額"/>
        <xdr:cNvSpPr txBox="1"/>
      </xdr:nvSpPr>
      <xdr:spPr>
        <a:xfrm>
          <a:off x="20167111" y="622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56452</xdr:rowOff>
    </xdr:from>
    <xdr:ext cx="534377" cy="259045"/>
    <xdr:sp macro="" textlink="">
      <xdr:nvSpPr>
        <xdr:cNvPr id="600" name="n_3aveValue【一般廃棄物処理施設】&#10;一人当たり有形固定資産（償却資産）額"/>
        <xdr:cNvSpPr txBox="1"/>
      </xdr:nvSpPr>
      <xdr:spPr>
        <a:xfrm>
          <a:off x="19278111" y="622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138302</xdr:rowOff>
    </xdr:from>
    <xdr:ext cx="534377" cy="259045"/>
    <xdr:sp macro="" textlink="">
      <xdr:nvSpPr>
        <xdr:cNvPr id="601" name="n_1mainValue【一般廃棄物処理施設】&#10;一人当たり有形固定資産（償却資産）額"/>
        <xdr:cNvSpPr txBox="1"/>
      </xdr:nvSpPr>
      <xdr:spPr>
        <a:xfrm>
          <a:off x="21043411" y="631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100579</xdr:rowOff>
    </xdr:from>
    <xdr:ext cx="534377" cy="259045"/>
    <xdr:sp macro="" textlink="">
      <xdr:nvSpPr>
        <xdr:cNvPr id="602" name="n_2mainValue【一般廃棄物処理施設】&#10;一人当たり有形固定資産（償却資産）額"/>
        <xdr:cNvSpPr txBox="1"/>
      </xdr:nvSpPr>
      <xdr:spPr>
        <a:xfrm>
          <a:off x="20167111" y="661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101973</xdr:rowOff>
    </xdr:from>
    <xdr:ext cx="534377" cy="259045"/>
    <xdr:sp macro="" textlink="">
      <xdr:nvSpPr>
        <xdr:cNvPr id="603" name="n_3mainValue【一般廃棄物処理施設】&#10;一人当たり有形固定資産（償却資産）額"/>
        <xdr:cNvSpPr txBox="1"/>
      </xdr:nvSpPr>
      <xdr:spPr>
        <a:xfrm>
          <a:off x="19278111" y="661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2" name="正方形/長方形 6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3" name="正方形/長方形 6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4" name="正方形/長方形 6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5" name="正方形/長方形 6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6" name="正方形/長方形 6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7" name="正方形/長方形 6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8" name="正方形/長方形 6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9" name="正方形/長方形 61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621" name="正方形/長方形 620"/>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622" name="正方形/長方形 621"/>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623" name="正方形/長方形 622"/>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624" name="正方形/長方形 623"/>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627" name="正方形/長方形 626"/>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628" name="正方形/長方形 627"/>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629" name="正方形/長方形 628"/>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630" name="正方形/長方形 629"/>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1" name="正方形/長方形 63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2" name="正方形/長方形 6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3" name="正方形/長方形 6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4" name="正方形/長方形 6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5" name="正方形/長方形 6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6" name="正方形/長方形 6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7" name="正方形/長方形 6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8" name="正方形/長方形 6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9" name="正方形/長方形 6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0" name="テキスト ボックス 6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1" name="直線コネクタ 6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2" name="テキスト ボックス 6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3" name="直線コネクタ 64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44" name="テキスト ボックス 64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5" name="直線コネクタ 64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6" name="テキスト ボックス 64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7" name="直線コネクタ 64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8" name="テキスト ボックス 64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49" name="直線コネクタ 64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0" name="テキスト ボックス 64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1" name="直線コネクタ 65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2" name="テキスト ボックス 651"/>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3" name="直線コネクタ 6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62864</xdr:rowOff>
    </xdr:from>
    <xdr:to>
      <xdr:col>85</xdr:col>
      <xdr:colOff>126364</xdr:colOff>
      <xdr:row>108</xdr:row>
      <xdr:rowOff>165736</xdr:rowOff>
    </xdr:to>
    <xdr:cxnSp macro="">
      <xdr:nvCxnSpPr>
        <xdr:cNvPr id="655" name="直線コネクタ 654"/>
        <xdr:cNvCxnSpPr/>
      </xdr:nvCxnSpPr>
      <xdr:spPr>
        <a:xfrm flipV="1">
          <a:off x="16318864" y="17379314"/>
          <a:ext cx="0" cy="130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169563</xdr:rowOff>
    </xdr:from>
    <xdr:ext cx="405111" cy="259045"/>
    <xdr:sp macro="" textlink="">
      <xdr:nvSpPr>
        <xdr:cNvPr id="656" name="【庁舎】&#10;有形固定資産減価償却率最小値テキスト"/>
        <xdr:cNvSpPr txBox="1"/>
      </xdr:nvSpPr>
      <xdr:spPr>
        <a:xfrm>
          <a:off x="16357600" y="1868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165736</xdr:rowOff>
    </xdr:from>
    <xdr:to>
      <xdr:col>86</xdr:col>
      <xdr:colOff>25400</xdr:colOff>
      <xdr:row>108</xdr:row>
      <xdr:rowOff>165736</xdr:rowOff>
    </xdr:to>
    <xdr:cxnSp macro="">
      <xdr:nvCxnSpPr>
        <xdr:cNvPr id="657" name="直線コネクタ 656"/>
        <xdr:cNvCxnSpPr/>
      </xdr:nvCxnSpPr>
      <xdr:spPr>
        <a:xfrm>
          <a:off x="16230600" y="1868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9541</xdr:rowOff>
    </xdr:from>
    <xdr:ext cx="405111" cy="259045"/>
    <xdr:sp macro="" textlink="">
      <xdr:nvSpPr>
        <xdr:cNvPr id="658" name="【庁舎】&#10;有形固定資産減価償却率最大値テキスト"/>
        <xdr:cNvSpPr txBox="1"/>
      </xdr:nvSpPr>
      <xdr:spPr>
        <a:xfrm>
          <a:off x="16357600" y="1715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62864</xdr:rowOff>
    </xdr:from>
    <xdr:to>
      <xdr:col>86</xdr:col>
      <xdr:colOff>25400</xdr:colOff>
      <xdr:row>101</xdr:row>
      <xdr:rowOff>62864</xdr:rowOff>
    </xdr:to>
    <xdr:cxnSp macro="">
      <xdr:nvCxnSpPr>
        <xdr:cNvPr id="659" name="直線コネクタ 658"/>
        <xdr:cNvCxnSpPr/>
      </xdr:nvCxnSpPr>
      <xdr:spPr>
        <a:xfrm>
          <a:off x="16230600" y="1737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55897</xdr:rowOff>
    </xdr:from>
    <xdr:ext cx="405111" cy="259045"/>
    <xdr:sp macro="" textlink="">
      <xdr:nvSpPr>
        <xdr:cNvPr id="660" name="【庁舎】&#10;有形固定資産減価償却率平均値テキスト"/>
        <xdr:cNvSpPr txBox="1"/>
      </xdr:nvSpPr>
      <xdr:spPr>
        <a:xfrm>
          <a:off x="16357600" y="17886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33020</xdr:rowOff>
    </xdr:from>
    <xdr:to>
      <xdr:col>85</xdr:col>
      <xdr:colOff>177800</xdr:colOff>
      <xdr:row>105</xdr:row>
      <xdr:rowOff>134620</xdr:rowOff>
    </xdr:to>
    <xdr:sp macro="" textlink="">
      <xdr:nvSpPr>
        <xdr:cNvPr id="661" name="フローチャート: 判断 660"/>
        <xdr:cNvSpPr/>
      </xdr:nvSpPr>
      <xdr:spPr>
        <a:xfrm>
          <a:off x="162687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34925</xdr:rowOff>
    </xdr:from>
    <xdr:to>
      <xdr:col>81</xdr:col>
      <xdr:colOff>101600</xdr:colOff>
      <xdr:row>105</xdr:row>
      <xdr:rowOff>136525</xdr:rowOff>
    </xdr:to>
    <xdr:sp macro="" textlink="">
      <xdr:nvSpPr>
        <xdr:cNvPr id="662" name="フローチャート: 判断 661"/>
        <xdr:cNvSpPr/>
      </xdr:nvSpPr>
      <xdr:spPr>
        <a:xfrm>
          <a:off x="15430500" y="180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12064</xdr:rowOff>
    </xdr:from>
    <xdr:to>
      <xdr:col>76</xdr:col>
      <xdr:colOff>165100</xdr:colOff>
      <xdr:row>105</xdr:row>
      <xdr:rowOff>113664</xdr:rowOff>
    </xdr:to>
    <xdr:sp macro="" textlink="">
      <xdr:nvSpPr>
        <xdr:cNvPr id="663" name="フローチャート: 判断 662"/>
        <xdr:cNvSpPr/>
      </xdr:nvSpPr>
      <xdr:spPr>
        <a:xfrm>
          <a:off x="14541500" y="18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168275</xdr:rowOff>
    </xdr:from>
    <xdr:to>
      <xdr:col>72</xdr:col>
      <xdr:colOff>38100</xdr:colOff>
      <xdr:row>105</xdr:row>
      <xdr:rowOff>98425</xdr:rowOff>
    </xdr:to>
    <xdr:sp macro="" textlink="">
      <xdr:nvSpPr>
        <xdr:cNvPr id="664" name="フローチャート: 判断 663"/>
        <xdr:cNvSpPr/>
      </xdr:nvSpPr>
      <xdr:spPr>
        <a:xfrm>
          <a:off x="13652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4445</xdr:rowOff>
    </xdr:from>
    <xdr:to>
      <xdr:col>67</xdr:col>
      <xdr:colOff>101600</xdr:colOff>
      <xdr:row>105</xdr:row>
      <xdr:rowOff>106045</xdr:rowOff>
    </xdr:to>
    <xdr:sp macro="" textlink="">
      <xdr:nvSpPr>
        <xdr:cNvPr id="665" name="フローチャート: 判断 664"/>
        <xdr:cNvSpPr/>
      </xdr:nvSpPr>
      <xdr:spPr>
        <a:xfrm>
          <a:off x="12763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6" name="テキスト ボックス 6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7" name="テキスト ボックス 6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8" name="テキスト ボックス 6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9" name="テキスト ボックス 6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0" name="テキスト ボックス 6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74930</xdr:rowOff>
    </xdr:from>
    <xdr:to>
      <xdr:col>85</xdr:col>
      <xdr:colOff>177800</xdr:colOff>
      <xdr:row>106</xdr:row>
      <xdr:rowOff>5080</xdr:rowOff>
    </xdr:to>
    <xdr:sp macro="" textlink="">
      <xdr:nvSpPr>
        <xdr:cNvPr id="671" name="楕円 670"/>
        <xdr:cNvSpPr/>
      </xdr:nvSpPr>
      <xdr:spPr>
        <a:xfrm>
          <a:off x="162687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53357</xdr:rowOff>
    </xdr:from>
    <xdr:ext cx="405111" cy="259045"/>
    <xdr:sp macro="" textlink="">
      <xdr:nvSpPr>
        <xdr:cNvPr id="672" name="【庁舎】&#10;有形固定資産減価償却率該当値テキスト"/>
        <xdr:cNvSpPr txBox="1"/>
      </xdr:nvSpPr>
      <xdr:spPr>
        <a:xfrm>
          <a:off x="16357600"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46355</xdr:rowOff>
    </xdr:from>
    <xdr:to>
      <xdr:col>81</xdr:col>
      <xdr:colOff>101600</xdr:colOff>
      <xdr:row>105</xdr:row>
      <xdr:rowOff>147955</xdr:rowOff>
    </xdr:to>
    <xdr:sp macro="" textlink="">
      <xdr:nvSpPr>
        <xdr:cNvPr id="673" name="楕円 672"/>
        <xdr:cNvSpPr/>
      </xdr:nvSpPr>
      <xdr:spPr>
        <a:xfrm>
          <a:off x="15430500" y="1804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97155</xdr:rowOff>
    </xdr:from>
    <xdr:to>
      <xdr:col>85</xdr:col>
      <xdr:colOff>127000</xdr:colOff>
      <xdr:row>105</xdr:row>
      <xdr:rowOff>125730</xdr:rowOff>
    </xdr:to>
    <xdr:cxnSp macro="">
      <xdr:nvCxnSpPr>
        <xdr:cNvPr id="674" name="直線コネクタ 673"/>
        <xdr:cNvCxnSpPr/>
      </xdr:nvCxnSpPr>
      <xdr:spPr>
        <a:xfrm>
          <a:off x="15481300" y="1809940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6350</xdr:rowOff>
    </xdr:from>
    <xdr:to>
      <xdr:col>76</xdr:col>
      <xdr:colOff>165100</xdr:colOff>
      <xdr:row>105</xdr:row>
      <xdr:rowOff>107950</xdr:rowOff>
    </xdr:to>
    <xdr:sp macro="" textlink="">
      <xdr:nvSpPr>
        <xdr:cNvPr id="675" name="楕円 674"/>
        <xdr:cNvSpPr/>
      </xdr:nvSpPr>
      <xdr:spPr>
        <a:xfrm>
          <a:off x="14541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57150</xdr:rowOff>
    </xdr:from>
    <xdr:to>
      <xdr:col>81</xdr:col>
      <xdr:colOff>50800</xdr:colOff>
      <xdr:row>105</xdr:row>
      <xdr:rowOff>97155</xdr:rowOff>
    </xdr:to>
    <xdr:cxnSp macro="">
      <xdr:nvCxnSpPr>
        <xdr:cNvPr id="676" name="直線コネクタ 675"/>
        <xdr:cNvCxnSpPr/>
      </xdr:nvCxnSpPr>
      <xdr:spPr>
        <a:xfrm>
          <a:off x="14592300" y="180594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170180</xdr:rowOff>
    </xdr:from>
    <xdr:to>
      <xdr:col>72</xdr:col>
      <xdr:colOff>38100</xdr:colOff>
      <xdr:row>105</xdr:row>
      <xdr:rowOff>100330</xdr:rowOff>
    </xdr:to>
    <xdr:sp macro="" textlink="">
      <xdr:nvSpPr>
        <xdr:cNvPr id="677" name="楕円 676"/>
        <xdr:cNvSpPr/>
      </xdr:nvSpPr>
      <xdr:spPr>
        <a:xfrm>
          <a:off x="13652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49530</xdr:rowOff>
    </xdr:from>
    <xdr:to>
      <xdr:col>76</xdr:col>
      <xdr:colOff>114300</xdr:colOff>
      <xdr:row>105</xdr:row>
      <xdr:rowOff>57150</xdr:rowOff>
    </xdr:to>
    <xdr:cxnSp macro="">
      <xdr:nvCxnSpPr>
        <xdr:cNvPr id="678" name="直線コネクタ 677"/>
        <xdr:cNvCxnSpPr/>
      </xdr:nvCxnSpPr>
      <xdr:spPr>
        <a:xfrm>
          <a:off x="13703300" y="18051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63500</xdr:rowOff>
    </xdr:from>
    <xdr:to>
      <xdr:col>67</xdr:col>
      <xdr:colOff>101600</xdr:colOff>
      <xdr:row>105</xdr:row>
      <xdr:rowOff>165100</xdr:rowOff>
    </xdr:to>
    <xdr:sp macro="" textlink="">
      <xdr:nvSpPr>
        <xdr:cNvPr id="679" name="楕円 678"/>
        <xdr:cNvSpPr/>
      </xdr:nvSpPr>
      <xdr:spPr>
        <a:xfrm>
          <a:off x="127635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49530</xdr:rowOff>
    </xdr:from>
    <xdr:to>
      <xdr:col>71</xdr:col>
      <xdr:colOff>177800</xdr:colOff>
      <xdr:row>105</xdr:row>
      <xdr:rowOff>114300</xdr:rowOff>
    </xdr:to>
    <xdr:cxnSp macro="">
      <xdr:nvCxnSpPr>
        <xdr:cNvPr id="680" name="直線コネクタ 679"/>
        <xdr:cNvCxnSpPr/>
      </xdr:nvCxnSpPr>
      <xdr:spPr>
        <a:xfrm flipV="1">
          <a:off x="12814300" y="180517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153052</xdr:rowOff>
    </xdr:from>
    <xdr:ext cx="405111" cy="259045"/>
    <xdr:sp macro="" textlink="">
      <xdr:nvSpPr>
        <xdr:cNvPr id="681" name="n_1aveValue【庁舎】&#10;有形固定資産減価償却率"/>
        <xdr:cNvSpPr txBox="1"/>
      </xdr:nvSpPr>
      <xdr:spPr>
        <a:xfrm>
          <a:off x="15266044" y="1781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104791</xdr:rowOff>
    </xdr:from>
    <xdr:ext cx="405111" cy="259045"/>
    <xdr:sp macro="" textlink="">
      <xdr:nvSpPr>
        <xdr:cNvPr id="682" name="n_2aveValue【庁舎】&#10;有形固定資産減価償却率"/>
        <xdr:cNvSpPr txBox="1"/>
      </xdr:nvSpPr>
      <xdr:spPr>
        <a:xfrm>
          <a:off x="14389744" y="1810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114952</xdr:rowOff>
    </xdr:from>
    <xdr:ext cx="405111" cy="259045"/>
    <xdr:sp macro="" textlink="">
      <xdr:nvSpPr>
        <xdr:cNvPr id="683" name="n_3aveValue【庁舎】&#10;有形固定資産減価償却率"/>
        <xdr:cNvSpPr txBox="1"/>
      </xdr:nvSpPr>
      <xdr:spPr>
        <a:xfrm>
          <a:off x="13500744" y="1777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122572</xdr:rowOff>
    </xdr:from>
    <xdr:ext cx="405111" cy="259045"/>
    <xdr:sp macro="" textlink="">
      <xdr:nvSpPr>
        <xdr:cNvPr id="684" name="n_4aveValue【庁舎】&#10;有形固定資産減価償却率"/>
        <xdr:cNvSpPr txBox="1"/>
      </xdr:nvSpPr>
      <xdr:spPr>
        <a:xfrm>
          <a:off x="12611744"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139082</xdr:rowOff>
    </xdr:from>
    <xdr:ext cx="405111" cy="259045"/>
    <xdr:sp macro="" textlink="">
      <xdr:nvSpPr>
        <xdr:cNvPr id="685" name="n_1mainValue【庁舎】&#10;有形固定資産減価償却率"/>
        <xdr:cNvSpPr txBox="1"/>
      </xdr:nvSpPr>
      <xdr:spPr>
        <a:xfrm>
          <a:off x="15266044" y="1814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124477</xdr:rowOff>
    </xdr:from>
    <xdr:ext cx="405111" cy="259045"/>
    <xdr:sp macro="" textlink="">
      <xdr:nvSpPr>
        <xdr:cNvPr id="686" name="n_2mainValue【庁舎】&#10;有形固定資産減価償却率"/>
        <xdr:cNvSpPr txBox="1"/>
      </xdr:nvSpPr>
      <xdr:spPr>
        <a:xfrm>
          <a:off x="14389744" y="1778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91457</xdr:rowOff>
    </xdr:from>
    <xdr:ext cx="405111" cy="259045"/>
    <xdr:sp macro="" textlink="">
      <xdr:nvSpPr>
        <xdr:cNvPr id="687" name="n_3mainValue【庁舎】&#10;有形固定資産減価償却率"/>
        <xdr:cNvSpPr txBox="1"/>
      </xdr:nvSpPr>
      <xdr:spPr>
        <a:xfrm>
          <a:off x="13500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156227</xdr:rowOff>
    </xdr:from>
    <xdr:ext cx="405111" cy="259045"/>
    <xdr:sp macro="" textlink="">
      <xdr:nvSpPr>
        <xdr:cNvPr id="688" name="n_4mainValue【庁舎】&#10;有形固定資産減価償却率"/>
        <xdr:cNvSpPr txBox="1"/>
      </xdr:nvSpPr>
      <xdr:spPr>
        <a:xfrm>
          <a:off x="12611744"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9" name="正方形/長方形 6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0" name="正方形/長方形 6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1" name="正方形/長方形 6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2" name="正方形/長方形 6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3" name="正方形/長方形 6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4" name="正方形/長方形 6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5" name="正方形/長方形 6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6" name="正方形/長方形 6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7" name="テキスト ボックス 6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8" name="直線コネクタ 6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99" name="直線コネクタ 69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0" name="テキスト ボックス 69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1" name="直線コネクタ 70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2" name="テキスト ボックス 70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3" name="直線コネクタ 70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4" name="テキスト ボックス 70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5" name="直線コネクタ 70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6" name="テキスト ボックス 70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7" name="直線コネクタ 70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8" name="テキスト ボックス 70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9" name="直線コネクタ 70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0" name="テキスト ボックス 70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1" name="直線コネクタ 7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2" name="テキスト ボックス 7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157843</xdr:rowOff>
    </xdr:from>
    <xdr:to>
      <xdr:col>116</xdr:col>
      <xdr:colOff>62864</xdr:colOff>
      <xdr:row>108</xdr:row>
      <xdr:rowOff>95794</xdr:rowOff>
    </xdr:to>
    <xdr:cxnSp macro="">
      <xdr:nvCxnSpPr>
        <xdr:cNvPr id="714" name="直線コネクタ 713"/>
        <xdr:cNvCxnSpPr/>
      </xdr:nvCxnSpPr>
      <xdr:spPr>
        <a:xfrm flipV="1">
          <a:off x="22160864" y="17302843"/>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715" name="【庁舎】&#10;一人当たり面積最小値テキスト"/>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716" name="直線コネクタ 715"/>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104520</xdr:rowOff>
    </xdr:from>
    <xdr:ext cx="469744" cy="259045"/>
    <xdr:sp macro="" textlink="">
      <xdr:nvSpPr>
        <xdr:cNvPr id="717" name="【庁舎】&#10;一人当たり面積最大値テキスト"/>
        <xdr:cNvSpPr txBox="1"/>
      </xdr:nvSpPr>
      <xdr:spPr>
        <a:xfrm>
          <a:off x="22199600" y="1707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157843</xdr:rowOff>
    </xdr:from>
    <xdr:to>
      <xdr:col>116</xdr:col>
      <xdr:colOff>152400</xdr:colOff>
      <xdr:row>100</xdr:row>
      <xdr:rowOff>157843</xdr:rowOff>
    </xdr:to>
    <xdr:cxnSp macro="">
      <xdr:nvCxnSpPr>
        <xdr:cNvPr id="718" name="直線コネクタ 717"/>
        <xdr:cNvCxnSpPr/>
      </xdr:nvCxnSpPr>
      <xdr:spPr>
        <a:xfrm>
          <a:off x="22072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107059</xdr:rowOff>
    </xdr:from>
    <xdr:ext cx="469744" cy="259045"/>
    <xdr:sp macro="" textlink="">
      <xdr:nvSpPr>
        <xdr:cNvPr id="719" name="【庁舎】&#10;一人当たり面積平均値テキスト"/>
        <xdr:cNvSpPr txBox="1"/>
      </xdr:nvSpPr>
      <xdr:spPr>
        <a:xfrm>
          <a:off x="22199600" y="18109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84182</xdr:rowOff>
    </xdr:from>
    <xdr:to>
      <xdr:col>116</xdr:col>
      <xdr:colOff>114300</xdr:colOff>
      <xdr:row>107</xdr:row>
      <xdr:rowOff>14332</xdr:rowOff>
    </xdr:to>
    <xdr:sp macro="" textlink="">
      <xdr:nvSpPr>
        <xdr:cNvPr id="720" name="フローチャート: 判断 719"/>
        <xdr:cNvSpPr/>
      </xdr:nvSpPr>
      <xdr:spPr>
        <a:xfrm>
          <a:off x="221107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97245</xdr:rowOff>
    </xdr:from>
    <xdr:to>
      <xdr:col>112</xdr:col>
      <xdr:colOff>38100</xdr:colOff>
      <xdr:row>107</xdr:row>
      <xdr:rowOff>27395</xdr:rowOff>
    </xdr:to>
    <xdr:sp macro="" textlink="">
      <xdr:nvSpPr>
        <xdr:cNvPr id="721" name="フローチャート: 判断 720"/>
        <xdr:cNvSpPr/>
      </xdr:nvSpPr>
      <xdr:spPr>
        <a:xfrm>
          <a:off x="21272500" y="1827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110308</xdr:rowOff>
    </xdr:from>
    <xdr:to>
      <xdr:col>107</xdr:col>
      <xdr:colOff>101600</xdr:colOff>
      <xdr:row>107</xdr:row>
      <xdr:rowOff>40458</xdr:rowOff>
    </xdr:to>
    <xdr:sp macro="" textlink="">
      <xdr:nvSpPr>
        <xdr:cNvPr id="722" name="フローチャート: 判断 721"/>
        <xdr:cNvSpPr/>
      </xdr:nvSpPr>
      <xdr:spPr>
        <a:xfrm>
          <a:off x="20383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41729</xdr:rowOff>
    </xdr:from>
    <xdr:to>
      <xdr:col>102</xdr:col>
      <xdr:colOff>165100</xdr:colOff>
      <xdr:row>106</xdr:row>
      <xdr:rowOff>143329</xdr:rowOff>
    </xdr:to>
    <xdr:sp macro="" textlink="">
      <xdr:nvSpPr>
        <xdr:cNvPr id="723" name="フローチャート: 判断 722"/>
        <xdr:cNvSpPr/>
      </xdr:nvSpPr>
      <xdr:spPr>
        <a:xfrm>
          <a:off x="19494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123371</xdr:rowOff>
    </xdr:from>
    <xdr:to>
      <xdr:col>98</xdr:col>
      <xdr:colOff>38100</xdr:colOff>
      <xdr:row>107</xdr:row>
      <xdr:rowOff>53521</xdr:rowOff>
    </xdr:to>
    <xdr:sp macro="" textlink="">
      <xdr:nvSpPr>
        <xdr:cNvPr id="724" name="フローチャート: 判断 723"/>
        <xdr:cNvSpPr/>
      </xdr:nvSpPr>
      <xdr:spPr>
        <a:xfrm>
          <a:off x="18605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5" name="テキスト ボックス 7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6" name="テキスト ボックス 7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7" name="テキスト ボックス 7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8" name="テキスト ボックス 7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9" name="テキスト ボックス 7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97245</xdr:rowOff>
    </xdr:from>
    <xdr:to>
      <xdr:col>116</xdr:col>
      <xdr:colOff>114300</xdr:colOff>
      <xdr:row>107</xdr:row>
      <xdr:rowOff>27395</xdr:rowOff>
    </xdr:to>
    <xdr:sp macro="" textlink="">
      <xdr:nvSpPr>
        <xdr:cNvPr id="730" name="楕円 729"/>
        <xdr:cNvSpPr/>
      </xdr:nvSpPr>
      <xdr:spPr>
        <a:xfrm>
          <a:off x="22110700" y="182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75672</xdr:rowOff>
    </xdr:from>
    <xdr:ext cx="469744" cy="259045"/>
    <xdr:sp macro="" textlink="">
      <xdr:nvSpPr>
        <xdr:cNvPr id="731" name="【庁舎】&#10;一人当たり面積該当値テキスト"/>
        <xdr:cNvSpPr txBox="1"/>
      </xdr:nvSpPr>
      <xdr:spPr>
        <a:xfrm>
          <a:off x="22199600" y="1824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93980</xdr:rowOff>
    </xdr:from>
    <xdr:to>
      <xdr:col>112</xdr:col>
      <xdr:colOff>38100</xdr:colOff>
      <xdr:row>107</xdr:row>
      <xdr:rowOff>24130</xdr:rowOff>
    </xdr:to>
    <xdr:sp macro="" textlink="">
      <xdr:nvSpPr>
        <xdr:cNvPr id="732" name="楕円 731"/>
        <xdr:cNvSpPr/>
      </xdr:nvSpPr>
      <xdr:spPr>
        <a:xfrm>
          <a:off x="2127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144780</xdr:rowOff>
    </xdr:from>
    <xdr:to>
      <xdr:col>116</xdr:col>
      <xdr:colOff>63500</xdr:colOff>
      <xdr:row>106</xdr:row>
      <xdr:rowOff>148045</xdr:rowOff>
    </xdr:to>
    <xdr:cxnSp macro="">
      <xdr:nvCxnSpPr>
        <xdr:cNvPr id="733" name="直線コネクタ 732"/>
        <xdr:cNvCxnSpPr/>
      </xdr:nvCxnSpPr>
      <xdr:spPr>
        <a:xfrm>
          <a:off x="21323300" y="18318480"/>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87449</xdr:rowOff>
    </xdr:from>
    <xdr:to>
      <xdr:col>107</xdr:col>
      <xdr:colOff>101600</xdr:colOff>
      <xdr:row>107</xdr:row>
      <xdr:rowOff>17599</xdr:rowOff>
    </xdr:to>
    <xdr:sp macro="" textlink="">
      <xdr:nvSpPr>
        <xdr:cNvPr id="734" name="楕円 733"/>
        <xdr:cNvSpPr/>
      </xdr:nvSpPr>
      <xdr:spPr>
        <a:xfrm>
          <a:off x="20383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138249</xdr:rowOff>
    </xdr:from>
    <xdr:to>
      <xdr:col>111</xdr:col>
      <xdr:colOff>177800</xdr:colOff>
      <xdr:row>106</xdr:row>
      <xdr:rowOff>144780</xdr:rowOff>
    </xdr:to>
    <xdr:cxnSp macro="">
      <xdr:nvCxnSpPr>
        <xdr:cNvPr id="735" name="直線コネクタ 734"/>
        <xdr:cNvCxnSpPr/>
      </xdr:nvCxnSpPr>
      <xdr:spPr>
        <a:xfrm>
          <a:off x="20434300" y="1831194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64588</xdr:rowOff>
    </xdr:from>
    <xdr:to>
      <xdr:col>102</xdr:col>
      <xdr:colOff>165100</xdr:colOff>
      <xdr:row>106</xdr:row>
      <xdr:rowOff>166188</xdr:rowOff>
    </xdr:to>
    <xdr:sp macro="" textlink="">
      <xdr:nvSpPr>
        <xdr:cNvPr id="736" name="楕円 735"/>
        <xdr:cNvSpPr/>
      </xdr:nvSpPr>
      <xdr:spPr>
        <a:xfrm>
          <a:off x="194945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115388</xdr:rowOff>
    </xdr:from>
    <xdr:to>
      <xdr:col>107</xdr:col>
      <xdr:colOff>50800</xdr:colOff>
      <xdr:row>106</xdr:row>
      <xdr:rowOff>138249</xdr:rowOff>
    </xdr:to>
    <xdr:cxnSp macro="">
      <xdr:nvCxnSpPr>
        <xdr:cNvPr id="737" name="直線コネクタ 736"/>
        <xdr:cNvCxnSpPr/>
      </xdr:nvCxnSpPr>
      <xdr:spPr>
        <a:xfrm>
          <a:off x="19545300" y="1828908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64588</xdr:rowOff>
    </xdr:from>
    <xdr:to>
      <xdr:col>98</xdr:col>
      <xdr:colOff>38100</xdr:colOff>
      <xdr:row>106</xdr:row>
      <xdr:rowOff>166188</xdr:rowOff>
    </xdr:to>
    <xdr:sp macro="" textlink="">
      <xdr:nvSpPr>
        <xdr:cNvPr id="738" name="楕円 737"/>
        <xdr:cNvSpPr/>
      </xdr:nvSpPr>
      <xdr:spPr>
        <a:xfrm>
          <a:off x="186055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115388</xdr:rowOff>
    </xdr:from>
    <xdr:to>
      <xdr:col>102</xdr:col>
      <xdr:colOff>114300</xdr:colOff>
      <xdr:row>106</xdr:row>
      <xdr:rowOff>115388</xdr:rowOff>
    </xdr:to>
    <xdr:cxnSp macro="">
      <xdr:nvCxnSpPr>
        <xdr:cNvPr id="739" name="直線コネクタ 738"/>
        <xdr:cNvCxnSpPr/>
      </xdr:nvCxnSpPr>
      <xdr:spPr>
        <a:xfrm>
          <a:off x="18656300" y="182890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18522</xdr:rowOff>
    </xdr:from>
    <xdr:ext cx="469744" cy="259045"/>
    <xdr:sp macro="" textlink="">
      <xdr:nvSpPr>
        <xdr:cNvPr id="740" name="n_1aveValue【庁舎】&#10;一人当たり面積"/>
        <xdr:cNvSpPr txBox="1"/>
      </xdr:nvSpPr>
      <xdr:spPr>
        <a:xfrm>
          <a:off x="21075727" y="1836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31585</xdr:rowOff>
    </xdr:from>
    <xdr:ext cx="469744" cy="259045"/>
    <xdr:sp macro="" textlink="">
      <xdr:nvSpPr>
        <xdr:cNvPr id="741" name="n_2aveValue【庁舎】&#10;一人当たり面積"/>
        <xdr:cNvSpPr txBox="1"/>
      </xdr:nvSpPr>
      <xdr:spPr>
        <a:xfrm>
          <a:off x="20199427" y="1837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159856</xdr:rowOff>
    </xdr:from>
    <xdr:ext cx="469744" cy="259045"/>
    <xdr:sp macro="" textlink="">
      <xdr:nvSpPr>
        <xdr:cNvPr id="742" name="n_3aveValue【庁舎】&#10;一人当たり面積"/>
        <xdr:cNvSpPr txBox="1"/>
      </xdr:nvSpPr>
      <xdr:spPr>
        <a:xfrm>
          <a:off x="193104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44648</xdr:rowOff>
    </xdr:from>
    <xdr:ext cx="469744" cy="259045"/>
    <xdr:sp macro="" textlink="">
      <xdr:nvSpPr>
        <xdr:cNvPr id="743" name="n_4aveValue【庁舎】&#10;一人当たり面積"/>
        <xdr:cNvSpPr txBox="1"/>
      </xdr:nvSpPr>
      <xdr:spPr>
        <a:xfrm>
          <a:off x="18421427" y="1838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40657</xdr:rowOff>
    </xdr:from>
    <xdr:ext cx="469744" cy="259045"/>
    <xdr:sp macro="" textlink="">
      <xdr:nvSpPr>
        <xdr:cNvPr id="744" name="n_1mainValue【庁舎】&#10;一人当たり面積"/>
        <xdr:cNvSpPr txBox="1"/>
      </xdr:nvSpPr>
      <xdr:spPr>
        <a:xfrm>
          <a:off x="210757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34126</xdr:rowOff>
    </xdr:from>
    <xdr:ext cx="469744" cy="259045"/>
    <xdr:sp macro="" textlink="">
      <xdr:nvSpPr>
        <xdr:cNvPr id="745" name="n_2mainValue【庁舎】&#10;一人当たり面積"/>
        <xdr:cNvSpPr txBox="1"/>
      </xdr:nvSpPr>
      <xdr:spPr>
        <a:xfrm>
          <a:off x="20199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157315</xdr:rowOff>
    </xdr:from>
    <xdr:ext cx="469744" cy="259045"/>
    <xdr:sp macro="" textlink="">
      <xdr:nvSpPr>
        <xdr:cNvPr id="746" name="n_3mainValue【庁舎】&#10;一人当たり面積"/>
        <xdr:cNvSpPr txBox="1"/>
      </xdr:nvSpPr>
      <xdr:spPr>
        <a:xfrm>
          <a:off x="19310427" y="1833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11265</xdr:rowOff>
    </xdr:from>
    <xdr:ext cx="469744" cy="259045"/>
    <xdr:sp macro="" textlink="">
      <xdr:nvSpPr>
        <xdr:cNvPr id="747" name="n_4mainValue【庁舎】&#10;一人当たり面積"/>
        <xdr:cNvSpPr txBox="1"/>
      </xdr:nvSpPr>
      <xdr:spPr>
        <a:xfrm>
          <a:off x="18421427" y="1801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区施設の半分以上を占める学校施設においては、かねてより、老朽化対策が課題となっている。このため学校施設管理基本計画を策定し、改修・改築のみならず、適正配置、複合化をあわせて実施していく。その他施設においても、統合、再編、長寿命化など多様な視点で対応を行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東京都練馬区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739,435
717,945
48.08
270,678,435
264,703,844
5,739,160
174,410,652
48,705,450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財政力指数は過去</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か年の数値の平均となるため、今回の増減については、平成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年度と</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令和元年度の</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単年度数値の差が反映される。単年度では、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0.48</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元年</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0.45</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となっており、基準財政収入額</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が減少する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中、基準財政需要額が増加したことで、</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元</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年度の方が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0.03</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ポイント低くなった</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ため</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か年平均にした場合は結果的に前年度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0.01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ﾎﾟｲﾝﾄ減の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0.46</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51" name="直線コネクタ 50"/>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2" name="テキスト ボックス 51"/>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3" name="直線コネクタ 52"/>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4" name="テキスト ボックス 53"/>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5" name="直線コネクタ 54"/>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6" name="テキスト ボックス 55"/>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7" name="直線コネクタ 56"/>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8" name="テキスト ボックス 57"/>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9" name="直線コネクタ 58"/>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60" name="テキスト ボックス 59"/>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1" name="直線コネクタ 60"/>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2" name="テキスト ボックス 61"/>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3" name="直線コネクタ 62"/>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4" name="テキスト ボックス 63"/>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5" name="直線コネクタ 6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6" name="テキスト ボックス 6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103981</xdr:rowOff>
    </xdr:from>
    <xdr:to>
      <xdr:col>23</xdr:col>
      <xdr:colOff>133350</xdr:colOff>
      <xdr:row>44</xdr:row>
      <xdr:rowOff>134938</xdr:rowOff>
    </xdr:to>
    <xdr:cxnSp macro="">
      <xdr:nvCxnSpPr>
        <xdr:cNvPr id="68" name="直線コネクタ 67"/>
        <xdr:cNvCxnSpPr/>
      </xdr:nvCxnSpPr>
      <xdr:spPr>
        <a:xfrm flipV="1">
          <a:off x="4953000" y="6276181"/>
          <a:ext cx="0" cy="14025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9"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70" name="直線コネクタ 69"/>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18908</xdr:rowOff>
    </xdr:from>
    <xdr:ext cx="762000" cy="259045"/>
    <xdr:sp macro="" textlink="">
      <xdr:nvSpPr>
        <xdr:cNvPr id="71" name="財政力最大値テキスト"/>
        <xdr:cNvSpPr txBox="1"/>
      </xdr:nvSpPr>
      <xdr:spPr>
        <a:xfrm>
          <a:off x="5041900" y="60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103981</xdr:rowOff>
    </xdr:from>
    <xdr:to>
      <xdr:col>24</xdr:col>
      <xdr:colOff>12700</xdr:colOff>
      <xdr:row>36</xdr:row>
      <xdr:rowOff>103981</xdr:rowOff>
    </xdr:to>
    <xdr:cxnSp macro="">
      <xdr:nvCxnSpPr>
        <xdr:cNvPr id="72" name="直線コネクタ 71"/>
        <xdr:cNvCxnSpPr/>
      </xdr:nvCxnSpPr>
      <xdr:spPr>
        <a:xfrm>
          <a:off x="4864100" y="627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110331</xdr:rowOff>
    </xdr:from>
    <xdr:to>
      <xdr:col>23</xdr:col>
      <xdr:colOff>133350</xdr:colOff>
      <xdr:row>43</xdr:row>
      <xdr:rowOff>125413</xdr:rowOff>
    </xdr:to>
    <xdr:cxnSp macro="">
      <xdr:nvCxnSpPr>
        <xdr:cNvPr id="73" name="直線コネクタ 72"/>
        <xdr:cNvCxnSpPr/>
      </xdr:nvCxnSpPr>
      <xdr:spPr>
        <a:xfrm>
          <a:off x="4114800" y="7482681"/>
          <a:ext cx="8382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81615</xdr:rowOff>
    </xdr:from>
    <xdr:ext cx="762000" cy="259045"/>
    <xdr:sp macro="" textlink="">
      <xdr:nvSpPr>
        <xdr:cNvPr id="74" name="財政力平均値テキスト"/>
        <xdr:cNvSpPr txBox="1"/>
      </xdr:nvSpPr>
      <xdr:spPr>
        <a:xfrm>
          <a:off x="5041900" y="7111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65088</xdr:rowOff>
    </xdr:from>
    <xdr:to>
      <xdr:col>23</xdr:col>
      <xdr:colOff>184150</xdr:colOff>
      <xdr:row>42</xdr:row>
      <xdr:rowOff>166688</xdr:rowOff>
    </xdr:to>
    <xdr:sp macro="" textlink="">
      <xdr:nvSpPr>
        <xdr:cNvPr id="75" name="フローチャート: 判断 74"/>
        <xdr:cNvSpPr/>
      </xdr:nvSpPr>
      <xdr:spPr>
        <a:xfrm>
          <a:off x="49022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110331</xdr:rowOff>
    </xdr:from>
    <xdr:to>
      <xdr:col>19</xdr:col>
      <xdr:colOff>133350</xdr:colOff>
      <xdr:row>43</xdr:row>
      <xdr:rowOff>110331</xdr:rowOff>
    </xdr:to>
    <xdr:cxnSp macro="">
      <xdr:nvCxnSpPr>
        <xdr:cNvPr id="76" name="直線コネクタ 75"/>
        <xdr:cNvCxnSpPr/>
      </xdr:nvCxnSpPr>
      <xdr:spPr>
        <a:xfrm>
          <a:off x="3225800" y="74826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7" name="フローチャート: 判断 76"/>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8" name="テキスト ボックス 77"/>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110331</xdr:rowOff>
    </xdr:from>
    <xdr:to>
      <xdr:col>15</xdr:col>
      <xdr:colOff>82550</xdr:colOff>
      <xdr:row>43</xdr:row>
      <xdr:rowOff>110331</xdr:rowOff>
    </xdr:to>
    <xdr:cxnSp macro="">
      <xdr:nvCxnSpPr>
        <xdr:cNvPr id="79" name="直線コネクタ 78"/>
        <xdr:cNvCxnSpPr/>
      </xdr:nvCxnSpPr>
      <xdr:spPr>
        <a:xfrm>
          <a:off x="2336800" y="74826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80" name="フローチャート: 判断 79"/>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1" name="テキスト ボックス 80"/>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110331</xdr:rowOff>
    </xdr:from>
    <xdr:to>
      <xdr:col>11</xdr:col>
      <xdr:colOff>31750</xdr:colOff>
      <xdr:row>43</xdr:row>
      <xdr:rowOff>140494</xdr:rowOff>
    </xdr:to>
    <xdr:cxnSp macro="">
      <xdr:nvCxnSpPr>
        <xdr:cNvPr id="82" name="直線コネクタ 81"/>
        <xdr:cNvCxnSpPr/>
      </xdr:nvCxnSpPr>
      <xdr:spPr>
        <a:xfrm flipV="1">
          <a:off x="1447800" y="7482681"/>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65088</xdr:rowOff>
    </xdr:from>
    <xdr:to>
      <xdr:col>11</xdr:col>
      <xdr:colOff>82550</xdr:colOff>
      <xdr:row>42</xdr:row>
      <xdr:rowOff>166688</xdr:rowOff>
    </xdr:to>
    <xdr:sp macro="" textlink="">
      <xdr:nvSpPr>
        <xdr:cNvPr id="83" name="フローチャート: 判断 82"/>
        <xdr:cNvSpPr/>
      </xdr:nvSpPr>
      <xdr:spPr>
        <a:xfrm>
          <a:off x="22860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5415</xdr:rowOff>
    </xdr:from>
    <xdr:ext cx="762000" cy="259045"/>
    <xdr:sp macro="" textlink="">
      <xdr:nvSpPr>
        <xdr:cNvPr id="84" name="テキスト ボックス 83"/>
        <xdr:cNvSpPr txBox="1"/>
      </xdr:nvSpPr>
      <xdr:spPr>
        <a:xfrm>
          <a:off x="1955800" y="703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80169</xdr:rowOff>
    </xdr:from>
    <xdr:to>
      <xdr:col>7</xdr:col>
      <xdr:colOff>31750</xdr:colOff>
      <xdr:row>43</xdr:row>
      <xdr:rowOff>10319</xdr:rowOff>
    </xdr:to>
    <xdr:sp macro="" textlink="">
      <xdr:nvSpPr>
        <xdr:cNvPr id="85" name="フローチャート: 判断 84"/>
        <xdr:cNvSpPr/>
      </xdr:nvSpPr>
      <xdr:spPr>
        <a:xfrm>
          <a:off x="1397000" y="728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20496</xdr:rowOff>
    </xdr:from>
    <xdr:ext cx="762000" cy="259045"/>
    <xdr:sp macro="" textlink="">
      <xdr:nvSpPr>
        <xdr:cNvPr id="86" name="テキスト ボックス 85"/>
        <xdr:cNvSpPr txBox="1"/>
      </xdr:nvSpPr>
      <xdr:spPr>
        <a:xfrm>
          <a:off x="1066800" y="7049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7" name="テキスト ボックス 8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8" name="テキスト ボックス 8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9" name="テキスト ボックス 8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90" name="テキスト ボックス 8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1" name="テキスト ボックス 9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74613</xdr:rowOff>
    </xdr:from>
    <xdr:to>
      <xdr:col>23</xdr:col>
      <xdr:colOff>184150</xdr:colOff>
      <xdr:row>44</xdr:row>
      <xdr:rowOff>4763</xdr:rowOff>
    </xdr:to>
    <xdr:sp macro="" textlink="">
      <xdr:nvSpPr>
        <xdr:cNvPr id="92" name="楕円 91"/>
        <xdr:cNvSpPr/>
      </xdr:nvSpPr>
      <xdr:spPr>
        <a:xfrm>
          <a:off x="49022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46690</xdr:rowOff>
    </xdr:from>
    <xdr:ext cx="762000" cy="259045"/>
    <xdr:sp macro="" textlink="">
      <xdr:nvSpPr>
        <xdr:cNvPr id="93" name="財政力該当値テキスト"/>
        <xdr:cNvSpPr txBox="1"/>
      </xdr:nvSpPr>
      <xdr:spPr>
        <a:xfrm>
          <a:off x="5041900" y="741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59531</xdr:rowOff>
    </xdr:from>
    <xdr:to>
      <xdr:col>19</xdr:col>
      <xdr:colOff>184150</xdr:colOff>
      <xdr:row>43</xdr:row>
      <xdr:rowOff>161131</xdr:rowOff>
    </xdr:to>
    <xdr:sp macro="" textlink="">
      <xdr:nvSpPr>
        <xdr:cNvPr id="94" name="楕円 93"/>
        <xdr:cNvSpPr/>
      </xdr:nvSpPr>
      <xdr:spPr>
        <a:xfrm>
          <a:off x="4064000" y="743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145908</xdr:rowOff>
    </xdr:from>
    <xdr:ext cx="736600" cy="259045"/>
    <xdr:sp macro="" textlink="">
      <xdr:nvSpPr>
        <xdr:cNvPr id="95" name="テキスト ボックス 94"/>
        <xdr:cNvSpPr txBox="1"/>
      </xdr:nvSpPr>
      <xdr:spPr>
        <a:xfrm>
          <a:off x="3733800" y="7518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59531</xdr:rowOff>
    </xdr:from>
    <xdr:to>
      <xdr:col>15</xdr:col>
      <xdr:colOff>133350</xdr:colOff>
      <xdr:row>43</xdr:row>
      <xdr:rowOff>161131</xdr:rowOff>
    </xdr:to>
    <xdr:sp macro="" textlink="">
      <xdr:nvSpPr>
        <xdr:cNvPr id="96" name="楕円 95"/>
        <xdr:cNvSpPr/>
      </xdr:nvSpPr>
      <xdr:spPr>
        <a:xfrm>
          <a:off x="3175000" y="743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145908</xdr:rowOff>
    </xdr:from>
    <xdr:ext cx="762000" cy="259045"/>
    <xdr:sp macro="" textlink="">
      <xdr:nvSpPr>
        <xdr:cNvPr id="97" name="テキスト ボックス 96"/>
        <xdr:cNvSpPr txBox="1"/>
      </xdr:nvSpPr>
      <xdr:spPr>
        <a:xfrm>
          <a:off x="2844800" y="7518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59531</xdr:rowOff>
    </xdr:from>
    <xdr:to>
      <xdr:col>11</xdr:col>
      <xdr:colOff>82550</xdr:colOff>
      <xdr:row>43</xdr:row>
      <xdr:rowOff>161131</xdr:rowOff>
    </xdr:to>
    <xdr:sp macro="" textlink="">
      <xdr:nvSpPr>
        <xdr:cNvPr id="98" name="楕円 97"/>
        <xdr:cNvSpPr/>
      </xdr:nvSpPr>
      <xdr:spPr>
        <a:xfrm>
          <a:off x="2286000" y="743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145908</xdr:rowOff>
    </xdr:from>
    <xdr:ext cx="762000" cy="259045"/>
    <xdr:sp macro="" textlink="">
      <xdr:nvSpPr>
        <xdr:cNvPr id="99" name="テキスト ボックス 98"/>
        <xdr:cNvSpPr txBox="1"/>
      </xdr:nvSpPr>
      <xdr:spPr>
        <a:xfrm>
          <a:off x="1955800" y="7518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89694</xdr:rowOff>
    </xdr:from>
    <xdr:to>
      <xdr:col>7</xdr:col>
      <xdr:colOff>31750</xdr:colOff>
      <xdr:row>44</xdr:row>
      <xdr:rowOff>19844</xdr:rowOff>
    </xdr:to>
    <xdr:sp macro="" textlink="">
      <xdr:nvSpPr>
        <xdr:cNvPr id="100" name="楕円 99"/>
        <xdr:cNvSpPr/>
      </xdr:nvSpPr>
      <xdr:spPr>
        <a:xfrm>
          <a:off x="1397000" y="746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4621</xdr:rowOff>
    </xdr:from>
    <xdr:ext cx="762000" cy="259045"/>
    <xdr:sp macro="" textlink="">
      <xdr:nvSpPr>
        <xdr:cNvPr id="101" name="テキスト ボックス 100"/>
        <xdr:cNvSpPr txBox="1"/>
      </xdr:nvSpPr>
      <xdr:spPr>
        <a:xfrm>
          <a:off x="1066800" y="7548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2" name="正方形/長方形 10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3" name="テキスト ボックス 10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4" name="テキスト ボックス 10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5" name="正方形/長方形 10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6" name="正方形/長方形 10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7" name="正方形/長方形 10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8" name="正方形/長方形 10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9" name="正方形/長方形 10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10" name="正方形/長方形 10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1" name="正方形/長方形 11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2" name="正方形/長方形 11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3" name="正方形/長方形 11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4" name="テキスト ボックス 11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業務委託化による物件費の増加や、保育定員拡大等に伴う扶助費の増加等により、分子である経常経費充当一般財源が増加したものの、特別区税や財政調整交付金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、子ども子育て支援臨時交付金</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などが増加し、分母である歳入経常一般財源等が増加したため、前年度比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ポイントの減となった。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今後も、扶助費等の増加は見込まれるが、効率的な行政運営に努めていく。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5" name="テキスト ボックス 11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6" name="直線コネクタ 11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7" name="テキスト ボックス 11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8" name="直線コネクタ 11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9" name="テキスト ボックス 11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20" name="直線コネクタ 11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1" name="テキスト ボックス 12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2" name="直線コネクタ 12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3" name="テキスト ボックス 12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4" name="直線コネクタ 12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5" name="テキスト ボックス 12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136652</xdr:rowOff>
    </xdr:from>
    <xdr:to>
      <xdr:col>23</xdr:col>
      <xdr:colOff>133350</xdr:colOff>
      <xdr:row>67</xdr:row>
      <xdr:rowOff>118618</xdr:rowOff>
    </xdr:to>
    <xdr:cxnSp macro="">
      <xdr:nvCxnSpPr>
        <xdr:cNvPr id="129" name="直線コネクタ 128"/>
        <xdr:cNvCxnSpPr/>
      </xdr:nvCxnSpPr>
      <xdr:spPr>
        <a:xfrm flipV="1">
          <a:off x="4953000" y="10080752"/>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90695</xdr:rowOff>
    </xdr:from>
    <xdr:ext cx="762000" cy="259045"/>
    <xdr:sp macro="" textlink="">
      <xdr:nvSpPr>
        <xdr:cNvPr id="130" name="財政構造の弾力性最小値テキスト"/>
        <xdr:cNvSpPr txBox="1"/>
      </xdr:nvSpPr>
      <xdr:spPr>
        <a:xfrm>
          <a:off x="5041900" y="1157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118618</xdr:rowOff>
    </xdr:from>
    <xdr:to>
      <xdr:col>24</xdr:col>
      <xdr:colOff>12700</xdr:colOff>
      <xdr:row>67</xdr:row>
      <xdr:rowOff>118618</xdr:rowOff>
    </xdr:to>
    <xdr:cxnSp macro="">
      <xdr:nvCxnSpPr>
        <xdr:cNvPr id="131" name="直線コネクタ 130"/>
        <xdr:cNvCxnSpPr/>
      </xdr:nvCxnSpPr>
      <xdr:spPr>
        <a:xfrm>
          <a:off x="4864100" y="1160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51579</xdr:rowOff>
    </xdr:from>
    <xdr:ext cx="762000" cy="259045"/>
    <xdr:sp macro="" textlink="">
      <xdr:nvSpPr>
        <xdr:cNvPr id="132" name="財政構造の弾力性最大値テキスト"/>
        <xdr:cNvSpPr txBox="1"/>
      </xdr:nvSpPr>
      <xdr:spPr>
        <a:xfrm>
          <a:off x="5041900" y="982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136652</xdr:rowOff>
    </xdr:from>
    <xdr:to>
      <xdr:col>24</xdr:col>
      <xdr:colOff>12700</xdr:colOff>
      <xdr:row>58</xdr:row>
      <xdr:rowOff>136652</xdr:rowOff>
    </xdr:to>
    <xdr:cxnSp macro="">
      <xdr:nvCxnSpPr>
        <xdr:cNvPr id="133" name="直線コネクタ 132"/>
        <xdr:cNvCxnSpPr/>
      </xdr:nvCxnSpPr>
      <xdr:spPr>
        <a:xfrm>
          <a:off x="4864100" y="1008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19812</xdr:rowOff>
    </xdr:from>
    <xdr:to>
      <xdr:col>23</xdr:col>
      <xdr:colOff>133350</xdr:colOff>
      <xdr:row>66</xdr:row>
      <xdr:rowOff>135636</xdr:rowOff>
    </xdr:to>
    <xdr:cxnSp macro="">
      <xdr:nvCxnSpPr>
        <xdr:cNvPr id="134" name="直線コネクタ 133"/>
        <xdr:cNvCxnSpPr/>
      </xdr:nvCxnSpPr>
      <xdr:spPr>
        <a:xfrm flipV="1">
          <a:off x="4114800" y="11335512"/>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113809</xdr:rowOff>
    </xdr:from>
    <xdr:ext cx="762000" cy="259045"/>
    <xdr:sp macro="" textlink="">
      <xdr:nvSpPr>
        <xdr:cNvPr id="135" name="財政構造の弾力性平均値テキスト"/>
        <xdr:cNvSpPr txBox="1"/>
      </xdr:nvSpPr>
      <xdr:spPr>
        <a:xfrm>
          <a:off x="5041900" y="10743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36" name="フローチャート: 判断 135"/>
        <xdr:cNvSpPr/>
      </xdr:nvSpPr>
      <xdr:spPr>
        <a:xfrm>
          <a:off x="4902200" y="1089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135636</xdr:rowOff>
    </xdr:from>
    <xdr:to>
      <xdr:col>19</xdr:col>
      <xdr:colOff>133350</xdr:colOff>
      <xdr:row>67</xdr:row>
      <xdr:rowOff>31750</xdr:rowOff>
    </xdr:to>
    <xdr:cxnSp macro="">
      <xdr:nvCxnSpPr>
        <xdr:cNvPr id="137" name="直線コネクタ 136"/>
        <xdr:cNvCxnSpPr/>
      </xdr:nvCxnSpPr>
      <xdr:spPr>
        <a:xfrm flipV="1">
          <a:off x="3225800" y="1145133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116586</xdr:rowOff>
    </xdr:from>
    <xdr:to>
      <xdr:col>19</xdr:col>
      <xdr:colOff>184150</xdr:colOff>
      <xdr:row>64</xdr:row>
      <xdr:rowOff>46736</xdr:rowOff>
    </xdr:to>
    <xdr:sp macro="" textlink="">
      <xdr:nvSpPr>
        <xdr:cNvPr id="138" name="フローチャート: 判断 137"/>
        <xdr:cNvSpPr/>
      </xdr:nvSpPr>
      <xdr:spPr>
        <a:xfrm>
          <a:off x="4064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56913</xdr:rowOff>
    </xdr:from>
    <xdr:ext cx="736600" cy="259045"/>
    <xdr:sp macro="" textlink="">
      <xdr:nvSpPr>
        <xdr:cNvPr id="139" name="テキスト ボックス 138"/>
        <xdr:cNvSpPr txBox="1"/>
      </xdr:nvSpPr>
      <xdr:spPr>
        <a:xfrm>
          <a:off x="3733800" y="1068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22098</xdr:rowOff>
    </xdr:from>
    <xdr:to>
      <xdr:col>15</xdr:col>
      <xdr:colOff>82550</xdr:colOff>
      <xdr:row>67</xdr:row>
      <xdr:rowOff>31750</xdr:rowOff>
    </xdr:to>
    <xdr:cxnSp macro="">
      <xdr:nvCxnSpPr>
        <xdr:cNvPr id="140" name="直線コネクタ 139"/>
        <xdr:cNvCxnSpPr/>
      </xdr:nvCxnSpPr>
      <xdr:spPr>
        <a:xfrm>
          <a:off x="2336800" y="1150924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41" name="フローチャート: 判断 140"/>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153433</xdr:rowOff>
    </xdr:from>
    <xdr:ext cx="762000" cy="259045"/>
    <xdr:sp macro="" textlink="">
      <xdr:nvSpPr>
        <xdr:cNvPr id="142" name="テキスト ボックス 141"/>
        <xdr:cNvSpPr txBox="1"/>
      </xdr:nvSpPr>
      <xdr:spPr>
        <a:xfrm>
          <a:off x="2844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94742</xdr:rowOff>
    </xdr:from>
    <xdr:to>
      <xdr:col>11</xdr:col>
      <xdr:colOff>31750</xdr:colOff>
      <xdr:row>67</xdr:row>
      <xdr:rowOff>22098</xdr:rowOff>
    </xdr:to>
    <xdr:cxnSp macro="">
      <xdr:nvCxnSpPr>
        <xdr:cNvPr id="143" name="直線コネクタ 142"/>
        <xdr:cNvCxnSpPr/>
      </xdr:nvCxnSpPr>
      <xdr:spPr>
        <a:xfrm>
          <a:off x="1447800" y="11238992"/>
          <a:ext cx="8890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macro="" textlink="">
      <xdr:nvSpPr>
        <xdr:cNvPr id="144" name="フローチャート: 判断 143"/>
        <xdr:cNvSpPr/>
      </xdr:nvSpPr>
      <xdr:spPr>
        <a:xfrm>
          <a:off x="2286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56913</xdr:rowOff>
    </xdr:from>
    <xdr:ext cx="762000" cy="259045"/>
    <xdr:sp macro="" textlink="">
      <xdr:nvSpPr>
        <xdr:cNvPr id="145" name="テキスト ボックス 144"/>
        <xdr:cNvSpPr txBox="1"/>
      </xdr:nvSpPr>
      <xdr:spPr>
        <a:xfrm>
          <a:off x="1955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143256</xdr:rowOff>
    </xdr:from>
    <xdr:to>
      <xdr:col>7</xdr:col>
      <xdr:colOff>31750</xdr:colOff>
      <xdr:row>63</xdr:row>
      <xdr:rowOff>73406</xdr:rowOff>
    </xdr:to>
    <xdr:sp macro="" textlink="">
      <xdr:nvSpPr>
        <xdr:cNvPr id="146" name="フローチャート: 判断 145"/>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83583</xdr:rowOff>
    </xdr:from>
    <xdr:ext cx="762000" cy="259045"/>
    <xdr:sp macro="" textlink="">
      <xdr:nvSpPr>
        <xdr:cNvPr id="147" name="テキスト ボックス 146"/>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140462</xdr:rowOff>
    </xdr:from>
    <xdr:to>
      <xdr:col>23</xdr:col>
      <xdr:colOff>184150</xdr:colOff>
      <xdr:row>66</xdr:row>
      <xdr:rowOff>70612</xdr:rowOff>
    </xdr:to>
    <xdr:sp macro="" textlink="">
      <xdr:nvSpPr>
        <xdr:cNvPr id="153" name="楕円 152"/>
        <xdr:cNvSpPr/>
      </xdr:nvSpPr>
      <xdr:spPr>
        <a:xfrm>
          <a:off x="49022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112539</xdr:rowOff>
    </xdr:from>
    <xdr:ext cx="762000" cy="259045"/>
    <xdr:sp macro="" textlink="">
      <xdr:nvSpPr>
        <xdr:cNvPr id="154" name="財政構造の弾力性該当値テキスト"/>
        <xdr:cNvSpPr txBox="1"/>
      </xdr:nvSpPr>
      <xdr:spPr>
        <a:xfrm>
          <a:off x="5041900" y="1125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84836</xdr:rowOff>
    </xdr:from>
    <xdr:to>
      <xdr:col>19</xdr:col>
      <xdr:colOff>184150</xdr:colOff>
      <xdr:row>67</xdr:row>
      <xdr:rowOff>14986</xdr:rowOff>
    </xdr:to>
    <xdr:sp macro="" textlink="">
      <xdr:nvSpPr>
        <xdr:cNvPr id="155" name="楕円 154"/>
        <xdr:cNvSpPr/>
      </xdr:nvSpPr>
      <xdr:spPr>
        <a:xfrm>
          <a:off x="4064000" y="1140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171213</xdr:rowOff>
    </xdr:from>
    <xdr:ext cx="736600" cy="259045"/>
    <xdr:sp macro="" textlink="">
      <xdr:nvSpPr>
        <xdr:cNvPr id="156" name="テキスト ボックス 155"/>
        <xdr:cNvSpPr txBox="1"/>
      </xdr:nvSpPr>
      <xdr:spPr>
        <a:xfrm>
          <a:off x="3733800" y="11486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152400</xdr:rowOff>
    </xdr:from>
    <xdr:to>
      <xdr:col>15</xdr:col>
      <xdr:colOff>133350</xdr:colOff>
      <xdr:row>67</xdr:row>
      <xdr:rowOff>82550</xdr:rowOff>
    </xdr:to>
    <xdr:sp macro="" textlink="">
      <xdr:nvSpPr>
        <xdr:cNvPr id="157" name="楕円 156"/>
        <xdr:cNvSpPr/>
      </xdr:nvSpPr>
      <xdr:spPr>
        <a:xfrm>
          <a:off x="31750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67327</xdr:rowOff>
    </xdr:from>
    <xdr:ext cx="762000" cy="259045"/>
    <xdr:sp macro="" textlink="">
      <xdr:nvSpPr>
        <xdr:cNvPr id="158" name="テキスト ボックス 157"/>
        <xdr:cNvSpPr txBox="1"/>
      </xdr:nvSpPr>
      <xdr:spPr>
        <a:xfrm>
          <a:off x="28448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142748</xdr:rowOff>
    </xdr:from>
    <xdr:to>
      <xdr:col>11</xdr:col>
      <xdr:colOff>82550</xdr:colOff>
      <xdr:row>67</xdr:row>
      <xdr:rowOff>72898</xdr:rowOff>
    </xdr:to>
    <xdr:sp macro="" textlink="">
      <xdr:nvSpPr>
        <xdr:cNvPr id="159" name="楕円 158"/>
        <xdr:cNvSpPr/>
      </xdr:nvSpPr>
      <xdr:spPr>
        <a:xfrm>
          <a:off x="2286000" y="1145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57675</xdr:rowOff>
    </xdr:from>
    <xdr:ext cx="762000" cy="259045"/>
    <xdr:sp macro="" textlink="">
      <xdr:nvSpPr>
        <xdr:cNvPr id="160" name="テキスト ボックス 159"/>
        <xdr:cNvSpPr txBox="1"/>
      </xdr:nvSpPr>
      <xdr:spPr>
        <a:xfrm>
          <a:off x="1955800" y="1154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43942</xdr:rowOff>
    </xdr:from>
    <xdr:to>
      <xdr:col>7</xdr:col>
      <xdr:colOff>31750</xdr:colOff>
      <xdr:row>65</xdr:row>
      <xdr:rowOff>145542</xdr:rowOff>
    </xdr:to>
    <xdr:sp macro="" textlink="">
      <xdr:nvSpPr>
        <xdr:cNvPr id="161" name="楕円 160"/>
        <xdr:cNvSpPr/>
      </xdr:nvSpPr>
      <xdr:spPr>
        <a:xfrm>
          <a:off x="1397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130319</xdr:rowOff>
    </xdr:from>
    <xdr:ext cx="762000" cy="259045"/>
    <xdr:sp macro="" textlink="">
      <xdr:nvSpPr>
        <xdr:cNvPr id="162" name="テキスト ボックス 161"/>
        <xdr:cNvSpPr txBox="1"/>
      </xdr:nvSpPr>
      <xdr:spPr>
        <a:xfrm>
          <a:off x="1066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[117,860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前年度との比較では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3,522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人口は対前年度で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％の増となったが、物件費</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業務委託化などにより対前年度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％増とな</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る等により、決算額が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増加したことで、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人当たりの決算額が増となった。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今後も、業務委託の拡大などにより物件費は増加する見込だが、適正な支出と経費の削減に努める</a:t>
          </a:r>
          <a:endParaRPr kumimoji="1" lang="ja-JP" altLang="en-US" sz="13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53372</xdr:rowOff>
    </xdr:from>
    <xdr:to>
      <xdr:col>23</xdr:col>
      <xdr:colOff>133350</xdr:colOff>
      <xdr:row>88</xdr:row>
      <xdr:rowOff>103054</xdr:rowOff>
    </xdr:to>
    <xdr:cxnSp macro="">
      <xdr:nvCxnSpPr>
        <xdr:cNvPr id="190" name="直線コネクタ 189"/>
        <xdr:cNvCxnSpPr/>
      </xdr:nvCxnSpPr>
      <xdr:spPr>
        <a:xfrm flipV="1">
          <a:off x="4953000" y="13940822"/>
          <a:ext cx="0" cy="12498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75131</xdr:rowOff>
    </xdr:from>
    <xdr:ext cx="762000" cy="259045"/>
    <xdr:sp macro="" textlink="">
      <xdr:nvSpPr>
        <xdr:cNvPr id="191" name="人件費・物件費等の状況最小値テキスト"/>
        <xdr:cNvSpPr txBox="1"/>
      </xdr:nvSpPr>
      <xdr:spPr>
        <a:xfrm>
          <a:off x="5041900" y="1516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103054</xdr:rowOff>
    </xdr:from>
    <xdr:to>
      <xdr:col>24</xdr:col>
      <xdr:colOff>12700</xdr:colOff>
      <xdr:row>88</xdr:row>
      <xdr:rowOff>103054</xdr:rowOff>
    </xdr:to>
    <xdr:cxnSp macro="">
      <xdr:nvCxnSpPr>
        <xdr:cNvPr id="192" name="直線コネクタ 191"/>
        <xdr:cNvCxnSpPr/>
      </xdr:nvCxnSpPr>
      <xdr:spPr>
        <a:xfrm>
          <a:off x="4864100" y="15190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139749</xdr:rowOff>
    </xdr:from>
    <xdr:ext cx="762000" cy="259045"/>
    <xdr:sp macro="" textlink="">
      <xdr:nvSpPr>
        <xdr:cNvPr id="193" name="人件費・物件費等の状況最大値テキスト"/>
        <xdr:cNvSpPr txBox="1"/>
      </xdr:nvSpPr>
      <xdr:spPr>
        <a:xfrm>
          <a:off x="5041900" y="1368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53372</xdr:rowOff>
    </xdr:from>
    <xdr:to>
      <xdr:col>24</xdr:col>
      <xdr:colOff>12700</xdr:colOff>
      <xdr:row>81</xdr:row>
      <xdr:rowOff>53372</xdr:rowOff>
    </xdr:to>
    <xdr:cxnSp macro="">
      <xdr:nvCxnSpPr>
        <xdr:cNvPr id="194" name="直線コネクタ 193"/>
        <xdr:cNvCxnSpPr/>
      </xdr:nvCxnSpPr>
      <xdr:spPr>
        <a:xfrm>
          <a:off x="4864100" y="13940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62846</xdr:rowOff>
    </xdr:from>
    <xdr:to>
      <xdr:col>23</xdr:col>
      <xdr:colOff>133350</xdr:colOff>
      <xdr:row>81</xdr:row>
      <xdr:rowOff>79842</xdr:rowOff>
    </xdr:to>
    <xdr:cxnSp macro="">
      <xdr:nvCxnSpPr>
        <xdr:cNvPr id="195" name="直線コネクタ 194"/>
        <xdr:cNvCxnSpPr/>
      </xdr:nvCxnSpPr>
      <xdr:spPr>
        <a:xfrm>
          <a:off x="4114800" y="13950296"/>
          <a:ext cx="838200" cy="1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78475</xdr:rowOff>
    </xdr:from>
    <xdr:ext cx="762000" cy="259045"/>
    <xdr:sp macro="" textlink="">
      <xdr:nvSpPr>
        <xdr:cNvPr id="196" name="人件費・物件費等の状況平均値テキスト"/>
        <xdr:cNvSpPr txBox="1"/>
      </xdr:nvSpPr>
      <xdr:spPr>
        <a:xfrm>
          <a:off x="5041900" y="13965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106398</xdr:rowOff>
    </xdr:from>
    <xdr:to>
      <xdr:col>23</xdr:col>
      <xdr:colOff>184150</xdr:colOff>
      <xdr:row>82</xdr:row>
      <xdr:rowOff>36548</xdr:rowOff>
    </xdr:to>
    <xdr:sp macro="" textlink="">
      <xdr:nvSpPr>
        <xdr:cNvPr id="197" name="フローチャート: 判断 196"/>
        <xdr:cNvSpPr/>
      </xdr:nvSpPr>
      <xdr:spPr>
        <a:xfrm>
          <a:off x="4902200" y="139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58550</xdr:rowOff>
    </xdr:from>
    <xdr:to>
      <xdr:col>19</xdr:col>
      <xdr:colOff>133350</xdr:colOff>
      <xdr:row>81</xdr:row>
      <xdr:rowOff>62846</xdr:rowOff>
    </xdr:to>
    <xdr:cxnSp macro="">
      <xdr:nvCxnSpPr>
        <xdr:cNvPr id="198" name="直線コネクタ 197"/>
        <xdr:cNvCxnSpPr/>
      </xdr:nvCxnSpPr>
      <xdr:spPr>
        <a:xfrm>
          <a:off x="3225800" y="13946000"/>
          <a:ext cx="889000" cy="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69489</xdr:rowOff>
    </xdr:from>
    <xdr:to>
      <xdr:col>19</xdr:col>
      <xdr:colOff>184150</xdr:colOff>
      <xdr:row>81</xdr:row>
      <xdr:rowOff>171089</xdr:rowOff>
    </xdr:to>
    <xdr:sp macro="" textlink="">
      <xdr:nvSpPr>
        <xdr:cNvPr id="199" name="フローチャート: 判断 198"/>
        <xdr:cNvSpPr/>
      </xdr:nvSpPr>
      <xdr:spPr>
        <a:xfrm>
          <a:off x="40640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155866</xdr:rowOff>
    </xdr:from>
    <xdr:ext cx="736600" cy="259045"/>
    <xdr:sp macro="" textlink="">
      <xdr:nvSpPr>
        <xdr:cNvPr id="200" name="テキスト ボックス 199"/>
        <xdr:cNvSpPr txBox="1"/>
      </xdr:nvSpPr>
      <xdr:spPr>
        <a:xfrm>
          <a:off x="3733800" y="14043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58550</xdr:rowOff>
    </xdr:from>
    <xdr:to>
      <xdr:col>15</xdr:col>
      <xdr:colOff>82550</xdr:colOff>
      <xdr:row>81</xdr:row>
      <xdr:rowOff>60370</xdr:rowOff>
    </xdr:to>
    <xdr:cxnSp macro="">
      <xdr:nvCxnSpPr>
        <xdr:cNvPr id="201" name="直線コネクタ 200"/>
        <xdr:cNvCxnSpPr/>
      </xdr:nvCxnSpPr>
      <xdr:spPr>
        <a:xfrm flipV="1">
          <a:off x="2336800" y="13946000"/>
          <a:ext cx="889000" cy="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65864</xdr:rowOff>
    </xdr:from>
    <xdr:to>
      <xdr:col>15</xdr:col>
      <xdr:colOff>133350</xdr:colOff>
      <xdr:row>81</xdr:row>
      <xdr:rowOff>167464</xdr:rowOff>
    </xdr:to>
    <xdr:sp macro="" textlink="">
      <xdr:nvSpPr>
        <xdr:cNvPr id="202" name="フローチャート: 判断 201"/>
        <xdr:cNvSpPr/>
      </xdr:nvSpPr>
      <xdr:spPr>
        <a:xfrm>
          <a:off x="3175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152241</xdr:rowOff>
    </xdr:from>
    <xdr:ext cx="762000" cy="259045"/>
    <xdr:sp macro="" textlink="">
      <xdr:nvSpPr>
        <xdr:cNvPr id="203" name="テキスト ボックス 202"/>
        <xdr:cNvSpPr txBox="1"/>
      </xdr:nvSpPr>
      <xdr:spPr>
        <a:xfrm>
          <a:off x="2844800" y="140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48628</xdr:rowOff>
    </xdr:from>
    <xdr:to>
      <xdr:col>11</xdr:col>
      <xdr:colOff>31750</xdr:colOff>
      <xdr:row>81</xdr:row>
      <xdr:rowOff>60370</xdr:rowOff>
    </xdr:to>
    <xdr:cxnSp macro="">
      <xdr:nvCxnSpPr>
        <xdr:cNvPr id="204" name="直線コネクタ 203"/>
        <xdr:cNvCxnSpPr/>
      </xdr:nvCxnSpPr>
      <xdr:spPr>
        <a:xfrm>
          <a:off x="1447800" y="13936078"/>
          <a:ext cx="889000" cy="1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73292</xdr:rowOff>
    </xdr:from>
    <xdr:to>
      <xdr:col>11</xdr:col>
      <xdr:colOff>82550</xdr:colOff>
      <xdr:row>82</xdr:row>
      <xdr:rowOff>3442</xdr:rowOff>
    </xdr:to>
    <xdr:sp macro="" textlink="">
      <xdr:nvSpPr>
        <xdr:cNvPr id="205" name="フローチャート: 判断 204"/>
        <xdr:cNvSpPr/>
      </xdr:nvSpPr>
      <xdr:spPr>
        <a:xfrm>
          <a:off x="2286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159669</xdr:rowOff>
    </xdr:from>
    <xdr:ext cx="762000" cy="259045"/>
    <xdr:sp macro="" textlink="">
      <xdr:nvSpPr>
        <xdr:cNvPr id="206" name="テキスト ボックス 205"/>
        <xdr:cNvSpPr txBox="1"/>
      </xdr:nvSpPr>
      <xdr:spPr>
        <a:xfrm>
          <a:off x="1955800" y="14047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65015</xdr:rowOff>
    </xdr:from>
    <xdr:to>
      <xdr:col>7</xdr:col>
      <xdr:colOff>31750</xdr:colOff>
      <xdr:row>81</xdr:row>
      <xdr:rowOff>166615</xdr:rowOff>
    </xdr:to>
    <xdr:sp macro="" textlink="">
      <xdr:nvSpPr>
        <xdr:cNvPr id="207" name="フローチャート: 判断 206"/>
        <xdr:cNvSpPr/>
      </xdr:nvSpPr>
      <xdr:spPr>
        <a:xfrm>
          <a:off x="1397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151392</xdr:rowOff>
    </xdr:from>
    <xdr:ext cx="762000" cy="259045"/>
    <xdr:sp macro="" textlink="">
      <xdr:nvSpPr>
        <xdr:cNvPr id="208" name="テキスト ボックス 207"/>
        <xdr:cNvSpPr txBox="1"/>
      </xdr:nvSpPr>
      <xdr:spPr>
        <a:xfrm>
          <a:off x="1066800" y="1403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29042</xdr:rowOff>
    </xdr:from>
    <xdr:to>
      <xdr:col>23</xdr:col>
      <xdr:colOff>184150</xdr:colOff>
      <xdr:row>81</xdr:row>
      <xdr:rowOff>130642</xdr:rowOff>
    </xdr:to>
    <xdr:sp macro="" textlink="">
      <xdr:nvSpPr>
        <xdr:cNvPr id="214" name="楕円 213"/>
        <xdr:cNvSpPr/>
      </xdr:nvSpPr>
      <xdr:spPr>
        <a:xfrm>
          <a:off x="4902200" y="1391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121769</xdr:rowOff>
    </xdr:from>
    <xdr:ext cx="762000" cy="259045"/>
    <xdr:sp macro="" textlink="">
      <xdr:nvSpPr>
        <xdr:cNvPr id="215" name="人件費・物件費等の状況該当値テキスト"/>
        <xdr:cNvSpPr txBox="1"/>
      </xdr:nvSpPr>
      <xdr:spPr>
        <a:xfrm>
          <a:off x="5041900" y="13837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12046</xdr:rowOff>
    </xdr:from>
    <xdr:to>
      <xdr:col>19</xdr:col>
      <xdr:colOff>184150</xdr:colOff>
      <xdr:row>81</xdr:row>
      <xdr:rowOff>113646</xdr:rowOff>
    </xdr:to>
    <xdr:sp macro="" textlink="">
      <xdr:nvSpPr>
        <xdr:cNvPr id="216" name="楕円 215"/>
        <xdr:cNvSpPr/>
      </xdr:nvSpPr>
      <xdr:spPr>
        <a:xfrm>
          <a:off x="4064000" y="1389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123823</xdr:rowOff>
    </xdr:from>
    <xdr:ext cx="736600" cy="259045"/>
    <xdr:sp macro="" textlink="">
      <xdr:nvSpPr>
        <xdr:cNvPr id="217" name="テキスト ボックス 216"/>
        <xdr:cNvSpPr txBox="1"/>
      </xdr:nvSpPr>
      <xdr:spPr>
        <a:xfrm>
          <a:off x="3733800" y="13668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7750</xdr:rowOff>
    </xdr:from>
    <xdr:to>
      <xdr:col>15</xdr:col>
      <xdr:colOff>133350</xdr:colOff>
      <xdr:row>81</xdr:row>
      <xdr:rowOff>109350</xdr:rowOff>
    </xdr:to>
    <xdr:sp macro="" textlink="">
      <xdr:nvSpPr>
        <xdr:cNvPr id="218" name="楕円 217"/>
        <xdr:cNvSpPr/>
      </xdr:nvSpPr>
      <xdr:spPr>
        <a:xfrm>
          <a:off x="3175000" y="1389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119527</xdr:rowOff>
    </xdr:from>
    <xdr:ext cx="762000" cy="259045"/>
    <xdr:sp macro="" textlink="">
      <xdr:nvSpPr>
        <xdr:cNvPr id="219" name="テキスト ボックス 218"/>
        <xdr:cNvSpPr txBox="1"/>
      </xdr:nvSpPr>
      <xdr:spPr>
        <a:xfrm>
          <a:off x="2844800" y="1366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9570</xdr:rowOff>
    </xdr:from>
    <xdr:to>
      <xdr:col>11</xdr:col>
      <xdr:colOff>82550</xdr:colOff>
      <xdr:row>81</xdr:row>
      <xdr:rowOff>111170</xdr:rowOff>
    </xdr:to>
    <xdr:sp macro="" textlink="">
      <xdr:nvSpPr>
        <xdr:cNvPr id="220" name="楕円 219"/>
        <xdr:cNvSpPr/>
      </xdr:nvSpPr>
      <xdr:spPr>
        <a:xfrm>
          <a:off x="2286000" y="1389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121347</xdr:rowOff>
    </xdr:from>
    <xdr:ext cx="762000" cy="259045"/>
    <xdr:sp macro="" textlink="">
      <xdr:nvSpPr>
        <xdr:cNvPr id="221" name="テキスト ボックス 220"/>
        <xdr:cNvSpPr txBox="1"/>
      </xdr:nvSpPr>
      <xdr:spPr>
        <a:xfrm>
          <a:off x="1955800" y="1366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169278</xdr:rowOff>
    </xdr:from>
    <xdr:to>
      <xdr:col>7</xdr:col>
      <xdr:colOff>31750</xdr:colOff>
      <xdr:row>81</xdr:row>
      <xdr:rowOff>99428</xdr:rowOff>
    </xdr:to>
    <xdr:sp macro="" textlink="">
      <xdr:nvSpPr>
        <xdr:cNvPr id="222" name="楕円 221"/>
        <xdr:cNvSpPr/>
      </xdr:nvSpPr>
      <xdr:spPr>
        <a:xfrm>
          <a:off x="1397000" y="1388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109605</xdr:rowOff>
    </xdr:from>
    <xdr:ext cx="762000" cy="259045"/>
    <xdr:sp macro="" textlink="">
      <xdr:nvSpPr>
        <xdr:cNvPr id="223" name="テキスト ボックス 222"/>
        <xdr:cNvSpPr txBox="1"/>
      </xdr:nvSpPr>
      <xdr:spPr>
        <a:xfrm>
          <a:off x="1066800" y="1365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令和元年の給与勧告において、国がプラス改定（初任給等：平均改定率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％、期末・勤勉手当：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+0.05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か月）、特別区がマイナス改定（月例給：△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％、期末・勤勉手当：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か月）を実施したことにより、平成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ポイントの減少となった。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今後も給与の適正化に取り組んでいく。</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87</xdr:row>
      <xdr:rowOff>91016</xdr:rowOff>
    </xdr:to>
    <xdr:cxnSp macro="">
      <xdr:nvCxnSpPr>
        <xdr:cNvPr id="252" name="直線コネクタ 251"/>
        <xdr:cNvCxnSpPr/>
      </xdr:nvCxnSpPr>
      <xdr:spPr>
        <a:xfrm flipV="1">
          <a:off x="17018000" y="13800666"/>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63093</xdr:rowOff>
    </xdr:from>
    <xdr:ext cx="762000" cy="259045"/>
    <xdr:sp macro="" textlink="">
      <xdr:nvSpPr>
        <xdr:cNvPr id="253" name="給与水準   （国との比較）最小値テキスト"/>
        <xdr:cNvSpPr txBox="1"/>
      </xdr:nvSpPr>
      <xdr:spPr>
        <a:xfrm>
          <a:off x="17106900" y="149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87</xdr:row>
      <xdr:rowOff>91016</xdr:rowOff>
    </xdr:from>
    <xdr:to>
      <xdr:col>81</xdr:col>
      <xdr:colOff>133350</xdr:colOff>
      <xdr:row>87</xdr:row>
      <xdr:rowOff>91016</xdr:rowOff>
    </xdr:to>
    <xdr:cxnSp macro="">
      <xdr:nvCxnSpPr>
        <xdr:cNvPr id="254" name="直線コネクタ 253"/>
        <xdr:cNvCxnSpPr/>
      </xdr:nvCxnSpPr>
      <xdr:spPr>
        <a:xfrm>
          <a:off x="16929100" y="1500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5"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6" name="直線コネクタ 255"/>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2116</xdr:rowOff>
    </xdr:from>
    <xdr:to>
      <xdr:col>81</xdr:col>
      <xdr:colOff>44450</xdr:colOff>
      <xdr:row>86</xdr:row>
      <xdr:rowOff>61384</xdr:rowOff>
    </xdr:to>
    <xdr:cxnSp macro="">
      <xdr:nvCxnSpPr>
        <xdr:cNvPr id="257" name="直線コネクタ 256"/>
        <xdr:cNvCxnSpPr/>
      </xdr:nvCxnSpPr>
      <xdr:spPr>
        <a:xfrm flipV="1">
          <a:off x="16179800" y="14403916"/>
          <a:ext cx="838200" cy="40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149877</xdr:rowOff>
    </xdr:from>
    <xdr:ext cx="762000" cy="259045"/>
    <xdr:sp macro="" textlink="">
      <xdr:nvSpPr>
        <xdr:cNvPr id="258" name="給与水準   （国との比較）平均値テキスト"/>
        <xdr:cNvSpPr txBox="1"/>
      </xdr:nvSpPr>
      <xdr:spPr>
        <a:xfrm>
          <a:off x="17106900" y="1403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133350</xdr:rowOff>
    </xdr:from>
    <xdr:to>
      <xdr:col>81</xdr:col>
      <xdr:colOff>95250</xdr:colOff>
      <xdr:row>83</xdr:row>
      <xdr:rowOff>63500</xdr:rowOff>
    </xdr:to>
    <xdr:sp macro="" textlink="">
      <xdr:nvSpPr>
        <xdr:cNvPr id="259" name="フローチャート: 判断 258"/>
        <xdr:cNvSpPr/>
      </xdr:nvSpPr>
      <xdr:spPr>
        <a:xfrm>
          <a:off x="169672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61384</xdr:rowOff>
    </xdr:from>
    <xdr:to>
      <xdr:col>77</xdr:col>
      <xdr:colOff>44450</xdr:colOff>
      <xdr:row>88</xdr:row>
      <xdr:rowOff>160866</xdr:rowOff>
    </xdr:to>
    <xdr:cxnSp macro="">
      <xdr:nvCxnSpPr>
        <xdr:cNvPr id="260" name="直線コネクタ 259"/>
        <xdr:cNvCxnSpPr/>
      </xdr:nvCxnSpPr>
      <xdr:spPr>
        <a:xfrm flipV="1">
          <a:off x="15290800" y="14806084"/>
          <a:ext cx="889000" cy="44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61" name="フローチャート: 判断 260"/>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62" name="テキスト ボックス 261"/>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88</xdr:row>
      <xdr:rowOff>160866</xdr:rowOff>
    </xdr:to>
    <xdr:cxnSp macro="">
      <xdr:nvCxnSpPr>
        <xdr:cNvPr id="263" name="直線コネクタ 262"/>
        <xdr:cNvCxnSpPr/>
      </xdr:nvCxnSpPr>
      <xdr:spPr>
        <a:xfrm>
          <a:off x="14401800" y="14846300"/>
          <a:ext cx="8890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4" name="フローチャート: 判断 263"/>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5" name="テキスト ボックス 264"/>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86</xdr:row>
      <xdr:rowOff>101600</xdr:rowOff>
    </xdr:to>
    <xdr:cxnSp macro="">
      <xdr:nvCxnSpPr>
        <xdr:cNvPr id="266" name="直線コネクタ 265"/>
        <xdr:cNvCxnSpPr/>
      </xdr:nvCxnSpPr>
      <xdr:spPr>
        <a:xfrm>
          <a:off x="13512800" y="147658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162984</xdr:rowOff>
    </xdr:from>
    <xdr:to>
      <xdr:col>68</xdr:col>
      <xdr:colOff>203200</xdr:colOff>
      <xdr:row>84</xdr:row>
      <xdr:rowOff>93134</xdr:rowOff>
    </xdr:to>
    <xdr:sp macro="" textlink="">
      <xdr:nvSpPr>
        <xdr:cNvPr id="267" name="フローチャート: 判断 266"/>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68" name="テキスト ボックス 267"/>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122766</xdr:rowOff>
    </xdr:from>
    <xdr:to>
      <xdr:col>64</xdr:col>
      <xdr:colOff>152400</xdr:colOff>
      <xdr:row>84</xdr:row>
      <xdr:rowOff>52916</xdr:rowOff>
    </xdr:to>
    <xdr:sp macro="" textlink="">
      <xdr:nvSpPr>
        <xdr:cNvPr id="269" name="フローチャート: 判断 268"/>
        <xdr:cNvSpPr/>
      </xdr:nvSpPr>
      <xdr:spPr>
        <a:xfrm>
          <a:off x="13462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63093</xdr:rowOff>
    </xdr:from>
    <xdr:ext cx="762000" cy="259045"/>
    <xdr:sp macro="" textlink="">
      <xdr:nvSpPr>
        <xdr:cNvPr id="270" name="テキスト ボックス 269"/>
        <xdr:cNvSpPr txBox="1"/>
      </xdr:nvSpPr>
      <xdr:spPr>
        <a:xfrm>
          <a:off x="13131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76" name="楕円 275"/>
        <xdr:cNvSpPr/>
      </xdr:nvSpPr>
      <xdr:spPr>
        <a:xfrm>
          <a:off x="169672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94843</xdr:rowOff>
    </xdr:from>
    <xdr:ext cx="762000" cy="259045"/>
    <xdr:sp macro="" textlink="">
      <xdr:nvSpPr>
        <xdr:cNvPr id="277" name="給与水準   （国との比較）該当値テキスト"/>
        <xdr:cNvSpPr txBox="1"/>
      </xdr:nvSpPr>
      <xdr:spPr>
        <a:xfrm>
          <a:off x="17106900" y="1432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10584</xdr:rowOff>
    </xdr:from>
    <xdr:to>
      <xdr:col>77</xdr:col>
      <xdr:colOff>95250</xdr:colOff>
      <xdr:row>86</xdr:row>
      <xdr:rowOff>112184</xdr:rowOff>
    </xdr:to>
    <xdr:sp macro="" textlink="">
      <xdr:nvSpPr>
        <xdr:cNvPr id="278" name="楕円 277"/>
        <xdr:cNvSpPr/>
      </xdr:nvSpPr>
      <xdr:spPr>
        <a:xfrm>
          <a:off x="16129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79" name="テキスト ボックス 278"/>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110066</xdr:rowOff>
    </xdr:from>
    <xdr:to>
      <xdr:col>73</xdr:col>
      <xdr:colOff>44450</xdr:colOff>
      <xdr:row>89</xdr:row>
      <xdr:rowOff>40216</xdr:rowOff>
    </xdr:to>
    <xdr:sp macro="" textlink="">
      <xdr:nvSpPr>
        <xdr:cNvPr id="280" name="楕円 279"/>
        <xdr:cNvSpPr/>
      </xdr:nvSpPr>
      <xdr:spPr>
        <a:xfrm>
          <a:off x="15240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24993</xdr:rowOff>
    </xdr:from>
    <xdr:ext cx="762000" cy="259045"/>
    <xdr:sp macro="" textlink="">
      <xdr:nvSpPr>
        <xdr:cNvPr id="281" name="テキスト ボックス 280"/>
        <xdr:cNvSpPr txBox="1"/>
      </xdr:nvSpPr>
      <xdr:spPr>
        <a:xfrm>
          <a:off x="14909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2" name="楕円 281"/>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3" name="テキスト ボックス 282"/>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84" name="楕円 283"/>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85" name="テキスト ボックス 284"/>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年度までが計画期間であった行政改革推進プランに基づき、職員数の削減に取り組んできた。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年度からは「練馬区定数管理計画」に基づく定数管理に取り組み、適正な事業執行体制の確保に努めていく。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31387</xdr:rowOff>
    </xdr:from>
    <xdr:to>
      <xdr:col>81</xdr:col>
      <xdr:colOff>44450</xdr:colOff>
      <xdr:row>67</xdr:row>
      <xdr:rowOff>42091</xdr:rowOff>
    </xdr:to>
    <xdr:cxnSp macro="">
      <xdr:nvCxnSpPr>
        <xdr:cNvPr id="317" name="直線コネクタ 316"/>
        <xdr:cNvCxnSpPr/>
      </xdr:nvCxnSpPr>
      <xdr:spPr>
        <a:xfrm flipV="1">
          <a:off x="17018000" y="10146937"/>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14168</xdr:rowOff>
    </xdr:from>
    <xdr:ext cx="762000" cy="259045"/>
    <xdr:sp macro="" textlink="">
      <xdr:nvSpPr>
        <xdr:cNvPr id="318" name="定員管理の状況最小値テキスト"/>
        <xdr:cNvSpPr txBox="1"/>
      </xdr:nvSpPr>
      <xdr:spPr>
        <a:xfrm>
          <a:off x="17106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42091</xdr:rowOff>
    </xdr:from>
    <xdr:to>
      <xdr:col>81</xdr:col>
      <xdr:colOff>133350</xdr:colOff>
      <xdr:row>67</xdr:row>
      <xdr:rowOff>42091</xdr:rowOff>
    </xdr:to>
    <xdr:cxnSp macro="">
      <xdr:nvCxnSpPr>
        <xdr:cNvPr id="319" name="直線コネクタ 318"/>
        <xdr:cNvCxnSpPr/>
      </xdr:nvCxnSpPr>
      <xdr:spPr>
        <a:xfrm>
          <a:off x="16929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117764</xdr:rowOff>
    </xdr:from>
    <xdr:ext cx="762000" cy="259045"/>
    <xdr:sp macro="" textlink="">
      <xdr:nvSpPr>
        <xdr:cNvPr id="320" name="定員管理の状況最大値テキスト"/>
        <xdr:cNvSpPr txBox="1"/>
      </xdr:nvSpPr>
      <xdr:spPr>
        <a:xfrm>
          <a:off x="17106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31387</xdr:rowOff>
    </xdr:from>
    <xdr:to>
      <xdr:col>81</xdr:col>
      <xdr:colOff>133350</xdr:colOff>
      <xdr:row>59</xdr:row>
      <xdr:rowOff>31387</xdr:rowOff>
    </xdr:to>
    <xdr:cxnSp macro="">
      <xdr:nvCxnSpPr>
        <xdr:cNvPr id="321" name="直線コネクタ 320"/>
        <xdr:cNvCxnSpPr/>
      </xdr:nvCxnSpPr>
      <xdr:spPr>
        <a:xfrm>
          <a:off x="16929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143994</xdr:rowOff>
    </xdr:from>
    <xdr:to>
      <xdr:col>81</xdr:col>
      <xdr:colOff>44450</xdr:colOff>
      <xdr:row>59</xdr:row>
      <xdr:rowOff>152037</xdr:rowOff>
    </xdr:to>
    <xdr:cxnSp macro="">
      <xdr:nvCxnSpPr>
        <xdr:cNvPr id="322" name="直線コネクタ 321"/>
        <xdr:cNvCxnSpPr/>
      </xdr:nvCxnSpPr>
      <xdr:spPr>
        <a:xfrm flipV="1">
          <a:off x="16179800" y="1025954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128771</xdr:rowOff>
    </xdr:from>
    <xdr:ext cx="762000" cy="259045"/>
    <xdr:sp macro="" textlink="">
      <xdr:nvSpPr>
        <xdr:cNvPr id="323" name="定員管理の状況平均値テキスト"/>
        <xdr:cNvSpPr txBox="1"/>
      </xdr:nvSpPr>
      <xdr:spPr>
        <a:xfrm>
          <a:off x="17106900" y="10244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146050</xdr:rowOff>
    </xdr:from>
    <xdr:to>
      <xdr:col>81</xdr:col>
      <xdr:colOff>95250</xdr:colOff>
      <xdr:row>60</xdr:row>
      <xdr:rowOff>76200</xdr:rowOff>
    </xdr:to>
    <xdr:sp macro="" textlink="">
      <xdr:nvSpPr>
        <xdr:cNvPr id="324" name="フローチャート: 判断 323"/>
        <xdr:cNvSpPr/>
      </xdr:nvSpPr>
      <xdr:spPr>
        <a:xfrm>
          <a:off x="16967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150888</xdr:rowOff>
    </xdr:from>
    <xdr:to>
      <xdr:col>77</xdr:col>
      <xdr:colOff>44450</xdr:colOff>
      <xdr:row>59</xdr:row>
      <xdr:rowOff>152037</xdr:rowOff>
    </xdr:to>
    <xdr:cxnSp macro="">
      <xdr:nvCxnSpPr>
        <xdr:cNvPr id="325" name="直線コネクタ 324"/>
        <xdr:cNvCxnSpPr/>
      </xdr:nvCxnSpPr>
      <xdr:spPr>
        <a:xfrm>
          <a:off x="15290800" y="10266438"/>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138006</xdr:rowOff>
    </xdr:from>
    <xdr:to>
      <xdr:col>77</xdr:col>
      <xdr:colOff>95250</xdr:colOff>
      <xdr:row>60</xdr:row>
      <xdr:rowOff>68156</xdr:rowOff>
    </xdr:to>
    <xdr:sp macro="" textlink="">
      <xdr:nvSpPr>
        <xdr:cNvPr id="326" name="フローチャート: 判断 325"/>
        <xdr:cNvSpPr/>
      </xdr:nvSpPr>
      <xdr:spPr>
        <a:xfrm>
          <a:off x="16129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52933</xdr:rowOff>
    </xdr:from>
    <xdr:ext cx="736600" cy="259045"/>
    <xdr:sp macro="" textlink="">
      <xdr:nvSpPr>
        <xdr:cNvPr id="327" name="テキスト ボックス 326"/>
        <xdr:cNvSpPr txBox="1"/>
      </xdr:nvSpPr>
      <xdr:spPr>
        <a:xfrm>
          <a:off x="15798800" y="103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147441</xdr:rowOff>
    </xdr:from>
    <xdr:to>
      <xdr:col>72</xdr:col>
      <xdr:colOff>203200</xdr:colOff>
      <xdr:row>59</xdr:row>
      <xdr:rowOff>150888</xdr:rowOff>
    </xdr:to>
    <xdr:cxnSp macro="">
      <xdr:nvCxnSpPr>
        <xdr:cNvPr id="328" name="直線コネクタ 327"/>
        <xdr:cNvCxnSpPr/>
      </xdr:nvCxnSpPr>
      <xdr:spPr>
        <a:xfrm>
          <a:off x="14401800" y="1026299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136858</xdr:rowOff>
    </xdr:from>
    <xdr:to>
      <xdr:col>73</xdr:col>
      <xdr:colOff>44450</xdr:colOff>
      <xdr:row>60</xdr:row>
      <xdr:rowOff>67008</xdr:rowOff>
    </xdr:to>
    <xdr:sp macro="" textlink="">
      <xdr:nvSpPr>
        <xdr:cNvPr id="329" name="フローチャート: 判断 328"/>
        <xdr:cNvSpPr/>
      </xdr:nvSpPr>
      <xdr:spPr>
        <a:xfrm>
          <a:off x="15240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51785</xdr:rowOff>
    </xdr:from>
    <xdr:ext cx="762000" cy="259045"/>
    <xdr:sp macro="" textlink="">
      <xdr:nvSpPr>
        <xdr:cNvPr id="330" name="テキスト ボックス 329"/>
        <xdr:cNvSpPr txBox="1"/>
      </xdr:nvSpPr>
      <xdr:spPr>
        <a:xfrm>
          <a:off x="14909800" y="1033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147441</xdr:rowOff>
    </xdr:from>
    <xdr:to>
      <xdr:col>68</xdr:col>
      <xdr:colOff>152400</xdr:colOff>
      <xdr:row>59</xdr:row>
      <xdr:rowOff>149739</xdr:rowOff>
    </xdr:to>
    <xdr:cxnSp macro="">
      <xdr:nvCxnSpPr>
        <xdr:cNvPr id="331" name="直線コネクタ 330"/>
        <xdr:cNvCxnSpPr/>
      </xdr:nvCxnSpPr>
      <xdr:spPr>
        <a:xfrm flipV="1">
          <a:off x="13512800" y="10262991"/>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143752</xdr:rowOff>
    </xdr:from>
    <xdr:to>
      <xdr:col>68</xdr:col>
      <xdr:colOff>203200</xdr:colOff>
      <xdr:row>60</xdr:row>
      <xdr:rowOff>73902</xdr:rowOff>
    </xdr:to>
    <xdr:sp macro="" textlink="">
      <xdr:nvSpPr>
        <xdr:cNvPr id="332" name="フローチャート: 判断 331"/>
        <xdr:cNvSpPr/>
      </xdr:nvSpPr>
      <xdr:spPr>
        <a:xfrm>
          <a:off x="14351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58679</xdr:rowOff>
    </xdr:from>
    <xdr:ext cx="762000" cy="259045"/>
    <xdr:sp macro="" textlink="">
      <xdr:nvSpPr>
        <xdr:cNvPr id="333" name="テキスト ボックス 332"/>
        <xdr:cNvSpPr txBox="1"/>
      </xdr:nvSpPr>
      <xdr:spPr>
        <a:xfrm>
          <a:off x="14020800" y="1034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143752</xdr:rowOff>
    </xdr:from>
    <xdr:to>
      <xdr:col>64</xdr:col>
      <xdr:colOff>152400</xdr:colOff>
      <xdr:row>60</xdr:row>
      <xdr:rowOff>73902</xdr:rowOff>
    </xdr:to>
    <xdr:sp macro="" textlink="">
      <xdr:nvSpPr>
        <xdr:cNvPr id="334" name="フローチャート: 判断 333"/>
        <xdr:cNvSpPr/>
      </xdr:nvSpPr>
      <xdr:spPr>
        <a:xfrm>
          <a:off x="13462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58679</xdr:rowOff>
    </xdr:from>
    <xdr:ext cx="762000" cy="259045"/>
    <xdr:sp macro="" textlink="">
      <xdr:nvSpPr>
        <xdr:cNvPr id="335" name="テキスト ボックス 334"/>
        <xdr:cNvSpPr txBox="1"/>
      </xdr:nvSpPr>
      <xdr:spPr>
        <a:xfrm>
          <a:off x="13131800" y="1034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93194</xdr:rowOff>
    </xdr:from>
    <xdr:to>
      <xdr:col>81</xdr:col>
      <xdr:colOff>95250</xdr:colOff>
      <xdr:row>60</xdr:row>
      <xdr:rowOff>23344</xdr:rowOff>
    </xdr:to>
    <xdr:sp macro="" textlink="">
      <xdr:nvSpPr>
        <xdr:cNvPr id="341" name="楕円 340"/>
        <xdr:cNvSpPr/>
      </xdr:nvSpPr>
      <xdr:spPr>
        <a:xfrm>
          <a:off x="16967200" y="1020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14471</xdr:rowOff>
    </xdr:from>
    <xdr:ext cx="762000" cy="259045"/>
    <xdr:sp macro="" textlink="">
      <xdr:nvSpPr>
        <xdr:cNvPr id="342" name="定員管理の状況該当値テキスト"/>
        <xdr:cNvSpPr txBox="1"/>
      </xdr:nvSpPr>
      <xdr:spPr>
        <a:xfrm>
          <a:off x="17106900" y="10130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101237</xdr:rowOff>
    </xdr:from>
    <xdr:to>
      <xdr:col>77</xdr:col>
      <xdr:colOff>95250</xdr:colOff>
      <xdr:row>60</xdr:row>
      <xdr:rowOff>31387</xdr:rowOff>
    </xdr:to>
    <xdr:sp macro="" textlink="">
      <xdr:nvSpPr>
        <xdr:cNvPr id="343" name="楕円 342"/>
        <xdr:cNvSpPr/>
      </xdr:nvSpPr>
      <xdr:spPr>
        <a:xfrm>
          <a:off x="161290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41564</xdr:rowOff>
    </xdr:from>
    <xdr:ext cx="736600" cy="259045"/>
    <xdr:sp macro="" textlink="">
      <xdr:nvSpPr>
        <xdr:cNvPr id="344" name="テキスト ボックス 343"/>
        <xdr:cNvSpPr txBox="1"/>
      </xdr:nvSpPr>
      <xdr:spPr>
        <a:xfrm>
          <a:off x="15798800" y="9985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100088</xdr:rowOff>
    </xdr:from>
    <xdr:to>
      <xdr:col>73</xdr:col>
      <xdr:colOff>44450</xdr:colOff>
      <xdr:row>60</xdr:row>
      <xdr:rowOff>30238</xdr:rowOff>
    </xdr:to>
    <xdr:sp macro="" textlink="">
      <xdr:nvSpPr>
        <xdr:cNvPr id="345" name="楕円 344"/>
        <xdr:cNvSpPr/>
      </xdr:nvSpPr>
      <xdr:spPr>
        <a:xfrm>
          <a:off x="15240000" y="1021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40415</xdr:rowOff>
    </xdr:from>
    <xdr:ext cx="762000" cy="259045"/>
    <xdr:sp macro="" textlink="">
      <xdr:nvSpPr>
        <xdr:cNvPr id="346" name="テキスト ボックス 345"/>
        <xdr:cNvSpPr txBox="1"/>
      </xdr:nvSpPr>
      <xdr:spPr>
        <a:xfrm>
          <a:off x="14909800" y="998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96641</xdr:rowOff>
    </xdr:from>
    <xdr:to>
      <xdr:col>68</xdr:col>
      <xdr:colOff>203200</xdr:colOff>
      <xdr:row>60</xdr:row>
      <xdr:rowOff>26791</xdr:rowOff>
    </xdr:to>
    <xdr:sp macro="" textlink="">
      <xdr:nvSpPr>
        <xdr:cNvPr id="347" name="楕円 346"/>
        <xdr:cNvSpPr/>
      </xdr:nvSpPr>
      <xdr:spPr>
        <a:xfrm>
          <a:off x="14351000" y="1021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36968</xdr:rowOff>
    </xdr:from>
    <xdr:ext cx="762000" cy="259045"/>
    <xdr:sp macro="" textlink="">
      <xdr:nvSpPr>
        <xdr:cNvPr id="348" name="テキスト ボックス 347"/>
        <xdr:cNvSpPr txBox="1"/>
      </xdr:nvSpPr>
      <xdr:spPr>
        <a:xfrm>
          <a:off x="14020800" y="998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98939</xdr:rowOff>
    </xdr:from>
    <xdr:to>
      <xdr:col>64</xdr:col>
      <xdr:colOff>152400</xdr:colOff>
      <xdr:row>60</xdr:row>
      <xdr:rowOff>29089</xdr:rowOff>
    </xdr:to>
    <xdr:sp macro="" textlink="">
      <xdr:nvSpPr>
        <xdr:cNvPr id="349" name="楕円 348"/>
        <xdr:cNvSpPr/>
      </xdr:nvSpPr>
      <xdr:spPr>
        <a:xfrm>
          <a:off x="13462000" y="1021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39266</xdr:rowOff>
    </xdr:from>
    <xdr:ext cx="762000" cy="259045"/>
    <xdr:sp macro="" textlink="">
      <xdr:nvSpPr>
        <xdr:cNvPr id="350" name="テキスト ボックス 349"/>
        <xdr:cNvSpPr txBox="1"/>
      </xdr:nvSpPr>
      <xdr:spPr>
        <a:xfrm>
          <a:off x="13131800" y="998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か年平均で算出するため、今回の増減は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H28</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と</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R1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の差が反映される。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R1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H28</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と比較し、</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施設の改築経費等の増加により公債費に準ずる債務負担行為額が増加し、基準財政需要額算入額が減少したため、</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単年度で約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ポイントの上昇となり、その結果</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か年平均で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0.4</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ポイントの上昇となった。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今後、公共施設の改修改築需要等が増大していくなか、世代間の負担の公平性を保つため、金利動向と将来世代への負担を配慮しながら、積極的に起債を活用していく。今後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も</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比率の上昇が見込まれるが、将来を見据えた計画的な起債により健全な状態を維持していく</a:t>
          </a:r>
          <a:endParaRPr kumimoji="1" lang="ja-JP" altLang="en-US" sz="13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74" name="直線コネクタ 373"/>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5"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6" name="直線コネクタ 375"/>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77"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78" name="直線コネクタ 377"/>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39</xdr:row>
      <xdr:rowOff>153670</xdr:rowOff>
    </xdr:to>
    <xdr:cxnSp macro="">
      <xdr:nvCxnSpPr>
        <xdr:cNvPr id="379" name="直線コネクタ 378"/>
        <xdr:cNvCxnSpPr/>
      </xdr:nvCxnSpPr>
      <xdr:spPr>
        <a:xfrm>
          <a:off x="16179800" y="674370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0"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1" name="フローチャート: 判断 380"/>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8890</xdr:rowOff>
    </xdr:from>
    <xdr:to>
      <xdr:col>77</xdr:col>
      <xdr:colOff>44450</xdr:colOff>
      <xdr:row>39</xdr:row>
      <xdr:rowOff>57150</xdr:rowOff>
    </xdr:to>
    <xdr:cxnSp macro="">
      <xdr:nvCxnSpPr>
        <xdr:cNvPr id="382" name="直線コネクタ 381"/>
        <xdr:cNvCxnSpPr/>
      </xdr:nvCxnSpPr>
      <xdr:spPr>
        <a:xfrm>
          <a:off x="15290800" y="66954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3" name="フローチャート: 判断 382"/>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66057</xdr:rowOff>
    </xdr:from>
    <xdr:ext cx="736600" cy="259045"/>
    <xdr:sp macro="" textlink="">
      <xdr:nvSpPr>
        <xdr:cNvPr id="384" name="テキスト ボックス 383"/>
        <xdr:cNvSpPr txBox="1"/>
      </xdr:nvSpPr>
      <xdr:spPr>
        <a:xfrm>
          <a:off x="15798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8890</xdr:rowOff>
    </xdr:from>
    <xdr:to>
      <xdr:col>72</xdr:col>
      <xdr:colOff>203200</xdr:colOff>
      <xdr:row>39</xdr:row>
      <xdr:rowOff>57150</xdr:rowOff>
    </xdr:to>
    <xdr:cxnSp macro="">
      <xdr:nvCxnSpPr>
        <xdr:cNvPr id="385" name="直線コネクタ 384"/>
        <xdr:cNvCxnSpPr/>
      </xdr:nvCxnSpPr>
      <xdr:spPr>
        <a:xfrm flipV="1">
          <a:off x="14401800" y="66954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27940</xdr:rowOff>
    </xdr:from>
    <xdr:to>
      <xdr:col>73</xdr:col>
      <xdr:colOff>44450</xdr:colOff>
      <xdr:row>40</xdr:row>
      <xdr:rowOff>129540</xdr:rowOff>
    </xdr:to>
    <xdr:sp macro="" textlink="">
      <xdr:nvSpPr>
        <xdr:cNvPr id="386" name="フローチャート: 判断 385"/>
        <xdr:cNvSpPr/>
      </xdr:nvSpPr>
      <xdr:spPr>
        <a:xfrm>
          <a:off x="15240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114317</xdr:rowOff>
    </xdr:from>
    <xdr:ext cx="762000" cy="259045"/>
    <xdr:sp macro="" textlink="">
      <xdr:nvSpPr>
        <xdr:cNvPr id="387" name="テキスト ボックス 386"/>
        <xdr:cNvSpPr txBox="1"/>
      </xdr:nvSpPr>
      <xdr:spPr>
        <a:xfrm>
          <a:off x="14909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57150</xdr:rowOff>
    </xdr:from>
    <xdr:to>
      <xdr:col>68</xdr:col>
      <xdr:colOff>152400</xdr:colOff>
      <xdr:row>40</xdr:row>
      <xdr:rowOff>127000</xdr:rowOff>
    </xdr:to>
    <xdr:cxnSp macro="">
      <xdr:nvCxnSpPr>
        <xdr:cNvPr id="388" name="直線コネクタ 387"/>
        <xdr:cNvCxnSpPr/>
      </xdr:nvCxnSpPr>
      <xdr:spPr>
        <a:xfrm flipV="1">
          <a:off x="13512800" y="67437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89" name="フローチャート: 判断 388"/>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39387</xdr:rowOff>
    </xdr:from>
    <xdr:ext cx="762000" cy="259045"/>
    <xdr:sp macro="" textlink="">
      <xdr:nvSpPr>
        <xdr:cNvPr id="390" name="テキスト ボックス 389"/>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2" name="テキスト ボックス 391"/>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98" name="楕円 397"/>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119397</xdr:rowOff>
    </xdr:from>
    <xdr:ext cx="762000" cy="259045"/>
    <xdr:sp macro="" textlink="">
      <xdr:nvSpPr>
        <xdr:cNvPr id="399" name="公債費負担の状況該当値テキスト"/>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400" name="楕円 399"/>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401" name="テキスト ボックス 400"/>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129540</xdr:rowOff>
    </xdr:from>
    <xdr:to>
      <xdr:col>73</xdr:col>
      <xdr:colOff>44450</xdr:colOff>
      <xdr:row>39</xdr:row>
      <xdr:rowOff>59690</xdr:rowOff>
    </xdr:to>
    <xdr:sp macro="" textlink="">
      <xdr:nvSpPr>
        <xdr:cNvPr id="402" name="楕円 401"/>
        <xdr:cNvSpPr/>
      </xdr:nvSpPr>
      <xdr:spPr>
        <a:xfrm>
          <a:off x="1524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69867</xdr:rowOff>
    </xdr:from>
    <xdr:ext cx="762000" cy="259045"/>
    <xdr:sp macro="" textlink="">
      <xdr:nvSpPr>
        <xdr:cNvPr id="403" name="テキスト ボックス 402"/>
        <xdr:cNvSpPr txBox="1"/>
      </xdr:nvSpPr>
      <xdr:spPr>
        <a:xfrm>
          <a:off x="14909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04" name="楕円 403"/>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405" name="テキスト ボックス 404"/>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06" name="楕円 405"/>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07" name="テキスト ボックス 406"/>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これまで、着実な公債償還による地方債現在高の縮減や、決算剰余金の基金繰入等による財政調整基金の積立により、将来負担の軽減と充当可能財源の確保に努めてきた。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基金等の充当可能財源等が地方債現在高等の将来負担額を上回っているため、将来負担比率は負の数値となり、前年度と同様「</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％」となる。今後も、持続可能な財政運営により財政健全化の維持・向上を目指す。</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28" name="直線コネクタ 427"/>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29"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0" name="直線コネクタ 429"/>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1"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2" name="直線コネクタ 431"/>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3"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4" name="フローチャート: 判断 433"/>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5" name="フローチャート: 判断 434"/>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6" name="テキスト ボックス 435"/>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7" name="フローチャート: 判断 436"/>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38" name="テキスト ボックス 437"/>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39" name="フローチャート: 判断 438"/>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0" name="テキスト ボックス 439"/>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1" name="フローチャート: 判断 440"/>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2" name="テキスト ボックス 441"/>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東京都練馬区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739,435
717,945
48.08
270,678,435
264,703,844
5,739,160
174,410,652
48,705,450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人件費に係る経常収支比率は前年度比で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0.4</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ポイント減少した。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これは、定年退職者数</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に増</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に伴う退職手当の増により、分子の人件費が前年度比で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％増加した</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、分母である歳入経常一般財源等がそれを上回り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％増加したことによるものである。</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今後は、会計年度任用職員制度による人件費増が見込まれるが、</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引き続き人件費の抑制に努める。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133350</xdr:rowOff>
    </xdr:from>
    <xdr:to>
      <xdr:col>24</xdr:col>
      <xdr:colOff>25400</xdr:colOff>
      <xdr:row>42</xdr:row>
      <xdr:rowOff>12700</xdr:rowOff>
    </xdr:to>
    <xdr:cxnSp macro="">
      <xdr:nvCxnSpPr>
        <xdr:cNvPr id="61" name="直線コネクタ 60"/>
        <xdr:cNvCxnSpPr/>
      </xdr:nvCxnSpPr>
      <xdr:spPr>
        <a:xfrm flipV="1">
          <a:off x="4826000" y="579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156227</xdr:rowOff>
    </xdr:from>
    <xdr:ext cx="762000" cy="259045"/>
    <xdr:sp macro="" textlink="">
      <xdr:nvSpPr>
        <xdr:cNvPr id="62"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12700</xdr:rowOff>
    </xdr:from>
    <xdr:to>
      <xdr:col>24</xdr:col>
      <xdr:colOff>114300</xdr:colOff>
      <xdr:row>42</xdr:row>
      <xdr:rowOff>12700</xdr:rowOff>
    </xdr:to>
    <xdr:cxnSp macro="">
      <xdr:nvCxnSpPr>
        <xdr:cNvPr id="63" name="直線コネクタ 62"/>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48277</xdr:rowOff>
    </xdr:from>
    <xdr:ext cx="762000" cy="259045"/>
    <xdr:sp macro="" textlink="">
      <xdr:nvSpPr>
        <xdr:cNvPr id="64" name="人件費最大値テキスト"/>
        <xdr:cNvSpPr txBox="1"/>
      </xdr:nvSpPr>
      <xdr:spPr>
        <a:xfrm>
          <a:off x="49149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133350</xdr:rowOff>
    </xdr:from>
    <xdr:to>
      <xdr:col>24</xdr:col>
      <xdr:colOff>114300</xdr:colOff>
      <xdr:row>33</xdr:row>
      <xdr:rowOff>133350</xdr:rowOff>
    </xdr:to>
    <xdr:cxnSp macro="">
      <xdr:nvCxnSpPr>
        <xdr:cNvPr id="65" name="直線コネクタ 64"/>
        <xdr:cNvCxnSpPr/>
      </xdr:nvCxnSpPr>
      <xdr:spPr>
        <a:xfrm>
          <a:off x="47371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76200</xdr:rowOff>
    </xdr:from>
    <xdr:to>
      <xdr:col>24</xdr:col>
      <xdr:colOff>25400</xdr:colOff>
      <xdr:row>38</xdr:row>
      <xdr:rowOff>127000</xdr:rowOff>
    </xdr:to>
    <xdr:cxnSp macro="">
      <xdr:nvCxnSpPr>
        <xdr:cNvPr id="66" name="直線コネクタ 65"/>
        <xdr:cNvCxnSpPr/>
      </xdr:nvCxnSpPr>
      <xdr:spPr>
        <a:xfrm flipV="1">
          <a:off x="3987800" y="65913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7" name="人件費平均値テキスト"/>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146050</xdr:rowOff>
    </xdr:from>
    <xdr:to>
      <xdr:col>24</xdr:col>
      <xdr:colOff>76200</xdr:colOff>
      <xdr:row>38</xdr:row>
      <xdr:rowOff>76200</xdr:rowOff>
    </xdr:to>
    <xdr:sp macro="" textlink="">
      <xdr:nvSpPr>
        <xdr:cNvPr id="68" name="フローチャート: 判断 67"/>
        <xdr:cNvSpPr/>
      </xdr:nvSpPr>
      <xdr:spPr>
        <a:xfrm>
          <a:off x="47752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127000</xdr:rowOff>
    </xdr:from>
    <xdr:to>
      <xdr:col>19</xdr:col>
      <xdr:colOff>187325</xdr:colOff>
      <xdr:row>38</xdr:row>
      <xdr:rowOff>152400</xdr:rowOff>
    </xdr:to>
    <xdr:cxnSp macro="">
      <xdr:nvCxnSpPr>
        <xdr:cNvPr id="69" name="直線コネクタ 68"/>
        <xdr:cNvCxnSpPr/>
      </xdr:nvCxnSpPr>
      <xdr:spPr>
        <a:xfrm flipV="1">
          <a:off x="3098800" y="6642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50800</xdr:rowOff>
    </xdr:from>
    <xdr:to>
      <xdr:col>20</xdr:col>
      <xdr:colOff>38100</xdr:colOff>
      <xdr:row>38</xdr:row>
      <xdr:rowOff>152400</xdr:rowOff>
    </xdr:to>
    <xdr:sp macro="" textlink="">
      <xdr:nvSpPr>
        <xdr:cNvPr id="70" name="フローチャート: 判断 69"/>
        <xdr:cNvSpPr/>
      </xdr:nvSpPr>
      <xdr:spPr>
        <a:xfrm>
          <a:off x="3937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152400</xdr:rowOff>
    </xdr:from>
    <xdr:to>
      <xdr:col>15</xdr:col>
      <xdr:colOff>98425</xdr:colOff>
      <xdr:row>39</xdr:row>
      <xdr:rowOff>57150</xdr:rowOff>
    </xdr:to>
    <xdr:cxnSp macro="">
      <xdr:nvCxnSpPr>
        <xdr:cNvPr id="72" name="直線コネクタ 71"/>
        <xdr:cNvCxnSpPr/>
      </xdr:nvCxnSpPr>
      <xdr:spPr>
        <a:xfrm flipV="1">
          <a:off x="2209800" y="6667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152400</xdr:rowOff>
    </xdr:from>
    <xdr:to>
      <xdr:col>15</xdr:col>
      <xdr:colOff>149225</xdr:colOff>
      <xdr:row>39</xdr:row>
      <xdr:rowOff>82550</xdr:rowOff>
    </xdr:to>
    <xdr:sp macro="" textlink="">
      <xdr:nvSpPr>
        <xdr:cNvPr id="73" name="フローチャート: 判断 72"/>
        <xdr:cNvSpPr/>
      </xdr:nvSpPr>
      <xdr:spPr>
        <a:xfrm>
          <a:off x="3048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67327</xdr:rowOff>
    </xdr:from>
    <xdr:ext cx="762000" cy="259045"/>
    <xdr:sp macro="" textlink="">
      <xdr:nvSpPr>
        <xdr:cNvPr id="74" name="テキスト ボックス 73"/>
        <xdr:cNvSpPr txBox="1"/>
      </xdr:nvSpPr>
      <xdr:spPr>
        <a:xfrm>
          <a:off x="2717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127000</xdr:rowOff>
    </xdr:from>
    <xdr:to>
      <xdr:col>11</xdr:col>
      <xdr:colOff>9525</xdr:colOff>
      <xdr:row>39</xdr:row>
      <xdr:rowOff>57150</xdr:rowOff>
    </xdr:to>
    <xdr:cxnSp macro="">
      <xdr:nvCxnSpPr>
        <xdr:cNvPr id="75" name="直線コネクタ 74"/>
        <xdr:cNvCxnSpPr/>
      </xdr:nvCxnSpPr>
      <xdr:spPr>
        <a:xfrm>
          <a:off x="1320800" y="6642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165100</xdr:rowOff>
    </xdr:from>
    <xdr:to>
      <xdr:col>11</xdr:col>
      <xdr:colOff>60325</xdr:colOff>
      <xdr:row>39</xdr:row>
      <xdr:rowOff>95250</xdr:rowOff>
    </xdr:to>
    <xdr:sp macro="" textlink="">
      <xdr:nvSpPr>
        <xdr:cNvPr id="76" name="フローチャート: 判断 75"/>
        <xdr:cNvSpPr/>
      </xdr:nvSpPr>
      <xdr:spPr>
        <a:xfrm>
          <a:off x="21590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77" name="テキスト ボックス 76"/>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101600</xdr:rowOff>
    </xdr:from>
    <xdr:to>
      <xdr:col>6</xdr:col>
      <xdr:colOff>171450</xdr:colOff>
      <xdr:row>39</xdr:row>
      <xdr:rowOff>31750</xdr:rowOff>
    </xdr:to>
    <xdr:sp macro="" textlink="">
      <xdr:nvSpPr>
        <xdr:cNvPr id="78" name="フローチャート: 判断 77"/>
        <xdr:cNvSpPr/>
      </xdr:nvSpPr>
      <xdr:spPr>
        <a:xfrm>
          <a:off x="12700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16527</xdr:rowOff>
    </xdr:from>
    <xdr:ext cx="762000" cy="259045"/>
    <xdr:sp macro="" textlink="">
      <xdr:nvSpPr>
        <xdr:cNvPr id="79" name="テキスト ボックス 78"/>
        <xdr:cNvSpPr txBox="1"/>
      </xdr:nvSpPr>
      <xdr:spPr>
        <a:xfrm>
          <a:off x="93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25400</xdr:rowOff>
    </xdr:from>
    <xdr:to>
      <xdr:col>24</xdr:col>
      <xdr:colOff>76200</xdr:colOff>
      <xdr:row>38</xdr:row>
      <xdr:rowOff>127000</xdr:rowOff>
    </xdr:to>
    <xdr:sp macro="" textlink="">
      <xdr:nvSpPr>
        <xdr:cNvPr id="85" name="楕円 84"/>
        <xdr:cNvSpPr/>
      </xdr:nvSpPr>
      <xdr:spPr>
        <a:xfrm>
          <a:off x="47752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168927</xdr:rowOff>
    </xdr:from>
    <xdr:ext cx="762000" cy="259045"/>
    <xdr:sp macro="" textlink="">
      <xdr:nvSpPr>
        <xdr:cNvPr id="86" name="人件費該当値テキスト"/>
        <xdr:cNvSpPr txBox="1"/>
      </xdr:nvSpPr>
      <xdr:spPr>
        <a:xfrm>
          <a:off x="49149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76200</xdr:rowOff>
    </xdr:from>
    <xdr:to>
      <xdr:col>20</xdr:col>
      <xdr:colOff>38100</xdr:colOff>
      <xdr:row>39</xdr:row>
      <xdr:rowOff>6350</xdr:rowOff>
    </xdr:to>
    <xdr:sp macro="" textlink="">
      <xdr:nvSpPr>
        <xdr:cNvPr id="87" name="楕円 86"/>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162577</xdr:rowOff>
    </xdr:from>
    <xdr:ext cx="736600" cy="259045"/>
    <xdr:sp macro="" textlink="">
      <xdr:nvSpPr>
        <xdr:cNvPr id="88" name="テキスト ボックス 87"/>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101600</xdr:rowOff>
    </xdr:from>
    <xdr:to>
      <xdr:col>15</xdr:col>
      <xdr:colOff>149225</xdr:colOff>
      <xdr:row>39</xdr:row>
      <xdr:rowOff>31750</xdr:rowOff>
    </xdr:to>
    <xdr:sp macro="" textlink="">
      <xdr:nvSpPr>
        <xdr:cNvPr id="89" name="楕円 88"/>
        <xdr:cNvSpPr/>
      </xdr:nvSpPr>
      <xdr:spPr>
        <a:xfrm>
          <a:off x="30480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41927</xdr:rowOff>
    </xdr:from>
    <xdr:ext cx="762000" cy="259045"/>
    <xdr:sp macro="" textlink="">
      <xdr:nvSpPr>
        <xdr:cNvPr id="90" name="テキスト ボックス 89"/>
        <xdr:cNvSpPr txBox="1"/>
      </xdr:nvSpPr>
      <xdr:spPr>
        <a:xfrm>
          <a:off x="2717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6350</xdr:rowOff>
    </xdr:from>
    <xdr:to>
      <xdr:col>11</xdr:col>
      <xdr:colOff>60325</xdr:colOff>
      <xdr:row>39</xdr:row>
      <xdr:rowOff>107950</xdr:rowOff>
    </xdr:to>
    <xdr:sp macro="" textlink="">
      <xdr:nvSpPr>
        <xdr:cNvPr id="91" name="楕円 90"/>
        <xdr:cNvSpPr/>
      </xdr:nvSpPr>
      <xdr:spPr>
        <a:xfrm>
          <a:off x="215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92727</xdr:rowOff>
    </xdr:from>
    <xdr:ext cx="762000" cy="259045"/>
    <xdr:sp macro="" textlink="">
      <xdr:nvSpPr>
        <xdr:cNvPr id="92" name="テキスト ボックス 91"/>
        <xdr:cNvSpPr txBox="1"/>
      </xdr:nvSpPr>
      <xdr:spPr>
        <a:xfrm>
          <a:off x="1828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76200</xdr:rowOff>
    </xdr:from>
    <xdr:to>
      <xdr:col>6</xdr:col>
      <xdr:colOff>171450</xdr:colOff>
      <xdr:row>39</xdr:row>
      <xdr:rowOff>6350</xdr:rowOff>
    </xdr:to>
    <xdr:sp macro="" textlink="">
      <xdr:nvSpPr>
        <xdr:cNvPr id="93" name="楕円 92"/>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16527</xdr:rowOff>
    </xdr:from>
    <xdr:ext cx="762000" cy="259045"/>
    <xdr:sp macro="" textlink="">
      <xdr:nvSpPr>
        <xdr:cNvPr id="94" name="テキスト ボックス 93"/>
        <xdr:cNvSpPr txBox="1"/>
      </xdr:nvSpPr>
      <xdr:spPr>
        <a:xfrm>
          <a:off x="939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物件費に係る経常収支比率は、前年度比で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ポイント増加した。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これは、</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業務委託の拡大などによ</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り物件費が前年度比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増加したことによるものである。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今後も</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委託化の推進により</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物件費が増加することが見込まれるが、適正な執行に努めていく。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120650</xdr:rowOff>
    </xdr:to>
    <xdr:cxnSp macro="">
      <xdr:nvCxnSpPr>
        <xdr:cNvPr id="122" name="直線コネクタ 121"/>
        <xdr:cNvCxnSpPr/>
      </xdr:nvCxnSpPr>
      <xdr:spPr>
        <a:xfrm flipV="1">
          <a:off x="16510000" y="22987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92727</xdr:rowOff>
    </xdr:from>
    <xdr:ext cx="762000" cy="259045"/>
    <xdr:sp macro="" textlink="">
      <xdr:nvSpPr>
        <xdr:cNvPr id="123"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120650</xdr:rowOff>
    </xdr:from>
    <xdr:to>
      <xdr:col>82</xdr:col>
      <xdr:colOff>196850</xdr:colOff>
      <xdr:row>21</xdr:row>
      <xdr:rowOff>120650</xdr:rowOff>
    </xdr:to>
    <xdr:cxnSp macro="">
      <xdr:nvCxnSpPr>
        <xdr:cNvPr id="124" name="直線コネクタ 123"/>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158750</xdr:rowOff>
    </xdr:from>
    <xdr:to>
      <xdr:col>82</xdr:col>
      <xdr:colOff>107950</xdr:colOff>
      <xdr:row>14</xdr:row>
      <xdr:rowOff>12700</xdr:rowOff>
    </xdr:to>
    <xdr:cxnSp macro="">
      <xdr:nvCxnSpPr>
        <xdr:cNvPr id="127" name="直線コネクタ 126"/>
        <xdr:cNvCxnSpPr/>
      </xdr:nvCxnSpPr>
      <xdr:spPr>
        <a:xfrm>
          <a:off x="15671800" y="2387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28" name="物件費平均値テキスト"/>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6350</xdr:rowOff>
    </xdr:from>
    <xdr:to>
      <xdr:col>82</xdr:col>
      <xdr:colOff>158750</xdr:colOff>
      <xdr:row>15</xdr:row>
      <xdr:rowOff>107950</xdr:rowOff>
    </xdr:to>
    <xdr:sp macro="" textlink="">
      <xdr:nvSpPr>
        <xdr:cNvPr id="129" name="フローチャート: 判断 128"/>
        <xdr:cNvSpPr/>
      </xdr:nvSpPr>
      <xdr:spPr>
        <a:xfrm>
          <a:off x="164592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146050</xdr:rowOff>
    </xdr:from>
    <xdr:to>
      <xdr:col>78</xdr:col>
      <xdr:colOff>69850</xdr:colOff>
      <xdr:row>13</xdr:row>
      <xdr:rowOff>158750</xdr:rowOff>
    </xdr:to>
    <xdr:cxnSp macro="">
      <xdr:nvCxnSpPr>
        <xdr:cNvPr id="130" name="直線コネクタ 129"/>
        <xdr:cNvCxnSpPr/>
      </xdr:nvCxnSpPr>
      <xdr:spPr>
        <a:xfrm>
          <a:off x="14782800" y="2374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50800</xdr:rowOff>
    </xdr:from>
    <xdr:to>
      <xdr:col>78</xdr:col>
      <xdr:colOff>120650</xdr:colOff>
      <xdr:row>14</xdr:row>
      <xdr:rowOff>152400</xdr:rowOff>
    </xdr:to>
    <xdr:sp macro="" textlink="">
      <xdr:nvSpPr>
        <xdr:cNvPr id="131" name="フローチャート: 判断 130"/>
        <xdr:cNvSpPr/>
      </xdr:nvSpPr>
      <xdr:spPr>
        <a:xfrm>
          <a:off x="15621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137177</xdr:rowOff>
    </xdr:from>
    <xdr:ext cx="736600" cy="259045"/>
    <xdr:sp macro="" textlink="">
      <xdr:nvSpPr>
        <xdr:cNvPr id="132" name="テキスト ボックス 131"/>
        <xdr:cNvSpPr txBox="1"/>
      </xdr:nvSpPr>
      <xdr:spPr>
        <a:xfrm>
          <a:off x="15290800" y="253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146050</xdr:rowOff>
    </xdr:from>
    <xdr:to>
      <xdr:col>73</xdr:col>
      <xdr:colOff>180975</xdr:colOff>
      <xdr:row>13</xdr:row>
      <xdr:rowOff>146050</xdr:rowOff>
    </xdr:to>
    <xdr:cxnSp macro="">
      <xdr:nvCxnSpPr>
        <xdr:cNvPr id="133" name="直線コネクタ 132"/>
        <xdr:cNvCxnSpPr/>
      </xdr:nvCxnSpPr>
      <xdr:spPr>
        <a:xfrm>
          <a:off x="13893800" y="237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0</xdr:rowOff>
    </xdr:from>
    <xdr:to>
      <xdr:col>74</xdr:col>
      <xdr:colOff>31750</xdr:colOff>
      <xdr:row>14</xdr:row>
      <xdr:rowOff>101600</xdr:rowOff>
    </xdr:to>
    <xdr:sp macro="" textlink="">
      <xdr:nvSpPr>
        <xdr:cNvPr id="134" name="フローチャート: 判断 133"/>
        <xdr:cNvSpPr/>
      </xdr:nvSpPr>
      <xdr:spPr>
        <a:xfrm>
          <a:off x="1473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86377</xdr:rowOff>
    </xdr:from>
    <xdr:ext cx="762000" cy="259045"/>
    <xdr:sp macro="" textlink="">
      <xdr:nvSpPr>
        <xdr:cNvPr id="135" name="テキスト ボックス 134"/>
        <xdr:cNvSpPr txBox="1"/>
      </xdr:nvSpPr>
      <xdr:spPr>
        <a:xfrm>
          <a:off x="14401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107950</xdr:rowOff>
    </xdr:from>
    <xdr:to>
      <xdr:col>69</xdr:col>
      <xdr:colOff>92075</xdr:colOff>
      <xdr:row>13</xdr:row>
      <xdr:rowOff>146050</xdr:rowOff>
    </xdr:to>
    <xdr:cxnSp macro="">
      <xdr:nvCxnSpPr>
        <xdr:cNvPr id="136" name="直線コネクタ 135"/>
        <xdr:cNvCxnSpPr/>
      </xdr:nvCxnSpPr>
      <xdr:spPr>
        <a:xfrm>
          <a:off x="13004800" y="233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158750</xdr:rowOff>
    </xdr:from>
    <xdr:to>
      <xdr:col>69</xdr:col>
      <xdr:colOff>142875</xdr:colOff>
      <xdr:row>14</xdr:row>
      <xdr:rowOff>88900</xdr:rowOff>
    </xdr:to>
    <xdr:sp macro="" textlink="">
      <xdr:nvSpPr>
        <xdr:cNvPr id="137" name="フローチャート: 判断 136"/>
        <xdr:cNvSpPr/>
      </xdr:nvSpPr>
      <xdr:spPr>
        <a:xfrm>
          <a:off x="13843000" y="2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8" name="テキスト ボックス 137"/>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82550</xdr:rowOff>
    </xdr:from>
    <xdr:to>
      <xdr:col>65</xdr:col>
      <xdr:colOff>53975</xdr:colOff>
      <xdr:row>14</xdr:row>
      <xdr:rowOff>12700</xdr:rowOff>
    </xdr:to>
    <xdr:sp macro="" textlink="">
      <xdr:nvSpPr>
        <xdr:cNvPr id="139" name="フローチャート: 判断 138"/>
        <xdr:cNvSpPr/>
      </xdr:nvSpPr>
      <xdr:spPr>
        <a:xfrm>
          <a:off x="12954000" y="231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40" name="テキスト ボックス 139"/>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133350</xdr:rowOff>
    </xdr:from>
    <xdr:to>
      <xdr:col>82</xdr:col>
      <xdr:colOff>158750</xdr:colOff>
      <xdr:row>14</xdr:row>
      <xdr:rowOff>63500</xdr:rowOff>
    </xdr:to>
    <xdr:sp macro="" textlink="">
      <xdr:nvSpPr>
        <xdr:cNvPr id="146" name="楕円 145"/>
        <xdr:cNvSpPr/>
      </xdr:nvSpPr>
      <xdr:spPr>
        <a:xfrm>
          <a:off x="164592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41927</xdr:rowOff>
    </xdr:from>
    <xdr:ext cx="762000" cy="259045"/>
    <xdr:sp macro="" textlink="">
      <xdr:nvSpPr>
        <xdr:cNvPr id="147" name="物件費該当値テキスト"/>
        <xdr:cNvSpPr txBox="1"/>
      </xdr:nvSpPr>
      <xdr:spPr>
        <a:xfrm>
          <a:off x="165989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107950</xdr:rowOff>
    </xdr:from>
    <xdr:to>
      <xdr:col>78</xdr:col>
      <xdr:colOff>120650</xdr:colOff>
      <xdr:row>14</xdr:row>
      <xdr:rowOff>38100</xdr:rowOff>
    </xdr:to>
    <xdr:sp macro="" textlink="">
      <xdr:nvSpPr>
        <xdr:cNvPr id="148" name="楕円 147"/>
        <xdr:cNvSpPr/>
      </xdr:nvSpPr>
      <xdr:spPr>
        <a:xfrm>
          <a:off x="15621000" y="23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48277</xdr:rowOff>
    </xdr:from>
    <xdr:ext cx="736600" cy="259045"/>
    <xdr:sp macro="" textlink="">
      <xdr:nvSpPr>
        <xdr:cNvPr id="149" name="テキスト ボックス 148"/>
        <xdr:cNvSpPr txBox="1"/>
      </xdr:nvSpPr>
      <xdr:spPr>
        <a:xfrm>
          <a:off x="15290800" y="210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95250</xdr:rowOff>
    </xdr:from>
    <xdr:to>
      <xdr:col>74</xdr:col>
      <xdr:colOff>31750</xdr:colOff>
      <xdr:row>14</xdr:row>
      <xdr:rowOff>25400</xdr:rowOff>
    </xdr:to>
    <xdr:sp macro="" textlink="">
      <xdr:nvSpPr>
        <xdr:cNvPr id="150" name="楕円 149"/>
        <xdr:cNvSpPr/>
      </xdr:nvSpPr>
      <xdr:spPr>
        <a:xfrm>
          <a:off x="14732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35577</xdr:rowOff>
    </xdr:from>
    <xdr:ext cx="762000" cy="259045"/>
    <xdr:sp macro="" textlink="">
      <xdr:nvSpPr>
        <xdr:cNvPr id="151" name="テキスト ボックス 150"/>
        <xdr:cNvSpPr txBox="1"/>
      </xdr:nvSpPr>
      <xdr:spPr>
        <a:xfrm>
          <a:off x="14401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95250</xdr:rowOff>
    </xdr:from>
    <xdr:to>
      <xdr:col>69</xdr:col>
      <xdr:colOff>142875</xdr:colOff>
      <xdr:row>14</xdr:row>
      <xdr:rowOff>25400</xdr:rowOff>
    </xdr:to>
    <xdr:sp macro="" textlink="">
      <xdr:nvSpPr>
        <xdr:cNvPr id="152" name="楕円 151"/>
        <xdr:cNvSpPr/>
      </xdr:nvSpPr>
      <xdr:spPr>
        <a:xfrm>
          <a:off x="13843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35577</xdr:rowOff>
    </xdr:from>
    <xdr:ext cx="762000" cy="259045"/>
    <xdr:sp macro="" textlink="">
      <xdr:nvSpPr>
        <xdr:cNvPr id="153" name="テキスト ボックス 152"/>
        <xdr:cNvSpPr txBox="1"/>
      </xdr:nvSpPr>
      <xdr:spPr>
        <a:xfrm>
          <a:off x="13512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57150</xdr:rowOff>
    </xdr:from>
    <xdr:to>
      <xdr:col>65</xdr:col>
      <xdr:colOff>53975</xdr:colOff>
      <xdr:row>13</xdr:row>
      <xdr:rowOff>158750</xdr:rowOff>
    </xdr:to>
    <xdr:sp macro="" textlink="">
      <xdr:nvSpPr>
        <xdr:cNvPr id="154" name="楕円 153"/>
        <xdr:cNvSpPr/>
      </xdr:nvSpPr>
      <xdr:spPr>
        <a:xfrm>
          <a:off x="12954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168927</xdr:rowOff>
    </xdr:from>
    <xdr:ext cx="762000" cy="259045"/>
    <xdr:sp macro="" textlink="">
      <xdr:nvSpPr>
        <xdr:cNvPr id="155" name="テキスト ボックス 154"/>
        <xdr:cNvSpPr txBox="1"/>
      </xdr:nvSpPr>
      <xdr:spPr>
        <a:xfrm>
          <a:off x="126238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扶助費に係る経常収支比率は、前年度比</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同率</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で、類似団体平均を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ポイント上回った。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これは、保育所の定員拡大による私立保育所運営経費の増など、子育て施策を充実したことで分子の扶助費は前年度比で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3.9</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％増加したことによるものである。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今後も、適正な執行に努めていく。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73660</xdr:rowOff>
    </xdr:from>
    <xdr:to>
      <xdr:col>24</xdr:col>
      <xdr:colOff>25400</xdr:colOff>
      <xdr:row>61</xdr:row>
      <xdr:rowOff>31750</xdr:rowOff>
    </xdr:to>
    <xdr:cxnSp macro="">
      <xdr:nvCxnSpPr>
        <xdr:cNvPr id="183" name="直線コネクタ 182"/>
        <xdr:cNvCxnSpPr/>
      </xdr:nvCxnSpPr>
      <xdr:spPr>
        <a:xfrm flipV="1">
          <a:off x="4826000" y="93319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4"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5" name="直線コネクタ 184"/>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160037</xdr:rowOff>
    </xdr:from>
    <xdr:ext cx="762000" cy="259045"/>
    <xdr:sp macro="" textlink="">
      <xdr:nvSpPr>
        <xdr:cNvPr id="186" name="扶助費最大値テキスト"/>
        <xdr:cNvSpPr txBox="1"/>
      </xdr:nvSpPr>
      <xdr:spPr>
        <a:xfrm>
          <a:off x="4914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73660</xdr:rowOff>
    </xdr:from>
    <xdr:to>
      <xdr:col>24</xdr:col>
      <xdr:colOff>114300</xdr:colOff>
      <xdr:row>54</xdr:row>
      <xdr:rowOff>73660</xdr:rowOff>
    </xdr:to>
    <xdr:cxnSp macro="">
      <xdr:nvCxnSpPr>
        <xdr:cNvPr id="187" name="直線コネクタ 186"/>
        <xdr:cNvCxnSpPr/>
      </xdr:nvCxnSpPr>
      <xdr:spPr>
        <a:xfrm>
          <a:off x="4737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31750</xdr:rowOff>
    </xdr:from>
    <xdr:to>
      <xdr:col>24</xdr:col>
      <xdr:colOff>25400</xdr:colOff>
      <xdr:row>61</xdr:row>
      <xdr:rowOff>31750</xdr:rowOff>
    </xdr:to>
    <xdr:cxnSp macro="">
      <xdr:nvCxnSpPr>
        <xdr:cNvPr id="188" name="直線コネクタ 187"/>
        <xdr:cNvCxnSpPr/>
      </xdr:nvCxnSpPr>
      <xdr:spPr>
        <a:xfrm>
          <a:off x="3987800" y="10490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27957</xdr:rowOff>
    </xdr:from>
    <xdr:ext cx="762000" cy="259045"/>
    <xdr:sp macro="" textlink="">
      <xdr:nvSpPr>
        <xdr:cNvPr id="189" name="扶助費平均値テキスト"/>
        <xdr:cNvSpPr txBox="1"/>
      </xdr:nvSpPr>
      <xdr:spPr>
        <a:xfrm>
          <a:off x="4914900" y="997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11430</xdr:rowOff>
    </xdr:from>
    <xdr:to>
      <xdr:col>24</xdr:col>
      <xdr:colOff>76200</xdr:colOff>
      <xdr:row>59</xdr:row>
      <xdr:rowOff>113030</xdr:rowOff>
    </xdr:to>
    <xdr:sp macro="" textlink="">
      <xdr:nvSpPr>
        <xdr:cNvPr id="190" name="フローチャート: 判断 189"/>
        <xdr:cNvSpPr/>
      </xdr:nvSpPr>
      <xdr:spPr>
        <a:xfrm>
          <a:off x="47752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31750</xdr:rowOff>
    </xdr:from>
    <xdr:to>
      <xdr:col>19</xdr:col>
      <xdr:colOff>187325</xdr:colOff>
      <xdr:row>61</xdr:row>
      <xdr:rowOff>46990</xdr:rowOff>
    </xdr:to>
    <xdr:cxnSp macro="">
      <xdr:nvCxnSpPr>
        <xdr:cNvPr id="191" name="直線コネクタ 190"/>
        <xdr:cNvCxnSpPr/>
      </xdr:nvCxnSpPr>
      <xdr:spPr>
        <a:xfrm flipV="1">
          <a:off x="3098800" y="10490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26670</xdr:rowOff>
    </xdr:from>
    <xdr:to>
      <xdr:col>20</xdr:col>
      <xdr:colOff>38100</xdr:colOff>
      <xdr:row>59</xdr:row>
      <xdr:rowOff>128270</xdr:rowOff>
    </xdr:to>
    <xdr:sp macro="" textlink="">
      <xdr:nvSpPr>
        <xdr:cNvPr id="192" name="フローチャート: 判断 191"/>
        <xdr:cNvSpPr/>
      </xdr:nvSpPr>
      <xdr:spPr>
        <a:xfrm>
          <a:off x="3937000" y="101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138447</xdr:rowOff>
    </xdr:from>
    <xdr:ext cx="736600" cy="259045"/>
    <xdr:sp macro="" textlink="">
      <xdr:nvSpPr>
        <xdr:cNvPr id="193" name="テキスト ボックス 192"/>
        <xdr:cNvSpPr txBox="1"/>
      </xdr:nvSpPr>
      <xdr:spPr>
        <a:xfrm>
          <a:off x="3606800" y="991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157480</xdr:rowOff>
    </xdr:from>
    <xdr:to>
      <xdr:col>15</xdr:col>
      <xdr:colOff>98425</xdr:colOff>
      <xdr:row>61</xdr:row>
      <xdr:rowOff>46990</xdr:rowOff>
    </xdr:to>
    <xdr:cxnSp macro="">
      <xdr:nvCxnSpPr>
        <xdr:cNvPr id="194" name="直線コネクタ 193"/>
        <xdr:cNvCxnSpPr/>
      </xdr:nvCxnSpPr>
      <xdr:spPr>
        <a:xfrm>
          <a:off x="2209800" y="10444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19050</xdr:rowOff>
    </xdr:from>
    <xdr:to>
      <xdr:col>15</xdr:col>
      <xdr:colOff>149225</xdr:colOff>
      <xdr:row>59</xdr:row>
      <xdr:rowOff>120650</xdr:rowOff>
    </xdr:to>
    <xdr:sp macro="" textlink="">
      <xdr:nvSpPr>
        <xdr:cNvPr id="195" name="フローチャート: 判断 194"/>
        <xdr:cNvSpPr/>
      </xdr:nvSpPr>
      <xdr:spPr>
        <a:xfrm>
          <a:off x="3048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196" name="テキスト ボックス 195"/>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73660</xdr:rowOff>
    </xdr:from>
    <xdr:to>
      <xdr:col>11</xdr:col>
      <xdr:colOff>9525</xdr:colOff>
      <xdr:row>60</xdr:row>
      <xdr:rowOff>157480</xdr:rowOff>
    </xdr:to>
    <xdr:cxnSp macro="">
      <xdr:nvCxnSpPr>
        <xdr:cNvPr id="197" name="直線コネクタ 196"/>
        <xdr:cNvCxnSpPr/>
      </xdr:nvCxnSpPr>
      <xdr:spPr>
        <a:xfrm>
          <a:off x="1320800" y="103606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114300</xdr:rowOff>
    </xdr:from>
    <xdr:to>
      <xdr:col>11</xdr:col>
      <xdr:colOff>60325</xdr:colOff>
      <xdr:row>59</xdr:row>
      <xdr:rowOff>44450</xdr:rowOff>
    </xdr:to>
    <xdr:sp macro="" textlink="">
      <xdr:nvSpPr>
        <xdr:cNvPr id="198" name="フローチャート: 判断 197"/>
        <xdr:cNvSpPr/>
      </xdr:nvSpPr>
      <xdr:spPr>
        <a:xfrm>
          <a:off x="2159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54627</xdr:rowOff>
    </xdr:from>
    <xdr:ext cx="762000" cy="259045"/>
    <xdr:sp macro="" textlink="">
      <xdr:nvSpPr>
        <xdr:cNvPr id="199" name="テキスト ボックス 198"/>
        <xdr:cNvSpPr txBox="1"/>
      </xdr:nvSpPr>
      <xdr:spPr>
        <a:xfrm>
          <a:off x="1828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60960</xdr:rowOff>
    </xdr:from>
    <xdr:to>
      <xdr:col>6</xdr:col>
      <xdr:colOff>171450</xdr:colOff>
      <xdr:row>58</xdr:row>
      <xdr:rowOff>162560</xdr:rowOff>
    </xdr:to>
    <xdr:sp macro="" textlink="">
      <xdr:nvSpPr>
        <xdr:cNvPr id="200" name="フローチャート: 判断 199"/>
        <xdr:cNvSpPr/>
      </xdr:nvSpPr>
      <xdr:spPr>
        <a:xfrm>
          <a:off x="12700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1287</xdr:rowOff>
    </xdr:from>
    <xdr:ext cx="762000" cy="259045"/>
    <xdr:sp macro="" textlink="">
      <xdr:nvSpPr>
        <xdr:cNvPr id="201" name="テキスト ボックス 200"/>
        <xdr:cNvSpPr txBox="1"/>
      </xdr:nvSpPr>
      <xdr:spPr>
        <a:xfrm>
          <a:off x="939800" y="977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152400</xdr:rowOff>
    </xdr:from>
    <xdr:to>
      <xdr:col>24</xdr:col>
      <xdr:colOff>76200</xdr:colOff>
      <xdr:row>61</xdr:row>
      <xdr:rowOff>82550</xdr:rowOff>
    </xdr:to>
    <xdr:sp macro="" textlink="">
      <xdr:nvSpPr>
        <xdr:cNvPr id="207" name="楕円 206"/>
        <xdr:cNvSpPr/>
      </xdr:nvSpPr>
      <xdr:spPr>
        <a:xfrm>
          <a:off x="47752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60977</xdr:rowOff>
    </xdr:from>
    <xdr:ext cx="762000" cy="259045"/>
    <xdr:sp macro="" textlink="">
      <xdr:nvSpPr>
        <xdr:cNvPr id="208" name="扶助費該当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152400</xdr:rowOff>
    </xdr:from>
    <xdr:to>
      <xdr:col>20</xdr:col>
      <xdr:colOff>38100</xdr:colOff>
      <xdr:row>61</xdr:row>
      <xdr:rowOff>82550</xdr:rowOff>
    </xdr:to>
    <xdr:sp macro="" textlink="">
      <xdr:nvSpPr>
        <xdr:cNvPr id="209" name="楕円 208"/>
        <xdr:cNvSpPr/>
      </xdr:nvSpPr>
      <xdr:spPr>
        <a:xfrm>
          <a:off x="3937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67327</xdr:rowOff>
    </xdr:from>
    <xdr:ext cx="736600" cy="259045"/>
    <xdr:sp macro="" textlink="">
      <xdr:nvSpPr>
        <xdr:cNvPr id="210" name="テキスト ボックス 209"/>
        <xdr:cNvSpPr txBox="1"/>
      </xdr:nvSpPr>
      <xdr:spPr>
        <a:xfrm>
          <a:off x="3606800" y="1052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167640</xdr:rowOff>
    </xdr:from>
    <xdr:to>
      <xdr:col>15</xdr:col>
      <xdr:colOff>149225</xdr:colOff>
      <xdr:row>61</xdr:row>
      <xdr:rowOff>97790</xdr:rowOff>
    </xdr:to>
    <xdr:sp macro="" textlink="">
      <xdr:nvSpPr>
        <xdr:cNvPr id="211" name="楕円 210"/>
        <xdr:cNvSpPr/>
      </xdr:nvSpPr>
      <xdr:spPr>
        <a:xfrm>
          <a:off x="3048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82567</xdr:rowOff>
    </xdr:from>
    <xdr:ext cx="762000" cy="259045"/>
    <xdr:sp macro="" textlink="">
      <xdr:nvSpPr>
        <xdr:cNvPr id="212" name="テキスト ボックス 211"/>
        <xdr:cNvSpPr txBox="1"/>
      </xdr:nvSpPr>
      <xdr:spPr>
        <a:xfrm>
          <a:off x="2717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106680</xdr:rowOff>
    </xdr:from>
    <xdr:to>
      <xdr:col>11</xdr:col>
      <xdr:colOff>60325</xdr:colOff>
      <xdr:row>61</xdr:row>
      <xdr:rowOff>36830</xdr:rowOff>
    </xdr:to>
    <xdr:sp macro="" textlink="">
      <xdr:nvSpPr>
        <xdr:cNvPr id="213" name="楕円 212"/>
        <xdr:cNvSpPr/>
      </xdr:nvSpPr>
      <xdr:spPr>
        <a:xfrm>
          <a:off x="2159000" y="1039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21607</xdr:rowOff>
    </xdr:from>
    <xdr:ext cx="762000" cy="259045"/>
    <xdr:sp macro="" textlink="">
      <xdr:nvSpPr>
        <xdr:cNvPr id="214" name="テキスト ボックス 213"/>
        <xdr:cNvSpPr txBox="1"/>
      </xdr:nvSpPr>
      <xdr:spPr>
        <a:xfrm>
          <a:off x="1828800" y="1048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22860</xdr:rowOff>
    </xdr:from>
    <xdr:to>
      <xdr:col>6</xdr:col>
      <xdr:colOff>171450</xdr:colOff>
      <xdr:row>60</xdr:row>
      <xdr:rowOff>124460</xdr:rowOff>
    </xdr:to>
    <xdr:sp macro="" textlink="">
      <xdr:nvSpPr>
        <xdr:cNvPr id="215" name="楕円 214"/>
        <xdr:cNvSpPr/>
      </xdr:nvSpPr>
      <xdr:spPr>
        <a:xfrm>
          <a:off x="1270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109237</xdr:rowOff>
    </xdr:from>
    <xdr:ext cx="762000" cy="259045"/>
    <xdr:sp macro="" textlink="">
      <xdr:nvSpPr>
        <xdr:cNvPr id="216" name="テキスト ボックス 215"/>
        <xdr:cNvSpPr txBox="1"/>
      </xdr:nvSpPr>
      <xdr:spPr>
        <a:xfrm>
          <a:off x="939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その他に係る経常収支比率は、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繰出金が後期高齢者医療会計などの増により前年比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％増加したものの、</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学校営繕費などの維持補修費</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が前年比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減少したことにより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0.4</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の減となった</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今後は、介護保険会計や後期高齢者医療会計など、高齢化の進展により繰出金が増加していくことが見込まれるが、介護予防の充実・医療費の適正化等に取り組んでいく。</a:t>
          </a:r>
          <a:endParaRPr kumimoji="1" lang="ja-JP" altLang="en-US" sz="13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69850</xdr:rowOff>
    </xdr:from>
    <xdr:to>
      <xdr:col>82</xdr:col>
      <xdr:colOff>107950</xdr:colOff>
      <xdr:row>61</xdr:row>
      <xdr:rowOff>31750</xdr:rowOff>
    </xdr:to>
    <xdr:cxnSp macro="">
      <xdr:nvCxnSpPr>
        <xdr:cNvPr id="244" name="直線コネクタ 243"/>
        <xdr:cNvCxnSpPr/>
      </xdr:nvCxnSpPr>
      <xdr:spPr>
        <a:xfrm flipV="1">
          <a:off x="16510000" y="89852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5"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6" name="直線コネクタ 245"/>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156227</xdr:rowOff>
    </xdr:from>
    <xdr:ext cx="762000" cy="259045"/>
    <xdr:sp macro="" textlink="">
      <xdr:nvSpPr>
        <xdr:cNvPr id="247" name="その他最大値テキスト"/>
        <xdr:cNvSpPr txBox="1"/>
      </xdr:nvSpPr>
      <xdr:spPr>
        <a:xfrm>
          <a:off x="16598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69850</xdr:rowOff>
    </xdr:from>
    <xdr:to>
      <xdr:col>82</xdr:col>
      <xdr:colOff>196850</xdr:colOff>
      <xdr:row>52</xdr:row>
      <xdr:rowOff>69850</xdr:rowOff>
    </xdr:to>
    <xdr:cxnSp macro="">
      <xdr:nvCxnSpPr>
        <xdr:cNvPr id="248" name="直線コネクタ 247"/>
        <xdr:cNvCxnSpPr/>
      </xdr:nvCxnSpPr>
      <xdr:spPr>
        <a:xfrm>
          <a:off x="16421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107950</xdr:rowOff>
    </xdr:from>
    <xdr:to>
      <xdr:col>82</xdr:col>
      <xdr:colOff>107950</xdr:colOff>
      <xdr:row>59</xdr:row>
      <xdr:rowOff>12700</xdr:rowOff>
    </xdr:to>
    <xdr:cxnSp macro="">
      <xdr:nvCxnSpPr>
        <xdr:cNvPr id="249" name="直線コネクタ 248"/>
        <xdr:cNvCxnSpPr/>
      </xdr:nvCxnSpPr>
      <xdr:spPr>
        <a:xfrm flipV="1">
          <a:off x="15671800" y="100520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0"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1" name="フローチャート: 判断 250"/>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165100</xdr:rowOff>
    </xdr:from>
    <xdr:to>
      <xdr:col>78</xdr:col>
      <xdr:colOff>69850</xdr:colOff>
      <xdr:row>59</xdr:row>
      <xdr:rowOff>12700</xdr:rowOff>
    </xdr:to>
    <xdr:cxnSp macro="">
      <xdr:nvCxnSpPr>
        <xdr:cNvPr id="252" name="直線コネクタ 251"/>
        <xdr:cNvCxnSpPr/>
      </xdr:nvCxnSpPr>
      <xdr:spPr>
        <a:xfrm>
          <a:off x="14782800" y="10109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4" name="テキスト ボックス 253"/>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165100</xdr:rowOff>
    </xdr:from>
    <xdr:to>
      <xdr:col>73</xdr:col>
      <xdr:colOff>180975</xdr:colOff>
      <xdr:row>59</xdr:row>
      <xdr:rowOff>12700</xdr:rowOff>
    </xdr:to>
    <xdr:cxnSp macro="">
      <xdr:nvCxnSpPr>
        <xdr:cNvPr id="255" name="直線コネクタ 254"/>
        <xdr:cNvCxnSpPr/>
      </xdr:nvCxnSpPr>
      <xdr:spPr>
        <a:xfrm flipV="1">
          <a:off x="13893800" y="10109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6" name="フローチャート: 判断 255"/>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57" name="テキスト ボックス 256"/>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69850</xdr:rowOff>
    </xdr:from>
    <xdr:to>
      <xdr:col>69</xdr:col>
      <xdr:colOff>92075</xdr:colOff>
      <xdr:row>59</xdr:row>
      <xdr:rowOff>12700</xdr:rowOff>
    </xdr:to>
    <xdr:cxnSp macro="">
      <xdr:nvCxnSpPr>
        <xdr:cNvPr id="258" name="直線コネクタ 257"/>
        <xdr:cNvCxnSpPr/>
      </xdr:nvCxnSpPr>
      <xdr:spPr>
        <a:xfrm>
          <a:off x="13004800" y="100139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9" name="フローチャート: 判断 258"/>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60" name="テキスト ボックス 259"/>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61" name="フローチャート: 判断 260"/>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62" name="テキスト ボックス 261"/>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57150</xdr:rowOff>
    </xdr:from>
    <xdr:to>
      <xdr:col>82</xdr:col>
      <xdr:colOff>158750</xdr:colOff>
      <xdr:row>58</xdr:row>
      <xdr:rowOff>158750</xdr:rowOff>
    </xdr:to>
    <xdr:sp macro="" textlink="">
      <xdr:nvSpPr>
        <xdr:cNvPr id="268" name="楕円 267"/>
        <xdr:cNvSpPr/>
      </xdr:nvSpPr>
      <xdr:spPr>
        <a:xfrm>
          <a:off x="164592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29227</xdr:rowOff>
    </xdr:from>
    <xdr:ext cx="762000" cy="259045"/>
    <xdr:sp macro="" textlink="">
      <xdr:nvSpPr>
        <xdr:cNvPr id="269" name="その他該当値テキスト"/>
        <xdr:cNvSpPr txBox="1"/>
      </xdr:nvSpPr>
      <xdr:spPr>
        <a:xfrm>
          <a:off x="165989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133350</xdr:rowOff>
    </xdr:from>
    <xdr:to>
      <xdr:col>78</xdr:col>
      <xdr:colOff>120650</xdr:colOff>
      <xdr:row>59</xdr:row>
      <xdr:rowOff>63500</xdr:rowOff>
    </xdr:to>
    <xdr:sp macro="" textlink="">
      <xdr:nvSpPr>
        <xdr:cNvPr id="270" name="楕円 269"/>
        <xdr:cNvSpPr/>
      </xdr:nvSpPr>
      <xdr:spPr>
        <a:xfrm>
          <a:off x="15621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48277</xdr:rowOff>
    </xdr:from>
    <xdr:ext cx="736600" cy="259045"/>
    <xdr:sp macro="" textlink="">
      <xdr:nvSpPr>
        <xdr:cNvPr id="271" name="テキスト ボックス 270"/>
        <xdr:cNvSpPr txBox="1"/>
      </xdr:nvSpPr>
      <xdr:spPr>
        <a:xfrm>
          <a:off x="15290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114300</xdr:rowOff>
    </xdr:from>
    <xdr:to>
      <xdr:col>74</xdr:col>
      <xdr:colOff>31750</xdr:colOff>
      <xdr:row>59</xdr:row>
      <xdr:rowOff>44450</xdr:rowOff>
    </xdr:to>
    <xdr:sp macro="" textlink="">
      <xdr:nvSpPr>
        <xdr:cNvPr id="272" name="楕円 271"/>
        <xdr:cNvSpPr/>
      </xdr:nvSpPr>
      <xdr:spPr>
        <a:xfrm>
          <a:off x="14732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29227</xdr:rowOff>
    </xdr:from>
    <xdr:ext cx="762000" cy="259045"/>
    <xdr:sp macro="" textlink="">
      <xdr:nvSpPr>
        <xdr:cNvPr id="273" name="テキスト ボックス 272"/>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133350</xdr:rowOff>
    </xdr:from>
    <xdr:to>
      <xdr:col>69</xdr:col>
      <xdr:colOff>142875</xdr:colOff>
      <xdr:row>59</xdr:row>
      <xdr:rowOff>63500</xdr:rowOff>
    </xdr:to>
    <xdr:sp macro="" textlink="">
      <xdr:nvSpPr>
        <xdr:cNvPr id="274" name="楕円 273"/>
        <xdr:cNvSpPr/>
      </xdr:nvSpPr>
      <xdr:spPr>
        <a:xfrm>
          <a:off x="13843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48277</xdr:rowOff>
    </xdr:from>
    <xdr:ext cx="762000" cy="259045"/>
    <xdr:sp macro="" textlink="">
      <xdr:nvSpPr>
        <xdr:cNvPr id="275" name="テキスト ボックス 274"/>
        <xdr:cNvSpPr txBox="1"/>
      </xdr:nvSpPr>
      <xdr:spPr>
        <a:xfrm>
          <a:off x="13512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19050</xdr:rowOff>
    </xdr:from>
    <xdr:to>
      <xdr:col>65</xdr:col>
      <xdr:colOff>53975</xdr:colOff>
      <xdr:row>58</xdr:row>
      <xdr:rowOff>120650</xdr:rowOff>
    </xdr:to>
    <xdr:sp macro="" textlink="">
      <xdr:nvSpPr>
        <xdr:cNvPr id="276" name="楕円 275"/>
        <xdr:cNvSpPr/>
      </xdr:nvSpPr>
      <xdr:spPr>
        <a:xfrm>
          <a:off x="12954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105427</xdr:rowOff>
    </xdr:from>
    <xdr:ext cx="762000" cy="259045"/>
    <xdr:sp macro="" textlink="">
      <xdr:nvSpPr>
        <xdr:cNvPr id="277" name="テキスト ボックス 276"/>
        <xdr:cNvSpPr txBox="1"/>
      </xdr:nvSpPr>
      <xdr:spPr>
        <a:xfrm>
          <a:off x="12623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補助費等に係る経常収支比率は前年度比で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0.4</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ポイント減少した。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これは</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幼児教育無償化の影響などにより、分子の補助費が前年度比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減少したことなどによるものである。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補助費については、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年毎に見直しを行っており、今後も適正な執行に努めていく。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146050</xdr:rowOff>
    </xdr:from>
    <xdr:to>
      <xdr:col>82</xdr:col>
      <xdr:colOff>107950</xdr:colOff>
      <xdr:row>40</xdr:row>
      <xdr:rowOff>69850</xdr:rowOff>
    </xdr:to>
    <xdr:cxnSp macro="">
      <xdr:nvCxnSpPr>
        <xdr:cNvPr id="305" name="直線コネクタ 304"/>
        <xdr:cNvCxnSpPr/>
      </xdr:nvCxnSpPr>
      <xdr:spPr>
        <a:xfrm flipV="1">
          <a:off x="16510000" y="580390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41927</xdr:rowOff>
    </xdr:from>
    <xdr:ext cx="762000" cy="259045"/>
    <xdr:sp macro="" textlink="">
      <xdr:nvSpPr>
        <xdr:cNvPr id="306" name="補助費等最小値テキスト"/>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69850</xdr:rowOff>
    </xdr:from>
    <xdr:to>
      <xdr:col>82</xdr:col>
      <xdr:colOff>196850</xdr:colOff>
      <xdr:row>40</xdr:row>
      <xdr:rowOff>69850</xdr:rowOff>
    </xdr:to>
    <xdr:cxnSp macro="">
      <xdr:nvCxnSpPr>
        <xdr:cNvPr id="307" name="直線コネクタ 306"/>
        <xdr:cNvCxnSpPr/>
      </xdr:nvCxnSpPr>
      <xdr:spPr>
        <a:xfrm>
          <a:off x="16421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60977</xdr:rowOff>
    </xdr:from>
    <xdr:ext cx="762000" cy="259045"/>
    <xdr:sp macro="" textlink="">
      <xdr:nvSpPr>
        <xdr:cNvPr id="308" name="補助費等最大値テキスト"/>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146050</xdr:rowOff>
    </xdr:from>
    <xdr:to>
      <xdr:col>82</xdr:col>
      <xdr:colOff>196850</xdr:colOff>
      <xdr:row>33</xdr:row>
      <xdr:rowOff>146050</xdr:rowOff>
    </xdr:to>
    <xdr:cxnSp macro="">
      <xdr:nvCxnSpPr>
        <xdr:cNvPr id="309" name="直線コネクタ 308"/>
        <xdr:cNvCxnSpPr/>
      </xdr:nvCxnSpPr>
      <xdr:spPr>
        <a:xfrm>
          <a:off x="16421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146050</xdr:rowOff>
    </xdr:from>
    <xdr:to>
      <xdr:col>82</xdr:col>
      <xdr:colOff>107950</xdr:colOff>
      <xdr:row>35</xdr:row>
      <xdr:rowOff>50800</xdr:rowOff>
    </xdr:to>
    <xdr:cxnSp macro="">
      <xdr:nvCxnSpPr>
        <xdr:cNvPr id="310" name="直線コネクタ 309"/>
        <xdr:cNvCxnSpPr/>
      </xdr:nvCxnSpPr>
      <xdr:spPr>
        <a:xfrm flipV="1">
          <a:off x="15671800" y="59753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48277</xdr:rowOff>
    </xdr:from>
    <xdr:ext cx="762000" cy="259045"/>
    <xdr:sp macro="" textlink="">
      <xdr:nvSpPr>
        <xdr:cNvPr id="311" name="補助費等平均値テキスト"/>
        <xdr:cNvSpPr txBox="1"/>
      </xdr:nvSpPr>
      <xdr:spPr>
        <a:xfrm>
          <a:off x="16598900" y="6049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76200</xdr:rowOff>
    </xdr:from>
    <xdr:to>
      <xdr:col>82</xdr:col>
      <xdr:colOff>158750</xdr:colOff>
      <xdr:row>36</xdr:row>
      <xdr:rowOff>6350</xdr:rowOff>
    </xdr:to>
    <xdr:sp macro="" textlink="">
      <xdr:nvSpPr>
        <xdr:cNvPr id="312" name="フローチャート: 判断 311"/>
        <xdr:cNvSpPr/>
      </xdr:nvSpPr>
      <xdr:spPr>
        <a:xfrm>
          <a:off x="164592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50800</xdr:rowOff>
    </xdr:from>
    <xdr:to>
      <xdr:col>78</xdr:col>
      <xdr:colOff>69850</xdr:colOff>
      <xdr:row>35</xdr:row>
      <xdr:rowOff>127000</xdr:rowOff>
    </xdr:to>
    <xdr:cxnSp macro="">
      <xdr:nvCxnSpPr>
        <xdr:cNvPr id="313" name="直線コネクタ 312"/>
        <xdr:cNvCxnSpPr/>
      </xdr:nvCxnSpPr>
      <xdr:spPr>
        <a:xfrm flipV="1">
          <a:off x="14782800" y="6051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76200</xdr:rowOff>
    </xdr:from>
    <xdr:to>
      <xdr:col>78</xdr:col>
      <xdr:colOff>120650</xdr:colOff>
      <xdr:row>36</xdr:row>
      <xdr:rowOff>6350</xdr:rowOff>
    </xdr:to>
    <xdr:sp macro="" textlink="">
      <xdr:nvSpPr>
        <xdr:cNvPr id="314" name="フローチャート: 判断 313"/>
        <xdr:cNvSpPr/>
      </xdr:nvSpPr>
      <xdr:spPr>
        <a:xfrm>
          <a:off x="15621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162577</xdr:rowOff>
    </xdr:from>
    <xdr:ext cx="736600" cy="259045"/>
    <xdr:sp macro="" textlink="">
      <xdr:nvSpPr>
        <xdr:cNvPr id="315" name="テキスト ボックス 314"/>
        <xdr:cNvSpPr txBox="1"/>
      </xdr:nvSpPr>
      <xdr:spPr>
        <a:xfrm>
          <a:off x="15290800" y="616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127000</xdr:rowOff>
    </xdr:from>
    <xdr:to>
      <xdr:col>73</xdr:col>
      <xdr:colOff>180975</xdr:colOff>
      <xdr:row>35</xdr:row>
      <xdr:rowOff>146050</xdr:rowOff>
    </xdr:to>
    <xdr:cxnSp macro="">
      <xdr:nvCxnSpPr>
        <xdr:cNvPr id="316" name="直線コネクタ 315"/>
        <xdr:cNvCxnSpPr/>
      </xdr:nvCxnSpPr>
      <xdr:spPr>
        <a:xfrm flipV="1">
          <a:off x="13893800" y="6127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114300</xdr:rowOff>
    </xdr:from>
    <xdr:to>
      <xdr:col>74</xdr:col>
      <xdr:colOff>31750</xdr:colOff>
      <xdr:row>36</xdr:row>
      <xdr:rowOff>44450</xdr:rowOff>
    </xdr:to>
    <xdr:sp macro="" textlink="">
      <xdr:nvSpPr>
        <xdr:cNvPr id="317" name="フローチャート: 判断 316"/>
        <xdr:cNvSpPr/>
      </xdr:nvSpPr>
      <xdr:spPr>
        <a:xfrm>
          <a:off x="14732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29227</xdr:rowOff>
    </xdr:from>
    <xdr:ext cx="762000" cy="259045"/>
    <xdr:sp macro="" textlink="">
      <xdr:nvSpPr>
        <xdr:cNvPr id="318" name="テキスト ボックス 317"/>
        <xdr:cNvSpPr txBox="1"/>
      </xdr:nvSpPr>
      <xdr:spPr>
        <a:xfrm>
          <a:off x="14401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127000</xdr:rowOff>
    </xdr:from>
    <xdr:to>
      <xdr:col>69</xdr:col>
      <xdr:colOff>92075</xdr:colOff>
      <xdr:row>35</xdr:row>
      <xdr:rowOff>146050</xdr:rowOff>
    </xdr:to>
    <xdr:cxnSp macro="">
      <xdr:nvCxnSpPr>
        <xdr:cNvPr id="319" name="直線コネクタ 318"/>
        <xdr:cNvCxnSpPr/>
      </xdr:nvCxnSpPr>
      <xdr:spPr>
        <a:xfrm>
          <a:off x="13004800" y="6127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114300</xdr:rowOff>
    </xdr:from>
    <xdr:to>
      <xdr:col>69</xdr:col>
      <xdr:colOff>142875</xdr:colOff>
      <xdr:row>36</xdr:row>
      <xdr:rowOff>44450</xdr:rowOff>
    </xdr:to>
    <xdr:sp macro="" textlink="">
      <xdr:nvSpPr>
        <xdr:cNvPr id="320" name="フローチャート: 判断 319"/>
        <xdr:cNvSpPr/>
      </xdr:nvSpPr>
      <xdr:spPr>
        <a:xfrm>
          <a:off x="13843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29227</xdr:rowOff>
    </xdr:from>
    <xdr:ext cx="762000" cy="259045"/>
    <xdr:sp macro="" textlink="">
      <xdr:nvSpPr>
        <xdr:cNvPr id="321" name="テキスト ボックス 320"/>
        <xdr:cNvSpPr txBox="1"/>
      </xdr:nvSpPr>
      <xdr:spPr>
        <a:xfrm>
          <a:off x="13512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152400</xdr:rowOff>
    </xdr:from>
    <xdr:to>
      <xdr:col>65</xdr:col>
      <xdr:colOff>53975</xdr:colOff>
      <xdr:row>36</xdr:row>
      <xdr:rowOff>82550</xdr:rowOff>
    </xdr:to>
    <xdr:sp macro="" textlink="">
      <xdr:nvSpPr>
        <xdr:cNvPr id="322" name="フローチャート: 判断 321"/>
        <xdr:cNvSpPr/>
      </xdr:nvSpPr>
      <xdr:spPr>
        <a:xfrm>
          <a:off x="129540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67327</xdr:rowOff>
    </xdr:from>
    <xdr:ext cx="762000" cy="259045"/>
    <xdr:sp macro="" textlink="">
      <xdr:nvSpPr>
        <xdr:cNvPr id="323" name="テキスト ボックス 322"/>
        <xdr:cNvSpPr txBox="1"/>
      </xdr:nvSpPr>
      <xdr:spPr>
        <a:xfrm>
          <a:off x="126238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95250</xdr:rowOff>
    </xdr:from>
    <xdr:to>
      <xdr:col>82</xdr:col>
      <xdr:colOff>158750</xdr:colOff>
      <xdr:row>35</xdr:row>
      <xdr:rowOff>25400</xdr:rowOff>
    </xdr:to>
    <xdr:sp macro="" textlink="">
      <xdr:nvSpPr>
        <xdr:cNvPr id="329" name="楕円 328"/>
        <xdr:cNvSpPr/>
      </xdr:nvSpPr>
      <xdr:spPr>
        <a:xfrm>
          <a:off x="16459200" y="59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111777</xdr:rowOff>
    </xdr:from>
    <xdr:ext cx="762000" cy="259045"/>
    <xdr:sp macro="" textlink="">
      <xdr:nvSpPr>
        <xdr:cNvPr id="330" name="補助費等該当値テキスト"/>
        <xdr:cNvSpPr txBox="1"/>
      </xdr:nvSpPr>
      <xdr:spPr>
        <a:xfrm>
          <a:off x="165989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0</xdr:rowOff>
    </xdr:from>
    <xdr:to>
      <xdr:col>78</xdr:col>
      <xdr:colOff>120650</xdr:colOff>
      <xdr:row>35</xdr:row>
      <xdr:rowOff>101600</xdr:rowOff>
    </xdr:to>
    <xdr:sp macro="" textlink="">
      <xdr:nvSpPr>
        <xdr:cNvPr id="331" name="楕円 330"/>
        <xdr:cNvSpPr/>
      </xdr:nvSpPr>
      <xdr:spPr>
        <a:xfrm>
          <a:off x="156210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111777</xdr:rowOff>
    </xdr:from>
    <xdr:ext cx="736600" cy="259045"/>
    <xdr:sp macro="" textlink="">
      <xdr:nvSpPr>
        <xdr:cNvPr id="332" name="テキスト ボックス 331"/>
        <xdr:cNvSpPr txBox="1"/>
      </xdr:nvSpPr>
      <xdr:spPr>
        <a:xfrm>
          <a:off x="15290800" y="576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76200</xdr:rowOff>
    </xdr:from>
    <xdr:to>
      <xdr:col>74</xdr:col>
      <xdr:colOff>31750</xdr:colOff>
      <xdr:row>36</xdr:row>
      <xdr:rowOff>6350</xdr:rowOff>
    </xdr:to>
    <xdr:sp macro="" textlink="">
      <xdr:nvSpPr>
        <xdr:cNvPr id="333" name="楕円 332"/>
        <xdr:cNvSpPr/>
      </xdr:nvSpPr>
      <xdr:spPr>
        <a:xfrm>
          <a:off x="14732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16527</xdr:rowOff>
    </xdr:from>
    <xdr:ext cx="762000" cy="259045"/>
    <xdr:sp macro="" textlink="">
      <xdr:nvSpPr>
        <xdr:cNvPr id="334" name="テキスト ボックス 333"/>
        <xdr:cNvSpPr txBox="1"/>
      </xdr:nvSpPr>
      <xdr:spPr>
        <a:xfrm>
          <a:off x="14401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95250</xdr:rowOff>
    </xdr:from>
    <xdr:to>
      <xdr:col>69</xdr:col>
      <xdr:colOff>142875</xdr:colOff>
      <xdr:row>36</xdr:row>
      <xdr:rowOff>25400</xdr:rowOff>
    </xdr:to>
    <xdr:sp macro="" textlink="">
      <xdr:nvSpPr>
        <xdr:cNvPr id="335" name="楕円 334"/>
        <xdr:cNvSpPr/>
      </xdr:nvSpPr>
      <xdr:spPr>
        <a:xfrm>
          <a:off x="13843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35577</xdr:rowOff>
    </xdr:from>
    <xdr:ext cx="762000" cy="259045"/>
    <xdr:sp macro="" textlink="">
      <xdr:nvSpPr>
        <xdr:cNvPr id="336" name="テキスト ボックス 335"/>
        <xdr:cNvSpPr txBox="1"/>
      </xdr:nvSpPr>
      <xdr:spPr>
        <a:xfrm>
          <a:off x="13512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76200</xdr:rowOff>
    </xdr:from>
    <xdr:to>
      <xdr:col>65</xdr:col>
      <xdr:colOff>53975</xdr:colOff>
      <xdr:row>36</xdr:row>
      <xdr:rowOff>6350</xdr:rowOff>
    </xdr:to>
    <xdr:sp macro="" textlink="">
      <xdr:nvSpPr>
        <xdr:cNvPr id="337" name="楕円 336"/>
        <xdr:cNvSpPr/>
      </xdr:nvSpPr>
      <xdr:spPr>
        <a:xfrm>
          <a:off x="12954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16527</xdr:rowOff>
    </xdr:from>
    <xdr:ext cx="762000" cy="259045"/>
    <xdr:sp macro="" textlink="">
      <xdr:nvSpPr>
        <xdr:cNvPr id="338" name="テキスト ボックス 337"/>
        <xdr:cNvSpPr txBox="1"/>
      </xdr:nvSpPr>
      <xdr:spPr>
        <a:xfrm>
          <a:off x="12623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rPr>
            <a:t>公債費に係る経常収支比率は</a:t>
          </a:r>
          <a:r>
            <a:rPr kumimoji="1" lang="ja-JP" altLang="en-US" sz="1300" b="0">
              <a:solidFill>
                <a:sysClr val="windowText" lastClr="000000"/>
              </a:solidFill>
              <a:effectLst/>
              <a:latin typeface="ＭＳ ゴシック" panose="020B0609070205080204" pitchFamily="49" charset="-128"/>
              <a:ea typeface="ＭＳ ゴシック" panose="020B0609070205080204" pitchFamily="49" charset="-128"/>
              <a:cs typeface="+mn-cs"/>
            </a:rPr>
            <a:t>、元利償還金が減少したことから、</a:t>
          </a:r>
          <a:r>
            <a:rPr kumimoji="1" lang="ja-JP"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rPr>
            <a:t>前年度比で</a:t>
          </a:r>
          <a:r>
            <a:rPr kumimoji="1" lang="en-US"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rPr>
            <a:t>0.2</a:t>
          </a:r>
          <a:r>
            <a:rPr kumimoji="1" lang="ja-JP"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rPr>
            <a:t>ポイント減少した。</a:t>
          </a:r>
          <a:endParaRPr lang="ja-JP" altLang="ja-JP" sz="1300" b="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rPr>
            <a:t>　今後は、公共施設の膨大な改修改築需要への対応などで、比率の上昇が見込まれるが、将来を見据えた計画的な起債により健全な状態を維持していく。</a:t>
          </a:r>
          <a:endParaRPr lang="ja-JP" altLang="ja-JP" sz="1300" b="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12700</xdr:rowOff>
    </xdr:to>
    <xdr:cxnSp macro="">
      <xdr:nvCxnSpPr>
        <xdr:cNvPr id="365" name="直線コネクタ 364"/>
        <xdr:cNvCxnSpPr/>
      </xdr:nvCxnSpPr>
      <xdr:spPr>
        <a:xfrm flipV="1">
          <a:off x="4826000" y="125476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156227</xdr:rowOff>
    </xdr:from>
    <xdr:ext cx="762000" cy="259045"/>
    <xdr:sp macro="" textlink="">
      <xdr:nvSpPr>
        <xdr:cNvPr id="366" name="公債費最小値テキスト"/>
        <xdr:cNvSpPr txBox="1"/>
      </xdr:nvSpPr>
      <xdr:spPr>
        <a:xfrm>
          <a:off x="4914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12700</xdr:rowOff>
    </xdr:from>
    <xdr:to>
      <xdr:col>24</xdr:col>
      <xdr:colOff>114300</xdr:colOff>
      <xdr:row>82</xdr:row>
      <xdr:rowOff>12700</xdr:rowOff>
    </xdr:to>
    <xdr:cxnSp macro="">
      <xdr:nvCxnSpPr>
        <xdr:cNvPr id="367" name="直線コネクタ 366"/>
        <xdr:cNvCxnSpPr/>
      </xdr:nvCxnSpPr>
      <xdr:spPr>
        <a:xfrm>
          <a:off x="4737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68"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69" name="直線コネクタ 368"/>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69850</xdr:rowOff>
    </xdr:from>
    <xdr:to>
      <xdr:col>24</xdr:col>
      <xdr:colOff>25400</xdr:colOff>
      <xdr:row>79</xdr:row>
      <xdr:rowOff>146050</xdr:rowOff>
    </xdr:to>
    <xdr:cxnSp macro="">
      <xdr:nvCxnSpPr>
        <xdr:cNvPr id="370" name="直線コネクタ 369"/>
        <xdr:cNvCxnSpPr/>
      </xdr:nvCxnSpPr>
      <xdr:spPr>
        <a:xfrm flipV="1">
          <a:off x="3987800" y="13614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111777</xdr:rowOff>
    </xdr:from>
    <xdr:ext cx="762000" cy="259045"/>
    <xdr:sp macro="" textlink="">
      <xdr:nvSpPr>
        <xdr:cNvPr id="371" name="公債費平均値テキスト"/>
        <xdr:cNvSpPr txBox="1"/>
      </xdr:nvSpPr>
      <xdr:spPr>
        <a:xfrm>
          <a:off x="4914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2" name="フローチャート: 判断 371"/>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146050</xdr:rowOff>
    </xdr:from>
    <xdr:to>
      <xdr:col>19</xdr:col>
      <xdr:colOff>187325</xdr:colOff>
      <xdr:row>80</xdr:row>
      <xdr:rowOff>12700</xdr:rowOff>
    </xdr:to>
    <xdr:cxnSp macro="">
      <xdr:nvCxnSpPr>
        <xdr:cNvPr id="373" name="直線コネクタ 372"/>
        <xdr:cNvCxnSpPr/>
      </xdr:nvCxnSpPr>
      <xdr:spPr>
        <a:xfrm flipV="1">
          <a:off x="3098800" y="1369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0</xdr:rowOff>
    </xdr:from>
    <xdr:to>
      <xdr:col>20</xdr:col>
      <xdr:colOff>38100</xdr:colOff>
      <xdr:row>78</xdr:row>
      <xdr:rowOff>101600</xdr:rowOff>
    </xdr:to>
    <xdr:sp macro="" textlink="">
      <xdr:nvSpPr>
        <xdr:cNvPr id="374" name="フローチャート: 判断 373"/>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111777</xdr:rowOff>
    </xdr:from>
    <xdr:ext cx="736600" cy="259045"/>
    <xdr:sp macro="" textlink="">
      <xdr:nvSpPr>
        <xdr:cNvPr id="375" name="テキスト ボックス 374"/>
        <xdr:cNvSpPr txBox="1"/>
      </xdr:nvSpPr>
      <xdr:spPr>
        <a:xfrm>
          <a:off x="3606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146050</xdr:rowOff>
    </xdr:from>
    <xdr:to>
      <xdr:col>15</xdr:col>
      <xdr:colOff>98425</xdr:colOff>
      <xdr:row>80</xdr:row>
      <xdr:rowOff>12700</xdr:rowOff>
    </xdr:to>
    <xdr:cxnSp macro="">
      <xdr:nvCxnSpPr>
        <xdr:cNvPr id="376" name="直線コネクタ 375"/>
        <xdr:cNvCxnSpPr/>
      </xdr:nvCxnSpPr>
      <xdr:spPr>
        <a:xfrm>
          <a:off x="2209800" y="1369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19050</xdr:rowOff>
    </xdr:from>
    <xdr:to>
      <xdr:col>15</xdr:col>
      <xdr:colOff>149225</xdr:colOff>
      <xdr:row>79</xdr:row>
      <xdr:rowOff>120650</xdr:rowOff>
    </xdr:to>
    <xdr:sp macro="" textlink="">
      <xdr:nvSpPr>
        <xdr:cNvPr id="377" name="フローチャート: 判断 376"/>
        <xdr:cNvSpPr/>
      </xdr:nvSpPr>
      <xdr:spPr>
        <a:xfrm>
          <a:off x="3048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130827</xdr:rowOff>
    </xdr:from>
    <xdr:ext cx="762000" cy="259045"/>
    <xdr:sp macro="" textlink="">
      <xdr:nvSpPr>
        <xdr:cNvPr id="378" name="テキスト ボックス 377"/>
        <xdr:cNvSpPr txBox="1"/>
      </xdr:nvSpPr>
      <xdr:spPr>
        <a:xfrm>
          <a:off x="2717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146050</xdr:rowOff>
    </xdr:from>
    <xdr:to>
      <xdr:col>11</xdr:col>
      <xdr:colOff>9525</xdr:colOff>
      <xdr:row>80</xdr:row>
      <xdr:rowOff>12700</xdr:rowOff>
    </xdr:to>
    <xdr:cxnSp macro="">
      <xdr:nvCxnSpPr>
        <xdr:cNvPr id="379" name="直線コネクタ 378"/>
        <xdr:cNvCxnSpPr/>
      </xdr:nvCxnSpPr>
      <xdr:spPr>
        <a:xfrm flipV="1">
          <a:off x="1320800" y="1369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95250</xdr:rowOff>
    </xdr:from>
    <xdr:to>
      <xdr:col>11</xdr:col>
      <xdr:colOff>60325</xdr:colOff>
      <xdr:row>80</xdr:row>
      <xdr:rowOff>25400</xdr:rowOff>
    </xdr:to>
    <xdr:sp macro="" textlink="">
      <xdr:nvSpPr>
        <xdr:cNvPr id="380" name="フローチャート: 判断 379"/>
        <xdr:cNvSpPr/>
      </xdr:nvSpPr>
      <xdr:spPr>
        <a:xfrm>
          <a:off x="2159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35577</xdr:rowOff>
    </xdr:from>
    <xdr:ext cx="762000" cy="259045"/>
    <xdr:sp macro="" textlink="">
      <xdr:nvSpPr>
        <xdr:cNvPr id="381" name="テキスト ボックス 380"/>
        <xdr:cNvSpPr txBox="1"/>
      </xdr:nvSpPr>
      <xdr:spPr>
        <a:xfrm>
          <a:off x="1828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114300</xdr:rowOff>
    </xdr:from>
    <xdr:to>
      <xdr:col>6</xdr:col>
      <xdr:colOff>171450</xdr:colOff>
      <xdr:row>81</xdr:row>
      <xdr:rowOff>44450</xdr:rowOff>
    </xdr:to>
    <xdr:sp macro="" textlink="">
      <xdr:nvSpPr>
        <xdr:cNvPr id="382" name="フローチャート: 判断 381"/>
        <xdr:cNvSpPr/>
      </xdr:nvSpPr>
      <xdr:spPr>
        <a:xfrm>
          <a:off x="1270000" y="1383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29227</xdr:rowOff>
    </xdr:from>
    <xdr:ext cx="762000" cy="259045"/>
    <xdr:sp macro="" textlink="">
      <xdr:nvSpPr>
        <xdr:cNvPr id="383" name="テキスト ボックス 382"/>
        <xdr:cNvSpPr txBox="1"/>
      </xdr:nvSpPr>
      <xdr:spPr>
        <a:xfrm>
          <a:off x="939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19050</xdr:rowOff>
    </xdr:from>
    <xdr:to>
      <xdr:col>24</xdr:col>
      <xdr:colOff>76200</xdr:colOff>
      <xdr:row>79</xdr:row>
      <xdr:rowOff>120650</xdr:rowOff>
    </xdr:to>
    <xdr:sp macro="" textlink="">
      <xdr:nvSpPr>
        <xdr:cNvPr id="389" name="楕円 388"/>
        <xdr:cNvSpPr/>
      </xdr:nvSpPr>
      <xdr:spPr>
        <a:xfrm>
          <a:off x="4775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162577</xdr:rowOff>
    </xdr:from>
    <xdr:ext cx="762000" cy="259045"/>
    <xdr:sp macro="" textlink="">
      <xdr:nvSpPr>
        <xdr:cNvPr id="390" name="公債費該当値テキスト"/>
        <xdr:cNvSpPr txBox="1"/>
      </xdr:nvSpPr>
      <xdr:spPr>
        <a:xfrm>
          <a:off x="49149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95250</xdr:rowOff>
    </xdr:from>
    <xdr:to>
      <xdr:col>20</xdr:col>
      <xdr:colOff>38100</xdr:colOff>
      <xdr:row>80</xdr:row>
      <xdr:rowOff>25400</xdr:rowOff>
    </xdr:to>
    <xdr:sp macro="" textlink="">
      <xdr:nvSpPr>
        <xdr:cNvPr id="391" name="楕円 390"/>
        <xdr:cNvSpPr/>
      </xdr:nvSpPr>
      <xdr:spPr>
        <a:xfrm>
          <a:off x="3937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10177</xdr:rowOff>
    </xdr:from>
    <xdr:ext cx="736600" cy="259045"/>
    <xdr:sp macro="" textlink="">
      <xdr:nvSpPr>
        <xdr:cNvPr id="392" name="テキスト ボックス 391"/>
        <xdr:cNvSpPr txBox="1"/>
      </xdr:nvSpPr>
      <xdr:spPr>
        <a:xfrm>
          <a:off x="3606800" y="1372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133350</xdr:rowOff>
    </xdr:from>
    <xdr:to>
      <xdr:col>15</xdr:col>
      <xdr:colOff>149225</xdr:colOff>
      <xdr:row>80</xdr:row>
      <xdr:rowOff>63500</xdr:rowOff>
    </xdr:to>
    <xdr:sp macro="" textlink="">
      <xdr:nvSpPr>
        <xdr:cNvPr id="393" name="楕円 392"/>
        <xdr:cNvSpPr/>
      </xdr:nvSpPr>
      <xdr:spPr>
        <a:xfrm>
          <a:off x="3048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48277</xdr:rowOff>
    </xdr:from>
    <xdr:ext cx="762000" cy="259045"/>
    <xdr:sp macro="" textlink="">
      <xdr:nvSpPr>
        <xdr:cNvPr id="394" name="テキスト ボックス 393"/>
        <xdr:cNvSpPr txBox="1"/>
      </xdr:nvSpPr>
      <xdr:spPr>
        <a:xfrm>
          <a:off x="2717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95250</xdr:rowOff>
    </xdr:from>
    <xdr:to>
      <xdr:col>11</xdr:col>
      <xdr:colOff>60325</xdr:colOff>
      <xdr:row>80</xdr:row>
      <xdr:rowOff>25400</xdr:rowOff>
    </xdr:to>
    <xdr:sp macro="" textlink="">
      <xdr:nvSpPr>
        <xdr:cNvPr id="395" name="楕円 394"/>
        <xdr:cNvSpPr/>
      </xdr:nvSpPr>
      <xdr:spPr>
        <a:xfrm>
          <a:off x="2159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10177</xdr:rowOff>
    </xdr:from>
    <xdr:ext cx="762000" cy="259045"/>
    <xdr:sp macro="" textlink="">
      <xdr:nvSpPr>
        <xdr:cNvPr id="396" name="テキスト ボックス 395"/>
        <xdr:cNvSpPr txBox="1"/>
      </xdr:nvSpPr>
      <xdr:spPr>
        <a:xfrm>
          <a:off x="1828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133350</xdr:rowOff>
    </xdr:from>
    <xdr:to>
      <xdr:col>6</xdr:col>
      <xdr:colOff>171450</xdr:colOff>
      <xdr:row>80</xdr:row>
      <xdr:rowOff>63500</xdr:rowOff>
    </xdr:to>
    <xdr:sp macro="" textlink="">
      <xdr:nvSpPr>
        <xdr:cNvPr id="397" name="楕円 396"/>
        <xdr:cNvSpPr/>
      </xdr:nvSpPr>
      <xdr:spPr>
        <a:xfrm>
          <a:off x="1270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73677</xdr:rowOff>
    </xdr:from>
    <xdr:ext cx="762000" cy="259045"/>
    <xdr:sp macro="" textlink="">
      <xdr:nvSpPr>
        <xdr:cNvPr id="398" name="テキスト ボックス 397"/>
        <xdr:cNvSpPr txBox="1"/>
      </xdr:nvSpPr>
      <xdr:spPr>
        <a:xfrm>
          <a:off x="939800" y="1344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人件費、扶助費、物件費などの増により、公債費以外の経常経費充当一般財源等は前年度比で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％の増となったが、分母である歳入経常一般財源等がそれを上回る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％の増となったため、前年度比で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ポイントの減となった。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今後も、適正な執行管理に努めていく。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3" name="直線コネクタ 41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4" name="テキスト ボックス 41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5" name="直線コネクタ 41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6" name="テキスト ボックス 41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7" name="直線コネクタ 41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8" name="テキスト ボックス 41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9" name="直線コネクタ 41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0" name="テキスト ボックス 41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1" name="直線コネクタ 42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2" name="テキスト ボックス 42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3" name="直線コネクタ 42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4" name="テキスト ボックス 42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37193</xdr:rowOff>
    </xdr:from>
    <xdr:to>
      <xdr:col>82</xdr:col>
      <xdr:colOff>107950</xdr:colOff>
      <xdr:row>82</xdr:row>
      <xdr:rowOff>29029</xdr:rowOff>
    </xdr:to>
    <xdr:cxnSp macro="">
      <xdr:nvCxnSpPr>
        <xdr:cNvPr id="428" name="直線コネクタ 427"/>
        <xdr:cNvCxnSpPr/>
      </xdr:nvCxnSpPr>
      <xdr:spPr>
        <a:xfrm flipV="1">
          <a:off x="16510000" y="125530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9"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30" name="直線コネクタ 429"/>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123570</xdr:rowOff>
    </xdr:from>
    <xdr:ext cx="762000" cy="259045"/>
    <xdr:sp macro="" textlink="">
      <xdr:nvSpPr>
        <xdr:cNvPr id="431" name="公債費以外最大値テキスト"/>
        <xdr:cNvSpPr txBox="1"/>
      </xdr:nvSpPr>
      <xdr:spPr>
        <a:xfrm>
          <a:off x="16598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37193</xdr:rowOff>
    </xdr:from>
    <xdr:to>
      <xdr:col>82</xdr:col>
      <xdr:colOff>196850</xdr:colOff>
      <xdr:row>73</xdr:row>
      <xdr:rowOff>37193</xdr:rowOff>
    </xdr:to>
    <xdr:cxnSp macro="">
      <xdr:nvCxnSpPr>
        <xdr:cNvPr id="432" name="直線コネクタ 431"/>
        <xdr:cNvCxnSpPr/>
      </xdr:nvCxnSpPr>
      <xdr:spPr>
        <a:xfrm>
          <a:off x="16421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129721</xdr:rowOff>
    </xdr:from>
    <xdr:to>
      <xdr:col>82</xdr:col>
      <xdr:colOff>107950</xdr:colOff>
      <xdr:row>80</xdr:row>
      <xdr:rowOff>67129</xdr:rowOff>
    </xdr:to>
    <xdr:cxnSp macro="">
      <xdr:nvCxnSpPr>
        <xdr:cNvPr id="433" name="直線コネクタ 432"/>
        <xdr:cNvCxnSpPr/>
      </xdr:nvCxnSpPr>
      <xdr:spPr>
        <a:xfrm flipV="1">
          <a:off x="15671800" y="13674271"/>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79120</xdr:rowOff>
    </xdr:from>
    <xdr:ext cx="762000" cy="259045"/>
    <xdr:sp macro="" textlink="">
      <xdr:nvSpPr>
        <xdr:cNvPr id="434" name="公債費以外平均値テキスト"/>
        <xdr:cNvSpPr txBox="1"/>
      </xdr:nvSpPr>
      <xdr:spPr>
        <a:xfrm>
          <a:off x="16598900" y="1310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62593</xdr:rowOff>
    </xdr:from>
    <xdr:to>
      <xdr:col>82</xdr:col>
      <xdr:colOff>158750</xdr:colOff>
      <xdr:row>77</xdr:row>
      <xdr:rowOff>164193</xdr:rowOff>
    </xdr:to>
    <xdr:sp macro="" textlink="">
      <xdr:nvSpPr>
        <xdr:cNvPr id="435" name="フローチャート: 判断 434"/>
        <xdr:cNvSpPr/>
      </xdr:nvSpPr>
      <xdr:spPr>
        <a:xfrm>
          <a:off x="16459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67129</xdr:rowOff>
    </xdr:from>
    <xdr:to>
      <xdr:col>78</xdr:col>
      <xdr:colOff>69850</xdr:colOff>
      <xdr:row>80</xdr:row>
      <xdr:rowOff>132443</xdr:rowOff>
    </xdr:to>
    <xdr:cxnSp macro="">
      <xdr:nvCxnSpPr>
        <xdr:cNvPr id="436" name="直線コネクタ 435"/>
        <xdr:cNvCxnSpPr/>
      </xdr:nvCxnSpPr>
      <xdr:spPr>
        <a:xfrm flipV="1">
          <a:off x="14782800" y="137831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62593</xdr:rowOff>
    </xdr:from>
    <xdr:to>
      <xdr:col>78</xdr:col>
      <xdr:colOff>120650</xdr:colOff>
      <xdr:row>77</xdr:row>
      <xdr:rowOff>164193</xdr:rowOff>
    </xdr:to>
    <xdr:sp macro="" textlink="">
      <xdr:nvSpPr>
        <xdr:cNvPr id="437" name="フローチャート: 判断 436"/>
        <xdr:cNvSpPr/>
      </xdr:nvSpPr>
      <xdr:spPr>
        <a:xfrm>
          <a:off x="15621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2920</xdr:rowOff>
    </xdr:from>
    <xdr:ext cx="736600" cy="259045"/>
    <xdr:sp macro="" textlink="">
      <xdr:nvSpPr>
        <xdr:cNvPr id="438" name="テキスト ボックス 437"/>
        <xdr:cNvSpPr txBox="1"/>
      </xdr:nvSpPr>
      <xdr:spPr>
        <a:xfrm>
          <a:off x="15290800" y="1303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132443</xdr:rowOff>
    </xdr:from>
    <xdr:to>
      <xdr:col>73</xdr:col>
      <xdr:colOff>180975</xdr:colOff>
      <xdr:row>80</xdr:row>
      <xdr:rowOff>132443</xdr:rowOff>
    </xdr:to>
    <xdr:cxnSp macro="">
      <xdr:nvCxnSpPr>
        <xdr:cNvPr id="439" name="直線コネクタ 438"/>
        <xdr:cNvCxnSpPr/>
      </xdr:nvCxnSpPr>
      <xdr:spPr>
        <a:xfrm>
          <a:off x="13893800" y="13848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117021</xdr:rowOff>
    </xdr:from>
    <xdr:to>
      <xdr:col>74</xdr:col>
      <xdr:colOff>31750</xdr:colOff>
      <xdr:row>78</xdr:row>
      <xdr:rowOff>47171</xdr:rowOff>
    </xdr:to>
    <xdr:sp macro="" textlink="">
      <xdr:nvSpPr>
        <xdr:cNvPr id="440" name="フローチャート: 判断 439"/>
        <xdr:cNvSpPr/>
      </xdr:nvSpPr>
      <xdr:spPr>
        <a:xfrm>
          <a:off x="14732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57348</xdr:rowOff>
    </xdr:from>
    <xdr:ext cx="762000" cy="259045"/>
    <xdr:sp macro="" textlink="">
      <xdr:nvSpPr>
        <xdr:cNvPr id="441" name="テキスト ボックス 440"/>
        <xdr:cNvSpPr txBox="1"/>
      </xdr:nvSpPr>
      <xdr:spPr>
        <a:xfrm>
          <a:off x="14401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159657</xdr:rowOff>
    </xdr:from>
    <xdr:to>
      <xdr:col>69</xdr:col>
      <xdr:colOff>92075</xdr:colOff>
      <xdr:row>80</xdr:row>
      <xdr:rowOff>132443</xdr:rowOff>
    </xdr:to>
    <xdr:cxnSp macro="">
      <xdr:nvCxnSpPr>
        <xdr:cNvPr id="442" name="直線コネクタ 441"/>
        <xdr:cNvCxnSpPr/>
      </xdr:nvCxnSpPr>
      <xdr:spPr>
        <a:xfrm>
          <a:off x="13004800" y="13532757"/>
          <a:ext cx="889000" cy="31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157843</xdr:rowOff>
    </xdr:from>
    <xdr:to>
      <xdr:col>69</xdr:col>
      <xdr:colOff>142875</xdr:colOff>
      <xdr:row>77</xdr:row>
      <xdr:rowOff>87993</xdr:rowOff>
    </xdr:to>
    <xdr:sp macro="" textlink="">
      <xdr:nvSpPr>
        <xdr:cNvPr id="443" name="フローチャート: 判断 442"/>
        <xdr:cNvSpPr/>
      </xdr:nvSpPr>
      <xdr:spPr>
        <a:xfrm>
          <a:off x="13843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98170</xdr:rowOff>
    </xdr:from>
    <xdr:ext cx="762000" cy="259045"/>
    <xdr:sp macro="" textlink="">
      <xdr:nvSpPr>
        <xdr:cNvPr id="444" name="テキスト ボックス 443"/>
        <xdr:cNvSpPr txBox="1"/>
      </xdr:nvSpPr>
      <xdr:spPr>
        <a:xfrm>
          <a:off x="13512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111578</xdr:rowOff>
    </xdr:from>
    <xdr:to>
      <xdr:col>65</xdr:col>
      <xdr:colOff>53975</xdr:colOff>
      <xdr:row>76</xdr:row>
      <xdr:rowOff>41728</xdr:rowOff>
    </xdr:to>
    <xdr:sp macro="" textlink="">
      <xdr:nvSpPr>
        <xdr:cNvPr id="445" name="フローチャート: 判断 444"/>
        <xdr:cNvSpPr/>
      </xdr:nvSpPr>
      <xdr:spPr>
        <a:xfrm>
          <a:off x="12954000" y="1297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51905</xdr:rowOff>
    </xdr:from>
    <xdr:ext cx="762000" cy="259045"/>
    <xdr:sp macro="" textlink="">
      <xdr:nvSpPr>
        <xdr:cNvPr id="446" name="テキスト ボックス 445"/>
        <xdr:cNvSpPr txBox="1"/>
      </xdr:nvSpPr>
      <xdr:spPr>
        <a:xfrm>
          <a:off x="12623800" y="1273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78921</xdr:rowOff>
    </xdr:from>
    <xdr:to>
      <xdr:col>82</xdr:col>
      <xdr:colOff>158750</xdr:colOff>
      <xdr:row>80</xdr:row>
      <xdr:rowOff>9071</xdr:rowOff>
    </xdr:to>
    <xdr:sp macro="" textlink="">
      <xdr:nvSpPr>
        <xdr:cNvPr id="452" name="楕円 451"/>
        <xdr:cNvSpPr/>
      </xdr:nvSpPr>
      <xdr:spPr>
        <a:xfrm>
          <a:off x="16459200" y="1362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50998</xdr:rowOff>
    </xdr:from>
    <xdr:ext cx="762000" cy="259045"/>
    <xdr:sp macro="" textlink="">
      <xdr:nvSpPr>
        <xdr:cNvPr id="453" name="公債費以外該当値テキスト"/>
        <xdr:cNvSpPr txBox="1"/>
      </xdr:nvSpPr>
      <xdr:spPr>
        <a:xfrm>
          <a:off x="16598900" y="1359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16329</xdr:rowOff>
    </xdr:from>
    <xdr:to>
      <xdr:col>78</xdr:col>
      <xdr:colOff>120650</xdr:colOff>
      <xdr:row>80</xdr:row>
      <xdr:rowOff>117929</xdr:rowOff>
    </xdr:to>
    <xdr:sp macro="" textlink="">
      <xdr:nvSpPr>
        <xdr:cNvPr id="454" name="楕円 453"/>
        <xdr:cNvSpPr/>
      </xdr:nvSpPr>
      <xdr:spPr>
        <a:xfrm>
          <a:off x="15621000" y="1373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102706</xdr:rowOff>
    </xdr:from>
    <xdr:ext cx="736600" cy="259045"/>
    <xdr:sp macro="" textlink="">
      <xdr:nvSpPr>
        <xdr:cNvPr id="455" name="テキスト ボックス 454"/>
        <xdr:cNvSpPr txBox="1"/>
      </xdr:nvSpPr>
      <xdr:spPr>
        <a:xfrm>
          <a:off x="15290800" y="13818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81643</xdr:rowOff>
    </xdr:from>
    <xdr:to>
      <xdr:col>74</xdr:col>
      <xdr:colOff>31750</xdr:colOff>
      <xdr:row>81</xdr:row>
      <xdr:rowOff>11793</xdr:rowOff>
    </xdr:to>
    <xdr:sp macro="" textlink="">
      <xdr:nvSpPr>
        <xdr:cNvPr id="456" name="楕円 455"/>
        <xdr:cNvSpPr/>
      </xdr:nvSpPr>
      <xdr:spPr>
        <a:xfrm>
          <a:off x="14732000" y="137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168020</xdr:rowOff>
    </xdr:from>
    <xdr:ext cx="762000" cy="259045"/>
    <xdr:sp macro="" textlink="">
      <xdr:nvSpPr>
        <xdr:cNvPr id="457" name="テキスト ボックス 456"/>
        <xdr:cNvSpPr txBox="1"/>
      </xdr:nvSpPr>
      <xdr:spPr>
        <a:xfrm>
          <a:off x="14401800" y="1388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81643</xdr:rowOff>
    </xdr:from>
    <xdr:to>
      <xdr:col>69</xdr:col>
      <xdr:colOff>142875</xdr:colOff>
      <xdr:row>81</xdr:row>
      <xdr:rowOff>11793</xdr:rowOff>
    </xdr:to>
    <xdr:sp macro="" textlink="">
      <xdr:nvSpPr>
        <xdr:cNvPr id="458" name="楕円 457"/>
        <xdr:cNvSpPr/>
      </xdr:nvSpPr>
      <xdr:spPr>
        <a:xfrm>
          <a:off x="13843000" y="137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168020</xdr:rowOff>
    </xdr:from>
    <xdr:ext cx="762000" cy="259045"/>
    <xdr:sp macro="" textlink="">
      <xdr:nvSpPr>
        <xdr:cNvPr id="459" name="テキスト ボックス 458"/>
        <xdr:cNvSpPr txBox="1"/>
      </xdr:nvSpPr>
      <xdr:spPr>
        <a:xfrm>
          <a:off x="13512800" y="1388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108857</xdr:rowOff>
    </xdr:from>
    <xdr:to>
      <xdr:col>65</xdr:col>
      <xdr:colOff>53975</xdr:colOff>
      <xdr:row>79</xdr:row>
      <xdr:rowOff>39007</xdr:rowOff>
    </xdr:to>
    <xdr:sp macro="" textlink="">
      <xdr:nvSpPr>
        <xdr:cNvPr id="460" name="楕円 459"/>
        <xdr:cNvSpPr/>
      </xdr:nvSpPr>
      <xdr:spPr>
        <a:xfrm>
          <a:off x="12954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23784</xdr:rowOff>
    </xdr:from>
    <xdr:ext cx="762000" cy="259045"/>
    <xdr:sp macro="" textlink="">
      <xdr:nvSpPr>
        <xdr:cNvPr id="461" name="テキスト ボックス 460"/>
        <xdr:cNvSpPr txBox="1"/>
      </xdr:nvSpPr>
      <xdr:spPr>
        <a:xfrm>
          <a:off x="12623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東京都練馬区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17599</xdr:rowOff>
    </xdr:from>
    <xdr:to>
      <xdr:col>29</xdr:col>
      <xdr:colOff>127000</xdr:colOff>
      <xdr:row>19</xdr:row>
      <xdr:rowOff>83305</xdr:rowOff>
    </xdr:to>
    <xdr:cxnSp macro="">
      <xdr:nvCxnSpPr>
        <xdr:cNvPr id="47" name="直線コネクタ 46"/>
        <xdr:cNvCxnSpPr/>
      </xdr:nvCxnSpPr>
      <xdr:spPr bwMode="auto">
        <a:xfrm flipV="1">
          <a:off x="5651500" y="2122624"/>
          <a:ext cx="0" cy="1265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55382</xdr:rowOff>
    </xdr:from>
    <xdr:ext cx="762000" cy="259045"/>
    <xdr:sp macro="" textlink="">
      <xdr:nvSpPr>
        <xdr:cNvPr id="48" name="人口1人当たり決算額の推移最小値テキスト130"/>
        <xdr:cNvSpPr txBox="1"/>
      </xdr:nvSpPr>
      <xdr:spPr>
        <a:xfrm>
          <a:off x="5740400" y="33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83305</xdr:rowOff>
    </xdr:from>
    <xdr:to>
      <xdr:col>30</xdr:col>
      <xdr:colOff>25400</xdr:colOff>
      <xdr:row>19</xdr:row>
      <xdr:rowOff>83305</xdr:rowOff>
    </xdr:to>
    <xdr:cxnSp macro="">
      <xdr:nvCxnSpPr>
        <xdr:cNvPr id="49" name="直線コネクタ 48"/>
        <xdr:cNvCxnSpPr/>
      </xdr:nvCxnSpPr>
      <xdr:spPr bwMode="auto">
        <a:xfrm>
          <a:off x="5562600" y="3388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103976</xdr:rowOff>
    </xdr:from>
    <xdr:ext cx="762000" cy="259045"/>
    <xdr:sp macro="" textlink="">
      <xdr:nvSpPr>
        <xdr:cNvPr id="50" name="人口1人当たり決算額の推移最大値テキスト130"/>
        <xdr:cNvSpPr txBox="1"/>
      </xdr:nvSpPr>
      <xdr:spPr>
        <a:xfrm>
          <a:off x="5740400" y="186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17599</xdr:rowOff>
    </xdr:from>
    <xdr:to>
      <xdr:col>30</xdr:col>
      <xdr:colOff>25400</xdr:colOff>
      <xdr:row>12</xdr:row>
      <xdr:rowOff>17599</xdr:rowOff>
    </xdr:to>
    <xdr:cxnSp macro="">
      <xdr:nvCxnSpPr>
        <xdr:cNvPr id="51" name="直線コネクタ 50"/>
        <xdr:cNvCxnSpPr/>
      </xdr:nvCxnSpPr>
      <xdr:spPr bwMode="auto">
        <a:xfrm>
          <a:off x="5562600" y="21226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158808</xdr:rowOff>
    </xdr:from>
    <xdr:to>
      <xdr:col>29</xdr:col>
      <xdr:colOff>127000</xdr:colOff>
      <xdr:row>18</xdr:row>
      <xdr:rowOff>159842</xdr:rowOff>
    </xdr:to>
    <xdr:cxnSp macro="">
      <xdr:nvCxnSpPr>
        <xdr:cNvPr id="52" name="直線コネクタ 51"/>
        <xdr:cNvCxnSpPr/>
      </xdr:nvCxnSpPr>
      <xdr:spPr bwMode="auto">
        <a:xfrm>
          <a:off x="5003800" y="3292533"/>
          <a:ext cx="647700" cy="1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81036</xdr:rowOff>
    </xdr:from>
    <xdr:ext cx="762000" cy="259045"/>
    <xdr:sp macro="" textlink="">
      <xdr:nvSpPr>
        <xdr:cNvPr id="53" name="人口1人当たり決算額の推移平均値テキスト130"/>
        <xdr:cNvSpPr txBox="1"/>
      </xdr:nvSpPr>
      <xdr:spPr>
        <a:xfrm>
          <a:off x="5740400" y="3043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64509</xdr:rowOff>
    </xdr:from>
    <xdr:to>
      <xdr:col>29</xdr:col>
      <xdr:colOff>177800</xdr:colOff>
      <xdr:row>18</xdr:row>
      <xdr:rowOff>166108</xdr:rowOff>
    </xdr:to>
    <xdr:sp macro="" textlink="">
      <xdr:nvSpPr>
        <xdr:cNvPr id="54" name="フローチャート: 判断 53"/>
        <xdr:cNvSpPr/>
      </xdr:nvSpPr>
      <xdr:spPr bwMode="auto">
        <a:xfrm>
          <a:off x="56007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156043</xdr:rowOff>
    </xdr:from>
    <xdr:to>
      <xdr:col>26</xdr:col>
      <xdr:colOff>50800</xdr:colOff>
      <xdr:row>18</xdr:row>
      <xdr:rowOff>158808</xdr:rowOff>
    </xdr:to>
    <xdr:cxnSp macro="">
      <xdr:nvCxnSpPr>
        <xdr:cNvPr id="55" name="直線コネクタ 54"/>
        <xdr:cNvCxnSpPr/>
      </xdr:nvCxnSpPr>
      <xdr:spPr bwMode="auto">
        <a:xfrm>
          <a:off x="4305300" y="3289768"/>
          <a:ext cx="698500" cy="2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69952</xdr:rowOff>
    </xdr:from>
    <xdr:to>
      <xdr:col>26</xdr:col>
      <xdr:colOff>101600</xdr:colOff>
      <xdr:row>19</xdr:row>
      <xdr:rowOff>102</xdr:rowOff>
    </xdr:to>
    <xdr:sp macro="" textlink="">
      <xdr:nvSpPr>
        <xdr:cNvPr id="56" name="フローチャート: 判断 55"/>
        <xdr:cNvSpPr/>
      </xdr:nvSpPr>
      <xdr:spPr bwMode="auto">
        <a:xfrm>
          <a:off x="49530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10279</xdr:rowOff>
    </xdr:from>
    <xdr:ext cx="736600" cy="259045"/>
    <xdr:sp macro="" textlink="">
      <xdr:nvSpPr>
        <xdr:cNvPr id="57" name="テキスト ボックス 56"/>
        <xdr:cNvSpPr txBox="1"/>
      </xdr:nvSpPr>
      <xdr:spPr>
        <a:xfrm>
          <a:off x="4622800" y="2972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154976</xdr:rowOff>
    </xdr:from>
    <xdr:to>
      <xdr:col>22</xdr:col>
      <xdr:colOff>114300</xdr:colOff>
      <xdr:row>18</xdr:row>
      <xdr:rowOff>156043</xdr:rowOff>
    </xdr:to>
    <xdr:cxnSp macro="">
      <xdr:nvCxnSpPr>
        <xdr:cNvPr id="58" name="直線コネクタ 57"/>
        <xdr:cNvCxnSpPr/>
      </xdr:nvCxnSpPr>
      <xdr:spPr bwMode="auto">
        <a:xfrm>
          <a:off x="3606800" y="3288701"/>
          <a:ext cx="698500" cy="1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54810</xdr:rowOff>
    </xdr:from>
    <xdr:to>
      <xdr:col>22</xdr:col>
      <xdr:colOff>165100</xdr:colOff>
      <xdr:row>18</xdr:row>
      <xdr:rowOff>156410</xdr:rowOff>
    </xdr:to>
    <xdr:sp macro="" textlink="">
      <xdr:nvSpPr>
        <xdr:cNvPr id="59" name="フローチャート: 判断 58"/>
        <xdr:cNvSpPr/>
      </xdr:nvSpPr>
      <xdr:spPr bwMode="auto">
        <a:xfrm>
          <a:off x="42545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166587</xdr:rowOff>
    </xdr:from>
    <xdr:ext cx="762000" cy="259045"/>
    <xdr:sp macro="" textlink="">
      <xdr:nvSpPr>
        <xdr:cNvPr id="60" name="テキスト ボックス 59"/>
        <xdr:cNvSpPr txBox="1"/>
      </xdr:nvSpPr>
      <xdr:spPr>
        <a:xfrm>
          <a:off x="3924300" y="29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153626</xdr:rowOff>
    </xdr:from>
    <xdr:to>
      <xdr:col>18</xdr:col>
      <xdr:colOff>177800</xdr:colOff>
      <xdr:row>18</xdr:row>
      <xdr:rowOff>154976</xdr:rowOff>
    </xdr:to>
    <xdr:cxnSp macro="">
      <xdr:nvCxnSpPr>
        <xdr:cNvPr id="61" name="直線コネクタ 60"/>
        <xdr:cNvCxnSpPr/>
      </xdr:nvCxnSpPr>
      <xdr:spPr bwMode="auto">
        <a:xfrm>
          <a:off x="2908300" y="3287351"/>
          <a:ext cx="698500" cy="1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48812</xdr:rowOff>
    </xdr:from>
    <xdr:to>
      <xdr:col>19</xdr:col>
      <xdr:colOff>38100</xdr:colOff>
      <xdr:row>18</xdr:row>
      <xdr:rowOff>150412</xdr:rowOff>
    </xdr:to>
    <xdr:sp macro="" textlink="">
      <xdr:nvSpPr>
        <xdr:cNvPr id="62" name="フローチャート: 判断 61"/>
        <xdr:cNvSpPr/>
      </xdr:nvSpPr>
      <xdr:spPr bwMode="auto">
        <a:xfrm>
          <a:off x="35560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160589</xdr:rowOff>
    </xdr:from>
    <xdr:ext cx="762000" cy="259045"/>
    <xdr:sp macro="" textlink="">
      <xdr:nvSpPr>
        <xdr:cNvPr id="63" name="テキスト ボックス 62"/>
        <xdr:cNvSpPr txBox="1"/>
      </xdr:nvSpPr>
      <xdr:spPr>
        <a:xfrm>
          <a:off x="3225800" y="2951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48594</xdr:rowOff>
    </xdr:from>
    <xdr:to>
      <xdr:col>15</xdr:col>
      <xdr:colOff>101600</xdr:colOff>
      <xdr:row>18</xdr:row>
      <xdr:rowOff>150194</xdr:rowOff>
    </xdr:to>
    <xdr:sp macro="" textlink="">
      <xdr:nvSpPr>
        <xdr:cNvPr id="64" name="フローチャート: 判断 63"/>
        <xdr:cNvSpPr/>
      </xdr:nvSpPr>
      <xdr:spPr bwMode="auto">
        <a:xfrm>
          <a:off x="28575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160371</xdr:rowOff>
    </xdr:from>
    <xdr:ext cx="762000" cy="259045"/>
    <xdr:sp macro="" textlink="">
      <xdr:nvSpPr>
        <xdr:cNvPr id="65" name="テキスト ボックス 64"/>
        <xdr:cNvSpPr txBox="1"/>
      </xdr:nvSpPr>
      <xdr:spPr>
        <a:xfrm>
          <a:off x="2527300" y="29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109042</xdr:rowOff>
    </xdr:from>
    <xdr:to>
      <xdr:col>29</xdr:col>
      <xdr:colOff>177800</xdr:colOff>
      <xdr:row>19</xdr:row>
      <xdr:rowOff>39192</xdr:rowOff>
    </xdr:to>
    <xdr:sp macro="" textlink="">
      <xdr:nvSpPr>
        <xdr:cNvPr id="71" name="楕円 70"/>
        <xdr:cNvSpPr/>
      </xdr:nvSpPr>
      <xdr:spPr bwMode="auto">
        <a:xfrm>
          <a:off x="5600700" y="3242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23886</xdr:rowOff>
    </xdr:from>
    <xdr:ext cx="762000" cy="259045"/>
    <xdr:sp macro="" textlink="">
      <xdr:nvSpPr>
        <xdr:cNvPr id="72" name="人口1人当たり決算額の推移該当値テキスト130"/>
        <xdr:cNvSpPr txBox="1"/>
      </xdr:nvSpPr>
      <xdr:spPr>
        <a:xfrm>
          <a:off x="5740400" y="3157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108008</xdr:rowOff>
    </xdr:from>
    <xdr:to>
      <xdr:col>26</xdr:col>
      <xdr:colOff>101600</xdr:colOff>
      <xdr:row>19</xdr:row>
      <xdr:rowOff>38158</xdr:rowOff>
    </xdr:to>
    <xdr:sp macro="" textlink="">
      <xdr:nvSpPr>
        <xdr:cNvPr id="73" name="楕円 72"/>
        <xdr:cNvSpPr/>
      </xdr:nvSpPr>
      <xdr:spPr bwMode="auto">
        <a:xfrm>
          <a:off x="4953000" y="3241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22935</xdr:rowOff>
    </xdr:from>
    <xdr:ext cx="736600" cy="259045"/>
    <xdr:sp macro="" textlink="">
      <xdr:nvSpPr>
        <xdr:cNvPr id="74" name="テキスト ボックス 73"/>
        <xdr:cNvSpPr txBox="1"/>
      </xdr:nvSpPr>
      <xdr:spPr>
        <a:xfrm>
          <a:off x="4622800" y="332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105243</xdr:rowOff>
    </xdr:from>
    <xdr:to>
      <xdr:col>22</xdr:col>
      <xdr:colOff>165100</xdr:colOff>
      <xdr:row>19</xdr:row>
      <xdr:rowOff>35393</xdr:rowOff>
    </xdr:to>
    <xdr:sp macro="" textlink="">
      <xdr:nvSpPr>
        <xdr:cNvPr id="75" name="楕円 74"/>
        <xdr:cNvSpPr/>
      </xdr:nvSpPr>
      <xdr:spPr bwMode="auto">
        <a:xfrm>
          <a:off x="4254500" y="3238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20170</xdr:rowOff>
    </xdr:from>
    <xdr:ext cx="762000" cy="259045"/>
    <xdr:sp macro="" textlink="">
      <xdr:nvSpPr>
        <xdr:cNvPr id="76" name="テキスト ボックス 75"/>
        <xdr:cNvSpPr txBox="1"/>
      </xdr:nvSpPr>
      <xdr:spPr>
        <a:xfrm>
          <a:off x="3924300" y="332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104176</xdr:rowOff>
    </xdr:from>
    <xdr:to>
      <xdr:col>19</xdr:col>
      <xdr:colOff>38100</xdr:colOff>
      <xdr:row>19</xdr:row>
      <xdr:rowOff>34326</xdr:rowOff>
    </xdr:to>
    <xdr:sp macro="" textlink="">
      <xdr:nvSpPr>
        <xdr:cNvPr id="77" name="楕円 76"/>
        <xdr:cNvSpPr/>
      </xdr:nvSpPr>
      <xdr:spPr bwMode="auto">
        <a:xfrm>
          <a:off x="3556000" y="3237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19103</xdr:rowOff>
    </xdr:from>
    <xdr:ext cx="762000" cy="259045"/>
    <xdr:sp macro="" textlink="">
      <xdr:nvSpPr>
        <xdr:cNvPr id="78" name="テキスト ボックス 77"/>
        <xdr:cNvSpPr txBox="1"/>
      </xdr:nvSpPr>
      <xdr:spPr>
        <a:xfrm>
          <a:off x="3225800" y="3324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102826</xdr:rowOff>
    </xdr:from>
    <xdr:to>
      <xdr:col>15</xdr:col>
      <xdr:colOff>101600</xdr:colOff>
      <xdr:row>19</xdr:row>
      <xdr:rowOff>32976</xdr:rowOff>
    </xdr:to>
    <xdr:sp macro="" textlink="">
      <xdr:nvSpPr>
        <xdr:cNvPr id="79" name="楕円 78"/>
        <xdr:cNvSpPr/>
      </xdr:nvSpPr>
      <xdr:spPr bwMode="auto">
        <a:xfrm>
          <a:off x="2857500" y="3236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17753</xdr:rowOff>
    </xdr:from>
    <xdr:ext cx="762000" cy="259045"/>
    <xdr:sp macro="" textlink="">
      <xdr:nvSpPr>
        <xdr:cNvPr id="80" name="テキスト ボックス 79"/>
        <xdr:cNvSpPr txBox="1"/>
      </xdr:nvSpPr>
      <xdr:spPr>
        <a:xfrm>
          <a:off x="2527300" y="3322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178816</xdr:rowOff>
    </xdr:from>
    <xdr:to>
      <xdr:col>29</xdr:col>
      <xdr:colOff>127000</xdr:colOff>
      <xdr:row>38</xdr:row>
      <xdr:rowOff>101600</xdr:rowOff>
    </xdr:to>
    <xdr:cxnSp macro="">
      <xdr:nvCxnSpPr>
        <xdr:cNvPr id="105" name="直線コネクタ 104"/>
        <xdr:cNvCxnSpPr/>
      </xdr:nvCxnSpPr>
      <xdr:spPr bwMode="auto">
        <a:xfrm flipV="1">
          <a:off x="5651500" y="6103366"/>
          <a:ext cx="0" cy="14658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73677</xdr:rowOff>
    </xdr:from>
    <xdr:ext cx="762000" cy="259045"/>
    <xdr:sp macro="" textlink="">
      <xdr:nvSpPr>
        <xdr:cNvPr id="106" name="人口1人当たり決算額の推移最小値テキスト445"/>
        <xdr:cNvSpPr txBox="1"/>
      </xdr:nvSpPr>
      <xdr:spPr>
        <a:xfrm>
          <a:off x="5740400" y="754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101600</xdr:rowOff>
    </xdr:from>
    <xdr:to>
      <xdr:col>30</xdr:col>
      <xdr:colOff>25400</xdr:colOff>
      <xdr:row>38</xdr:row>
      <xdr:rowOff>101600</xdr:rowOff>
    </xdr:to>
    <xdr:cxnSp macro="">
      <xdr:nvCxnSpPr>
        <xdr:cNvPr id="107" name="直線コネクタ 106"/>
        <xdr:cNvCxnSpPr/>
      </xdr:nvCxnSpPr>
      <xdr:spPr bwMode="auto">
        <a:xfrm>
          <a:off x="5562600" y="7569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93743</xdr:rowOff>
    </xdr:from>
    <xdr:ext cx="762000" cy="259045"/>
    <xdr:sp macro="" textlink="">
      <xdr:nvSpPr>
        <xdr:cNvPr id="108" name="人口1人当たり決算額の推移最大値テキスト445"/>
        <xdr:cNvSpPr txBox="1"/>
      </xdr:nvSpPr>
      <xdr:spPr>
        <a:xfrm>
          <a:off x="5740400" y="5846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178816</xdr:rowOff>
    </xdr:from>
    <xdr:to>
      <xdr:col>30</xdr:col>
      <xdr:colOff>25400</xdr:colOff>
      <xdr:row>33</xdr:row>
      <xdr:rowOff>178816</xdr:rowOff>
    </xdr:to>
    <xdr:cxnSp macro="">
      <xdr:nvCxnSpPr>
        <xdr:cNvPr id="109" name="直線コネクタ 108"/>
        <xdr:cNvCxnSpPr/>
      </xdr:nvCxnSpPr>
      <xdr:spPr bwMode="auto">
        <a:xfrm>
          <a:off x="5562600" y="61033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328930</xdr:rowOff>
    </xdr:from>
    <xdr:to>
      <xdr:col>29</xdr:col>
      <xdr:colOff>127000</xdr:colOff>
      <xdr:row>36</xdr:row>
      <xdr:rowOff>53848</xdr:rowOff>
    </xdr:to>
    <xdr:cxnSp macro="">
      <xdr:nvCxnSpPr>
        <xdr:cNvPr id="110" name="直線コネクタ 109"/>
        <xdr:cNvCxnSpPr/>
      </xdr:nvCxnSpPr>
      <xdr:spPr bwMode="auto">
        <a:xfrm flipV="1">
          <a:off x="5003800" y="6939280"/>
          <a:ext cx="647700" cy="67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50436</xdr:rowOff>
    </xdr:from>
    <xdr:ext cx="762000" cy="259045"/>
    <xdr:sp macro="" textlink="">
      <xdr:nvSpPr>
        <xdr:cNvPr id="111" name="人口1人当たり決算額の推移平均値テキスト445"/>
        <xdr:cNvSpPr txBox="1"/>
      </xdr:nvSpPr>
      <xdr:spPr>
        <a:xfrm>
          <a:off x="5740400" y="7003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78359</xdr:rowOff>
    </xdr:from>
    <xdr:to>
      <xdr:col>29</xdr:col>
      <xdr:colOff>177800</xdr:colOff>
      <xdr:row>37</xdr:row>
      <xdr:rowOff>8509</xdr:rowOff>
    </xdr:to>
    <xdr:sp macro="" textlink="">
      <xdr:nvSpPr>
        <xdr:cNvPr id="112" name="フローチャート: 判断 111"/>
        <xdr:cNvSpPr/>
      </xdr:nvSpPr>
      <xdr:spPr bwMode="auto">
        <a:xfrm>
          <a:off x="5600700" y="7031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53848</xdr:rowOff>
    </xdr:from>
    <xdr:to>
      <xdr:col>26</xdr:col>
      <xdr:colOff>50800</xdr:colOff>
      <xdr:row>37</xdr:row>
      <xdr:rowOff>13716</xdr:rowOff>
    </xdr:to>
    <xdr:cxnSp macro="">
      <xdr:nvCxnSpPr>
        <xdr:cNvPr id="113" name="直線コネクタ 112"/>
        <xdr:cNvCxnSpPr/>
      </xdr:nvCxnSpPr>
      <xdr:spPr bwMode="auto">
        <a:xfrm flipV="1">
          <a:off x="4305300" y="7007098"/>
          <a:ext cx="698500" cy="131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76327</xdr:rowOff>
    </xdr:from>
    <xdr:to>
      <xdr:col>26</xdr:col>
      <xdr:colOff>101600</xdr:colOff>
      <xdr:row>37</xdr:row>
      <xdr:rowOff>6477</xdr:rowOff>
    </xdr:to>
    <xdr:sp macro="" textlink="">
      <xdr:nvSpPr>
        <xdr:cNvPr id="114" name="フローチャート: 判断 113"/>
        <xdr:cNvSpPr/>
      </xdr:nvSpPr>
      <xdr:spPr bwMode="auto">
        <a:xfrm>
          <a:off x="4953000" y="70295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162704</xdr:rowOff>
    </xdr:from>
    <xdr:ext cx="736600" cy="259045"/>
    <xdr:sp macro="" textlink="">
      <xdr:nvSpPr>
        <xdr:cNvPr id="115" name="テキスト ボックス 114"/>
        <xdr:cNvSpPr txBox="1"/>
      </xdr:nvSpPr>
      <xdr:spPr>
        <a:xfrm>
          <a:off x="4622800" y="7115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13716</xdr:rowOff>
    </xdr:from>
    <xdr:to>
      <xdr:col>22</xdr:col>
      <xdr:colOff>114300</xdr:colOff>
      <xdr:row>37</xdr:row>
      <xdr:rowOff>95504</xdr:rowOff>
    </xdr:to>
    <xdr:cxnSp macro="">
      <xdr:nvCxnSpPr>
        <xdr:cNvPr id="116" name="直線コネクタ 115"/>
        <xdr:cNvCxnSpPr/>
      </xdr:nvCxnSpPr>
      <xdr:spPr bwMode="auto">
        <a:xfrm flipV="1">
          <a:off x="3606800" y="7138416"/>
          <a:ext cx="698500" cy="81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15240</xdr:rowOff>
    </xdr:from>
    <xdr:to>
      <xdr:col>22</xdr:col>
      <xdr:colOff>165100</xdr:colOff>
      <xdr:row>36</xdr:row>
      <xdr:rowOff>116840</xdr:rowOff>
    </xdr:to>
    <xdr:sp macro="" textlink="">
      <xdr:nvSpPr>
        <xdr:cNvPr id="117" name="フローチャート: 判断 116"/>
        <xdr:cNvSpPr/>
      </xdr:nvSpPr>
      <xdr:spPr bwMode="auto">
        <a:xfrm>
          <a:off x="4254500" y="6968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127017</xdr:rowOff>
    </xdr:from>
    <xdr:ext cx="762000" cy="259045"/>
    <xdr:sp macro="" textlink="">
      <xdr:nvSpPr>
        <xdr:cNvPr id="118" name="テキスト ボックス 117"/>
        <xdr:cNvSpPr txBox="1"/>
      </xdr:nvSpPr>
      <xdr:spPr>
        <a:xfrm>
          <a:off x="3924300" y="6737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161925</xdr:rowOff>
    </xdr:from>
    <xdr:to>
      <xdr:col>18</xdr:col>
      <xdr:colOff>177800</xdr:colOff>
      <xdr:row>37</xdr:row>
      <xdr:rowOff>95504</xdr:rowOff>
    </xdr:to>
    <xdr:cxnSp macro="">
      <xdr:nvCxnSpPr>
        <xdr:cNvPr id="119" name="直線コネクタ 118"/>
        <xdr:cNvCxnSpPr/>
      </xdr:nvCxnSpPr>
      <xdr:spPr bwMode="auto">
        <a:xfrm>
          <a:off x="2908300" y="7115175"/>
          <a:ext cx="698500" cy="105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280924</xdr:rowOff>
    </xdr:from>
    <xdr:to>
      <xdr:col>19</xdr:col>
      <xdr:colOff>38100</xdr:colOff>
      <xdr:row>36</xdr:row>
      <xdr:rowOff>39624</xdr:rowOff>
    </xdr:to>
    <xdr:sp macro="" textlink="">
      <xdr:nvSpPr>
        <xdr:cNvPr id="120" name="フローチャート: 判断 119"/>
        <xdr:cNvSpPr/>
      </xdr:nvSpPr>
      <xdr:spPr bwMode="auto">
        <a:xfrm>
          <a:off x="3556000" y="68912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49801</xdr:rowOff>
    </xdr:from>
    <xdr:ext cx="762000" cy="259045"/>
    <xdr:sp macro="" textlink="">
      <xdr:nvSpPr>
        <xdr:cNvPr id="121" name="テキスト ボックス 120"/>
        <xdr:cNvSpPr txBox="1"/>
      </xdr:nvSpPr>
      <xdr:spPr>
        <a:xfrm>
          <a:off x="3225800" y="6660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230505</xdr:rowOff>
    </xdr:from>
    <xdr:to>
      <xdr:col>15</xdr:col>
      <xdr:colOff>101600</xdr:colOff>
      <xdr:row>35</xdr:row>
      <xdr:rowOff>332105</xdr:rowOff>
    </xdr:to>
    <xdr:sp macro="" textlink="">
      <xdr:nvSpPr>
        <xdr:cNvPr id="122" name="フローチャート: 判断 121"/>
        <xdr:cNvSpPr/>
      </xdr:nvSpPr>
      <xdr:spPr bwMode="auto">
        <a:xfrm>
          <a:off x="2857500" y="68408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342282</xdr:rowOff>
    </xdr:from>
    <xdr:ext cx="762000" cy="259045"/>
    <xdr:sp macro="" textlink="">
      <xdr:nvSpPr>
        <xdr:cNvPr id="123" name="テキスト ボックス 122"/>
        <xdr:cNvSpPr txBox="1"/>
      </xdr:nvSpPr>
      <xdr:spPr>
        <a:xfrm>
          <a:off x="2527300" y="66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278130</xdr:rowOff>
    </xdr:from>
    <xdr:to>
      <xdr:col>29</xdr:col>
      <xdr:colOff>177800</xdr:colOff>
      <xdr:row>36</xdr:row>
      <xdr:rowOff>36830</xdr:rowOff>
    </xdr:to>
    <xdr:sp macro="" textlink="">
      <xdr:nvSpPr>
        <xdr:cNvPr id="129" name="楕円 128"/>
        <xdr:cNvSpPr/>
      </xdr:nvSpPr>
      <xdr:spPr bwMode="auto">
        <a:xfrm>
          <a:off x="5600700" y="6888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123207</xdr:rowOff>
    </xdr:from>
    <xdr:ext cx="762000" cy="259045"/>
    <xdr:sp macro="" textlink="">
      <xdr:nvSpPr>
        <xdr:cNvPr id="130" name="人口1人当たり決算額の推移該当値テキスト445"/>
        <xdr:cNvSpPr txBox="1"/>
      </xdr:nvSpPr>
      <xdr:spPr>
        <a:xfrm>
          <a:off x="5740400" y="673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3048</xdr:rowOff>
    </xdr:from>
    <xdr:to>
      <xdr:col>26</xdr:col>
      <xdr:colOff>101600</xdr:colOff>
      <xdr:row>36</xdr:row>
      <xdr:rowOff>104648</xdr:rowOff>
    </xdr:to>
    <xdr:sp macro="" textlink="">
      <xdr:nvSpPr>
        <xdr:cNvPr id="131" name="楕円 130"/>
        <xdr:cNvSpPr/>
      </xdr:nvSpPr>
      <xdr:spPr bwMode="auto">
        <a:xfrm>
          <a:off x="4953000" y="6956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114825</xdr:rowOff>
    </xdr:from>
    <xdr:ext cx="736600" cy="259045"/>
    <xdr:sp macro="" textlink="">
      <xdr:nvSpPr>
        <xdr:cNvPr id="132" name="テキスト ボックス 131"/>
        <xdr:cNvSpPr txBox="1"/>
      </xdr:nvSpPr>
      <xdr:spPr>
        <a:xfrm>
          <a:off x="4622800" y="6725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134366</xdr:rowOff>
    </xdr:from>
    <xdr:to>
      <xdr:col>22</xdr:col>
      <xdr:colOff>165100</xdr:colOff>
      <xdr:row>37</xdr:row>
      <xdr:rowOff>64516</xdr:rowOff>
    </xdr:to>
    <xdr:sp macro="" textlink="">
      <xdr:nvSpPr>
        <xdr:cNvPr id="133" name="楕円 132"/>
        <xdr:cNvSpPr/>
      </xdr:nvSpPr>
      <xdr:spPr bwMode="auto">
        <a:xfrm>
          <a:off x="4254500" y="7087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49293</xdr:rowOff>
    </xdr:from>
    <xdr:ext cx="762000" cy="259045"/>
    <xdr:sp macro="" textlink="">
      <xdr:nvSpPr>
        <xdr:cNvPr id="134" name="テキスト ボックス 133"/>
        <xdr:cNvSpPr txBox="1"/>
      </xdr:nvSpPr>
      <xdr:spPr>
        <a:xfrm>
          <a:off x="3924300" y="7173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44704</xdr:rowOff>
    </xdr:from>
    <xdr:to>
      <xdr:col>19</xdr:col>
      <xdr:colOff>38100</xdr:colOff>
      <xdr:row>37</xdr:row>
      <xdr:rowOff>146304</xdr:rowOff>
    </xdr:to>
    <xdr:sp macro="" textlink="">
      <xdr:nvSpPr>
        <xdr:cNvPr id="135" name="楕円 134"/>
        <xdr:cNvSpPr/>
      </xdr:nvSpPr>
      <xdr:spPr bwMode="auto">
        <a:xfrm>
          <a:off x="3556000" y="7169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131081</xdr:rowOff>
    </xdr:from>
    <xdr:ext cx="762000" cy="259045"/>
    <xdr:sp macro="" textlink="">
      <xdr:nvSpPr>
        <xdr:cNvPr id="136" name="テキスト ボックス 135"/>
        <xdr:cNvSpPr txBox="1"/>
      </xdr:nvSpPr>
      <xdr:spPr>
        <a:xfrm>
          <a:off x="3225800" y="725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111125</xdr:rowOff>
    </xdr:from>
    <xdr:to>
      <xdr:col>15</xdr:col>
      <xdr:colOff>101600</xdr:colOff>
      <xdr:row>37</xdr:row>
      <xdr:rowOff>41275</xdr:rowOff>
    </xdr:to>
    <xdr:sp macro="" textlink="">
      <xdr:nvSpPr>
        <xdr:cNvPr id="137" name="楕円 136"/>
        <xdr:cNvSpPr/>
      </xdr:nvSpPr>
      <xdr:spPr bwMode="auto">
        <a:xfrm>
          <a:off x="2857500" y="7064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26052</xdr:rowOff>
    </xdr:from>
    <xdr:ext cx="762000" cy="259045"/>
    <xdr:sp macro="" textlink="">
      <xdr:nvSpPr>
        <xdr:cNvPr id="138" name="テキスト ボックス 137"/>
        <xdr:cNvSpPr txBox="1"/>
      </xdr:nvSpPr>
      <xdr:spPr>
        <a:xfrm>
          <a:off x="2527300" y="7150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東京都練馬区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739,435
717,945
48.08
270,678,435
264,703,844
5,739,160
174,410,652
48,705,450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12925</xdr:rowOff>
    </xdr:from>
    <xdr:to>
      <xdr:col>24</xdr:col>
      <xdr:colOff>62865</xdr:colOff>
      <xdr:row>38</xdr:row>
      <xdr:rowOff>74484</xdr:rowOff>
    </xdr:to>
    <xdr:cxnSp macro="">
      <xdr:nvCxnSpPr>
        <xdr:cNvPr id="58" name="直線コネクタ 57"/>
        <xdr:cNvCxnSpPr/>
      </xdr:nvCxnSpPr>
      <xdr:spPr>
        <a:xfrm flipV="1">
          <a:off x="4633595" y="5327875"/>
          <a:ext cx="1270" cy="126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78311</xdr:rowOff>
    </xdr:from>
    <xdr:ext cx="534377" cy="259045"/>
    <xdr:sp macro="" textlink="">
      <xdr:nvSpPr>
        <xdr:cNvPr id="59" name="人件費最小値テキスト"/>
        <xdr:cNvSpPr txBox="1"/>
      </xdr:nvSpPr>
      <xdr:spPr>
        <a:xfrm>
          <a:off x="4686300" y="659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74484</xdr:rowOff>
    </xdr:from>
    <xdr:to>
      <xdr:col>24</xdr:col>
      <xdr:colOff>152400</xdr:colOff>
      <xdr:row>38</xdr:row>
      <xdr:rowOff>74484</xdr:rowOff>
    </xdr:to>
    <xdr:cxnSp macro="">
      <xdr:nvCxnSpPr>
        <xdr:cNvPr id="60" name="直線コネクタ 59"/>
        <xdr:cNvCxnSpPr/>
      </xdr:nvCxnSpPr>
      <xdr:spPr>
        <a:xfrm>
          <a:off x="4546600" y="6589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131052</xdr:rowOff>
    </xdr:from>
    <xdr:ext cx="599010" cy="259045"/>
    <xdr:sp macro="" textlink="">
      <xdr:nvSpPr>
        <xdr:cNvPr id="61" name="人件費最大値テキスト"/>
        <xdr:cNvSpPr txBox="1"/>
      </xdr:nvSpPr>
      <xdr:spPr>
        <a:xfrm>
          <a:off x="4686300" y="5103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12925</xdr:rowOff>
    </xdr:from>
    <xdr:to>
      <xdr:col>24</xdr:col>
      <xdr:colOff>152400</xdr:colOff>
      <xdr:row>31</xdr:row>
      <xdr:rowOff>12925</xdr:rowOff>
    </xdr:to>
    <xdr:cxnSp macro="">
      <xdr:nvCxnSpPr>
        <xdr:cNvPr id="62" name="直線コネクタ 61"/>
        <xdr:cNvCxnSpPr/>
      </xdr:nvCxnSpPr>
      <xdr:spPr>
        <a:xfrm>
          <a:off x="4546600" y="53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137871</xdr:rowOff>
    </xdr:from>
    <xdr:to>
      <xdr:col>24</xdr:col>
      <xdr:colOff>63500</xdr:colOff>
      <xdr:row>37</xdr:row>
      <xdr:rowOff>139537</xdr:rowOff>
    </xdr:to>
    <xdr:cxnSp macro="">
      <xdr:nvCxnSpPr>
        <xdr:cNvPr id="63" name="直線コネクタ 62"/>
        <xdr:cNvCxnSpPr/>
      </xdr:nvCxnSpPr>
      <xdr:spPr>
        <a:xfrm flipV="1">
          <a:off x="3797300" y="6481521"/>
          <a:ext cx="838200" cy="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58666</xdr:rowOff>
    </xdr:from>
    <xdr:ext cx="534377" cy="259045"/>
    <xdr:sp macro="" textlink="">
      <xdr:nvSpPr>
        <xdr:cNvPr id="64" name="人件費平均値テキスト"/>
        <xdr:cNvSpPr txBox="1"/>
      </xdr:nvSpPr>
      <xdr:spPr>
        <a:xfrm>
          <a:off x="4686300" y="6230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35789</xdr:rowOff>
    </xdr:from>
    <xdr:to>
      <xdr:col>24</xdr:col>
      <xdr:colOff>114300</xdr:colOff>
      <xdr:row>37</xdr:row>
      <xdr:rowOff>137389</xdr:rowOff>
    </xdr:to>
    <xdr:sp macro="" textlink="">
      <xdr:nvSpPr>
        <xdr:cNvPr id="65" name="フローチャート: 判断 64"/>
        <xdr:cNvSpPr/>
      </xdr:nvSpPr>
      <xdr:spPr>
        <a:xfrm>
          <a:off x="45847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139537</xdr:rowOff>
    </xdr:from>
    <xdr:to>
      <xdr:col>19</xdr:col>
      <xdr:colOff>177800</xdr:colOff>
      <xdr:row>37</xdr:row>
      <xdr:rowOff>142204</xdr:rowOff>
    </xdr:to>
    <xdr:cxnSp macro="">
      <xdr:nvCxnSpPr>
        <xdr:cNvPr id="66" name="直線コネクタ 65"/>
        <xdr:cNvCxnSpPr/>
      </xdr:nvCxnSpPr>
      <xdr:spPr>
        <a:xfrm flipV="1">
          <a:off x="2908300" y="6483187"/>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42657</xdr:rowOff>
    </xdr:from>
    <xdr:to>
      <xdr:col>20</xdr:col>
      <xdr:colOff>38100</xdr:colOff>
      <xdr:row>37</xdr:row>
      <xdr:rowOff>144257</xdr:rowOff>
    </xdr:to>
    <xdr:sp macro="" textlink="">
      <xdr:nvSpPr>
        <xdr:cNvPr id="67" name="フローチャート: 判断 66"/>
        <xdr:cNvSpPr/>
      </xdr:nvSpPr>
      <xdr:spPr>
        <a:xfrm>
          <a:off x="3746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160784</xdr:rowOff>
    </xdr:from>
    <xdr:ext cx="534377" cy="259045"/>
    <xdr:sp macro="" textlink="">
      <xdr:nvSpPr>
        <xdr:cNvPr id="68" name="テキスト ボックス 67"/>
        <xdr:cNvSpPr txBox="1"/>
      </xdr:nvSpPr>
      <xdr:spPr>
        <a:xfrm>
          <a:off x="3530111" y="61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135727</xdr:rowOff>
    </xdr:from>
    <xdr:to>
      <xdr:col>15</xdr:col>
      <xdr:colOff>50800</xdr:colOff>
      <xdr:row>37</xdr:row>
      <xdr:rowOff>142204</xdr:rowOff>
    </xdr:to>
    <xdr:cxnSp macro="">
      <xdr:nvCxnSpPr>
        <xdr:cNvPr id="69" name="直線コネクタ 68"/>
        <xdr:cNvCxnSpPr/>
      </xdr:nvCxnSpPr>
      <xdr:spPr>
        <a:xfrm>
          <a:off x="2019300" y="6479377"/>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33143</xdr:rowOff>
    </xdr:from>
    <xdr:to>
      <xdr:col>15</xdr:col>
      <xdr:colOff>101600</xdr:colOff>
      <xdr:row>37</xdr:row>
      <xdr:rowOff>134743</xdr:rowOff>
    </xdr:to>
    <xdr:sp macro="" textlink="">
      <xdr:nvSpPr>
        <xdr:cNvPr id="70" name="フローチャート: 判断 69"/>
        <xdr:cNvSpPr/>
      </xdr:nvSpPr>
      <xdr:spPr>
        <a:xfrm>
          <a:off x="2857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151270</xdr:rowOff>
    </xdr:from>
    <xdr:ext cx="534377" cy="259045"/>
    <xdr:sp macro="" textlink="">
      <xdr:nvSpPr>
        <xdr:cNvPr id="71" name="テキスト ボックス 70"/>
        <xdr:cNvSpPr txBox="1"/>
      </xdr:nvSpPr>
      <xdr:spPr>
        <a:xfrm>
          <a:off x="2641111" y="615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133212</xdr:rowOff>
    </xdr:from>
    <xdr:to>
      <xdr:col>10</xdr:col>
      <xdr:colOff>114300</xdr:colOff>
      <xdr:row>37</xdr:row>
      <xdr:rowOff>135727</xdr:rowOff>
    </xdr:to>
    <xdr:cxnSp macro="">
      <xdr:nvCxnSpPr>
        <xdr:cNvPr id="72" name="直線コネクタ 71"/>
        <xdr:cNvCxnSpPr/>
      </xdr:nvCxnSpPr>
      <xdr:spPr>
        <a:xfrm>
          <a:off x="1130300" y="6476862"/>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17664</xdr:rowOff>
    </xdr:from>
    <xdr:to>
      <xdr:col>10</xdr:col>
      <xdr:colOff>165100</xdr:colOff>
      <xdr:row>37</xdr:row>
      <xdr:rowOff>119264</xdr:rowOff>
    </xdr:to>
    <xdr:sp macro="" textlink="">
      <xdr:nvSpPr>
        <xdr:cNvPr id="73" name="フローチャート: 判断 72"/>
        <xdr:cNvSpPr/>
      </xdr:nvSpPr>
      <xdr:spPr>
        <a:xfrm>
          <a:off x="1968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135791</xdr:rowOff>
    </xdr:from>
    <xdr:ext cx="534377" cy="259045"/>
    <xdr:sp macro="" textlink="">
      <xdr:nvSpPr>
        <xdr:cNvPr id="74" name="テキスト ボックス 73"/>
        <xdr:cNvSpPr txBox="1"/>
      </xdr:nvSpPr>
      <xdr:spPr>
        <a:xfrm>
          <a:off x="1752111" y="613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20059</xdr:rowOff>
    </xdr:from>
    <xdr:to>
      <xdr:col>6</xdr:col>
      <xdr:colOff>38100</xdr:colOff>
      <xdr:row>37</xdr:row>
      <xdr:rowOff>121659</xdr:rowOff>
    </xdr:to>
    <xdr:sp macro="" textlink="">
      <xdr:nvSpPr>
        <xdr:cNvPr id="75" name="フローチャート: 判断 74"/>
        <xdr:cNvSpPr/>
      </xdr:nvSpPr>
      <xdr:spPr>
        <a:xfrm>
          <a:off x="1079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138186</xdr:rowOff>
    </xdr:from>
    <xdr:ext cx="534377" cy="259045"/>
    <xdr:sp macro="" textlink="">
      <xdr:nvSpPr>
        <xdr:cNvPr id="76" name="テキスト ボックス 75"/>
        <xdr:cNvSpPr txBox="1"/>
      </xdr:nvSpPr>
      <xdr:spPr>
        <a:xfrm>
          <a:off x="863111" y="613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87071</xdr:rowOff>
    </xdr:from>
    <xdr:to>
      <xdr:col>24</xdr:col>
      <xdr:colOff>114300</xdr:colOff>
      <xdr:row>38</xdr:row>
      <xdr:rowOff>17221</xdr:rowOff>
    </xdr:to>
    <xdr:sp macro="" textlink="">
      <xdr:nvSpPr>
        <xdr:cNvPr id="82" name="楕円 81"/>
        <xdr:cNvSpPr/>
      </xdr:nvSpPr>
      <xdr:spPr>
        <a:xfrm>
          <a:off x="4584700" y="643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14215</xdr:rowOff>
    </xdr:from>
    <xdr:ext cx="534377" cy="259045"/>
    <xdr:sp macro="" textlink="">
      <xdr:nvSpPr>
        <xdr:cNvPr id="83" name="人件費該当値テキスト"/>
        <xdr:cNvSpPr txBox="1"/>
      </xdr:nvSpPr>
      <xdr:spPr>
        <a:xfrm>
          <a:off x="4686300" y="635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88737</xdr:rowOff>
    </xdr:from>
    <xdr:to>
      <xdr:col>20</xdr:col>
      <xdr:colOff>38100</xdr:colOff>
      <xdr:row>38</xdr:row>
      <xdr:rowOff>18887</xdr:rowOff>
    </xdr:to>
    <xdr:sp macro="" textlink="">
      <xdr:nvSpPr>
        <xdr:cNvPr id="84" name="楕円 83"/>
        <xdr:cNvSpPr/>
      </xdr:nvSpPr>
      <xdr:spPr>
        <a:xfrm>
          <a:off x="3746500" y="643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10013</xdr:rowOff>
    </xdr:from>
    <xdr:ext cx="534377" cy="259045"/>
    <xdr:sp macro="" textlink="">
      <xdr:nvSpPr>
        <xdr:cNvPr id="85" name="テキスト ボックス 84"/>
        <xdr:cNvSpPr txBox="1"/>
      </xdr:nvSpPr>
      <xdr:spPr>
        <a:xfrm>
          <a:off x="3530111" y="652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91404</xdr:rowOff>
    </xdr:from>
    <xdr:to>
      <xdr:col>15</xdr:col>
      <xdr:colOff>101600</xdr:colOff>
      <xdr:row>38</xdr:row>
      <xdr:rowOff>21554</xdr:rowOff>
    </xdr:to>
    <xdr:sp macro="" textlink="">
      <xdr:nvSpPr>
        <xdr:cNvPr id="86" name="楕円 85"/>
        <xdr:cNvSpPr/>
      </xdr:nvSpPr>
      <xdr:spPr>
        <a:xfrm>
          <a:off x="2857500" y="643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12681</xdr:rowOff>
    </xdr:from>
    <xdr:ext cx="534377" cy="259045"/>
    <xdr:sp macro="" textlink="">
      <xdr:nvSpPr>
        <xdr:cNvPr id="87" name="テキスト ボックス 86"/>
        <xdr:cNvSpPr txBox="1"/>
      </xdr:nvSpPr>
      <xdr:spPr>
        <a:xfrm>
          <a:off x="2641111" y="652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84927</xdr:rowOff>
    </xdr:from>
    <xdr:to>
      <xdr:col>10</xdr:col>
      <xdr:colOff>165100</xdr:colOff>
      <xdr:row>38</xdr:row>
      <xdr:rowOff>15077</xdr:rowOff>
    </xdr:to>
    <xdr:sp macro="" textlink="">
      <xdr:nvSpPr>
        <xdr:cNvPr id="88" name="楕円 87"/>
        <xdr:cNvSpPr/>
      </xdr:nvSpPr>
      <xdr:spPr>
        <a:xfrm>
          <a:off x="1968500" y="642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6204</xdr:rowOff>
    </xdr:from>
    <xdr:ext cx="534377" cy="259045"/>
    <xdr:sp macro="" textlink="">
      <xdr:nvSpPr>
        <xdr:cNvPr id="89" name="テキスト ボックス 88"/>
        <xdr:cNvSpPr txBox="1"/>
      </xdr:nvSpPr>
      <xdr:spPr>
        <a:xfrm>
          <a:off x="1752111" y="65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82412</xdr:rowOff>
    </xdr:from>
    <xdr:to>
      <xdr:col>6</xdr:col>
      <xdr:colOff>38100</xdr:colOff>
      <xdr:row>38</xdr:row>
      <xdr:rowOff>12562</xdr:rowOff>
    </xdr:to>
    <xdr:sp macro="" textlink="">
      <xdr:nvSpPr>
        <xdr:cNvPr id="90" name="楕円 89"/>
        <xdr:cNvSpPr/>
      </xdr:nvSpPr>
      <xdr:spPr>
        <a:xfrm>
          <a:off x="1079500" y="642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3689</xdr:rowOff>
    </xdr:from>
    <xdr:ext cx="534377" cy="259045"/>
    <xdr:sp macro="" textlink="">
      <xdr:nvSpPr>
        <xdr:cNvPr id="91" name="テキスト ボックス 90"/>
        <xdr:cNvSpPr txBox="1"/>
      </xdr:nvSpPr>
      <xdr:spPr>
        <a:xfrm>
          <a:off x="863111" y="651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2" name="テキスト ボックス 111"/>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4" name="テキスト ボックス 113"/>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6" name="テキスト ボックス 115"/>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95161</xdr:rowOff>
    </xdr:from>
    <xdr:to>
      <xdr:col>24</xdr:col>
      <xdr:colOff>62865</xdr:colOff>
      <xdr:row>58</xdr:row>
      <xdr:rowOff>44717</xdr:rowOff>
    </xdr:to>
    <xdr:cxnSp macro="">
      <xdr:nvCxnSpPr>
        <xdr:cNvPr id="120" name="直線コネクタ 119"/>
        <xdr:cNvCxnSpPr/>
      </xdr:nvCxnSpPr>
      <xdr:spPr>
        <a:xfrm flipV="1">
          <a:off x="4633595" y="8667661"/>
          <a:ext cx="1270" cy="1321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48544</xdr:rowOff>
    </xdr:from>
    <xdr:ext cx="534377" cy="259045"/>
    <xdr:sp macro="" textlink="">
      <xdr:nvSpPr>
        <xdr:cNvPr id="121" name="物件費最小値テキスト"/>
        <xdr:cNvSpPr txBox="1"/>
      </xdr:nvSpPr>
      <xdr:spPr>
        <a:xfrm>
          <a:off x="4686300" y="99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44717</xdr:rowOff>
    </xdr:from>
    <xdr:to>
      <xdr:col>24</xdr:col>
      <xdr:colOff>152400</xdr:colOff>
      <xdr:row>58</xdr:row>
      <xdr:rowOff>44717</xdr:rowOff>
    </xdr:to>
    <xdr:cxnSp macro="">
      <xdr:nvCxnSpPr>
        <xdr:cNvPr id="122" name="直線コネクタ 121"/>
        <xdr:cNvCxnSpPr/>
      </xdr:nvCxnSpPr>
      <xdr:spPr>
        <a:xfrm>
          <a:off x="4546600" y="998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41838</xdr:rowOff>
    </xdr:from>
    <xdr:ext cx="599010" cy="259045"/>
    <xdr:sp macro="" textlink="">
      <xdr:nvSpPr>
        <xdr:cNvPr id="123" name="物件費最大値テキスト"/>
        <xdr:cNvSpPr txBox="1"/>
      </xdr:nvSpPr>
      <xdr:spPr>
        <a:xfrm>
          <a:off x="4686300" y="8442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95161</xdr:rowOff>
    </xdr:from>
    <xdr:to>
      <xdr:col>24</xdr:col>
      <xdr:colOff>152400</xdr:colOff>
      <xdr:row>50</xdr:row>
      <xdr:rowOff>95161</xdr:rowOff>
    </xdr:to>
    <xdr:cxnSp macro="">
      <xdr:nvCxnSpPr>
        <xdr:cNvPr id="124" name="直線コネクタ 123"/>
        <xdr:cNvCxnSpPr/>
      </xdr:nvCxnSpPr>
      <xdr:spPr>
        <a:xfrm>
          <a:off x="4546600" y="866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33420</xdr:rowOff>
    </xdr:from>
    <xdr:to>
      <xdr:col>24</xdr:col>
      <xdr:colOff>63500</xdr:colOff>
      <xdr:row>58</xdr:row>
      <xdr:rowOff>70196</xdr:rowOff>
    </xdr:to>
    <xdr:cxnSp macro="">
      <xdr:nvCxnSpPr>
        <xdr:cNvPr id="125" name="直線コネクタ 124"/>
        <xdr:cNvCxnSpPr/>
      </xdr:nvCxnSpPr>
      <xdr:spPr>
        <a:xfrm flipV="1">
          <a:off x="3797300" y="9977520"/>
          <a:ext cx="838200" cy="3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67333</xdr:rowOff>
    </xdr:from>
    <xdr:ext cx="534377" cy="259045"/>
    <xdr:sp macro="" textlink="">
      <xdr:nvSpPr>
        <xdr:cNvPr id="126" name="物件費平均値テキスト"/>
        <xdr:cNvSpPr txBox="1"/>
      </xdr:nvSpPr>
      <xdr:spPr>
        <a:xfrm>
          <a:off x="4686300" y="96685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44456</xdr:rowOff>
    </xdr:from>
    <xdr:to>
      <xdr:col>24</xdr:col>
      <xdr:colOff>114300</xdr:colOff>
      <xdr:row>57</xdr:row>
      <xdr:rowOff>146056</xdr:rowOff>
    </xdr:to>
    <xdr:sp macro="" textlink="">
      <xdr:nvSpPr>
        <xdr:cNvPr id="127" name="フローチャート: 判断 126"/>
        <xdr:cNvSpPr/>
      </xdr:nvSpPr>
      <xdr:spPr>
        <a:xfrm>
          <a:off x="4584700" y="981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70196</xdr:rowOff>
    </xdr:from>
    <xdr:to>
      <xdr:col>19</xdr:col>
      <xdr:colOff>177800</xdr:colOff>
      <xdr:row>58</xdr:row>
      <xdr:rowOff>78007</xdr:rowOff>
    </xdr:to>
    <xdr:cxnSp macro="">
      <xdr:nvCxnSpPr>
        <xdr:cNvPr id="128" name="直線コネクタ 127"/>
        <xdr:cNvCxnSpPr/>
      </xdr:nvCxnSpPr>
      <xdr:spPr>
        <a:xfrm flipV="1">
          <a:off x="2908300" y="10014296"/>
          <a:ext cx="8890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109483</xdr:rowOff>
    </xdr:from>
    <xdr:to>
      <xdr:col>20</xdr:col>
      <xdr:colOff>38100</xdr:colOff>
      <xdr:row>58</xdr:row>
      <xdr:rowOff>39633</xdr:rowOff>
    </xdr:to>
    <xdr:sp macro="" textlink="">
      <xdr:nvSpPr>
        <xdr:cNvPr id="129" name="フローチャート: 判断 128"/>
        <xdr:cNvSpPr/>
      </xdr:nvSpPr>
      <xdr:spPr>
        <a:xfrm>
          <a:off x="3746500" y="988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56160</xdr:rowOff>
    </xdr:from>
    <xdr:ext cx="534377" cy="259045"/>
    <xdr:sp macro="" textlink="">
      <xdr:nvSpPr>
        <xdr:cNvPr id="130" name="テキスト ボックス 129"/>
        <xdr:cNvSpPr txBox="1"/>
      </xdr:nvSpPr>
      <xdr:spPr>
        <a:xfrm>
          <a:off x="3530111" y="965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77530</xdr:rowOff>
    </xdr:from>
    <xdr:to>
      <xdr:col>15</xdr:col>
      <xdr:colOff>50800</xdr:colOff>
      <xdr:row>58</xdr:row>
      <xdr:rowOff>78007</xdr:rowOff>
    </xdr:to>
    <xdr:cxnSp macro="">
      <xdr:nvCxnSpPr>
        <xdr:cNvPr id="131" name="直線コネクタ 130"/>
        <xdr:cNvCxnSpPr/>
      </xdr:nvCxnSpPr>
      <xdr:spPr>
        <a:xfrm>
          <a:off x="2019300" y="10021630"/>
          <a:ext cx="889000" cy="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125667</xdr:rowOff>
    </xdr:from>
    <xdr:to>
      <xdr:col>15</xdr:col>
      <xdr:colOff>101600</xdr:colOff>
      <xdr:row>58</xdr:row>
      <xdr:rowOff>55817</xdr:rowOff>
    </xdr:to>
    <xdr:sp macro="" textlink="">
      <xdr:nvSpPr>
        <xdr:cNvPr id="132" name="フローチャート: 判断 131"/>
        <xdr:cNvSpPr/>
      </xdr:nvSpPr>
      <xdr:spPr>
        <a:xfrm>
          <a:off x="2857500" y="989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72344</xdr:rowOff>
    </xdr:from>
    <xdr:ext cx="534377" cy="259045"/>
    <xdr:sp macro="" textlink="">
      <xdr:nvSpPr>
        <xdr:cNvPr id="133" name="テキスト ボックス 132"/>
        <xdr:cNvSpPr txBox="1"/>
      </xdr:nvSpPr>
      <xdr:spPr>
        <a:xfrm>
          <a:off x="2641111" y="967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77530</xdr:rowOff>
    </xdr:from>
    <xdr:to>
      <xdr:col>10</xdr:col>
      <xdr:colOff>114300</xdr:colOff>
      <xdr:row>58</xdr:row>
      <xdr:rowOff>101305</xdr:rowOff>
    </xdr:to>
    <xdr:cxnSp macro="">
      <xdr:nvCxnSpPr>
        <xdr:cNvPr id="134" name="直線コネクタ 133"/>
        <xdr:cNvCxnSpPr/>
      </xdr:nvCxnSpPr>
      <xdr:spPr>
        <a:xfrm flipV="1">
          <a:off x="1130300" y="10021630"/>
          <a:ext cx="8890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114065</xdr:rowOff>
    </xdr:from>
    <xdr:to>
      <xdr:col>10</xdr:col>
      <xdr:colOff>165100</xdr:colOff>
      <xdr:row>58</xdr:row>
      <xdr:rowOff>44215</xdr:rowOff>
    </xdr:to>
    <xdr:sp macro="" textlink="">
      <xdr:nvSpPr>
        <xdr:cNvPr id="135" name="フローチャート: 判断 134"/>
        <xdr:cNvSpPr/>
      </xdr:nvSpPr>
      <xdr:spPr>
        <a:xfrm>
          <a:off x="1968500" y="98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60742</xdr:rowOff>
    </xdr:from>
    <xdr:ext cx="534377" cy="259045"/>
    <xdr:sp macro="" textlink="">
      <xdr:nvSpPr>
        <xdr:cNvPr id="136" name="テキスト ボックス 135"/>
        <xdr:cNvSpPr txBox="1"/>
      </xdr:nvSpPr>
      <xdr:spPr>
        <a:xfrm>
          <a:off x="1752111" y="966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130829</xdr:rowOff>
    </xdr:from>
    <xdr:to>
      <xdr:col>6</xdr:col>
      <xdr:colOff>38100</xdr:colOff>
      <xdr:row>58</xdr:row>
      <xdr:rowOff>60979</xdr:rowOff>
    </xdr:to>
    <xdr:sp macro="" textlink="">
      <xdr:nvSpPr>
        <xdr:cNvPr id="137" name="フローチャート: 判断 136"/>
        <xdr:cNvSpPr/>
      </xdr:nvSpPr>
      <xdr:spPr>
        <a:xfrm>
          <a:off x="1079500" y="990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77506</xdr:rowOff>
    </xdr:from>
    <xdr:ext cx="534377" cy="259045"/>
    <xdr:sp macro="" textlink="">
      <xdr:nvSpPr>
        <xdr:cNvPr id="138" name="テキスト ボックス 137"/>
        <xdr:cNvSpPr txBox="1"/>
      </xdr:nvSpPr>
      <xdr:spPr>
        <a:xfrm>
          <a:off x="863111" y="967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154070</xdr:rowOff>
    </xdr:from>
    <xdr:to>
      <xdr:col>24</xdr:col>
      <xdr:colOff>114300</xdr:colOff>
      <xdr:row>58</xdr:row>
      <xdr:rowOff>84220</xdr:rowOff>
    </xdr:to>
    <xdr:sp macro="" textlink="">
      <xdr:nvSpPr>
        <xdr:cNvPr id="144" name="楕円 143"/>
        <xdr:cNvSpPr/>
      </xdr:nvSpPr>
      <xdr:spPr>
        <a:xfrm>
          <a:off x="4584700" y="992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68997</xdr:rowOff>
    </xdr:from>
    <xdr:ext cx="534377" cy="259045"/>
    <xdr:sp macro="" textlink="">
      <xdr:nvSpPr>
        <xdr:cNvPr id="145" name="物件費該当値テキスト"/>
        <xdr:cNvSpPr txBox="1"/>
      </xdr:nvSpPr>
      <xdr:spPr>
        <a:xfrm>
          <a:off x="4686300" y="984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19396</xdr:rowOff>
    </xdr:from>
    <xdr:to>
      <xdr:col>20</xdr:col>
      <xdr:colOff>38100</xdr:colOff>
      <xdr:row>58</xdr:row>
      <xdr:rowOff>120996</xdr:rowOff>
    </xdr:to>
    <xdr:sp macro="" textlink="">
      <xdr:nvSpPr>
        <xdr:cNvPr id="146" name="楕円 145"/>
        <xdr:cNvSpPr/>
      </xdr:nvSpPr>
      <xdr:spPr>
        <a:xfrm>
          <a:off x="3746500" y="996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112123</xdr:rowOff>
    </xdr:from>
    <xdr:ext cx="534377" cy="259045"/>
    <xdr:sp macro="" textlink="">
      <xdr:nvSpPr>
        <xdr:cNvPr id="147" name="テキスト ボックス 146"/>
        <xdr:cNvSpPr txBox="1"/>
      </xdr:nvSpPr>
      <xdr:spPr>
        <a:xfrm>
          <a:off x="3530111" y="1005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27207</xdr:rowOff>
    </xdr:from>
    <xdr:to>
      <xdr:col>15</xdr:col>
      <xdr:colOff>101600</xdr:colOff>
      <xdr:row>58</xdr:row>
      <xdr:rowOff>128807</xdr:rowOff>
    </xdr:to>
    <xdr:sp macro="" textlink="">
      <xdr:nvSpPr>
        <xdr:cNvPr id="148" name="楕円 147"/>
        <xdr:cNvSpPr/>
      </xdr:nvSpPr>
      <xdr:spPr>
        <a:xfrm>
          <a:off x="2857500" y="997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119934</xdr:rowOff>
    </xdr:from>
    <xdr:ext cx="534377" cy="259045"/>
    <xdr:sp macro="" textlink="">
      <xdr:nvSpPr>
        <xdr:cNvPr id="149" name="テキスト ボックス 148"/>
        <xdr:cNvSpPr txBox="1"/>
      </xdr:nvSpPr>
      <xdr:spPr>
        <a:xfrm>
          <a:off x="2641111" y="1006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26730</xdr:rowOff>
    </xdr:from>
    <xdr:to>
      <xdr:col>10</xdr:col>
      <xdr:colOff>165100</xdr:colOff>
      <xdr:row>58</xdr:row>
      <xdr:rowOff>128330</xdr:rowOff>
    </xdr:to>
    <xdr:sp macro="" textlink="">
      <xdr:nvSpPr>
        <xdr:cNvPr id="150" name="楕円 149"/>
        <xdr:cNvSpPr/>
      </xdr:nvSpPr>
      <xdr:spPr>
        <a:xfrm>
          <a:off x="1968500" y="997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119457</xdr:rowOff>
    </xdr:from>
    <xdr:ext cx="534377" cy="259045"/>
    <xdr:sp macro="" textlink="">
      <xdr:nvSpPr>
        <xdr:cNvPr id="151" name="テキスト ボックス 150"/>
        <xdr:cNvSpPr txBox="1"/>
      </xdr:nvSpPr>
      <xdr:spPr>
        <a:xfrm>
          <a:off x="1752111" y="1006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50505</xdr:rowOff>
    </xdr:from>
    <xdr:to>
      <xdr:col>6</xdr:col>
      <xdr:colOff>38100</xdr:colOff>
      <xdr:row>58</xdr:row>
      <xdr:rowOff>152105</xdr:rowOff>
    </xdr:to>
    <xdr:sp macro="" textlink="">
      <xdr:nvSpPr>
        <xdr:cNvPr id="152" name="楕円 151"/>
        <xdr:cNvSpPr/>
      </xdr:nvSpPr>
      <xdr:spPr>
        <a:xfrm>
          <a:off x="1079500" y="999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143232</xdr:rowOff>
    </xdr:from>
    <xdr:ext cx="534377" cy="259045"/>
    <xdr:sp macro="" textlink="">
      <xdr:nvSpPr>
        <xdr:cNvPr id="153" name="テキスト ボックス 152"/>
        <xdr:cNvSpPr txBox="1"/>
      </xdr:nvSpPr>
      <xdr:spPr>
        <a:xfrm>
          <a:off x="863111" y="1008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7" name="テキスト ボックス 166"/>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104191</xdr:rowOff>
    </xdr:from>
    <xdr:to>
      <xdr:col>24</xdr:col>
      <xdr:colOff>62865</xdr:colOff>
      <xdr:row>79</xdr:row>
      <xdr:rowOff>5131</xdr:rowOff>
    </xdr:to>
    <xdr:cxnSp macro="">
      <xdr:nvCxnSpPr>
        <xdr:cNvPr id="177" name="直線コネクタ 176"/>
        <xdr:cNvCxnSpPr/>
      </xdr:nvCxnSpPr>
      <xdr:spPr>
        <a:xfrm flipV="1">
          <a:off x="4633595" y="12277141"/>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8958</xdr:rowOff>
    </xdr:from>
    <xdr:ext cx="378565" cy="259045"/>
    <xdr:sp macro="" textlink="">
      <xdr:nvSpPr>
        <xdr:cNvPr id="178" name="維持補修費最小値テキスト"/>
        <xdr:cNvSpPr txBox="1"/>
      </xdr:nvSpPr>
      <xdr:spPr>
        <a:xfrm>
          <a:off x="4686300" y="13553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5131</xdr:rowOff>
    </xdr:from>
    <xdr:to>
      <xdr:col>24</xdr:col>
      <xdr:colOff>152400</xdr:colOff>
      <xdr:row>79</xdr:row>
      <xdr:rowOff>5131</xdr:rowOff>
    </xdr:to>
    <xdr:cxnSp macro="">
      <xdr:nvCxnSpPr>
        <xdr:cNvPr id="179" name="直線コネクタ 178"/>
        <xdr:cNvCxnSpPr/>
      </xdr:nvCxnSpPr>
      <xdr:spPr>
        <a:xfrm>
          <a:off x="4546600" y="13549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50868</xdr:rowOff>
    </xdr:from>
    <xdr:ext cx="534377" cy="259045"/>
    <xdr:sp macro="" textlink="">
      <xdr:nvSpPr>
        <xdr:cNvPr id="180" name="維持補修費最大値テキスト"/>
        <xdr:cNvSpPr txBox="1"/>
      </xdr:nvSpPr>
      <xdr:spPr>
        <a:xfrm>
          <a:off x="4686300" y="1205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104191</xdr:rowOff>
    </xdr:from>
    <xdr:to>
      <xdr:col>24</xdr:col>
      <xdr:colOff>152400</xdr:colOff>
      <xdr:row>71</xdr:row>
      <xdr:rowOff>104191</xdr:rowOff>
    </xdr:to>
    <xdr:cxnSp macro="">
      <xdr:nvCxnSpPr>
        <xdr:cNvPr id="181" name="直線コネクタ 180"/>
        <xdr:cNvCxnSpPr/>
      </xdr:nvCxnSpPr>
      <xdr:spPr>
        <a:xfrm>
          <a:off x="4546600" y="12277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70816</xdr:rowOff>
    </xdr:from>
    <xdr:to>
      <xdr:col>24</xdr:col>
      <xdr:colOff>63500</xdr:colOff>
      <xdr:row>77</xdr:row>
      <xdr:rowOff>90551</xdr:rowOff>
    </xdr:to>
    <xdr:cxnSp macro="">
      <xdr:nvCxnSpPr>
        <xdr:cNvPr id="182" name="直線コネクタ 181"/>
        <xdr:cNvCxnSpPr/>
      </xdr:nvCxnSpPr>
      <xdr:spPr>
        <a:xfrm>
          <a:off x="3797300" y="13272466"/>
          <a:ext cx="838200" cy="1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42587</xdr:rowOff>
    </xdr:from>
    <xdr:ext cx="469744" cy="259045"/>
    <xdr:sp macro="" textlink="">
      <xdr:nvSpPr>
        <xdr:cNvPr id="183" name="維持補修費平均値テキスト"/>
        <xdr:cNvSpPr txBox="1"/>
      </xdr:nvSpPr>
      <xdr:spPr>
        <a:xfrm>
          <a:off x="4686300" y="13072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19710</xdr:rowOff>
    </xdr:from>
    <xdr:to>
      <xdr:col>24</xdr:col>
      <xdr:colOff>114300</xdr:colOff>
      <xdr:row>77</xdr:row>
      <xdr:rowOff>121310</xdr:rowOff>
    </xdr:to>
    <xdr:sp macro="" textlink="">
      <xdr:nvSpPr>
        <xdr:cNvPr id="184" name="フローチャート: 判断 183"/>
        <xdr:cNvSpPr/>
      </xdr:nvSpPr>
      <xdr:spPr>
        <a:xfrm>
          <a:off x="4584700" y="132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70816</xdr:rowOff>
    </xdr:from>
    <xdr:to>
      <xdr:col>19</xdr:col>
      <xdr:colOff>177800</xdr:colOff>
      <xdr:row>77</xdr:row>
      <xdr:rowOff>92914</xdr:rowOff>
    </xdr:to>
    <xdr:cxnSp macro="">
      <xdr:nvCxnSpPr>
        <xdr:cNvPr id="185" name="直線コネクタ 184"/>
        <xdr:cNvCxnSpPr/>
      </xdr:nvCxnSpPr>
      <xdr:spPr>
        <a:xfrm flipV="1">
          <a:off x="2908300" y="13272466"/>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44628</xdr:rowOff>
    </xdr:from>
    <xdr:to>
      <xdr:col>20</xdr:col>
      <xdr:colOff>38100</xdr:colOff>
      <xdr:row>77</xdr:row>
      <xdr:rowOff>146228</xdr:rowOff>
    </xdr:to>
    <xdr:sp macro="" textlink="">
      <xdr:nvSpPr>
        <xdr:cNvPr id="186" name="フローチャート: 判断 185"/>
        <xdr:cNvSpPr/>
      </xdr:nvSpPr>
      <xdr:spPr>
        <a:xfrm>
          <a:off x="3746500" y="1324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137355</xdr:rowOff>
    </xdr:from>
    <xdr:ext cx="469744" cy="259045"/>
    <xdr:sp macro="" textlink="">
      <xdr:nvSpPr>
        <xdr:cNvPr id="187" name="テキスト ボックス 186"/>
        <xdr:cNvSpPr txBox="1"/>
      </xdr:nvSpPr>
      <xdr:spPr>
        <a:xfrm>
          <a:off x="3562428" y="1333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75158</xdr:rowOff>
    </xdr:from>
    <xdr:to>
      <xdr:col>15</xdr:col>
      <xdr:colOff>50800</xdr:colOff>
      <xdr:row>77</xdr:row>
      <xdr:rowOff>92914</xdr:rowOff>
    </xdr:to>
    <xdr:cxnSp macro="">
      <xdr:nvCxnSpPr>
        <xdr:cNvPr id="188" name="直線コネクタ 187"/>
        <xdr:cNvCxnSpPr/>
      </xdr:nvCxnSpPr>
      <xdr:spPr>
        <a:xfrm>
          <a:off x="2019300" y="13276808"/>
          <a:ext cx="889000" cy="1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64973</xdr:rowOff>
    </xdr:from>
    <xdr:to>
      <xdr:col>15</xdr:col>
      <xdr:colOff>101600</xdr:colOff>
      <xdr:row>77</xdr:row>
      <xdr:rowOff>166573</xdr:rowOff>
    </xdr:to>
    <xdr:sp macro="" textlink="">
      <xdr:nvSpPr>
        <xdr:cNvPr id="189" name="フローチャート: 判断 188"/>
        <xdr:cNvSpPr/>
      </xdr:nvSpPr>
      <xdr:spPr>
        <a:xfrm>
          <a:off x="2857500" y="132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157700</xdr:rowOff>
    </xdr:from>
    <xdr:ext cx="469744" cy="259045"/>
    <xdr:sp macro="" textlink="">
      <xdr:nvSpPr>
        <xdr:cNvPr id="190" name="テキスト ボックス 189"/>
        <xdr:cNvSpPr txBox="1"/>
      </xdr:nvSpPr>
      <xdr:spPr>
        <a:xfrm>
          <a:off x="2673428" y="1335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75158</xdr:rowOff>
    </xdr:from>
    <xdr:to>
      <xdr:col>10</xdr:col>
      <xdr:colOff>114300</xdr:colOff>
      <xdr:row>77</xdr:row>
      <xdr:rowOff>83769</xdr:rowOff>
    </xdr:to>
    <xdr:cxnSp macro="">
      <xdr:nvCxnSpPr>
        <xdr:cNvPr id="191" name="直線コネクタ 190"/>
        <xdr:cNvCxnSpPr/>
      </xdr:nvCxnSpPr>
      <xdr:spPr>
        <a:xfrm flipV="1">
          <a:off x="1130300" y="13276808"/>
          <a:ext cx="889000" cy="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78918</xdr:rowOff>
    </xdr:from>
    <xdr:to>
      <xdr:col>10</xdr:col>
      <xdr:colOff>165100</xdr:colOff>
      <xdr:row>78</xdr:row>
      <xdr:rowOff>9068</xdr:rowOff>
    </xdr:to>
    <xdr:sp macro="" textlink="">
      <xdr:nvSpPr>
        <xdr:cNvPr id="192" name="フローチャート: 判断 191"/>
        <xdr:cNvSpPr/>
      </xdr:nvSpPr>
      <xdr:spPr>
        <a:xfrm>
          <a:off x="1968500" y="1328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195</xdr:rowOff>
    </xdr:from>
    <xdr:ext cx="469744" cy="259045"/>
    <xdr:sp macro="" textlink="">
      <xdr:nvSpPr>
        <xdr:cNvPr id="193" name="テキスト ボックス 192"/>
        <xdr:cNvSpPr txBox="1"/>
      </xdr:nvSpPr>
      <xdr:spPr>
        <a:xfrm>
          <a:off x="1784428" y="1337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82804</xdr:rowOff>
    </xdr:from>
    <xdr:to>
      <xdr:col>6</xdr:col>
      <xdr:colOff>38100</xdr:colOff>
      <xdr:row>78</xdr:row>
      <xdr:rowOff>12954</xdr:rowOff>
    </xdr:to>
    <xdr:sp macro="" textlink="">
      <xdr:nvSpPr>
        <xdr:cNvPr id="194" name="フローチャート: 判断 193"/>
        <xdr:cNvSpPr/>
      </xdr:nvSpPr>
      <xdr:spPr>
        <a:xfrm>
          <a:off x="1079500" y="1328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4081</xdr:rowOff>
    </xdr:from>
    <xdr:ext cx="469744" cy="259045"/>
    <xdr:sp macro="" textlink="">
      <xdr:nvSpPr>
        <xdr:cNvPr id="195" name="テキスト ボックス 194"/>
        <xdr:cNvSpPr txBox="1"/>
      </xdr:nvSpPr>
      <xdr:spPr>
        <a:xfrm>
          <a:off x="895428" y="1337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39751</xdr:rowOff>
    </xdr:from>
    <xdr:to>
      <xdr:col>24</xdr:col>
      <xdr:colOff>114300</xdr:colOff>
      <xdr:row>77</xdr:row>
      <xdr:rowOff>141351</xdr:rowOff>
    </xdr:to>
    <xdr:sp macro="" textlink="">
      <xdr:nvSpPr>
        <xdr:cNvPr id="201" name="楕円 200"/>
        <xdr:cNvSpPr/>
      </xdr:nvSpPr>
      <xdr:spPr>
        <a:xfrm>
          <a:off x="4584700" y="1324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18178</xdr:rowOff>
    </xdr:from>
    <xdr:ext cx="469744" cy="259045"/>
    <xdr:sp macro="" textlink="">
      <xdr:nvSpPr>
        <xdr:cNvPr id="202" name="維持補修費該当値テキスト"/>
        <xdr:cNvSpPr txBox="1"/>
      </xdr:nvSpPr>
      <xdr:spPr>
        <a:xfrm>
          <a:off x="4686300" y="1321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20016</xdr:rowOff>
    </xdr:from>
    <xdr:to>
      <xdr:col>20</xdr:col>
      <xdr:colOff>38100</xdr:colOff>
      <xdr:row>77</xdr:row>
      <xdr:rowOff>121616</xdr:rowOff>
    </xdr:to>
    <xdr:sp macro="" textlink="">
      <xdr:nvSpPr>
        <xdr:cNvPr id="203" name="楕円 202"/>
        <xdr:cNvSpPr/>
      </xdr:nvSpPr>
      <xdr:spPr>
        <a:xfrm>
          <a:off x="3746500" y="1322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138143</xdr:rowOff>
    </xdr:from>
    <xdr:ext cx="469744" cy="259045"/>
    <xdr:sp macro="" textlink="">
      <xdr:nvSpPr>
        <xdr:cNvPr id="204" name="テキスト ボックス 203"/>
        <xdr:cNvSpPr txBox="1"/>
      </xdr:nvSpPr>
      <xdr:spPr>
        <a:xfrm>
          <a:off x="3562428" y="12996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42114</xdr:rowOff>
    </xdr:from>
    <xdr:to>
      <xdr:col>15</xdr:col>
      <xdr:colOff>101600</xdr:colOff>
      <xdr:row>77</xdr:row>
      <xdr:rowOff>143714</xdr:rowOff>
    </xdr:to>
    <xdr:sp macro="" textlink="">
      <xdr:nvSpPr>
        <xdr:cNvPr id="205" name="楕円 204"/>
        <xdr:cNvSpPr/>
      </xdr:nvSpPr>
      <xdr:spPr>
        <a:xfrm>
          <a:off x="2857500" y="1324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160241</xdr:rowOff>
    </xdr:from>
    <xdr:ext cx="469744" cy="259045"/>
    <xdr:sp macro="" textlink="">
      <xdr:nvSpPr>
        <xdr:cNvPr id="206" name="テキスト ボックス 205"/>
        <xdr:cNvSpPr txBox="1"/>
      </xdr:nvSpPr>
      <xdr:spPr>
        <a:xfrm>
          <a:off x="2673428" y="1301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24358</xdr:rowOff>
    </xdr:from>
    <xdr:to>
      <xdr:col>10</xdr:col>
      <xdr:colOff>165100</xdr:colOff>
      <xdr:row>77</xdr:row>
      <xdr:rowOff>125958</xdr:rowOff>
    </xdr:to>
    <xdr:sp macro="" textlink="">
      <xdr:nvSpPr>
        <xdr:cNvPr id="207" name="楕円 206"/>
        <xdr:cNvSpPr/>
      </xdr:nvSpPr>
      <xdr:spPr>
        <a:xfrm>
          <a:off x="1968500" y="1322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142485</xdr:rowOff>
    </xdr:from>
    <xdr:ext cx="469744" cy="259045"/>
    <xdr:sp macro="" textlink="">
      <xdr:nvSpPr>
        <xdr:cNvPr id="208" name="テキスト ボックス 207"/>
        <xdr:cNvSpPr txBox="1"/>
      </xdr:nvSpPr>
      <xdr:spPr>
        <a:xfrm>
          <a:off x="1784428" y="13001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32969</xdr:rowOff>
    </xdr:from>
    <xdr:to>
      <xdr:col>6</xdr:col>
      <xdr:colOff>38100</xdr:colOff>
      <xdr:row>77</xdr:row>
      <xdr:rowOff>134569</xdr:rowOff>
    </xdr:to>
    <xdr:sp macro="" textlink="">
      <xdr:nvSpPr>
        <xdr:cNvPr id="209" name="楕円 208"/>
        <xdr:cNvSpPr/>
      </xdr:nvSpPr>
      <xdr:spPr>
        <a:xfrm>
          <a:off x="1079500" y="1323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151096</xdr:rowOff>
    </xdr:from>
    <xdr:ext cx="469744" cy="259045"/>
    <xdr:sp macro="" textlink="">
      <xdr:nvSpPr>
        <xdr:cNvPr id="210" name="テキスト ボックス 209"/>
        <xdr:cNvSpPr txBox="1"/>
      </xdr:nvSpPr>
      <xdr:spPr>
        <a:xfrm>
          <a:off x="895428" y="130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23" name="テキスト ボックス 222"/>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5" name="テキスト ボックス 224"/>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68624</xdr:rowOff>
    </xdr:from>
    <xdr:to>
      <xdr:col>24</xdr:col>
      <xdr:colOff>62865</xdr:colOff>
      <xdr:row>99</xdr:row>
      <xdr:rowOff>114078</xdr:rowOff>
    </xdr:to>
    <xdr:cxnSp macro="">
      <xdr:nvCxnSpPr>
        <xdr:cNvPr id="235" name="直線コネクタ 234"/>
        <xdr:cNvCxnSpPr/>
      </xdr:nvCxnSpPr>
      <xdr:spPr>
        <a:xfrm flipV="1">
          <a:off x="4633595" y="15499124"/>
          <a:ext cx="1270" cy="1588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117905</xdr:rowOff>
    </xdr:from>
    <xdr:ext cx="534377" cy="259045"/>
    <xdr:sp macro="" textlink="">
      <xdr:nvSpPr>
        <xdr:cNvPr id="236" name="扶助費最小値テキスト"/>
        <xdr:cNvSpPr txBox="1"/>
      </xdr:nvSpPr>
      <xdr:spPr>
        <a:xfrm>
          <a:off x="4686300" y="1709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114078</xdr:rowOff>
    </xdr:from>
    <xdr:to>
      <xdr:col>24</xdr:col>
      <xdr:colOff>152400</xdr:colOff>
      <xdr:row>99</xdr:row>
      <xdr:rowOff>114078</xdr:rowOff>
    </xdr:to>
    <xdr:cxnSp macro="">
      <xdr:nvCxnSpPr>
        <xdr:cNvPr id="237" name="直線コネクタ 236"/>
        <xdr:cNvCxnSpPr/>
      </xdr:nvCxnSpPr>
      <xdr:spPr>
        <a:xfrm>
          <a:off x="4546600" y="1708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15301</xdr:rowOff>
    </xdr:from>
    <xdr:ext cx="599010" cy="259045"/>
    <xdr:sp macro="" textlink="">
      <xdr:nvSpPr>
        <xdr:cNvPr id="238" name="扶助費最大値テキスト"/>
        <xdr:cNvSpPr txBox="1"/>
      </xdr:nvSpPr>
      <xdr:spPr>
        <a:xfrm>
          <a:off x="4686300" y="15274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68624</xdr:rowOff>
    </xdr:from>
    <xdr:to>
      <xdr:col>24</xdr:col>
      <xdr:colOff>152400</xdr:colOff>
      <xdr:row>90</xdr:row>
      <xdr:rowOff>68624</xdr:rowOff>
    </xdr:to>
    <xdr:cxnSp macro="">
      <xdr:nvCxnSpPr>
        <xdr:cNvPr id="239" name="直線コネクタ 238"/>
        <xdr:cNvCxnSpPr/>
      </xdr:nvCxnSpPr>
      <xdr:spPr>
        <a:xfrm>
          <a:off x="4546600" y="1549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91732</xdr:rowOff>
    </xdr:from>
    <xdr:to>
      <xdr:col>24</xdr:col>
      <xdr:colOff>63500</xdr:colOff>
      <xdr:row>96</xdr:row>
      <xdr:rowOff>9703</xdr:rowOff>
    </xdr:to>
    <xdr:cxnSp macro="">
      <xdr:nvCxnSpPr>
        <xdr:cNvPr id="240" name="直線コネクタ 239"/>
        <xdr:cNvCxnSpPr/>
      </xdr:nvCxnSpPr>
      <xdr:spPr>
        <a:xfrm flipV="1">
          <a:off x="3797300" y="16379482"/>
          <a:ext cx="838200" cy="8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123220</xdr:rowOff>
    </xdr:from>
    <xdr:ext cx="599010" cy="259045"/>
    <xdr:sp macro="" textlink="">
      <xdr:nvSpPr>
        <xdr:cNvPr id="241" name="扶助費平均値テキスト"/>
        <xdr:cNvSpPr txBox="1"/>
      </xdr:nvSpPr>
      <xdr:spPr>
        <a:xfrm>
          <a:off x="4686300" y="164109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144793</xdr:rowOff>
    </xdr:from>
    <xdr:to>
      <xdr:col>24</xdr:col>
      <xdr:colOff>114300</xdr:colOff>
      <xdr:row>96</xdr:row>
      <xdr:rowOff>74943</xdr:rowOff>
    </xdr:to>
    <xdr:sp macro="" textlink="">
      <xdr:nvSpPr>
        <xdr:cNvPr id="242" name="フローチャート: 判断 241"/>
        <xdr:cNvSpPr/>
      </xdr:nvSpPr>
      <xdr:spPr>
        <a:xfrm>
          <a:off x="4584700" y="1643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9703</xdr:rowOff>
    </xdr:from>
    <xdr:to>
      <xdr:col>19</xdr:col>
      <xdr:colOff>177800</xdr:colOff>
      <xdr:row>96</xdr:row>
      <xdr:rowOff>29190</xdr:rowOff>
    </xdr:to>
    <xdr:cxnSp macro="">
      <xdr:nvCxnSpPr>
        <xdr:cNvPr id="243" name="直線コネクタ 242"/>
        <xdr:cNvCxnSpPr/>
      </xdr:nvCxnSpPr>
      <xdr:spPr>
        <a:xfrm flipV="1">
          <a:off x="2908300" y="16468903"/>
          <a:ext cx="889000" cy="1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54820</xdr:rowOff>
    </xdr:from>
    <xdr:to>
      <xdr:col>20</xdr:col>
      <xdr:colOff>38100</xdr:colOff>
      <xdr:row>96</xdr:row>
      <xdr:rowOff>156420</xdr:rowOff>
    </xdr:to>
    <xdr:sp macro="" textlink="">
      <xdr:nvSpPr>
        <xdr:cNvPr id="244" name="フローチャート: 判断 243"/>
        <xdr:cNvSpPr/>
      </xdr:nvSpPr>
      <xdr:spPr>
        <a:xfrm>
          <a:off x="3746500" y="165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147547</xdr:rowOff>
    </xdr:from>
    <xdr:ext cx="599010" cy="259045"/>
    <xdr:sp macro="" textlink="">
      <xdr:nvSpPr>
        <xdr:cNvPr id="245" name="テキスト ボックス 244"/>
        <xdr:cNvSpPr txBox="1"/>
      </xdr:nvSpPr>
      <xdr:spPr>
        <a:xfrm>
          <a:off x="3497795" y="1660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29190</xdr:rowOff>
    </xdr:from>
    <xdr:to>
      <xdr:col>15</xdr:col>
      <xdr:colOff>50800</xdr:colOff>
      <xdr:row>96</xdr:row>
      <xdr:rowOff>81711</xdr:rowOff>
    </xdr:to>
    <xdr:cxnSp macro="">
      <xdr:nvCxnSpPr>
        <xdr:cNvPr id="246" name="直線コネクタ 245"/>
        <xdr:cNvCxnSpPr/>
      </xdr:nvCxnSpPr>
      <xdr:spPr>
        <a:xfrm flipV="1">
          <a:off x="2019300" y="16488390"/>
          <a:ext cx="889000" cy="5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69069</xdr:rowOff>
    </xdr:from>
    <xdr:to>
      <xdr:col>15</xdr:col>
      <xdr:colOff>101600</xdr:colOff>
      <xdr:row>96</xdr:row>
      <xdr:rowOff>170669</xdr:rowOff>
    </xdr:to>
    <xdr:sp macro="" textlink="">
      <xdr:nvSpPr>
        <xdr:cNvPr id="247" name="フローチャート: 判断 246"/>
        <xdr:cNvSpPr/>
      </xdr:nvSpPr>
      <xdr:spPr>
        <a:xfrm>
          <a:off x="2857500" y="1652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161796</xdr:rowOff>
    </xdr:from>
    <xdr:ext cx="599010" cy="259045"/>
    <xdr:sp macro="" textlink="">
      <xdr:nvSpPr>
        <xdr:cNvPr id="248" name="テキスト ボックス 247"/>
        <xdr:cNvSpPr txBox="1"/>
      </xdr:nvSpPr>
      <xdr:spPr>
        <a:xfrm>
          <a:off x="2608795" y="16620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81711</xdr:rowOff>
    </xdr:from>
    <xdr:to>
      <xdr:col>10</xdr:col>
      <xdr:colOff>114300</xdr:colOff>
      <xdr:row>97</xdr:row>
      <xdr:rowOff>13475</xdr:rowOff>
    </xdr:to>
    <xdr:cxnSp macro="">
      <xdr:nvCxnSpPr>
        <xdr:cNvPr id="249" name="直線コネクタ 248"/>
        <xdr:cNvCxnSpPr/>
      </xdr:nvCxnSpPr>
      <xdr:spPr>
        <a:xfrm flipV="1">
          <a:off x="1130300" y="16540911"/>
          <a:ext cx="889000" cy="10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150870</xdr:rowOff>
    </xdr:from>
    <xdr:to>
      <xdr:col>10</xdr:col>
      <xdr:colOff>165100</xdr:colOff>
      <xdr:row>97</xdr:row>
      <xdr:rowOff>81020</xdr:rowOff>
    </xdr:to>
    <xdr:sp macro="" textlink="">
      <xdr:nvSpPr>
        <xdr:cNvPr id="250" name="フローチャート: 判断 249"/>
        <xdr:cNvSpPr/>
      </xdr:nvSpPr>
      <xdr:spPr>
        <a:xfrm>
          <a:off x="1968500" y="166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72147</xdr:rowOff>
    </xdr:from>
    <xdr:ext cx="599010" cy="259045"/>
    <xdr:sp macro="" textlink="">
      <xdr:nvSpPr>
        <xdr:cNvPr id="251" name="テキスト ボックス 250"/>
        <xdr:cNvSpPr txBox="1"/>
      </xdr:nvSpPr>
      <xdr:spPr>
        <a:xfrm>
          <a:off x="1719795" y="1670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68231</xdr:rowOff>
    </xdr:from>
    <xdr:to>
      <xdr:col>6</xdr:col>
      <xdr:colOff>38100</xdr:colOff>
      <xdr:row>97</xdr:row>
      <xdr:rowOff>169831</xdr:rowOff>
    </xdr:to>
    <xdr:sp macro="" textlink="">
      <xdr:nvSpPr>
        <xdr:cNvPr id="252" name="フローチャート: 判断 251"/>
        <xdr:cNvSpPr/>
      </xdr:nvSpPr>
      <xdr:spPr>
        <a:xfrm>
          <a:off x="1079500" y="166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160958</xdr:rowOff>
    </xdr:from>
    <xdr:ext cx="599010" cy="259045"/>
    <xdr:sp macro="" textlink="">
      <xdr:nvSpPr>
        <xdr:cNvPr id="253" name="テキスト ボックス 252"/>
        <xdr:cNvSpPr txBox="1"/>
      </xdr:nvSpPr>
      <xdr:spPr>
        <a:xfrm>
          <a:off x="830795" y="1679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40932</xdr:rowOff>
    </xdr:from>
    <xdr:to>
      <xdr:col>24</xdr:col>
      <xdr:colOff>114300</xdr:colOff>
      <xdr:row>95</xdr:row>
      <xdr:rowOff>142532</xdr:rowOff>
    </xdr:to>
    <xdr:sp macro="" textlink="">
      <xdr:nvSpPr>
        <xdr:cNvPr id="259" name="楕円 258"/>
        <xdr:cNvSpPr/>
      </xdr:nvSpPr>
      <xdr:spPr>
        <a:xfrm>
          <a:off x="4584700" y="1632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63809</xdr:rowOff>
    </xdr:from>
    <xdr:ext cx="599010" cy="259045"/>
    <xdr:sp macro="" textlink="">
      <xdr:nvSpPr>
        <xdr:cNvPr id="260" name="扶助費該当値テキスト"/>
        <xdr:cNvSpPr txBox="1"/>
      </xdr:nvSpPr>
      <xdr:spPr>
        <a:xfrm>
          <a:off x="4686300" y="16180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130353</xdr:rowOff>
    </xdr:from>
    <xdr:to>
      <xdr:col>20</xdr:col>
      <xdr:colOff>38100</xdr:colOff>
      <xdr:row>96</xdr:row>
      <xdr:rowOff>60503</xdr:rowOff>
    </xdr:to>
    <xdr:sp macro="" textlink="">
      <xdr:nvSpPr>
        <xdr:cNvPr id="261" name="楕円 260"/>
        <xdr:cNvSpPr/>
      </xdr:nvSpPr>
      <xdr:spPr>
        <a:xfrm>
          <a:off x="3746500" y="1641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77030</xdr:rowOff>
    </xdr:from>
    <xdr:ext cx="599010" cy="259045"/>
    <xdr:sp macro="" textlink="">
      <xdr:nvSpPr>
        <xdr:cNvPr id="262" name="テキスト ボックス 261"/>
        <xdr:cNvSpPr txBox="1"/>
      </xdr:nvSpPr>
      <xdr:spPr>
        <a:xfrm>
          <a:off x="3497795" y="1619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149840</xdr:rowOff>
    </xdr:from>
    <xdr:to>
      <xdr:col>15</xdr:col>
      <xdr:colOff>101600</xdr:colOff>
      <xdr:row>96</xdr:row>
      <xdr:rowOff>79990</xdr:rowOff>
    </xdr:to>
    <xdr:sp macro="" textlink="">
      <xdr:nvSpPr>
        <xdr:cNvPr id="263" name="楕円 262"/>
        <xdr:cNvSpPr/>
      </xdr:nvSpPr>
      <xdr:spPr>
        <a:xfrm>
          <a:off x="2857500" y="1643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96517</xdr:rowOff>
    </xdr:from>
    <xdr:ext cx="599010" cy="259045"/>
    <xdr:sp macro="" textlink="">
      <xdr:nvSpPr>
        <xdr:cNvPr id="264" name="テキスト ボックス 263"/>
        <xdr:cNvSpPr txBox="1"/>
      </xdr:nvSpPr>
      <xdr:spPr>
        <a:xfrm>
          <a:off x="2608795" y="16212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30911</xdr:rowOff>
    </xdr:from>
    <xdr:to>
      <xdr:col>10</xdr:col>
      <xdr:colOff>165100</xdr:colOff>
      <xdr:row>96</xdr:row>
      <xdr:rowOff>132511</xdr:rowOff>
    </xdr:to>
    <xdr:sp macro="" textlink="">
      <xdr:nvSpPr>
        <xdr:cNvPr id="265" name="楕円 264"/>
        <xdr:cNvSpPr/>
      </xdr:nvSpPr>
      <xdr:spPr>
        <a:xfrm>
          <a:off x="1968500" y="1649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149038</xdr:rowOff>
    </xdr:from>
    <xdr:ext cx="599010" cy="259045"/>
    <xdr:sp macro="" textlink="">
      <xdr:nvSpPr>
        <xdr:cNvPr id="266" name="テキスト ボックス 265"/>
        <xdr:cNvSpPr txBox="1"/>
      </xdr:nvSpPr>
      <xdr:spPr>
        <a:xfrm>
          <a:off x="1719795" y="16265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134125</xdr:rowOff>
    </xdr:from>
    <xdr:to>
      <xdr:col>6</xdr:col>
      <xdr:colOff>38100</xdr:colOff>
      <xdr:row>97</xdr:row>
      <xdr:rowOff>64275</xdr:rowOff>
    </xdr:to>
    <xdr:sp macro="" textlink="">
      <xdr:nvSpPr>
        <xdr:cNvPr id="267" name="楕円 266"/>
        <xdr:cNvSpPr/>
      </xdr:nvSpPr>
      <xdr:spPr>
        <a:xfrm>
          <a:off x="1079500" y="165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80802</xdr:rowOff>
    </xdr:from>
    <xdr:ext cx="599010" cy="259045"/>
    <xdr:sp macro="" textlink="">
      <xdr:nvSpPr>
        <xdr:cNvPr id="268" name="テキスト ボックス 267"/>
        <xdr:cNvSpPr txBox="1"/>
      </xdr:nvSpPr>
      <xdr:spPr>
        <a:xfrm>
          <a:off x="830795" y="16368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1" name="テキスト ボックス 280"/>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3" name="テキスト ボックス 28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5" name="テキスト ボックス 28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7" name="テキスト ボックス 286"/>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9" name="テキスト ボックス 28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122307</xdr:rowOff>
    </xdr:from>
    <xdr:to>
      <xdr:col>54</xdr:col>
      <xdr:colOff>189865</xdr:colOff>
      <xdr:row>39</xdr:row>
      <xdr:rowOff>118897</xdr:rowOff>
    </xdr:to>
    <xdr:cxnSp macro="">
      <xdr:nvCxnSpPr>
        <xdr:cNvPr id="293" name="直線コネクタ 292"/>
        <xdr:cNvCxnSpPr/>
      </xdr:nvCxnSpPr>
      <xdr:spPr>
        <a:xfrm flipV="1">
          <a:off x="10475595" y="5437257"/>
          <a:ext cx="1270" cy="1368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122724</xdr:rowOff>
    </xdr:from>
    <xdr:ext cx="534377" cy="259045"/>
    <xdr:sp macro="" textlink="">
      <xdr:nvSpPr>
        <xdr:cNvPr id="294" name="補助費等最小値テキスト"/>
        <xdr:cNvSpPr txBox="1"/>
      </xdr:nvSpPr>
      <xdr:spPr>
        <a:xfrm>
          <a:off x="10528300" y="680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118897</xdr:rowOff>
    </xdr:from>
    <xdr:to>
      <xdr:col>55</xdr:col>
      <xdr:colOff>88900</xdr:colOff>
      <xdr:row>39</xdr:row>
      <xdr:rowOff>118897</xdr:rowOff>
    </xdr:to>
    <xdr:cxnSp macro="">
      <xdr:nvCxnSpPr>
        <xdr:cNvPr id="295" name="直線コネクタ 294"/>
        <xdr:cNvCxnSpPr/>
      </xdr:nvCxnSpPr>
      <xdr:spPr>
        <a:xfrm>
          <a:off x="10388600" y="680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68984</xdr:rowOff>
    </xdr:from>
    <xdr:ext cx="534377" cy="259045"/>
    <xdr:sp macro="" textlink="">
      <xdr:nvSpPr>
        <xdr:cNvPr id="296" name="補助費等最大値テキスト"/>
        <xdr:cNvSpPr txBox="1"/>
      </xdr:nvSpPr>
      <xdr:spPr>
        <a:xfrm>
          <a:off x="10528300" y="521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122307</xdr:rowOff>
    </xdr:from>
    <xdr:to>
      <xdr:col>55</xdr:col>
      <xdr:colOff>88900</xdr:colOff>
      <xdr:row>31</xdr:row>
      <xdr:rowOff>122307</xdr:rowOff>
    </xdr:to>
    <xdr:cxnSp macro="">
      <xdr:nvCxnSpPr>
        <xdr:cNvPr id="297" name="直線コネクタ 296"/>
        <xdr:cNvCxnSpPr/>
      </xdr:nvCxnSpPr>
      <xdr:spPr>
        <a:xfrm>
          <a:off x="10388600" y="543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27457</xdr:rowOff>
    </xdr:from>
    <xdr:to>
      <xdr:col>55</xdr:col>
      <xdr:colOff>0</xdr:colOff>
      <xdr:row>39</xdr:row>
      <xdr:rowOff>40525</xdr:rowOff>
    </xdr:to>
    <xdr:cxnSp macro="">
      <xdr:nvCxnSpPr>
        <xdr:cNvPr id="298" name="直線コネクタ 297"/>
        <xdr:cNvCxnSpPr/>
      </xdr:nvCxnSpPr>
      <xdr:spPr>
        <a:xfrm flipV="1">
          <a:off x="9639300" y="6714007"/>
          <a:ext cx="838200" cy="1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135247</xdr:rowOff>
    </xdr:from>
    <xdr:ext cx="534377" cy="259045"/>
    <xdr:sp macro="" textlink="">
      <xdr:nvSpPr>
        <xdr:cNvPr id="299" name="補助費等平均値テキスト"/>
        <xdr:cNvSpPr txBox="1"/>
      </xdr:nvSpPr>
      <xdr:spPr>
        <a:xfrm>
          <a:off x="10528300" y="6478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112370</xdr:rowOff>
    </xdr:from>
    <xdr:to>
      <xdr:col>55</xdr:col>
      <xdr:colOff>50800</xdr:colOff>
      <xdr:row>39</xdr:row>
      <xdr:rowOff>42520</xdr:rowOff>
    </xdr:to>
    <xdr:sp macro="" textlink="">
      <xdr:nvSpPr>
        <xdr:cNvPr id="300" name="フローチャート: 判断 299"/>
        <xdr:cNvSpPr/>
      </xdr:nvSpPr>
      <xdr:spPr>
        <a:xfrm>
          <a:off x="10426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40525</xdr:rowOff>
    </xdr:from>
    <xdr:to>
      <xdr:col>50</xdr:col>
      <xdr:colOff>114300</xdr:colOff>
      <xdr:row>39</xdr:row>
      <xdr:rowOff>64871</xdr:rowOff>
    </xdr:to>
    <xdr:cxnSp macro="">
      <xdr:nvCxnSpPr>
        <xdr:cNvPr id="301" name="直線コネクタ 300"/>
        <xdr:cNvCxnSpPr/>
      </xdr:nvCxnSpPr>
      <xdr:spPr>
        <a:xfrm flipV="1">
          <a:off x="8750300" y="6727075"/>
          <a:ext cx="8890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150470</xdr:rowOff>
    </xdr:from>
    <xdr:to>
      <xdr:col>50</xdr:col>
      <xdr:colOff>165100</xdr:colOff>
      <xdr:row>39</xdr:row>
      <xdr:rowOff>80620</xdr:rowOff>
    </xdr:to>
    <xdr:sp macro="" textlink="">
      <xdr:nvSpPr>
        <xdr:cNvPr id="302" name="フローチャート: 判断 301"/>
        <xdr:cNvSpPr/>
      </xdr:nvSpPr>
      <xdr:spPr>
        <a:xfrm>
          <a:off x="9588500" y="66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97146</xdr:rowOff>
    </xdr:from>
    <xdr:ext cx="534377" cy="259045"/>
    <xdr:sp macro="" textlink="">
      <xdr:nvSpPr>
        <xdr:cNvPr id="303" name="テキスト ボックス 302"/>
        <xdr:cNvSpPr txBox="1"/>
      </xdr:nvSpPr>
      <xdr:spPr>
        <a:xfrm>
          <a:off x="9372111" y="644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64871</xdr:rowOff>
    </xdr:from>
    <xdr:to>
      <xdr:col>45</xdr:col>
      <xdr:colOff>177800</xdr:colOff>
      <xdr:row>39</xdr:row>
      <xdr:rowOff>109353</xdr:rowOff>
    </xdr:to>
    <xdr:cxnSp macro="">
      <xdr:nvCxnSpPr>
        <xdr:cNvPr id="304" name="直線コネクタ 303"/>
        <xdr:cNvCxnSpPr/>
      </xdr:nvCxnSpPr>
      <xdr:spPr>
        <a:xfrm flipV="1">
          <a:off x="7861300" y="6751421"/>
          <a:ext cx="889000" cy="4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2642</xdr:rowOff>
    </xdr:from>
    <xdr:to>
      <xdr:col>46</xdr:col>
      <xdr:colOff>38100</xdr:colOff>
      <xdr:row>39</xdr:row>
      <xdr:rowOff>104242</xdr:rowOff>
    </xdr:to>
    <xdr:sp macro="" textlink="">
      <xdr:nvSpPr>
        <xdr:cNvPr id="305" name="フローチャート: 判断 304"/>
        <xdr:cNvSpPr/>
      </xdr:nvSpPr>
      <xdr:spPr>
        <a:xfrm>
          <a:off x="8699500" y="668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120769</xdr:rowOff>
    </xdr:from>
    <xdr:ext cx="534377" cy="259045"/>
    <xdr:sp macro="" textlink="">
      <xdr:nvSpPr>
        <xdr:cNvPr id="306" name="テキスト ボックス 305"/>
        <xdr:cNvSpPr txBox="1"/>
      </xdr:nvSpPr>
      <xdr:spPr>
        <a:xfrm>
          <a:off x="8483111" y="646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97752</xdr:rowOff>
    </xdr:from>
    <xdr:to>
      <xdr:col>41</xdr:col>
      <xdr:colOff>50800</xdr:colOff>
      <xdr:row>39</xdr:row>
      <xdr:rowOff>109353</xdr:rowOff>
    </xdr:to>
    <xdr:cxnSp macro="">
      <xdr:nvCxnSpPr>
        <xdr:cNvPr id="307" name="直線コネクタ 306"/>
        <xdr:cNvCxnSpPr/>
      </xdr:nvCxnSpPr>
      <xdr:spPr>
        <a:xfrm>
          <a:off x="6972300" y="6784302"/>
          <a:ext cx="889000" cy="1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16034</xdr:rowOff>
    </xdr:from>
    <xdr:to>
      <xdr:col>41</xdr:col>
      <xdr:colOff>101600</xdr:colOff>
      <xdr:row>39</xdr:row>
      <xdr:rowOff>117634</xdr:rowOff>
    </xdr:to>
    <xdr:sp macro="" textlink="">
      <xdr:nvSpPr>
        <xdr:cNvPr id="308" name="フローチャート: 判断 307"/>
        <xdr:cNvSpPr/>
      </xdr:nvSpPr>
      <xdr:spPr>
        <a:xfrm>
          <a:off x="7810500" y="6702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134161</xdr:rowOff>
    </xdr:from>
    <xdr:ext cx="534377" cy="259045"/>
    <xdr:sp macro="" textlink="">
      <xdr:nvSpPr>
        <xdr:cNvPr id="309" name="テキスト ボックス 308"/>
        <xdr:cNvSpPr txBox="1"/>
      </xdr:nvSpPr>
      <xdr:spPr>
        <a:xfrm>
          <a:off x="7594111" y="647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1384</xdr:rowOff>
    </xdr:from>
    <xdr:to>
      <xdr:col>36</xdr:col>
      <xdr:colOff>165100</xdr:colOff>
      <xdr:row>39</xdr:row>
      <xdr:rowOff>102984</xdr:rowOff>
    </xdr:to>
    <xdr:sp macro="" textlink="">
      <xdr:nvSpPr>
        <xdr:cNvPr id="310" name="フローチャート: 判断 309"/>
        <xdr:cNvSpPr/>
      </xdr:nvSpPr>
      <xdr:spPr>
        <a:xfrm>
          <a:off x="6921500" y="668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119511</xdr:rowOff>
    </xdr:from>
    <xdr:ext cx="534377" cy="259045"/>
    <xdr:sp macro="" textlink="">
      <xdr:nvSpPr>
        <xdr:cNvPr id="311" name="テキスト ボックス 310"/>
        <xdr:cNvSpPr txBox="1"/>
      </xdr:nvSpPr>
      <xdr:spPr>
        <a:xfrm>
          <a:off x="6705111" y="646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148107</xdr:rowOff>
    </xdr:from>
    <xdr:to>
      <xdr:col>55</xdr:col>
      <xdr:colOff>50800</xdr:colOff>
      <xdr:row>39</xdr:row>
      <xdr:rowOff>78257</xdr:rowOff>
    </xdr:to>
    <xdr:sp macro="" textlink="">
      <xdr:nvSpPr>
        <xdr:cNvPr id="317" name="楕円 316"/>
        <xdr:cNvSpPr/>
      </xdr:nvSpPr>
      <xdr:spPr>
        <a:xfrm>
          <a:off x="10426700" y="666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90796</xdr:rowOff>
    </xdr:from>
    <xdr:ext cx="534377" cy="259045"/>
    <xdr:sp macro="" textlink="">
      <xdr:nvSpPr>
        <xdr:cNvPr id="318" name="補助費等該当値テキスト"/>
        <xdr:cNvSpPr txBox="1"/>
      </xdr:nvSpPr>
      <xdr:spPr>
        <a:xfrm>
          <a:off x="10528300" y="660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161175</xdr:rowOff>
    </xdr:from>
    <xdr:to>
      <xdr:col>50</xdr:col>
      <xdr:colOff>165100</xdr:colOff>
      <xdr:row>39</xdr:row>
      <xdr:rowOff>91325</xdr:rowOff>
    </xdr:to>
    <xdr:sp macro="" textlink="">
      <xdr:nvSpPr>
        <xdr:cNvPr id="319" name="楕円 318"/>
        <xdr:cNvSpPr/>
      </xdr:nvSpPr>
      <xdr:spPr>
        <a:xfrm>
          <a:off x="9588500" y="66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82452</xdr:rowOff>
    </xdr:from>
    <xdr:ext cx="534377" cy="259045"/>
    <xdr:sp macro="" textlink="">
      <xdr:nvSpPr>
        <xdr:cNvPr id="320" name="テキスト ボックス 319"/>
        <xdr:cNvSpPr txBox="1"/>
      </xdr:nvSpPr>
      <xdr:spPr>
        <a:xfrm>
          <a:off x="9372111" y="676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14071</xdr:rowOff>
    </xdr:from>
    <xdr:to>
      <xdr:col>46</xdr:col>
      <xdr:colOff>38100</xdr:colOff>
      <xdr:row>39</xdr:row>
      <xdr:rowOff>115671</xdr:rowOff>
    </xdr:to>
    <xdr:sp macro="" textlink="">
      <xdr:nvSpPr>
        <xdr:cNvPr id="321" name="楕円 320"/>
        <xdr:cNvSpPr/>
      </xdr:nvSpPr>
      <xdr:spPr>
        <a:xfrm>
          <a:off x="8699500" y="670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106798</xdr:rowOff>
    </xdr:from>
    <xdr:ext cx="534377" cy="259045"/>
    <xdr:sp macro="" textlink="">
      <xdr:nvSpPr>
        <xdr:cNvPr id="322" name="テキスト ボックス 321"/>
        <xdr:cNvSpPr txBox="1"/>
      </xdr:nvSpPr>
      <xdr:spPr>
        <a:xfrm>
          <a:off x="8483111" y="67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58553</xdr:rowOff>
    </xdr:from>
    <xdr:to>
      <xdr:col>41</xdr:col>
      <xdr:colOff>101600</xdr:colOff>
      <xdr:row>39</xdr:row>
      <xdr:rowOff>160153</xdr:rowOff>
    </xdr:to>
    <xdr:sp macro="" textlink="">
      <xdr:nvSpPr>
        <xdr:cNvPr id="323" name="楕円 322"/>
        <xdr:cNvSpPr/>
      </xdr:nvSpPr>
      <xdr:spPr>
        <a:xfrm>
          <a:off x="7810500" y="674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151280</xdr:rowOff>
    </xdr:from>
    <xdr:ext cx="534377" cy="259045"/>
    <xdr:sp macro="" textlink="">
      <xdr:nvSpPr>
        <xdr:cNvPr id="324" name="テキスト ボックス 323"/>
        <xdr:cNvSpPr txBox="1"/>
      </xdr:nvSpPr>
      <xdr:spPr>
        <a:xfrm>
          <a:off x="7594111" y="683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46952</xdr:rowOff>
    </xdr:from>
    <xdr:to>
      <xdr:col>36</xdr:col>
      <xdr:colOff>165100</xdr:colOff>
      <xdr:row>39</xdr:row>
      <xdr:rowOff>148552</xdr:rowOff>
    </xdr:to>
    <xdr:sp macro="" textlink="">
      <xdr:nvSpPr>
        <xdr:cNvPr id="325" name="楕円 324"/>
        <xdr:cNvSpPr/>
      </xdr:nvSpPr>
      <xdr:spPr>
        <a:xfrm>
          <a:off x="6921500" y="673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139679</xdr:rowOff>
    </xdr:from>
    <xdr:ext cx="534377" cy="259045"/>
    <xdr:sp macro="" textlink="">
      <xdr:nvSpPr>
        <xdr:cNvPr id="326" name="テキスト ボックス 325"/>
        <xdr:cNvSpPr txBox="1"/>
      </xdr:nvSpPr>
      <xdr:spPr>
        <a:xfrm>
          <a:off x="6705111" y="682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7" name="テキスト ボックス 336"/>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8" name="直線コネクタ 33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9" name="テキスト ボックス 338"/>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0" name="直線コネクタ 33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1" name="テキスト ボックス 34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2" name="直線コネクタ 34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3" name="テキスト ボックス 34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4" name="直線コネクタ 34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5" name="テキスト ボックス 344"/>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6" name="直線コネクタ 34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7" name="テキスト ボックス 34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8" name="直線コネクタ 34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9" name="テキスト ボックス 34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51689</xdr:rowOff>
    </xdr:from>
    <xdr:to>
      <xdr:col>54</xdr:col>
      <xdr:colOff>189865</xdr:colOff>
      <xdr:row>59</xdr:row>
      <xdr:rowOff>135596</xdr:rowOff>
    </xdr:to>
    <xdr:cxnSp macro="">
      <xdr:nvCxnSpPr>
        <xdr:cNvPr id="353" name="直線コネクタ 352"/>
        <xdr:cNvCxnSpPr/>
      </xdr:nvCxnSpPr>
      <xdr:spPr>
        <a:xfrm flipV="1">
          <a:off x="10475595" y="8795639"/>
          <a:ext cx="1270" cy="145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139423</xdr:rowOff>
    </xdr:from>
    <xdr:ext cx="534377" cy="259045"/>
    <xdr:sp macro="" textlink="">
      <xdr:nvSpPr>
        <xdr:cNvPr id="354" name="普通建設事業費最小値テキスト"/>
        <xdr:cNvSpPr txBox="1"/>
      </xdr:nvSpPr>
      <xdr:spPr>
        <a:xfrm>
          <a:off x="10528300" y="1025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135596</xdr:rowOff>
    </xdr:from>
    <xdr:to>
      <xdr:col>55</xdr:col>
      <xdr:colOff>88900</xdr:colOff>
      <xdr:row>59</xdr:row>
      <xdr:rowOff>135596</xdr:rowOff>
    </xdr:to>
    <xdr:cxnSp macro="">
      <xdr:nvCxnSpPr>
        <xdr:cNvPr id="355" name="直線コネクタ 354"/>
        <xdr:cNvCxnSpPr/>
      </xdr:nvCxnSpPr>
      <xdr:spPr>
        <a:xfrm>
          <a:off x="10388600" y="10251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169816</xdr:rowOff>
    </xdr:from>
    <xdr:ext cx="599010" cy="259045"/>
    <xdr:sp macro="" textlink="">
      <xdr:nvSpPr>
        <xdr:cNvPr id="356" name="普通建設事業費最大値テキスト"/>
        <xdr:cNvSpPr txBox="1"/>
      </xdr:nvSpPr>
      <xdr:spPr>
        <a:xfrm>
          <a:off x="10528300" y="8570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51689</xdr:rowOff>
    </xdr:from>
    <xdr:to>
      <xdr:col>55</xdr:col>
      <xdr:colOff>88900</xdr:colOff>
      <xdr:row>51</xdr:row>
      <xdr:rowOff>51689</xdr:rowOff>
    </xdr:to>
    <xdr:cxnSp macro="">
      <xdr:nvCxnSpPr>
        <xdr:cNvPr id="357" name="直線コネクタ 356"/>
        <xdr:cNvCxnSpPr/>
      </xdr:nvCxnSpPr>
      <xdr:spPr>
        <a:xfrm>
          <a:off x="10388600" y="879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169549</xdr:rowOff>
    </xdr:from>
    <xdr:to>
      <xdr:col>55</xdr:col>
      <xdr:colOff>0</xdr:colOff>
      <xdr:row>59</xdr:row>
      <xdr:rowOff>26760</xdr:rowOff>
    </xdr:to>
    <xdr:cxnSp macro="">
      <xdr:nvCxnSpPr>
        <xdr:cNvPr id="358" name="直線コネクタ 357"/>
        <xdr:cNvCxnSpPr/>
      </xdr:nvCxnSpPr>
      <xdr:spPr>
        <a:xfrm>
          <a:off x="9639300" y="10113649"/>
          <a:ext cx="838200" cy="2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6393</xdr:rowOff>
    </xdr:from>
    <xdr:ext cx="534377" cy="259045"/>
    <xdr:sp macro="" textlink="">
      <xdr:nvSpPr>
        <xdr:cNvPr id="359" name="普通建設事業費平均値テキスト"/>
        <xdr:cNvSpPr txBox="1"/>
      </xdr:nvSpPr>
      <xdr:spPr>
        <a:xfrm>
          <a:off x="10528300" y="977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154966</xdr:rowOff>
    </xdr:from>
    <xdr:to>
      <xdr:col>55</xdr:col>
      <xdr:colOff>50800</xdr:colOff>
      <xdr:row>58</xdr:row>
      <xdr:rowOff>85116</xdr:rowOff>
    </xdr:to>
    <xdr:sp macro="" textlink="">
      <xdr:nvSpPr>
        <xdr:cNvPr id="360" name="フローチャート: 判断 359"/>
        <xdr:cNvSpPr/>
      </xdr:nvSpPr>
      <xdr:spPr>
        <a:xfrm>
          <a:off x="10426700" y="992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169549</xdr:rowOff>
    </xdr:from>
    <xdr:to>
      <xdr:col>50</xdr:col>
      <xdr:colOff>114300</xdr:colOff>
      <xdr:row>59</xdr:row>
      <xdr:rowOff>121565</xdr:rowOff>
    </xdr:to>
    <xdr:cxnSp macro="">
      <xdr:nvCxnSpPr>
        <xdr:cNvPr id="361" name="直線コネクタ 360"/>
        <xdr:cNvCxnSpPr/>
      </xdr:nvCxnSpPr>
      <xdr:spPr>
        <a:xfrm flipV="1">
          <a:off x="8750300" y="10113649"/>
          <a:ext cx="889000" cy="12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4035</xdr:rowOff>
    </xdr:from>
    <xdr:to>
      <xdr:col>50</xdr:col>
      <xdr:colOff>165100</xdr:colOff>
      <xdr:row>58</xdr:row>
      <xdr:rowOff>105635</xdr:rowOff>
    </xdr:to>
    <xdr:sp macro="" textlink="">
      <xdr:nvSpPr>
        <xdr:cNvPr id="362" name="フローチャート: 判断 361"/>
        <xdr:cNvSpPr/>
      </xdr:nvSpPr>
      <xdr:spPr>
        <a:xfrm>
          <a:off x="9588500" y="994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122162</xdr:rowOff>
    </xdr:from>
    <xdr:ext cx="534377" cy="259045"/>
    <xdr:sp macro="" textlink="">
      <xdr:nvSpPr>
        <xdr:cNvPr id="363" name="テキスト ボックス 362"/>
        <xdr:cNvSpPr txBox="1"/>
      </xdr:nvSpPr>
      <xdr:spPr>
        <a:xfrm>
          <a:off x="9372111" y="972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161765</xdr:rowOff>
    </xdr:from>
    <xdr:to>
      <xdr:col>45</xdr:col>
      <xdr:colOff>177800</xdr:colOff>
      <xdr:row>59</xdr:row>
      <xdr:rowOff>121565</xdr:rowOff>
    </xdr:to>
    <xdr:cxnSp macro="">
      <xdr:nvCxnSpPr>
        <xdr:cNvPr id="364" name="直線コネクタ 363"/>
        <xdr:cNvCxnSpPr/>
      </xdr:nvCxnSpPr>
      <xdr:spPr>
        <a:xfrm>
          <a:off x="7861300" y="10105865"/>
          <a:ext cx="889000" cy="13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37889</xdr:rowOff>
    </xdr:from>
    <xdr:to>
      <xdr:col>46</xdr:col>
      <xdr:colOff>38100</xdr:colOff>
      <xdr:row>58</xdr:row>
      <xdr:rowOff>139489</xdr:rowOff>
    </xdr:to>
    <xdr:sp macro="" textlink="">
      <xdr:nvSpPr>
        <xdr:cNvPr id="365" name="フローチャート: 判断 364"/>
        <xdr:cNvSpPr/>
      </xdr:nvSpPr>
      <xdr:spPr>
        <a:xfrm>
          <a:off x="8699500" y="998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156016</xdr:rowOff>
    </xdr:from>
    <xdr:ext cx="534377" cy="259045"/>
    <xdr:sp macro="" textlink="">
      <xdr:nvSpPr>
        <xdr:cNvPr id="366" name="テキスト ボックス 365"/>
        <xdr:cNvSpPr txBox="1"/>
      </xdr:nvSpPr>
      <xdr:spPr>
        <a:xfrm>
          <a:off x="8483111" y="975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161765</xdr:rowOff>
    </xdr:from>
    <xdr:to>
      <xdr:col>41</xdr:col>
      <xdr:colOff>50800</xdr:colOff>
      <xdr:row>59</xdr:row>
      <xdr:rowOff>126812</xdr:rowOff>
    </xdr:to>
    <xdr:cxnSp macro="">
      <xdr:nvCxnSpPr>
        <xdr:cNvPr id="367" name="直線コネクタ 366"/>
        <xdr:cNvCxnSpPr/>
      </xdr:nvCxnSpPr>
      <xdr:spPr>
        <a:xfrm flipV="1">
          <a:off x="6972300" y="10105865"/>
          <a:ext cx="889000" cy="13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156228</xdr:rowOff>
    </xdr:from>
    <xdr:to>
      <xdr:col>41</xdr:col>
      <xdr:colOff>101600</xdr:colOff>
      <xdr:row>58</xdr:row>
      <xdr:rowOff>86378</xdr:rowOff>
    </xdr:to>
    <xdr:sp macro="" textlink="">
      <xdr:nvSpPr>
        <xdr:cNvPr id="368" name="フローチャート: 判断 367"/>
        <xdr:cNvSpPr/>
      </xdr:nvSpPr>
      <xdr:spPr>
        <a:xfrm>
          <a:off x="7810500" y="992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102905</xdr:rowOff>
    </xdr:from>
    <xdr:ext cx="534377" cy="259045"/>
    <xdr:sp macro="" textlink="">
      <xdr:nvSpPr>
        <xdr:cNvPr id="369" name="テキスト ボックス 368"/>
        <xdr:cNvSpPr txBox="1"/>
      </xdr:nvSpPr>
      <xdr:spPr>
        <a:xfrm>
          <a:off x="7594111" y="970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69600</xdr:rowOff>
    </xdr:from>
    <xdr:to>
      <xdr:col>36</xdr:col>
      <xdr:colOff>165100</xdr:colOff>
      <xdr:row>58</xdr:row>
      <xdr:rowOff>171200</xdr:rowOff>
    </xdr:to>
    <xdr:sp macro="" textlink="">
      <xdr:nvSpPr>
        <xdr:cNvPr id="370" name="フローチャート: 判断 369"/>
        <xdr:cNvSpPr/>
      </xdr:nvSpPr>
      <xdr:spPr>
        <a:xfrm>
          <a:off x="6921500" y="100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16277</xdr:rowOff>
    </xdr:from>
    <xdr:ext cx="534377" cy="259045"/>
    <xdr:sp macro="" textlink="">
      <xdr:nvSpPr>
        <xdr:cNvPr id="371" name="テキスト ボックス 370"/>
        <xdr:cNvSpPr txBox="1"/>
      </xdr:nvSpPr>
      <xdr:spPr>
        <a:xfrm>
          <a:off x="6705111" y="978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147410</xdr:rowOff>
    </xdr:from>
    <xdr:to>
      <xdr:col>55</xdr:col>
      <xdr:colOff>50800</xdr:colOff>
      <xdr:row>59</xdr:row>
      <xdr:rowOff>77560</xdr:rowOff>
    </xdr:to>
    <xdr:sp macro="" textlink="">
      <xdr:nvSpPr>
        <xdr:cNvPr id="377" name="楕円 376"/>
        <xdr:cNvSpPr/>
      </xdr:nvSpPr>
      <xdr:spPr>
        <a:xfrm>
          <a:off x="10426700" y="1009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62337</xdr:rowOff>
    </xdr:from>
    <xdr:ext cx="534377" cy="259045"/>
    <xdr:sp macro="" textlink="">
      <xdr:nvSpPr>
        <xdr:cNvPr id="378" name="普通建設事業費該当値テキスト"/>
        <xdr:cNvSpPr txBox="1"/>
      </xdr:nvSpPr>
      <xdr:spPr>
        <a:xfrm>
          <a:off x="10528300" y="1000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118749</xdr:rowOff>
    </xdr:from>
    <xdr:to>
      <xdr:col>50</xdr:col>
      <xdr:colOff>165100</xdr:colOff>
      <xdr:row>59</xdr:row>
      <xdr:rowOff>48899</xdr:rowOff>
    </xdr:to>
    <xdr:sp macro="" textlink="">
      <xdr:nvSpPr>
        <xdr:cNvPr id="379" name="楕円 378"/>
        <xdr:cNvSpPr/>
      </xdr:nvSpPr>
      <xdr:spPr>
        <a:xfrm>
          <a:off x="9588500" y="1006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40026</xdr:rowOff>
    </xdr:from>
    <xdr:ext cx="534377" cy="259045"/>
    <xdr:sp macro="" textlink="">
      <xdr:nvSpPr>
        <xdr:cNvPr id="380" name="テキスト ボックス 379"/>
        <xdr:cNvSpPr txBox="1"/>
      </xdr:nvSpPr>
      <xdr:spPr>
        <a:xfrm>
          <a:off x="9372111" y="1015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70765</xdr:rowOff>
    </xdr:from>
    <xdr:to>
      <xdr:col>46</xdr:col>
      <xdr:colOff>38100</xdr:colOff>
      <xdr:row>60</xdr:row>
      <xdr:rowOff>915</xdr:rowOff>
    </xdr:to>
    <xdr:sp macro="" textlink="">
      <xdr:nvSpPr>
        <xdr:cNvPr id="381" name="楕円 380"/>
        <xdr:cNvSpPr/>
      </xdr:nvSpPr>
      <xdr:spPr>
        <a:xfrm>
          <a:off x="8699500" y="1018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163492</xdr:rowOff>
    </xdr:from>
    <xdr:ext cx="534377" cy="259045"/>
    <xdr:sp macro="" textlink="">
      <xdr:nvSpPr>
        <xdr:cNvPr id="382" name="テキスト ボックス 381"/>
        <xdr:cNvSpPr txBox="1"/>
      </xdr:nvSpPr>
      <xdr:spPr>
        <a:xfrm>
          <a:off x="8483111" y="1027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110965</xdr:rowOff>
    </xdr:from>
    <xdr:to>
      <xdr:col>41</xdr:col>
      <xdr:colOff>101600</xdr:colOff>
      <xdr:row>59</xdr:row>
      <xdr:rowOff>41115</xdr:rowOff>
    </xdr:to>
    <xdr:sp macro="" textlink="">
      <xdr:nvSpPr>
        <xdr:cNvPr id="383" name="楕円 382"/>
        <xdr:cNvSpPr/>
      </xdr:nvSpPr>
      <xdr:spPr>
        <a:xfrm>
          <a:off x="7810500" y="1005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32242</xdr:rowOff>
    </xdr:from>
    <xdr:ext cx="534377" cy="259045"/>
    <xdr:sp macro="" textlink="">
      <xdr:nvSpPr>
        <xdr:cNvPr id="384" name="テキスト ボックス 383"/>
        <xdr:cNvSpPr txBox="1"/>
      </xdr:nvSpPr>
      <xdr:spPr>
        <a:xfrm>
          <a:off x="7594111" y="1014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76012</xdr:rowOff>
    </xdr:from>
    <xdr:to>
      <xdr:col>36</xdr:col>
      <xdr:colOff>165100</xdr:colOff>
      <xdr:row>60</xdr:row>
      <xdr:rowOff>6162</xdr:rowOff>
    </xdr:to>
    <xdr:sp macro="" textlink="">
      <xdr:nvSpPr>
        <xdr:cNvPr id="385" name="楕円 384"/>
        <xdr:cNvSpPr/>
      </xdr:nvSpPr>
      <xdr:spPr>
        <a:xfrm>
          <a:off x="6921500" y="1019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168739</xdr:rowOff>
    </xdr:from>
    <xdr:ext cx="534377" cy="259045"/>
    <xdr:sp macro="" textlink="">
      <xdr:nvSpPr>
        <xdr:cNvPr id="386" name="テキスト ボックス 385"/>
        <xdr:cNvSpPr txBox="1"/>
      </xdr:nvSpPr>
      <xdr:spPr>
        <a:xfrm>
          <a:off x="6705111" y="1028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7" name="直線コネクタ 39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8" name="テキスト ボックス 39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9" name="直線コネクタ 39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0" name="テキスト ボックス 39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1" name="直線コネクタ 40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2" name="テキスト ボックス 40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3" name="直線コネクタ 40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4" name="テキスト ボックス 40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6" name="テキスト ボックス 40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80173</xdr:rowOff>
    </xdr:from>
    <xdr:to>
      <xdr:col>54</xdr:col>
      <xdr:colOff>189865</xdr:colOff>
      <xdr:row>78</xdr:row>
      <xdr:rowOff>139700</xdr:rowOff>
    </xdr:to>
    <xdr:cxnSp macro="">
      <xdr:nvCxnSpPr>
        <xdr:cNvPr id="408" name="直線コネクタ 407"/>
        <xdr:cNvCxnSpPr/>
      </xdr:nvCxnSpPr>
      <xdr:spPr>
        <a:xfrm flipV="1">
          <a:off x="10475595" y="12081673"/>
          <a:ext cx="1270" cy="143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9"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10" name="直線コネクタ 409"/>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26850</xdr:rowOff>
    </xdr:from>
    <xdr:ext cx="534377" cy="259045"/>
    <xdr:sp macro="" textlink="">
      <xdr:nvSpPr>
        <xdr:cNvPr id="411" name="普通建設事業費 （ うち新規整備　）最大値テキスト"/>
        <xdr:cNvSpPr txBox="1"/>
      </xdr:nvSpPr>
      <xdr:spPr>
        <a:xfrm>
          <a:off x="10528300" y="1185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80173</xdr:rowOff>
    </xdr:from>
    <xdr:to>
      <xdr:col>55</xdr:col>
      <xdr:colOff>88900</xdr:colOff>
      <xdr:row>70</xdr:row>
      <xdr:rowOff>80173</xdr:rowOff>
    </xdr:to>
    <xdr:cxnSp macro="">
      <xdr:nvCxnSpPr>
        <xdr:cNvPr id="412" name="直線コネクタ 411"/>
        <xdr:cNvCxnSpPr/>
      </xdr:nvCxnSpPr>
      <xdr:spPr>
        <a:xfrm>
          <a:off x="10388600" y="1208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127859</xdr:rowOff>
    </xdr:from>
    <xdr:to>
      <xdr:col>55</xdr:col>
      <xdr:colOff>0</xdr:colOff>
      <xdr:row>77</xdr:row>
      <xdr:rowOff>158102</xdr:rowOff>
    </xdr:to>
    <xdr:cxnSp macro="">
      <xdr:nvCxnSpPr>
        <xdr:cNvPr id="413" name="直線コネクタ 412"/>
        <xdr:cNvCxnSpPr/>
      </xdr:nvCxnSpPr>
      <xdr:spPr>
        <a:xfrm>
          <a:off x="9639300" y="13329509"/>
          <a:ext cx="838200" cy="3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116349</xdr:rowOff>
    </xdr:from>
    <xdr:ext cx="469744" cy="259045"/>
    <xdr:sp macro="" textlink="">
      <xdr:nvSpPr>
        <xdr:cNvPr id="414" name="普通建設事業費 （ うち新規整備　）平均値テキスト"/>
        <xdr:cNvSpPr txBox="1"/>
      </xdr:nvSpPr>
      <xdr:spPr>
        <a:xfrm>
          <a:off x="10528300" y="131465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93472</xdr:rowOff>
    </xdr:from>
    <xdr:to>
      <xdr:col>55</xdr:col>
      <xdr:colOff>50800</xdr:colOff>
      <xdr:row>78</xdr:row>
      <xdr:rowOff>23622</xdr:rowOff>
    </xdr:to>
    <xdr:sp macro="" textlink="">
      <xdr:nvSpPr>
        <xdr:cNvPr id="415" name="フローチャート: 判断 414"/>
        <xdr:cNvSpPr/>
      </xdr:nvSpPr>
      <xdr:spPr>
        <a:xfrm>
          <a:off x="10426700" y="1329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127859</xdr:rowOff>
    </xdr:from>
    <xdr:to>
      <xdr:col>50</xdr:col>
      <xdr:colOff>114300</xdr:colOff>
      <xdr:row>78</xdr:row>
      <xdr:rowOff>23502</xdr:rowOff>
    </xdr:to>
    <xdr:cxnSp macro="">
      <xdr:nvCxnSpPr>
        <xdr:cNvPr id="416" name="直線コネクタ 415"/>
        <xdr:cNvCxnSpPr/>
      </xdr:nvCxnSpPr>
      <xdr:spPr>
        <a:xfrm flipV="1">
          <a:off x="8750300" y="13329509"/>
          <a:ext cx="889000" cy="6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125476</xdr:rowOff>
    </xdr:from>
    <xdr:to>
      <xdr:col>50</xdr:col>
      <xdr:colOff>165100</xdr:colOff>
      <xdr:row>78</xdr:row>
      <xdr:rowOff>55626</xdr:rowOff>
    </xdr:to>
    <xdr:sp macro="" textlink="">
      <xdr:nvSpPr>
        <xdr:cNvPr id="417" name="フローチャート: 判断 416"/>
        <xdr:cNvSpPr/>
      </xdr:nvSpPr>
      <xdr:spPr>
        <a:xfrm>
          <a:off x="9588500" y="133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46753</xdr:rowOff>
    </xdr:from>
    <xdr:ext cx="469744" cy="259045"/>
    <xdr:sp macro="" textlink="">
      <xdr:nvSpPr>
        <xdr:cNvPr id="418" name="テキスト ボックス 417"/>
        <xdr:cNvSpPr txBox="1"/>
      </xdr:nvSpPr>
      <xdr:spPr>
        <a:xfrm>
          <a:off x="9404428" y="1341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60055</xdr:rowOff>
    </xdr:from>
    <xdr:to>
      <xdr:col>45</xdr:col>
      <xdr:colOff>177800</xdr:colOff>
      <xdr:row>78</xdr:row>
      <xdr:rowOff>23502</xdr:rowOff>
    </xdr:to>
    <xdr:cxnSp macro="">
      <xdr:nvCxnSpPr>
        <xdr:cNvPr id="419" name="直線コネクタ 418"/>
        <xdr:cNvCxnSpPr/>
      </xdr:nvCxnSpPr>
      <xdr:spPr>
        <a:xfrm>
          <a:off x="7861300" y="13261705"/>
          <a:ext cx="889000" cy="13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106021</xdr:rowOff>
    </xdr:from>
    <xdr:to>
      <xdr:col>46</xdr:col>
      <xdr:colOff>38100</xdr:colOff>
      <xdr:row>78</xdr:row>
      <xdr:rowOff>36171</xdr:rowOff>
    </xdr:to>
    <xdr:sp macro="" textlink="">
      <xdr:nvSpPr>
        <xdr:cNvPr id="420" name="フローチャート: 判断 419"/>
        <xdr:cNvSpPr/>
      </xdr:nvSpPr>
      <xdr:spPr>
        <a:xfrm>
          <a:off x="8699500" y="1330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52698</xdr:rowOff>
    </xdr:from>
    <xdr:ext cx="469744" cy="259045"/>
    <xdr:sp macro="" textlink="">
      <xdr:nvSpPr>
        <xdr:cNvPr id="421" name="テキスト ボックス 420"/>
        <xdr:cNvSpPr txBox="1"/>
      </xdr:nvSpPr>
      <xdr:spPr>
        <a:xfrm>
          <a:off x="8515428" y="1308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60055</xdr:rowOff>
    </xdr:from>
    <xdr:to>
      <xdr:col>41</xdr:col>
      <xdr:colOff>50800</xdr:colOff>
      <xdr:row>77</xdr:row>
      <xdr:rowOff>161395</xdr:rowOff>
    </xdr:to>
    <xdr:cxnSp macro="">
      <xdr:nvCxnSpPr>
        <xdr:cNvPr id="422" name="直線コネクタ 421"/>
        <xdr:cNvCxnSpPr/>
      </xdr:nvCxnSpPr>
      <xdr:spPr>
        <a:xfrm flipV="1">
          <a:off x="6972300" y="13261705"/>
          <a:ext cx="889000" cy="10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102960</xdr:rowOff>
    </xdr:from>
    <xdr:to>
      <xdr:col>41</xdr:col>
      <xdr:colOff>101600</xdr:colOff>
      <xdr:row>78</xdr:row>
      <xdr:rowOff>33110</xdr:rowOff>
    </xdr:to>
    <xdr:sp macro="" textlink="">
      <xdr:nvSpPr>
        <xdr:cNvPr id="423" name="フローチャート: 判断 422"/>
        <xdr:cNvSpPr/>
      </xdr:nvSpPr>
      <xdr:spPr>
        <a:xfrm>
          <a:off x="7810500" y="133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24237</xdr:rowOff>
    </xdr:from>
    <xdr:ext cx="469744" cy="259045"/>
    <xdr:sp macro="" textlink="">
      <xdr:nvSpPr>
        <xdr:cNvPr id="424" name="テキスト ボックス 423"/>
        <xdr:cNvSpPr txBox="1"/>
      </xdr:nvSpPr>
      <xdr:spPr>
        <a:xfrm>
          <a:off x="7626428" y="1339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41694</xdr:rowOff>
    </xdr:from>
    <xdr:to>
      <xdr:col>36</xdr:col>
      <xdr:colOff>165100</xdr:colOff>
      <xdr:row>77</xdr:row>
      <xdr:rowOff>143294</xdr:rowOff>
    </xdr:to>
    <xdr:sp macro="" textlink="">
      <xdr:nvSpPr>
        <xdr:cNvPr id="425" name="フローチャート: 判断 424"/>
        <xdr:cNvSpPr/>
      </xdr:nvSpPr>
      <xdr:spPr>
        <a:xfrm>
          <a:off x="69215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159821</xdr:rowOff>
    </xdr:from>
    <xdr:ext cx="469744" cy="259045"/>
    <xdr:sp macro="" textlink="">
      <xdr:nvSpPr>
        <xdr:cNvPr id="426" name="テキスト ボックス 425"/>
        <xdr:cNvSpPr txBox="1"/>
      </xdr:nvSpPr>
      <xdr:spPr>
        <a:xfrm>
          <a:off x="6737428" y="130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107302</xdr:rowOff>
    </xdr:from>
    <xdr:to>
      <xdr:col>55</xdr:col>
      <xdr:colOff>50800</xdr:colOff>
      <xdr:row>78</xdr:row>
      <xdr:rowOff>37452</xdr:rowOff>
    </xdr:to>
    <xdr:sp macro="" textlink="">
      <xdr:nvSpPr>
        <xdr:cNvPr id="432" name="楕円 431"/>
        <xdr:cNvSpPr/>
      </xdr:nvSpPr>
      <xdr:spPr>
        <a:xfrm>
          <a:off x="10426700" y="1330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85729</xdr:rowOff>
    </xdr:from>
    <xdr:ext cx="469744" cy="259045"/>
    <xdr:sp macro="" textlink="">
      <xdr:nvSpPr>
        <xdr:cNvPr id="433" name="普通建設事業費 （ うち新規整備　）該当値テキスト"/>
        <xdr:cNvSpPr txBox="1"/>
      </xdr:nvSpPr>
      <xdr:spPr>
        <a:xfrm>
          <a:off x="10528300" y="1328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77059</xdr:rowOff>
    </xdr:from>
    <xdr:to>
      <xdr:col>50</xdr:col>
      <xdr:colOff>165100</xdr:colOff>
      <xdr:row>78</xdr:row>
      <xdr:rowOff>7209</xdr:rowOff>
    </xdr:to>
    <xdr:sp macro="" textlink="">
      <xdr:nvSpPr>
        <xdr:cNvPr id="434" name="楕円 433"/>
        <xdr:cNvSpPr/>
      </xdr:nvSpPr>
      <xdr:spPr>
        <a:xfrm>
          <a:off x="9588500" y="1327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23736</xdr:rowOff>
    </xdr:from>
    <xdr:ext cx="469744" cy="259045"/>
    <xdr:sp macro="" textlink="">
      <xdr:nvSpPr>
        <xdr:cNvPr id="435" name="テキスト ボックス 434"/>
        <xdr:cNvSpPr txBox="1"/>
      </xdr:nvSpPr>
      <xdr:spPr>
        <a:xfrm>
          <a:off x="9404428" y="1305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144152</xdr:rowOff>
    </xdr:from>
    <xdr:to>
      <xdr:col>46</xdr:col>
      <xdr:colOff>38100</xdr:colOff>
      <xdr:row>78</xdr:row>
      <xdr:rowOff>74302</xdr:rowOff>
    </xdr:to>
    <xdr:sp macro="" textlink="">
      <xdr:nvSpPr>
        <xdr:cNvPr id="436" name="楕円 435"/>
        <xdr:cNvSpPr/>
      </xdr:nvSpPr>
      <xdr:spPr>
        <a:xfrm>
          <a:off x="8699500" y="1334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65429</xdr:rowOff>
    </xdr:from>
    <xdr:ext cx="469744" cy="259045"/>
    <xdr:sp macro="" textlink="">
      <xdr:nvSpPr>
        <xdr:cNvPr id="437" name="テキスト ボックス 436"/>
        <xdr:cNvSpPr txBox="1"/>
      </xdr:nvSpPr>
      <xdr:spPr>
        <a:xfrm>
          <a:off x="8515428" y="13438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9255</xdr:rowOff>
    </xdr:from>
    <xdr:to>
      <xdr:col>41</xdr:col>
      <xdr:colOff>101600</xdr:colOff>
      <xdr:row>77</xdr:row>
      <xdr:rowOff>110855</xdr:rowOff>
    </xdr:to>
    <xdr:sp macro="" textlink="">
      <xdr:nvSpPr>
        <xdr:cNvPr id="438" name="楕円 437"/>
        <xdr:cNvSpPr/>
      </xdr:nvSpPr>
      <xdr:spPr>
        <a:xfrm>
          <a:off x="7810500" y="1321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127382</xdr:rowOff>
    </xdr:from>
    <xdr:ext cx="534377" cy="259045"/>
    <xdr:sp macro="" textlink="">
      <xdr:nvSpPr>
        <xdr:cNvPr id="439" name="テキスト ボックス 438"/>
        <xdr:cNvSpPr txBox="1"/>
      </xdr:nvSpPr>
      <xdr:spPr>
        <a:xfrm>
          <a:off x="7594111" y="1298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110595</xdr:rowOff>
    </xdr:from>
    <xdr:to>
      <xdr:col>36</xdr:col>
      <xdr:colOff>165100</xdr:colOff>
      <xdr:row>78</xdr:row>
      <xdr:rowOff>40745</xdr:rowOff>
    </xdr:to>
    <xdr:sp macro="" textlink="">
      <xdr:nvSpPr>
        <xdr:cNvPr id="440" name="楕円 439"/>
        <xdr:cNvSpPr/>
      </xdr:nvSpPr>
      <xdr:spPr>
        <a:xfrm>
          <a:off x="6921500" y="1331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31872</xdr:rowOff>
    </xdr:from>
    <xdr:ext cx="469744" cy="259045"/>
    <xdr:sp macro="" textlink="">
      <xdr:nvSpPr>
        <xdr:cNvPr id="441" name="テキスト ボックス 440"/>
        <xdr:cNvSpPr txBox="1"/>
      </xdr:nvSpPr>
      <xdr:spPr>
        <a:xfrm>
          <a:off x="6737428" y="13404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2" name="直線コネクタ 451"/>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3" name="テキスト ボックス 452"/>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4" name="直線コネクタ 45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5" name="テキスト ボックス 454"/>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6" name="直線コネクタ 455"/>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7" name="テキスト ボックス 456"/>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8" name="直線コネクタ 45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9" name="テキスト ボックス 45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60" name="直線コネクタ 459"/>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61" name="テキスト ボックス 460"/>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2" name="直線コネクタ 46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3" name="テキスト ボックス 46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4" name="直線コネクタ 463"/>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5" name="テキスト ボックス 464"/>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6" name="直線コネクタ 46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7" name="テキスト ボックス 46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167089</xdr:rowOff>
    </xdr:from>
    <xdr:to>
      <xdr:col>54</xdr:col>
      <xdr:colOff>189865</xdr:colOff>
      <xdr:row>98</xdr:row>
      <xdr:rowOff>107082</xdr:rowOff>
    </xdr:to>
    <xdr:cxnSp macro="">
      <xdr:nvCxnSpPr>
        <xdr:cNvPr id="469" name="直線コネクタ 468"/>
        <xdr:cNvCxnSpPr/>
      </xdr:nvCxnSpPr>
      <xdr:spPr>
        <a:xfrm flipV="1">
          <a:off x="10475595" y="15597589"/>
          <a:ext cx="1270" cy="1311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110909</xdr:rowOff>
    </xdr:from>
    <xdr:ext cx="534377" cy="259045"/>
    <xdr:sp macro="" textlink="">
      <xdr:nvSpPr>
        <xdr:cNvPr id="470" name="普通建設事業費 （ うち更新整備　）最小値テキスト"/>
        <xdr:cNvSpPr txBox="1"/>
      </xdr:nvSpPr>
      <xdr:spPr>
        <a:xfrm>
          <a:off x="10528300" y="1691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107082</xdr:rowOff>
    </xdr:from>
    <xdr:to>
      <xdr:col>55</xdr:col>
      <xdr:colOff>88900</xdr:colOff>
      <xdr:row>98</xdr:row>
      <xdr:rowOff>107082</xdr:rowOff>
    </xdr:to>
    <xdr:cxnSp macro="">
      <xdr:nvCxnSpPr>
        <xdr:cNvPr id="471" name="直線コネクタ 470"/>
        <xdr:cNvCxnSpPr/>
      </xdr:nvCxnSpPr>
      <xdr:spPr>
        <a:xfrm>
          <a:off x="10388600" y="1690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113766</xdr:rowOff>
    </xdr:from>
    <xdr:ext cx="599010" cy="259045"/>
    <xdr:sp macro="" textlink="">
      <xdr:nvSpPr>
        <xdr:cNvPr id="472" name="普通建設事業費 （ うち更新整備　）最大値テキスト"/>
        <xdr:cNvSpPr txBox="1"/>
      </xdr:nvSpPr>
      <xdr:spPr>
        <a:xfrm>
          <a:off x="10528300" y="1537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167089</xdr:rowOff>
    </xdr:from>
    <xdr:to>
      <xdr:col>55</xdr:col>
      <xdr:colOff>88900</xdr:colOff>
      <xdr:row>90</xdr:row>
      <xdr:rowOff>167089</xdr:rowOff>
    </xdr:to>
    <xdr:cxnSp macro="">
      <xdr:nvCxnSpPr>
        <xdr:cNvPr id="473" name="直線コネクタ 472"/>
        <xdr:cNvCxnSpPr/>
      </xdr:nvCxnSpPr>
      <xdr:spPr>
        <a:xfrm>
          <a:off x="10388600" y="1559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16470</xdr:rowOff>
    </xdr:from>
    <xdr:to>
      <xdr:col>55</xdr:col>
      <xdr:colOff>0</xdr:colOff>
      <xdr:row>98</xdr:row>
      <xdr:rowOff>51346</xdr:rowOff>
    </xdr:to>
    <xdr:cxnSp macro="">
      <xdr:nvCxnSpPr>
        <xdr:cNvPr id="474" name="直線コネクタ 473"/>
        <xdr:cNvCxnSpPr/>
      </xdr:nvCxnSpPr>
      <xdr:spPr>
        <a:xfrm flipV="1">
          <a:off x="9639300" y="16818570"/>
          <a:ext cx="838200" cy="3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54512</xdr:rowOff>
    </xdr:from>
    <xdr:ext cx="534377" cy="259045"/>
    <xdr:sp macro="" textlink="">
      <xdr:nvSpPr>
        <xdr:cNvPr id="475" name="普通建設事業費 （ うち更新整備　）平均値テキスト"/>
        <xdr:cNvSpPr txBox="1"/>
      </xdr:nvSpPr>
      <xdr:spPr>
        <a:xfrm>
          <a:off x="10528300" y="16513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31635</xdr:rowOff>
    </xdr:from>
    <xdr:to>
      <xdr:col>55</xdr:col>
      <xdr:colOff>50800</xdr:colOff>
      <xdr:row>97</xdr:row>
      <xdr:rowOff>133235</xdr:rowOff>
    </xdr:to>
    <xdr:sp macro="" textlink="">
      <xdr:nvSpPr>
        <xdr:cNvPr id="476" name="フローチャート: 判断 475"/>
        <xdr:cNvSpPr/>
      </xdr:nvSpPr>
      <xdr:spPr>
        <a:xfrm>
          <a:off x="10426700" y="1666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51346</xdr:rowOff>
    </xdr:from>
    <xdr:to>
      <xdr:col>50</xdr:col>
      <xdr:colOff>114300</xdr:colOff>
      <xdr:row>98</xdr:row>
      <xdr:rowOff>129470</xdr:rowOff>
    </xdr:to>
    <xdr:cxnSp macro="">
      <xdr:nvCxnSpPr>
        <xdr:cNvPr id="477" name="直線コネクタ 476"/>
        <xdr:cNvCxnSpPr/>
      </xdr:nvCxnSpPr>
      <xdr:spPr>
        <a:xfrm flipV="1">
          <a:off x="8750300" y="16853446"/>
          <a:ext cx="889000" cy="7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41794</xdr:rowOff>
    </xdr:from>
    <xdr:to>
      <xdr:col>50</xdr:col>
      <xdr:colOff>165100</xdr:colOff>
      <xdr:row>97</xdr:row>
      <xdr:rowOff>143394</xdr:rowOff>
    </xdr:to>
    <xdr:sp macro="" textlink="">
      <xdr:nvSpPr>
        <xdr:cNvPr id="478" name="フローチャート: 判断 477"/>
        <xdr:cNvSpPr/>
      </xdr:nvSpPr>
      <xdr:spPr>
        <a:xfrm>
          <a:off x="9588500" y="166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159921</xdr:rowOff>
    </xdr:from>
    <xdr:ext cx="534377" cy="259045"/>
    <xdr:sp macro="" textlink="">
      <xdr:nvSpPr>
        <xdr:cNvPr id="479" name="テキスト ボックス 478"/>
        <xdr:cNvSpPr txBox="1"/>
      </xdr:nvSpPr>
      <xdr:spPr>
        <a:xfrm>
          <a:off x="9372111" y="1644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120912</xdr:rowOff>
    </xdr:from>
    <xdr:to>
      <xdr:col>45</xdr:col>
      <xdr:colOff>177800</xdr:colOff>
      <xdr:row>98</xdr:row>
      <xdr:rowOff>129470</xdr:rowOff>
    </xdr:to>
    <xdr:cxnSp macro="">
      <xdr:nvCxnSpPr>
        <xdr:cNvPr id="480" name="直線コネクタ 479"/>
        <xdr:cNvCxnSpPr/>
      </xdr:nvCxnSpPr>
      <xdr:spPr>
        <a:xfrm>
          <a:off x="7861300" y="16923012"/>
          <a:ext cx="889000" cy="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102930</xdr:rowOff>
    </xdr:from>
    <xdr:to>
      <xdr:col>46</xdr:col>
      <xdr:colOff>38100</xdr:colOff>
      <xdr:row>98</xdr:row>
      <xdr:rowOff>33080</xdr:rowOff>
    </xdr:to>
    <xdr:sp macro="" textlink="">
      <xdr:nvSpPr>
        <xdr:cNvPr id="481" name="フローチャート: 判断 480"/>
        <xdr:cNvSpPr/>
      </xdr:nvSpPr>
      <xdr:spPr>
        <a:xfrm>
          <a:off x="8699500" y="1673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49607</xdr:rowOff>
    </xdr:from>
    <xdr:ext cx="534377" cy="259045"/>
    <xdr:sp macro="" textlink="">
      <xdr:nvSpPr>
        <xdr:cNvPr id="482" name="テキスト ボックス 481"/>
        <xdr:cNvSpPr txBox="1"/>
      </xdr:nvSpPr>
      <xdr:spPr>
        <a:xfrm>
          <a:off x="8483111" y="1650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120912</xdr:rowOff>
    </xdr:from>
    <xdr:to>
      <xdr:col>41</xdr:col>
      <xdr:colOff>50800</xdr:colOff>
      <xdr:row>98</xdr:row>
      <xdr:rowOff>142229</xdr:rowOff>
    </xdr:to>
    <xdr:cxnSp macro="">
      <xdr:nvCxnSpPr>
        <xdr:cNvPr id="483" name="直線コネクタ 482"/>
        <xdr:cNvCxnSpPr/>
      </xdr:nvCxnSpPr>
      <xdr:spPr>
        <a:xfrm flipV="1">
          <a:off x="6972300" y="16923012"/>
          <a:ext cx="889000" cy="2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82699</xdr:rowOff>
    </xdr:from>
    <xdr:to>
      <xdr:col>41</xdr:col>
      <xdr:colOff>101600</xdr:colOff>
      <xdr:row>98</xdr:row>
      <xdr:rowOff>12849</xdr:rowOff>
    </xdr:to>
    <xdr:sp macro="" textlink="">
      <xdr:nvSpPr>
        <xdr:cNvPr id="484" name="フローチャート: 判断 483"/>
        <xdr:cNvSpPr/>
      </xdr:nvSpPr>
      <xdr:spPr>
        <a:xfrm>
          <a:off x="7810500" y="1671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29376</xdr:rowOff>
    </xdr:from>
    <xdr:ext cx="534377" cy="259045"/>
    <xdr:sp macro="" textlink="">
      <xdr:nvSpPr>
        <xdr:cNvPr id="485" name="テキスト ボックス 484"/>
        <xdr:cNvSpPr txBox="1"/>
      </xdr:nvSpPr>
      <xdr:spPr>
        <a:xfrm>
          <a:off x="7594111" y="1648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2318</xdr:rowOff>
    </xdr:from>
    <xdr:to>
      <xdr:col>36</xdr:col>
      <xdr:colOff>165100</xdr:colOff>
      <xdr:row>98</xdr:row>
      <xdr:rowOff>103918</xdr:rowOff>
    </xdr:to>
    <xdr:sp macro="" textlink="">
      <xdr:nvSpPr>
        <xdr:cNvPr id="486" name="フローチャート: 判断 485"/>
        <xdr:cNvSpPr/>
      </xdr:nvSpPr>
      <xdr:spPr>
        <a:xfrm>
          <a:off x="6921500" y="1680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120445</xdr:rowOff>
    </xdr:from>
    <xdr:ext cx="534377" cy="259045"/>
    <xdr:sp macro="" textlink="">
      <xdr:nvSpPr>
        <xdr:cNvPr id="487" name="テキスト ボックス 486"/>
        <xdr:cNvSpPr txBox="1"/>
      </xdr:nvSpPr>
      <xdr:spPr>
        <a:xfrm>
          <a:off x="6705111" y="1657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8" name="テキスト ボックス 48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9" name="テキスト ボックス 48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0" name="テキスト ボックス 48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1" name="テキスト ボックス 49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2" name="テキスト ボックス 49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137120</xdr:rowOff>
    </xdr:from>
    <xdr:to>
      <xdr:col>55</xdr:col>
      <xdr:colOff>50800</xdr:colOff>
      <xdr:row>98</xdr:row>
      <xdr:rowOff>67270</xdr:rowOff>
    </xdr:to>
    <xdr:sp macro="" textlink="">
      <xdr:nvSpPr>
        <xdr:cNvPr id="493" name="楕円 492"/>
        <xdr:cNvSpPr/>
      </xdr:nvSpPr>
      <xdr:spPr>
        <a:xfrm>
          <a:off x="10426700" y="1676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52047</xdr:rowOff>
    </xdr:from>
    <xdr:ext cx="534377" cy="259045"/>
    <xdr:sp macro="" textlink="">
      <xdr:nvSpPr>
        <xdr:cNvPr id="494" name="普通建設事業費 （ うち更新整備　）該当値テキスト"/>
        <xdr:cNvSpPr txBox="1"/>
      </xdr:nvSpPr>
      <xdr:spPr>
        <a:xfrm>
          <a:off x="10528300" y="166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546</xdr:rowOff>
    </xdr:from>
    <xdr:to>
      <xdr:col>50</xdr:col>
      <xdr:colOff>165100</xdr:colOff>
      <xdr:row>98</xdr:row>
      <xdr:rowOff>102146</xdr:rowOff>
    </xdr:to>
    <xdr:sp macro="" textlink="">
      <xdr:nvSpPr>
        <xdr:cNvPr id="495" name="楕円 494"/>
        <xdr:cNvSpPr/>
      </xdr:nvSpPr>
      <xdr:spPr>
        <a:xfrm>
          <a:off x="9588500" y="1680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93273</xdr:rowOff>
    </xdr:from>
    <xdr:ext cx="534377" cy="259045"/>
    <xdr:sp macro="" textlink="">
      <xdr:nvSpPr>
        <xdr:cNvPr id="496" name="テキスト ボックス 495"/>
        <xdr:cNvSpPr txBox="1"/>
      </xdr:nvSpPr>
      <xdr:spPr>
        <a:xfrm>
          <a:off x="9372111" y="1689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78670</xdr:rowOff>
    </xdr:from>
    <xdr:to>
      <xdr:col>46</xdr:col>
      <xdr:colOff>38100</xdr:colOff>
      <xdr:row>99</xdr:row>
      <xdr:rowOff>8820</xdr:rowOff>
    </xdr:to>
    <xdr:sp macro="" textlink="">
      <xdr:nvSpPr>
        <xdr:cNvPr id="497" name="楕円 496"/>
        <xdr:cNvSpPr/>
      </xdr:nvSpPr>
      <xdr:spPr>
        <a:xfrm>
          <a:off x="8699500" y="1688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171397</xdr:rowOff>
    </xdr:from>
    <xdr:ext cx="534377" cy="259045"/>
    <xdr:sp macro="" textlink="">
      <xdr:nvSpPr>
        <xdr:cNvPr id="498" name="テキスト ボックス 497"/>
        <xdr:cNvSpPr txBox="1"/>
      </xdr:nvSpPr>
      <xdr:spPr>
        <a:xfrm>
          <a:off x="8483111" y="1697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70112</xdr:rowOff>
    </xdr:from>
    <xdr:to>
      <xdr:col>41</xdr:col>
      <xdr:colOff>101600</xdr:colOff>
      <xdr:row>99</xdr:row>
      <xdr:rowOff>262</xdr:rowOff>
    </xdr:to>
    <xdr:sp macro="" textlink="">
      <xdr:nvSpPr>
        <xdr:cNvPr id="499" name="楕円 498"/>
        <xdr:cNvSpPr/>
      </xdr:nvSpPr>
      <xdr:spPr>
        <a:xfrm>
          <a:off x="7810500" y="1687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162839</xdr:rowOff>
    </xdr:from>
    <xdr:ext cx="534377" cy="259045"/>
    <xdr:sp macro="" textlink="">
      <xdr:nvSpPr>
        <xdr:cNvPr id="500" name="テキスト ボックス 499"/>
        <xdr:cNvSpPr txBox="1"/>
      </xdr:nvSpPr>
      <xdr:spPr>
        <a:xfrm>
          <a:off x="7594111" y="1696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91429</xdr:rowOff>
    </xdr:from>
    <xdr:to>
      <xdr:col>36</xdr:col>
      <xdr:colOff>165100</xdr:colOff>
      <xdr:row>99</xdr:row>
      <xdr:rowOff>21579</xdr:rowOff>
    </xdr:to>
    <xdr:sp macro="" textlink="">
      <xdr:nvSpPr>
        <xdr:cNvPr id="501" name="楕円 500"/>
        <xdr:cNvSpPr/>
      </xdr:nvSpPr>
      <xdr:spPr>
        <a:xfrm>
          <a:off x="6921500" y="1689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12706</xdr:rowOff>
    </xdr:from>
    <xdr:ext cx="534377" cy="259045"/>
    <xdr:sp macro="" textlink="">
      <xdr:nvSpPr>
        <xdr:cNvPr id="502" name="テキスト ボックス 501"/>
        <xdr:cNvSpPr txBox="1"/>
      </xdr:nvSpPr>
      <xdr:spPr>
        <a:xfrm>
          <a:off x="6705111" y="1698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3" name="正方形/長方形 50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4" name="正方形/長方形 50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5" name="正方形/長方形 50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6" name="正方形/長方形 50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7" name="正方形/長方形 50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8" name="正方形/長方形 50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9" name="正方形/長方形 50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0" name="正方形/長方形 50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1" name="テキスト ボックス 51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2" name="直線コネクタ 51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4" name="テキスト ボックス 51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16" name="テキスト ボックス 515"/>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18" name="テキスト ボックス 517"/>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20" name="テキスト ボックス 519"/>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22" name="テキスト ボックス 521"/>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24" name="テキスト ボックス 523"/>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26" name="テキスト ボックス 525"/>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103777</xdr:rowOff>
    </xdr:from>
    <xdr:to>
      <xdr:col>85</xdr:col>
      <xdr:colOff>126364</xdr:colOff>
      <xdr:row>39</xdr:row>
      <xdr:rowOff>98878</xdr:rowOff>
    </xdr:to>
    <xdr:cxnSp macro="">
      <xdr:nvCxnSpPr>
        <xdr:cNvPr id="528" name="直線コネクタ 527"/>
        <xdr:cNvCxnSpPr/>
      </xdr:nvCxnSpPr>
      <xdr:spPr>
        <a:xfrm flipV="1">
          <a:off x="16317595" y="5247277"/>
          <a:ext cx="1269"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30" name="直線コネクタ 52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50454</xdr:rowOff>
    </xdr:from>
    <xdr:ext cx="378565" cy="259045"/>
    <xdr:sp macro="" textlink="">
      <xdr:nvSpPr>
        <xdr:cNvPr id="531" name="災害復旧事業費最大値テキスト"/>
        <xdr:cNvSpPr txBox="1"/>
      </xdr:nvSpPr>
      <xdr:spPr>
        <a:xfrm>
          <a:off x="16370300" y="5022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103777</xdr:rowOff>
    </xdr:from>
    <xdr:to>
      <xdr:col>86</xdr:col>
      <xdr:colOff>25400</xdr:colOff>
      <xdr:row>30</xdr:row>
      <xdr:rowOff>103777</xdr:rowOff>
    </xdr:to>
    <xdr:cxnSp macro="">
      <xdr:nvCxnSpPr>
        <xdr:cNvPr id="532" name="直線コネクタ 531"/>
        <xdr:cNvCxnSpPr/>
      </xdr:nvCxnSpPr>
      <xdr:spPr>
        <a:xfrm>
          <a:off x="16230600" y="524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3" name="直線コネクタ 532"/>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56260</xdr:rowOff>
    </xdr:from>
    <xdr:ext cx="313932" cy="259045"/>
    <xdr:sp macro="" textlink="">
      <xdr:nvSpPr>
        <xdr:cNvPr id="534" name="災害復旧事業費平均値テキスト"/>
        <xdr:cNvSpPr txBox="1"/>
      </xdr:nvSpPr>
      <xdr:spPr>
        <a:xfrm>
          <a:off x="16370300" y="63999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33383</xdr:rowOff>
    </xdr:from>
    <xdr:to>
      <xdr:col>85</xdr:col>
      <xdr:colOff>177800</xdr:colOff>
      <xdr:row>38</xdr:row>
      <xdr:rowOff>134983</xdr:rowOff>
    </xdr:to>
    <xdr:sp macro="" textlink="">
      <xdr:nvSpPr>
        <xdr:cNvPr id="535" name="フローチャート: 判断 534"/>
        <xdr:cNvSpPr/>
      </xdr:nvSpPr>
      <xdr:spPr>
        <a:xfrm>
          <a:off x="16268700" y="654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6" name="直線コネクタ 535"/>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35016</xdr:rowOff>
    </xdr:from>
    <xdr:to>
      <xdr:col>81</xdr:col>
      <xdr:colOff>101600</xdr:colOff>
      <xdr:row>39</xdr:row>
      <xdr:rowOff>136616</xdr:rowOff>
    </xdr:to>
    <xdr:sp macro="" textlink="">
      <xdr:nvSpPr>
        <xdr:cNvPr id="537" name="フローチャート: 判断 536"/>
        <xdr:cNvSpPr/>
      </xdr:nvSpPr>
      <xdr:spPr>
        <a:xfrm>
          <a:off x="15430500" y="672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37</xdr:row>
      <xdr:rowOff>153143</xdr:rowOff>
    </xdr:from>
    <xdr:ext cx="249299" cy="259045"/>
    <xdr:sp macro="" textlink="">
      <xdr:nvSpPr>
        <xdr:cNvPr id="538" name="テキスト ボックス 537"/>
        <xdr:cNvSpPr txBox="1"/>
      </xdr:nvSpPr>
      <xdr:spPr>
        <a:xfrm>
          <a:off x="15356650" y="6496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9" name="直線コネクタ 538"/>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48078</xdr:rowOff>
    </xdr:from>
    <xdr:to>
      <xdr:col>76</xdr:col>
      <xdr:colOff>165100</xdr:colOff>
      <xdr:row>39</xdr:row>
      <xdr:rowOff>149678</xdr:rowOff>
    </xdr:to>
    <xdr:sp macro="" textlink="">
      <xdr:nvSpPr>
        <xdr:cNvPr id="540" name="フローチャート: 判断 539"/>
        <xdr:cNvSpPr/>
      </xdr:nvSpPr>
      <xdr:spPr>
        <a:xfrm>
          <a:off x="14541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1" name="テキスト ボックス 540"/>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42" name="直線コネクタ 541"/>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150949</xdr:rowOff>
    </xdr:from>
    <xdr:to>
      <xdr:col>72</xdr:col>
      <xdr:colOff>38100</xdr:colOff>
      <xdr:row>39</xdr:row>
      <xdr:rowOff>81099</xdr:rowOff>
    </xdr:to>
    <xdr:sp macro="" textlink="">
      <xdr:nvSpPr>
        <xdr:cNvPr id="543" name="フローチャート: 判断 542"/>
        <xdr:cNvSpPr/>
      </xdr:nvSpPr>
      <xdr:spPr>
        <a:xfrm>
          <a:off x="13652500" y="666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37</xdr:row>
      <xdr:rowOff>97626</xdr:rowOff>
    </xdr:from>
    <xdr:ext cx="313932" cy="259045"/>
    <xdr:sp macro="" textlink="">
      <xdr:nvSpPr>
        <xdr:cNvPr id="544" name="テキスト ボックス 543"/>
        <xdr:cNvSpPr txBox="1"/>
      </xdr:nvSpPr>
      <xdr:spPr>
        <a:xfrm>
          <a:off x="13546333" y="6441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167277</xdr:rowOff>
    </xdr:from>
    <xdr:to>
      <xdr:col>67</xdr:col>
      <xdr:colOff>101600</xdr:colOff>
      <xdr:row>39</xdr:row>
      <xdr:rowOff>97427</xdr:rowOff>
    </xdr:to>
    <xdr:sp macro="" textlink="">
      <xdr:nvSpPr>
        <xdr:cNvPr id="545" name="フローチャート: 判断 544"/>
        <xdr:cNvSpPr/>
      </xdr:nvSpPr>
      <xdr:spPr>
        <a:xfrm>
          <a:off x="12763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37</xdr:row>
      <xdr:rowOff>113954</xdr:rowOff>
    </xdr:from>
    <xdr:ext cx="313932" cy="259045"/>
    <xdr:sp macro="" textlink="">
      <xdr:nvSpPr>
        <xdr:cNvPr id="546" name="テキスト ボックス 545"/>
        <xdr:cNvSpPr txBox="1"/>
      </xdr:nvSpPr>
      <xdr:spPr>
        <a:xfrm>
          <a:off x="12657333" y="6457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52" name="楕円 551"/>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53"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4" name="楕円 553"/>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5" name="テキスト ボックス 554"/>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6" name="楕円 555"/>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37</xdr:row>
      <xdr:rowOff>166205</xdr:rowOff>
    </xdr:from>
    <xdr:ext cx="249299" cy="259045"/>
    <xdr:sp macro="" textlink="">
      <xdr:nvSpPr>
        <xdr:cNvPr id="557" name="テキスト ボックス 556"/>
        <xdr:cNvSpPr txBox="1"/>
      </xdr:nvSpPr>
      <xdr:spPr>
        <a:xfrm>
          <a:off x="14467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8" name="楕円 557"/>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9" name="テキスト ボックス 558"/>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60" name="楕円 559"/>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61" name="テキスト ボックス 560"/>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3" name="テキスト ボックス 57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5" name="テキスト ボックス 57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7" name="直線コネクタ 57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8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81" name="直線コネクタ 58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2" name="直線コネクタ 58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フローチャート: 判断 58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5" name="直線コネクタ 58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6" name="フローチャート: 判断 58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7" name="テキスト ボックス 58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8" name="直線コネクタ 58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9" name="フローチャート: 判断 58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90" name="テキスト ボックス 58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91" name="直線コネクタ 59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2" name="フローチャート: 判断 59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3" name="テキスト ボックス 59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フローチャート: 判断 59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5" name="テキスト ボックス 59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601" name="楕円 60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3" name="楕円 60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4" name="テキスト ボックス 60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5" name="楕円 60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6" name="テキスト ボックス 60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7" name="楕円 60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8" name="テキスト ボックス 60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9" name="楕円 60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10" name="テキスト ボックス 60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4" name="テキスト ボックス 623"/>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1397</xdr:rowOff>
    </xdr:from>
    <xdr:to>
      <xdr:col>85</xdr:col>
      <xdr:colOff>126364</xdr:colOff>
      <xdr:row>78</xdr:row>
      <xdr:rowOff>147625</xdr:rowOff>
    </xdr:to>
    <xdr:cxnSp macro="">
      <xdr:nvCxnSpPr>
        <xdr:cNvPr id="634" name="直線コネクタ 633"/>
        <xdr:cNvCxnSpPr/>
      </xdr:nvCxnSpPr>
      <xdr:spPr>
        <a:xfrm flipV="1">
          <a:off x="16317595" y="12174347"/>
          <a:ext cx="1269" cy="1346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151452</xdr:rowOff>
    </xdr:from>
    <xdr:ext cx="378565" cy="259045"/>
    <xdr:sp macro="" textlink="">
      <xdr:nvSpPr>
        <xdr:cNvPr id="635" name="公債費最小値テキスト"/>
        <xdr:cNvSpPr txBox="1"/>
      </xdr:nvSpPr>
      <xdr:spPr>
        <a:xfrm>
          <a:off x="16370300" y="13524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147625</xdr:rowOff>
    </xdr:from>
    <xdr:to>
      <xdr:col>86</xdr:col>
      <xdr:colOff>25400</xdr:colOff>
      <xdr:row>78</xdr:row>
      <xdr:rowOff>147625</xdr:rowOff>
    </xdr:to>
    <xdr:cxnSp macro="">
      <xdr:nvCxnSpPr>
        <xdr:cNvPr id="636" name="直線コネクタ 635"/>
        <xdr:cNvCxnSpPr/>
      </xdr:nvCxnSpPr>
      <xdr:spPr>
        <a:xfrm>
          <a:off x="16230600" y="135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119524</xdr:rowOff>
    </xdr:from>
    <xdr:ext cx="534377" cy="259045"/>
    <xdr:sp macro="" textlink="">
      <xdr:nvSpPr>
        <xdr:cNvPr id="637" name="公債費最大値テキスト"/>
        <xdr:cNvSpPr txBox="1"/>
      </xdr:nvSpPr>
      <xdr:spPr>
        <a:xfrm>
          <a:off x="16370300" y="1194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1397</xdr:rowOff>
    </xdr:from>
    <xdr:to>
      <xdr:col>86</xdr:col>
      <xdr:colOff>25400</xdr:colOff>
      <xdr:row>71</xdr:row>
      <xdr:rowOff>1397</xdr:rowOff>
    </xdr:to>
    <xdr:cxnSp macro="">
      <xdr:nvCxnSpPr>
        <xdr:cNvPr id="638" name="直線コネクタ 637"/>
        <xdr:cNvCxnSpPr/>
      </xdr:nvCxnSpPr>
      <xdr:spPr>
        <a:xfrm>
          <a:off x="16230600" y="1217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8331</xdr:rowOff>
    </xdr:from>
    <xdr:to>
      <xdr:col>85</xdr:col>
      <xdr:colOff>127000</xdr:colOff>
      <xdr:row>76</xdr:row>
      <xdr:rowOff>40793</xdr:rowOff>
    </xdr:to>
    <xdr:cxnSp macro="">
      <xdr:nvCxnSpPr>
        <xdr:cNvPr id="639" name="直線コネクタ 638"/>
        <xdr:cNvCxnSpPr/>
      </xdr:nvCxnSpPr>
      <xdr:spPr>
        <a:xfrm>
          <a:off x="15481300" y="13038531"/>
          <a:ext cx="838200" cy="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153001</xdr:rowOff>
    </xdr:from>
    <xdr:ext cx="469744" cy="259045"/>
    <xdr:sp macro="" textlink="">
      <xdr:nvSpPr>
        <xdr:cNvPr id="640" name="公債費平均値テキスト"/>
        <xdr:cNvSpPr txBox="1"/>
      </xdr:nvSpPr>
      <xdr:spPr>
        <a:xfrm>
          <a:off x="16370300" y="12840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130124</xdr:rowOff>
    </xdr:from>
    <xdr:to>
      <xdr:col>85</xdr:col>
      <xdr:colOff>177800</xdr:colOff>
      <xdr:row>76</xdr:row>
      <xdr:rowOff>60274</xdr:rowOff>
    </xdr:to>
    <xdr:sp macro="" textlink="">
      <xdr:nvSpPr>
        <xdr:cNvPr id="641" name="フローチャート: 判断 640"/>
        <xdr:cNvSpPr/>
      </xdr:nvSpPr>
      <xdr:spPr>
        <a:xfrm>
          <a:off x="16268700" y="1298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5741</xdr:rowOff>
    </xdr:from>
    <xdr:to>
      <xdr:col>81</xdr:col>
      <xdr:colOff>50800</xdr:colOff>
      <xdr:row>76</xdr:row>
      <xdr:rowOff>8331</xdr:rowOff>
    </xdr:to>
    <xdr:cxnSp macro="">
      <xdr:nvCxnSpPr>
        <xdr:cNvPr id="642" name="直線コネクタ 641"/>
        <xdr:cNvCxnSpPr/>
      </xdr:nvCxnSpPr>
      <xdr:spPr>
        <a:xfrm>
          <a:off x="14592300" y="13035941"/>
          <a:ext cx="8890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41732</xdr:rowOff>
    </xdr:from>
    <xdr:to>
      <xdr:col>81</xdr:col>
      <xdr:colOff>101600</xdr:colOff>
      <xdr:row>76</xdr:row>
      <xdr:rowOff>143332</xdr:rowOff>
    </xdr:to>
    <xdr:sp macro="" textlink="">
      <xdr:nvSpPr>
        <xdr:cNvPr id="643" name="フローチャート: 判断 642"/>
        <xdr:cNvSpPr/>
      </xdr:nvSpPr>
      <xdr:spPr>
        <a:xfrm>
          <a:off x="15430500" y="1307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134459</xdr:rowOff>
    </xdr:from>
    <xdr:ext cx="469744" cy="259045"/>
    <xdr:sp macro="" textlink="">
      <xdr:nvSpPr>
        <xdr:cNvPr id="644" name="テキスト ボックス 643"/>
        <xdr:cNvSpPr txBox="1"/>
      </xdr:nvSpPr>
      <xdr:spPr>
        <a:xfrm>
          <a:off x="15246428" y="1316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5741</xdr:rowOff>
    </xdr:from>
    <xdr:to>
      <xdr:col>76</xdr:col>
      <xdr:colOff>114300</xdr:colOff>
      <xdr:row>76</xdr:row>
      <xdr:rowOff>15570</xdr:rowOff>
    </xdr:to>
    <xdr:cxnSp macro="">
      <xdr:nvCxnSpPr>
        <xdr:cNvPr id="645" name="直線コネクタ 644"/>
        <xdr:cNvCxnSpPr/>
      </xdr:nvCxnSpPr>
      <xdr:spPr>
        <a:xfrm flipV="1">
          <a:off x="13703300" y="13035941"/>
          <a:ext cx="8890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112064</xdr:rowOff>
    </xdr:from>
    <xdr:to>
      <xdr:col>76</xdr:col>
      <xdr:colOff>165100</xdr:colOff>
      <xdr:row>76</xdr:row>
      <xdr:rowOff>42214</xdr:rowOff>
    </xdr:to>
    <xdr:sp macro="" textlink="">
      <xdr:nvSpPr>
        <xdr:cNvPr id="646" name="フローチャート: 判断 645"/>
        <xdr:cNvSpPr/>
      </xdr:nvSpPr>
      <xdr:spPr>
        <a:xfrm>
          <a:off x="14541500" y="1297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58741</xdr:rowOff>
    </xdr:from>
    <xdr:ext cx="469744" cy="259045"/>
    <xdr:sp macro="" textlink="">
      <xdr:nvSpPr>
        <xdr:cNvPr id="647" name="テキスト ボックス 646"/>
        <xdr:cNvSpPr txBox="1"/>
      </xdr:nvSpPr>
      <xdr:spPr>
        <a:xfrm>
          <a:off x="14357428" y="1274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154330</xdr:rowOff>
    </xdr:from>
    <xdr:to>
      <xdr:col>71</xdr:col>
      <xdr:colOff>177800</xdr:colOff>
      <xdr:row>76</xdr:row>
      <xdr:rowOff>15570</xdr:rowOff>
    </xdr:to>
    <xdr:cxnSp macro="">
      <xdr:nvCxnSpPr>
        <xdr:cNvPr id="648" name="直線コネクタ 647"/>
        <xdr:cNvCxnSpPr/>
      </xdr:nvCxnSpPr>
      <xdr:spPr>
        <a:xfrm>
          <a:off x="12814300" y="13013080"/>
          <a:ext cx="889000" cy="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101702</xdr:rowOff>
    </xdr:from>
    <xdr:to>
      <xdr:col>72</xdr:col>
      <xdr:colOff>38100</xdr:colOff>
      <xdr:row>76</xdr:row>
      <xdr:rowOff>31852</xdr:rowOff>
    </xdr:to>
    <xdr:sp macro="" textlink="">
      <xdr:nvSpPr>
        <xdr:cNvPr id="649" name="フローチャート: 判断 648"/>
        <xdr:cNvSpPr/>
      </xdr:nvSpPr>
      <xdr:spPr>
        <a:xfrm>
          <a:off x="13652500" y="129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48379</xdr:rowOff>
    </xdr:from>
    <xdr:ext cx="469744" cy="259045"/>
    <xdr:sp macro="" textlink="">
      <xdr:nvSpPr>
        <xdr:cNvPr id="650" name="テキスト ボックス 649"/>
        <xdr:cNvSpPr txBox="1"/>
      </xdr:nvSpPr>
      <xdr:spPr>
        <a:xfrm>
          <a:off x="13468428" y="1273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120828</xdr:rowOff>
    </xdr:from>
    <xdr:to>
      <xdr:col>67</xdr:col>
      <xdr:colOff>101600</xdr:colOff>
      <xdr:row>75</xdr:row>
      <xdr:rowOff>50978</xdr:rowOff>
    </xdr:to>
    <xdr:sp macro="" textlink="">
      <xdr:nvSpPr>
        <xdr:cNvPr id="651" name="フローチャート: 判断 650"/>
        <xdr:cNvSpPr/>
      </xdr:nvSpPr>
      <xdr:spPr>
        <a:xfrm>
          <a:off x="12763500" y="1280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67505</xdr:rowOff>
    </xdr:from>
    <xdr:ext cx="469744" cy="259045"/>
    <xdr:sp macro="" textlink="">
      <xdr:nvSpPr>
        <xdr:cNvPr id="652" name="テキスト ボックス 651"/>
        <xdr:cNvSpPr txBox="1"/>
      </xdr:nvSpPr>
      <xdr:spPr>
        <a:xfrm>
          <a:off x="12579428" y="1258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161443</xdr:rowOff>
    </xdr:from>
    <xdr:to>
      <xdr:col>85</xdr:col>
      <xdr:colOff>177800</xdr:colOff>
      <xdr:row>76</xdr:row>
      <xdr:rowOff>91593</xdr:rowOff>
    </xdr:to>
    <xdr:sp macro="" textlink="">
      <xdr:nvSpPr>
        <xdr:cNvPr id="658" name="楕円 657"/>
        <xdr:cNvSpPr/>
      </xdr:nvSpPr>
      <xdr:spPr>
        <a:xfrm>
          <a:off x="16268700" y="1302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139870</xdr:rowOff>
    </xdr:from>
    <xdr:ext cx="469744" cy="259045"/>
    <xdr:sp macro="" textlink="">
      <xdr:nvSpPr>
        <xdr:cNvPr id="659" name="公債費該当値テキスト"/>
        <xdr:cNvSpPr txBox="1"/>
      </xdr:nvSpPr>
      <xdr:spPr>
        <a:xfrm>
          <a:off x="16370300" y="1299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128981</xdr:rowOff>
    </xdr:from>
    <xdr:to>
      <xdr:col>81</xdr:col>
      <xdr:colOff>101600</xdr:colOff>
      <xdr:row>76</xdr:row>
      <xdr:rowOff>59131</xdr:rowOff>
    </xdr:to>
    <xdr:sp macro="" textlink="">
      <xdr:nvSpPr>
        <xdr:cNvPr id="660" name="楕円 659"/>
        <xdr:cNvSpPr/>
      </xdr:nvSpPr>
      <xdr:spPr>
        <a:xfrm>
          <a:off x="15430500" y="1298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75658</xdr:rowOff>
    </xdr:from>
    <xdr:ext cx="469744" cy="259045"/>
    <xdr:sp macro="" textlink="">
      <xdr:nvSpPr>
        <xdr:cNvPr id="661" name="テキスト ボックス 660"/>
        <xdr:cNvSpPr txBox="1"/>
      </xdr:nvSpPr>
      <xdr:spPr>
        <a:xfrm>
          <a:off x="15246428" y="1276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126391</xdr:rowOff>
    </xdr:from>
    <xdr:to>
      <xdr:col>76</xdr:col>
      <xdr:colOff>165100</xdr:colOff>
      <xdr:row>76</xdr:row>
      <xdr:rowOff>56541</xdr:rowOff>
    </xdr:to>
    <xdr:sp macro="" textlink="">
      <xdr:nvSpPr>
        <xdr:cNvPr id="662" name="楕円 661"/>
        <xdr:cNvSpPr/>
      </xdr:nvSpPr>
      <xdr:spPr>
        <a:xfrm>
          <a:off x="14541500" y="1298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47668</xdr:rowOff>
    </xdr:from>
    <xdr:ext cx="469744" cy="259045"/>
    <xdr:sp macro="" textlink="">
      <xdr:nvSpPr>
        <xdr:cNvPr id="663" name="テキスト ボックス 662"/>
        <xdr:cNvSpPr txBox="1"/>
      </xdr:nvSpPr>
      <xdr:spPr>
        <a:xfrm>
          <a:off x="14357428" y="1307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136220</xdr:rowOff>
    </xdr:from>
    <xdr:to>
      <xdr:col>72</xdr:col>
      <xdr:colOff>38100</xdr:colOff>
      <xdr:row>76</xdr:row>
      <xdr:rowOff>66371</xdr:rowOff>
    </xdr:to>
    <xdr:sp macro="" textlink="">
      <xdr:nvSpPr>
        <xdr:cNvPr id="664" name="楕円 663"/>
        <xdr:cNvSpPr/>
      </xdr:nvSpPr>
      <xdr:spPr>
        <a:xfrm>
          <a:off x="13652500" y="129949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57497</xdr:rowOff>
    </xdr:from>
    <xdr:ext cx="469744" cy="259045"/>
    <xdr:sp macro="" textlink="">
      <xdr:nvSpPr>
        <xdr:cNvPr id="665" name="テキスト ボックス 664"/>
        <xdr:cNvSpPr txBox="1"/>
      </xdr:nvSpPr>
      <xdr:spPr>
        <a:xfrm>
          <a:off x="13468428" y="1308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103530</xdr:rowOff>
    </xdr:from>
    <xdr:to>
      <xdr:col>67</xdr:col>
      <xdr:colOff>101600</xdr:colOff>
      <xdr:row>76</xdr:row>
      <xdr:rowOff>33680</xdr:rowOff>
    </xdr:to>
    <xdr:sp macro="" textlink="">
      <xdr:nvSpPr>
        <xdr:cNvPr id="666" name="楕円 665"/>
        <xdr:cNvSpPr/>
      </xdr:nvSpPr>
      <xdr:spPr>
        <a:xfrm>
          <a:off x="12763500" y="1296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24807</xdr:rowOff>
    </xdr:from>
    <xdr:ext cx="469744" cy="259045"/>
    <xdr:sp macro="" textlink="">
      <xdr:nvSpPr>
        <xdr:cNvPr id="667" name="テキスト ボックス 666"/>
        <xdr:cNvSpPr txBox="1"/>
      </xdr:nvSpPr>
      <xdr:spPr>
        <a:xfrm>
          <a:off x="12579428" y="130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7" name="テキスト ボックス 68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8692</xdr:rowOff>
    </xdr:from>
    <xdr:to>
      <xdr:col>85</xdr:col>
      <xdr:colOff>126364</xdr:colOff>
      <xdr:row>98</xdr:row>
      <xdr:rowOff>88398</xdr:rowOff>
    </xdr:to>
    <xdr:cxnSp macro="">
      <xdr:nvCxnSpPr>
        <xdr:cNvPr id="691" name="直線コネクタ 690"/>
        <xdr:cNvCxnSpPr/>
      </xdr:nvCxnSpPr>
      <xdr:spPr>
        <a:xfrm flipV="1">
          <a:off x="16317595" y="15439192"/>
          <a:ext cx="1269" cy="1451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92225</xdr:rowOff>
    </xdr:from>
    <xdr:ext cx="469744" cy="259045"/>
    <xdr:sp macro="" textlink="">
      <xdr:nvSpPr>
        <xdr:cNvPr id="692" name="積立金最小値テキスト"/>
        <xdr:cNvSpPr txBox="1"/>
      </xdr:nvSpPr>
      <xdr:spPr>
        <a:xfrm>
          <a:off x="16370300" y="1689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88398</xdr:rowOff>
    </xdr:from>
    <xdr:to>
      <xdr:col>86</xdr:col>
      <xdr:colOff>25400</xdr:colOff>
      <xdr:row>98</xdr:row>
      <xdr:rowOff>88398</xdr:rowOff>
    </xdr:to>
    <xdr:cxnSp macro="">
      <xdr:nvCxnSpPr>
        <xdr:cNvPr id="693" name="直線コネクタ 692"/>
        <xdr:cNvCxnSpPr/>
      </xdr:nvCxnSpPr>
      <xdr:spPr>
        <a:xfrm>
          <a:off x="16230600" y="1689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126819</xdr:rowOff>
    </xdr:from>
    <xdr:ext cx="534377" cy="259045"/>
    <xdr:sp macro="" textlink="">
      <xdr:nvSpPr>
        <xdr:cNvPr id="694" name="積立金最大値テキスト"/>
        <xdr:cNvSpPr txBox="1"/>
      </xdr:nvSpPr>
      <xdr:spPr>
        <a:xfrm>
          <a:off x="16370300" y="1521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8692</xdr:rowOff>
    </xdr:from>
    <xdr:to>
      <xdr:col>86</xdr:col>
      <xdr:colOff>25400</xdr:colOff>
      <xdr:row>90</xdr:row>
      <xdr:rowOff>8692</xdr:rowOff>
    </xdr:to>
    <xdr:cxnSp macro="">
      <xdr:nvCxnSpPr>
        <xdr:cNvPr id="695" name="直線コネクタ 694"/>
        <xdr:cNvCxnSpPr/>
      </xdr:nvCxnSpPr>
      <xdr:spPr>
        <a:xfrm>
          <a:off x="16230600" y="1543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83522</xdr:rowOff>
    </xdr:from>
    <xdr:to>
      <xdr:col>85</xdr:col>
      <xdr:colOff>127000</xdr:colOff>
      <xdr:row>98</xdr:row>
      <xdr:rowOff>88398</xdr:rowOff>
    </xdr:to>
    <xdr:cxnSp macro="">
      <xdr:nvCxnSpPr>
        <xdr:cNvPr id="696" name="直線コネクタ 695"/>
        <xdr:cNvCxnSpPr/>
      </xdr:nvCxnSpPr>
      <xdr:spPr>
        <a:xfrm>
          <a:off x="15481300" y="16885622"/>
          <a:ext cx="838200" cy="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78801</xdr:rowOff>
    </xdr:from>
    <xdr:ext cx="534377" cy="259045"/>
    <xdr:sp macro="" textlink="">
      <xdr:nvSpPr>
        <xdr:cNvPr id="697" name="積立金平均値テキスト"/>
        <xdr:cNvSpPr txBox="1"/>
      </xdr:nvSpPr>
      <xdr:spPr>
        <a:xfrm>
          <a:off x="16370300" y="16366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55924</xdr:rowOff>
    </xdr:from>
    <xdr:to>
      <xdr:col>85</xdr:col>
      <xdr:colOff>177800</xdr:colOff>
      <xdr:row>96</xdr:row>
      <xdr:rowOff>157524</xdr:rowOff>
    </xdr:to>
    <xdr:sp macro="" textlink="">
      <xdr:nvSpPr>
        <xdr:cNvPr id="698" name="フローチャート: 判断 697"/>
        <xdr:cNvSpPr/>
      </xdr:nvSpPr>
      <xdr:spPr>
        <a:xfrm>
          <a:off x="16268700" y="1651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83522</xdr:rowOff>
    </xdr:from>
    <xdr:to>
      <xdr:col>81</xdr:col>
      <xdr:colOff>50800</xdr:colOff>
      <xdr:row>98</xdr:row>
      <xdr:rowOff>102705</xdr:rowOff>
    </xdr:to>
    <xdr:cxnSp macro="">
      <xdr:nvCxnSpPr>
        <xdr:cNvPr id="699" name="直線コネクタ 698"/>
        <xdr:cNvCxnSpPr/>
      </xdr:nvCxnSpPr>
      <xdr:spPr>
        <a:xfrm flipV="1">
          <a:off x="14592300" y="16885622"/>
          <a:ext cx="889000" cy="1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64458</xdr:rowOff>
    </xdr:from>
    <xdr:to>
      <xdr:col>81</xdr:col>
      <xdr:colOff>101600</xdr:colOff>
      <xdr:row>96</xdr:row>
      <xdr:rowOff>166058</xdr:rowOff>
    </xdr:to>
    <xdr:sp macro="" textlink="">
      <xdr:nvSpPr>
        <xdr:cNvPr id="700" name="フローチャート: 判断 699"/>
        <xdr:cNvSpPr/>
      </xdr:nvSpPr>
      <xdr:spPr>
        <a:xfrm>
          <a:off x="15430500" y="165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11135</xdr:rowOff>
    </xdr:from>
    <xdr:ext cx="534377" cy="259045"/>
    <xdr:sp macro="" textlink="">
      <xdr:nvSpPr>
        <xdr:cNvPr id="701" name="テキスト ボックス 700"/>
        <xdr:cNvSpPr txBox="1"/>
      </xdr:nvSpPr>
      <xdr:spPr>
        <a:xfrm>
          <a:off x="15214111" y="1629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149968</xdr:rowOff>
    </xdr:from>
    <xdr:to>
      <xdr:col>76</xdr:col>
      <xdr:colOff>114300</xdr:colOff>
      <xdr:row>98</xdr:row>
      <xdr:rowOff>102705</xdr:rowOff>
    </xdr:to>
    <xdr:cxnSp macro="">
      <xdr:nvCxnSpPr>
        <xdr:cNvPr id="702" name="直線コネクタ 701"/>
        <xdr:cNvCxnSpPr/>
      </xdr:nvCxnSpPr>
      <xdr:spPr>
        <a:xfrm>
          <a:off x="13703300" y="16780618"/>
          <a:ext cx="889000" cy="12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116980</xdr:rowOff>
    </xdr:from>
    <xdr:to>
      <xdr:col>76</xdr:col>
      <xdr:colOff>165100</xdr:colOff>
      <xdr:row>97</xdr:row>
      <xdr:rowOff>47130</xdr:rowOff>
    </xdr:to>
    <xdr:sp macro="" textlink="">
      <xdr:nvSpPr>
        <xdr:cNvPr id="703" name="フローチャート: 判断 702"/>
        <xdr:cNvSpPr/>
      </xdr:nvSpPr>
      <xdr:spPr>
        <a:xfrm>
          <a:off x="14541500" y="165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63657</xdr:rowOff>
    </xdr:from>
    <xdr:ext cx="534377" cy="259045"/>
    <xdr:sp macro="" textlink="">
      <xdr:nvSpPr>
        <xdr:cNvPr id="704" name="テキスト ボックス 703"/>
        <xdr:cNvSpPr txBox="1"/>
      </xdr:nvSpPr>
      <xdr:spPr>
        <a:xfrm>
          <a:off x="14325111" y="163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149968</xdr:rowOff>
    </xdr:from>
    <xdr:to>
      <xdr:col>71</xdr:col>
      <xdr:colOff>177800</xdr:colOff>
      <xdr:row>97</xdr:row>
      <xdr:rowOff>153873</xdr:rowOff>
    </xdr:to>
    <xdr:cxnSp macro="">
      <xdr:nvCxnSpPr>
        <xdr:cNvPr id="705" name="直線コネクタ 704"/>
        <xdr:cNvCxnSpPr/>
      </xdr:nvCxnSpPr>
      <xdr:spPr>
        <a:xfrm flipV="1">
          <a:off x="12814300" y="16780618"/>
          <a:ext cx="889000" cy="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91872</xdr:rowOff>
    </xdr:from>
    <xdr:to>
      <xdr:col>72</xdr:col>
      <xdr:colOff>38100</xdr:colOff>
      <xdr:row>97</xdr:row>
      <xdr:rowOff>22022</xdr:rowOff>
    </xdr:to>
    <xdr:sp macro="" textlink="">
      <xdr:nvSpPr>
        <xdr:cNvPr id="706" name="フローチャート: 判断 705"/>
        <xdr:cNvSpPr/>
      </xdr:nvSpPr>
      <xdr:spPr>
        <a:xfrm>
          <a:off x="13652500" y="1655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38549</xdr:rowOff>
    </xdr:from>
    <xdr:ext cx="534377" cy="259045"/>
    <xdr:sp macro="" textlink="">
      <xdr:nvSpPr>
        <xdr:cNvPr id="707" name="テキスト ボックス 706"/>
        <xdr:cNvSpPr txBox="1"/>
      </xdr:nvSpPr>
      <xdr:spPr>
        <a:xfrm>
          <a:off x="13436111" y="1632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59258</xdr:rowOff>
    </xdr:from>
    <xdr:to>
      <xdr:col>67</xdr:col>
      <xdr:colOff>101600</xdr:colOff>
      <xdr:row>96</xdr:row>
      <xdr:rowOff>160858</xdr:rowOff>
    </xdr:to>
    <xdr:sp macro="" textlink="">
      <xdr:nvSpPr>
        <xdr:cNvPr id="708" name="フローチャート: 判断 707"/>
        <xdr:cNvSpPr/>
      </xdr:nvSpPr>
      <xdr:spPr>
        <a:xfrm>
          <a:off x="12763500" y="1651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5935</xdr:rowOff>
    </xdr:from>
    <xdr:ext cx="534377" cy="259045"/>
    <xdr:sp macro="" textlink="">
      <xdr:nvSpPr>
        <xdr:cNvPr id="709" name="テキスト ボックス 708"/>
        <xdr:cNvSpPr txBox="1"/>
      </xdr:nvSpPr>
      <xdr:spPr>
        <a:xfrm>
          <a:off x="12547111" y="1629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37598</xdr:rowOff>
    </xdr:from>
    <xdr:to>
      <xdr:col>85</xdr:col>
      <xdr:colOff>177800</xdr:colOff>
      <xdr:row>98</xdr:row>
      <xdr:rowOff>139198</xdr:rowOff>
    </xdr:to>
    <xdr:sp macro="" textlink="">
      <xdr:nvSpPr>
        <xdr:cNvPr id="715" name="楕円 714"/>
        <xdr:cNvSpPr/>
      </xdr:nvSpPr>
      <xdr:spPr>
        <a:xfrm>
          <a:off x="16268700" y="1683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123975</xdr:rowOff>
    </xdr:from>
    <xdr:ext cx="469744" cy="259045"/>
    <xdr:sp macro="" textlink="">
      <xdr:nvSpPr>
        <xdr:cNvPr id="716" name="積立金該当値テキスト"/>
        <xdr:cNvSpPr txBox="1"/>
      </xdr:nvSpPr>
      <xdr:spPr>
        <a:xfrm>
          <a:off x="16370300" y="1675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32722</xdr:rowOff>
    </xdr:from>
    <xdr:to>
      <xdr:col>81</xdr:col>
      <xdr:colOff>101600</xdr:colOff>
      <xdr:row>98</xdr:row>
      <xdr:rowOff>134322</xdr:rowOff>
    </xdr:to>
    <xdr:sp macro="" textlink="">
      <xdr:nvSpPr>
        <xdr:cNvPr id="717" name="楕円 716"/>
        <xdr:cNvSpPr/>
      </xdr:nvSpPr>
      <xdr:spPr>
        <a:xfrm>
          <a:off x="15430500" y="1683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125449</xdr:rowOff>
    </xdr:from>
    <xdr:ext cx="469744" cy="259045"/>
    <xdr:sp macro="" textlink="">
      <xdr:nvSpPr>
        <xdr:cNvPr id="718" name="テキスト ボックス 717"/>
        <xdr:cNvSpPr txBox="1"/>
      </xdr:nvSpPr>
      <xdr:spPr>
        <a:xfrm>
          <a:off x="15246428" y="16927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51905</xdr:rowOff>
    </xdr:from>
    <xdr:to>
      <xdr:col>76</xdr:col>
      <xdr:colOff>165100</xdr:colOff>
      <xdr:row>98</xdr:row>
      <xdr:rowOff>153505</xdr:rowOff>
    </xdr:to>
    <xdr:sp macro="" textlink="">
      <xdr:nvSpPr>
        <xdr:cNvPr id="719" name="楕円 718"/>
        <xdr:cNvSpPr/>
      </xdr:nvSpPr>
      <xdr:spPr>
        <a:xfrm>
          <a:off x="14541500" y="1685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144632</xdr:rowOff>
    </xdr:from>
    <xdr:ext cx="469744" cy="259045"/>
    <xdr:sp macro="" textlink="">
      <xdr:nvSpPr>
        <xdr:cNvPr id="720" name="テキスト ボックス 719"/>
        <xdr:cNvSpPr txBox="1"/>
      </xdr:nvSpPr>
      <xdr:spPr>
        <a:xfrm>
          <a:off x="14357428" y="1694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99168</xdr:rowOff>
    </xdr:from>
    <xdr:to>
      <xdr:col>72</xdr:col>
      <xdr:colOff>38100</xdr:colOff>
      <xdr:row>98</xdr:row>
      <xdr:rowOff>29318</xdr:rowOff>
    </xdr:to>
    <xdr:sp macro="" textlink="">
      <xdr:nvSpPr>
        <xdr:cNvPr id="721" name="楕円 720"/>
        <xdr:cNvSpPr/>
      </xdr:nvSpPr>
      <xdr:spPr>
        <a:xfrm>
          <a:off x="13652500" y="1672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20445</xdr:rowOff>
    </xdr:from>
    <xdr:ext cx="534377" cy="259045"/>
    <xdr:sp macro="" textlink="">
      <xdr:nvSpPr>
        <xdr:cNvPr id="722" name="テキスト ボックス 721"/>
        <xdr:cNvSpPr txBox="1"/>
      </xdr:nvSpPr>
      <xdr:spPr>
        <a:xfrm>
          <a:off x="13436111" y="1682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103073</xdr:rowOff>
    </xdr:from>
    <xdr:to>
      <xdr:col>67</xdr:col>
      <xdr:colOff>101600</xdr:colOff>
      <xdr:row>98</xdr:row>
      <xdr:rowOff>33223</xdr:rowOff>
    </xdr:to>
    <xdr:sp macro="" textlink="">
      <xdr:nvSpPr>
        <xdr:cNvPr id="723" name="楕円 722"/>
        <xdr:cNvSpPr/>
      </xdr:nvSpPr>
      <xdr:spPr>
        <a:xfrm>
          <a:off x="12763500" y="1673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24350</xdr:rowOff>
    </xdr:from>
    <xdr:ext cx="534377" cy="259045"/>
    <xdr:sp macro="" textlink="">
      <xdr:nvSpPr>
        <xdr:cNvPr id="724" name="テキスト ボックス 723"/>
        <xdr:cNvSpPr txBox="1"/>
      </xdr:nvSpPr>
      <xdr:spPr>
        <a:xfrm>
          <a:off x="12547111" y="1682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5" name="直線コネクタ 73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6" name="テキスト ボックス 73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7" name="直線コネクタ 73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8" name="テキスト ボックス 737"/>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9" name="直線コネクタ 73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0" name="テキスト ボックス 73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1" name="直線コネクタ 74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2" name="テキスト ボックス 74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139700</xdr:rowOff>
    </xdr:from>
    <xdr:to>
      <xdr:col>116</xdr:col>
      <xdr:colOff>62864</xdr:colOff>
      <xdr:row>38</xdr:row>
      <xdr:rowOff>139700</xdr:rowOff>
    </xdr:to>
    <xdr:cxnSp macro="">
      <xdr:nvCxnSpPr>
        <xdr:cNvPr id="746" name="直線コネクタ 745"/>
        <xdr:cNvCxnSpPr/>
      </xdr:nvCxnSpPr>
      <xdr:spPr>
        <a:xfrm flipV="1">
          <a:off x="22159595" y="52832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12819</xdr:rowOff>
    </xdr:from>
    <xdr:ext cx="249299" cy="259045"/>
    <xdr:sp macro="" textlink="">
      <xdr:nvSpPr>
        <xdr:cNvPr id="747" name="投資及び出資金最小値テキスト"/>
        <xdr:cNvSpPr txBox="1"/>
      </xdr:nvSpPr>
      <xdr:spPr>
        <a:xfrm>
          <a:off x="22212300" y="6699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8" name="直線コネクタ 74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86377</xdr:rowOff>
    </xdr:from>
    <xdr:ext cx="469744" cy="259045"/>
    <xdr:sp macro="" textlink="">
      <xdr:nvSpPr>
        <xdr:cNvPr id="749" name="投資及び出資金最大値テキスト"/>
        <xdr:cNvSpPr txBox="1"/>
      </xdr:nvSpPr>
      <xdr:spPr>
        <a:xfrm>
          <a:off x="22212300" y="50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139700</xdr:rowOff>
    </xdr:from>
    <xdr:to>
      <xdr:col>116</xdr:col>
      <xdr:colOff>152400</xdr:colOff>
      <xdr:row>30</xdr:row>
      <xdr:rowOff>139700</xdr:rowOff>
    </xdr:to>
    <xdr:cxnSp macro="">
      <xdr:nvCxnSpPr>
        <xdr:cNvPr id="750" name="直線コネクタ 749"/>
        <xdr:cNvCxnSpPr/>
      </xdr:nvCxnSpPr>
      <xdr:spPr>
        <a:xfrm>
          <a:off x="22072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1" name="直線コネクタ 75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101719</xdr:rowOff>
    </xdr:from>
    <xdr:ext cx="313932" cy="259045"/>
    <xdr:sp macro="" textlink="">
      <xdr:nvSpPr>
        <xdr:cNvPr id="752" name="投資及び出資金平均値テキスト"/>
        <xdr:cNvSpPr txBox="1"/>
      </xdr:nvSpPr>
      <xdr:spPr>
        <a:xfrm>
          <a:off x="22212300" y="6445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78842</xdr:rowOff>
    </xdr:from>
    <xdr:to>
      <xdr:col>116</xdr:col>
      <xdr:colOff>114300</xdr:colOff>
      <xdr:row>39</xdr:row>
      <xdr:rowOff>8992</xdr:rowOff>
    </xdr:to>
    <xdr:sp macro="" textlink="">
      <xdr:nvSpPr>
        <xdr:cNvPr id="753" name="フローチャート: 判断 752"/>
        <xdr:cNvSpPr/>
      </xdr:nvSpPr>
      <xdr:spPr>
        <a:xfrm>
          <a:off x="22110700" y="65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4" name="直線コネクタ 75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70612</xdr:rowOff>
    </xdr:from>
    <xdr:to>
      <xdr:col>112</xdr:col>
      <xdr:colOff>38100</xdr:colOff>
      <xdr:row>39</xdr:row>
      <xdr:rowOff>762</xdr:rowOff>
    </xdr:to>
    <xdr:sp macro="" textlink="">
      <xdr:nvSpPr>
        <xdr:cNvPr id="755" name="フローチャート: 判断 754"/>
        <xdr:cNvSpPr/>
      </xdr:nvSpPr>
      <xdr:spPr>
        <a:xfrm>
          <a:off x="21272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17289</xdr:rowOff>
    </xdr:from>
    <xdr:ext cx="313932" cy="259045"/>
    <xdr:sp macro="" textlink="">
      <xdr:nvSpPr>
        <xdr:cNvPr id="756" name="テキスト ボックス 755"/>
        <xdr:cNvSpPr txBox="1"/>
      </xdr:nvSpPr>
      <xdr:spPr>
        <a:xfrm>
          <a:off x="21166333" y="63609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7" name="直線コネクタ 75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8" name="フローチャート: 判断 757"/>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0" name="直線コネクタ 75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87985</xdr:rowOff>
    </xdr:from>
    <xdr:to>
      <xdr:col>102</xdr:col>
      <xdr:colOff>165100</xdr:colOff>
      <xdr:row>39</xdr:row>
      <xdr:rowOff>18135</xdr:rowOff>
    </xdr:to>
    <xdr:sp macro="" textlink="">
      <xdr:nvSpPr>
        <xdr:cNvPr id="761" name="フローチャート: 判断 760"/>
        <xdr:cNvSpPr/>
      </xdr:nvSpPr>
      <xdr:spPr>
        <a:xfrm>
          <a:off x="19494500" y="660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34663</xdr:rowOff>
    </xdr:from>
    <xdr:ext cx="249299" cy="259045"/>
    <xdr:sp macro="" textlink="">
      <xdr:nvSpPr>
        <xdr:cNvPr id="762" name="テキスト ボックス 761"/>
        <xdr:cNvSpPr txBox="1"/>
      </xdr:nvSpPr>
      <xdr:spPr>
        <a:xfrm>
          <a:off x="19420650" y="6378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86157</xdr:rowOff>
    </xdr:from>
    <xdr:to>
      <xdr:col>98</xdr:col>
      <xdr:colOff>38100</xdr:colOff>
      <xdr:row>39</xdr:row>
      <xdr:rowOff>16307</xdr:rowOff>
    </xdr:to>
    <xdr:sp macro="" textlink="">
      <xdr:nvSpPr>
        <xdr:cNvPr id="763" name="フローチャート: 判断 762"/>
        <xdr:cNvSpPr/>
      </xdr:nvSpPr>
      <xdr:spPr>
        <a:xfrm>
          <a:off x="186055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32834</xdr:rowOff>
    </xdr:from>
    <xdr:ext cx="249299" cy="259045"/>
    <xdr:sp macro="" textlink="">
      <xdr:nvSpPr>
        <xdr:cNvPr id="764" name="テキスト ボックス 763"/>
        <xdr:cNvSpPr txBox="1"/>
      </xdr:nvSpPr>
      <xdr:spPr>
        <a:xfrm>
          <a:off x="18531650" y="6376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0" name="楕円 76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57269</xdr:rowOff>
    </xdr:from>
    <xdr:ext cx="249299" cy="259045"/>
    <xdr:sp macro="" textlink="">
      <xdr:nvSpPr>
        <xdr:cNvPr id="771" name="投資及び出資金該当値テキスト"/>
        <xdr:cNvSpPr txBox="1"/>
      </xdr:nvSpPr>
      <xdr:spPr>
        <a:xfrm>
          <a:off x="22212300" y="6572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2" name="楕円 77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3" name="テキスト ボックス 77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4" name="楕円 77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75" name="テキスト ボックス 774"/>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6" name="楕円 77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7" name="テキスト ボックス 77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8" name="楕円 77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9" name="テキスト ボックス 77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0" name="直線コネクタ 78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1" name="テキスト ボックス 79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2" name="直線コネクタ 79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93" name="テキスト ボックス 792"/>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4" name="直線コネクタ 79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5" name="テキスト ボックス 79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6" name="直線コネクタ 79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7" name="テキスト ボックス 79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122052</xdr:rowOff>
    </xdr:from>
    <xdr:to>
      <xdr:col>116</xdr:col>
      <xdr:colOff>62864</xdr:colOff>
      <xdr:row>58</xdr:row>
      <xdr:rowOff>139060</xdr:rowOff>
    </xdr:to>
    <xdr:cxnSp macro="">
      <xdr:nvCxnSpPr>
        <xdr:cNvPr id="801" name="直線コネクタ 800"/>
        <xdr:cNvCxnSpPr/>
      </xdr:nvCxnSpPr>
      <xdr:spPr>
        <a:xfrm flipV="1">
          <a:off x="22159595" y="8694552"/>
          <a:ext cx="1269" cy="1388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142887</xdr:rowOff>
    </xdr:from>
    <xdr:ext cx="249299" cy="259045"/>
    <xdr:sp macro="" textlink="">
      <xdr:nvSpPr>
        <xdr:cNvPr id="802" name="貸付金最小値テキスト"/>
        <xdr:cNvSpPr txBox="1"/>
      </xdr:nvSpPr>
      <xdr:spPr>
        <a:xfrm>
          <a:off x="22212300" y="100869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139060</xdr:rowOff>
    </xdr:from>
    <xdr:to>
      <xdr:col>116</xdr:col>
      <xdr:colOff>152400</xdr:colOff>
      <xdr:row>58</xdr:row>
      <xdr:rowOff>139060</xdr:rowOff>
    </xdr:to>
    <xdr:cxnSp macro="">
      <xdr:nvCxnSpPr>
        <xdr:cNvPr id="803" name="直線コネクタ 802"/>
        <xdr:cNvCxnSpPr/>
      </xdr:nvCxnSpPr>
      <xdr:spPr>
        <a:xfrm>
          <a:off x="22072600" y="1008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68729</xdr:rowOff>
    </xdr:from>
    <xdr:ext cx="534377" cy="259045"/>
    <xdr:sp macro="" textlink="">
      <xdr:nvSpPr>
        <xdr:cNvPr id="804" name="貸付金最大値テキスト"/>
        <xdr:cNvSpPr txBox="1"/>
      </xdr:nvSpPr>
      <xdr:spPr>
        <a:xfrm>
          <a:off x="22212300" y="846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122052</xdr:rowOff>
    </xdr:from>
    <xdr:to>
      <xdr:col>116</xdr:col>
      <xdr:colOff>152400</xdr:colOff>
      <xdr:row>50</xdr:row>
      <xdr:rowOff>122052</xdr:rowOff>
    </xdr:to>
    <xdr:cxnSp macro="">
      <xdr:nvCxnSpPr>
        <xdr:cNvPr id="805" name="直線コネクタ 804"/>
        <xdr:cNvCxnSpPr/>
      </xdr:nvCxnSpPr>
      <xdr:spPr>
        <a:xfrm>
          <a:off x="22072600" y="869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111537</xdr:rowOff>
    </xdr:from>
    <xdr:to>
      <xdr:col>116</xdr:col>
      <xdr:colOff>63500</xdr:colOff>
      <xdr:row>57</xdr:row>
      <xdr:rowOff>122235</xdr:rowOff>
    </xdr:to>
    <xdr:cxnSp macro="">
      <xdr:nvCxnSpPr>
        <xdr:cNvPr id="806" name="直線コネクタ 805"/>
        <xdr:cNvCxnSpPr/>
      </xdr:nvCxnSpPr>
      <xdr:spPr>
        <a:xfrm>
          <a:off x="21323300" y="9884187"/>
          <a:ext cx="838200" cy="1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38625</xdr:rowOff>
    </xdr:from>
    <xdr:ext cx="469744" cy="259045"/>
    <xdr:sp macro="" textlink="">
      <xdr:nvSpPr>
        <xdr:cNvPr id="807" name="貸付金平均値テキスト"/>
        <xdr:cNvSpPr txBox="1"/>
      </xdr:nvSpPr>
      <xdr:spPr>
        <a:xfrm>
          <a:off x="22212300" y="9639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15748</xdr:rowOff>
    </xdr:from>
    <xdr:to>
      <xdr:col>116</xdr:col>
      <xdr:colOff>114300</xdr:colOff>
      <xdr:row>57</xdr:row>
      <xdr:rowOff>117348</xdr:rowOff>
    </xdr:to>
    <xdr:sp macro="" textlink="">
      <xdr:nvSpPr>
        <xdr:cNvPr id="808" name="フローチャート: 判断 807"/>
        <xdr:cNvSpPr/>
      </xdr:nvSpPr>
      <xdr:spPr>
        <a:xfrm>
          <a:off x="22110700" y="978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111537</xdr:rowOff>
    </xdr:from>
    <xdr:to>
      <xdr:col>111</xdr:col>
      <xdr:colOff>177800</xdr:colOff>
      <xdr:row>57</xdr:row>
      <xdr:rowOff>134396</xdr:rowOff>
    </xdr:to>
    <xdr:cxnSp macro="">
      <xdr:nvCxnSpPr>
        <xdr:cNvPr id="809" name="直線コネクタ 808"/>
        <xdr:cNvCxnSpPr/>
      </xdr:nvCxnSpPr>
      <xdr:spPr>
        <a:xfrm flipV="1">
          <a:off x="20434300" y="9884187"/>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9530</xdr:rowOff>
    </xdr:from>
    <xdr:to>
      <xdr:col>112</xdr:col>
      <xdr:colOff>38100</xdr:colOff>
      <xdr:row>57</xdr:row>
      <xdr:rowOff>111130</xdr:rowOff>
    </xdr:to>
    <xdr:sp macro="" textlink="">
      <xdr:nvSpPr>
        <xdr:cNvPr id="810" name="フローチャート: 判断 809"/>
        <xdr:cNvSpPr/>
      </xdr:nvSpPr>
      <xdr:spPr>
        <a:xfrm>
          <a:off x="212725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127657</xdr:rowOff>
    </xdr:from>
    <xdr:ext cx="469744" cy="259045"/>
    <xdr:sp macro="" textlink="">
      <xdr:nvSpPr>
        <xdr:cNvPr id="811" name="テキスト ボックス 810"/>
        <xdr:cNvSpPr txBox="1"/>
      </xdr:nvSpPr>
      <xdr:spPr>
        <a:xfrm>
          <a:off x="21088428" y="955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122875</xdr:rowOff>
    </xdr:from>
    <xdr:to>
      <xdr:col>107</xdr:col>
      <xdr:colOff>50800</xdr:colOff>
      <xdr:row>57</xdr:row>
      <xdr:rowOff>134396</xdr:rowOff>
    </xdr:to>
    <xdr:cxnSp macro="">
      <xdr:nvCxnSpPr>
        <xdr:cNvPr id="812" name="直線コネクタ 811"/>
        <xdr:cNvCxnSpPr/>
      </xdr:nvCxnSpPr>
      <xdr:spPr>
        <a:xfrm>
          <a:off x="19545300" y="9895525"/>
          <a:ext cx="889000" cy="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72349</xdr:rowOff>
    </xdr:from>
    <xdr:to>
      <xdr:col>107</xdr:col>
      <xdr:colOff>101600</xdr:colOff>
      <xdr:row>58</xdr:row>
      <xdr:rowOff>2499</xdr:rowOff>
    </xdr:to>
    <xdr:sp macro="" textlink="">
      <xdr:nvSpPr>
        <xdr:cNvPr id="813" name="フローチャート: 判断 812"/>
        <xdr:cNvSpPr/>
      </xdr:nvSpPr>
      <xdr:spPr>
        <a:xfrm>
          <a:off x="20383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19026</xdr:rowOff>
    </xdr:from>
    <xdr:ext cx="469744" cy="259045"/>
    <xdr:sp macro="" textlink="">
      <xdr:nvSpPr>
        <xdr:cNvPr id="814" name="テキスト ボックス 813"/>
        <xdr:cNvSpPr txBox="1"/>
      </xdr:nvSpPr>
      <xdr:spPr>
        <a:xfrm>
          <a:off x="20199428" y="962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122875</xdr:rowOff>
    </xdr:from>
    <xdr:to>
      <xdr:col>102</xdr:col>
      <xdr:colOff>114300</xdr:colOff>
      <xdr:row>57</xdr:row>
      <xdr:rowOff>143358</xdr:rowOff>
    </xdr:to>
    <xdr:cxnSp macro="">
      <xdr:nvCxnSpPr>
        <xdr:cNvPr id="815" name="直線コネクタ 814"/>
        <xdr:cNvCxnSpPr/>
      </xdr:nvCxnSpPr>
      <xdr:spPr>
        <a:xfrm flipV="1">
          <a:off x="18656300" y="9895525"/>
          <a:ext cx="889000" cy="2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58725</xdr:rowOff>
    </xdr:from>
    <xdr:to>
      <xdr:col>102</xdr:col>
      <xdr:colOff>165100</xdr:colOff>
      <xdr:row>57</xdr:row>
      <xdr:rowOff>160325</xdr:rowOff>
    </xdr:to>
    <xdr:sp macro="" textlink="">
      <xdr:nvSpPr>
        <xdr:cNvPr id="816" name="フローチャート: 判断 815"/>
        <xdr:cNvSpPr/>
      </xdr:nvSpPr>
      <xdr:spPr>
        <a:xfrm>
          <a:off x="19494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5402</xdr:rowOff>
    </xdr:from>
    <xdr:ext cx="469744" cy="259045"/>
    <xdr:sp macro="" textlink="">
      <xdr:nvSpPr>
        <xdr:cNvPr id="817" name="テキスト ボックス 816"/>
        <xdr:cNvSpPr txBox="1"/>
      </xdr:nvSpPr>
      <xdr:spPr>
        <a:xfrm>
          <a:off x="19310428" y="96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28641</xdr:rowOff>
    </xdr:from>
    <xdr:to>
      <xdr:col>98</xdr:col>
      <xdr:colOff>38100</xdr:colOff>
      <xdr:row>57</xdr:row>
      <xdr:rowOff>130241</xdr:rowOff>
    </xdr:to>
    <xdr:sp macro="" textlink="">
      <xdr:nvSpPr>
        <xdr:cNvPr id="818" name="フローチャート: 判断 817"/>
        <xdr:cNvSpPr/>
      </xdr:nvSpPr>
      <xdr:spPr>
        <a:xfrm>
          <a:off x="18605500" y="980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146768</xdr:rowOff>
    </xdr:from>
    <xdr:ext cx="469744" cy="259045"/>
    <xdr:sp macro="" textlink="">
      <xdr:nvSpPr>
        <xdr:cNvPr id="819" name="テキスト ボックス 818"/>
        <xdr:cNvSpPr txBox="1"/>
      </xdr:nvSpPr>
      <xdr:spPr>
        <a:xfrm>
          <a:off x="18421428" y="957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71435</xdr:rowOff>
    </xdr:from>
    <xdr:to>
      <xdr:col>116</xdr:col>
      <xdr:colOff>114300</xdr:colOff>
      <xdr:row>58</xdr:row>
      <xdr:rowOff>1585</xdr:rowOff>
    </xdr:to>
    <xdr:sp macro="" textlink="">
      <xdr:nvSpPr>
        <xdr:cNvPr id="825" name="楕円 824"/>
        <xdr:cNvSpPr/>
      </xdr:nvSpPr>
      <xdr:spPr>
        <a:xfrm>
          <a:off x="22110700" y="984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49862</xdr:rowOff>
    </xdr:from>
    <xdr:ext cx="469744" cy="259045"/>
    <xdr:sp macro="" textlink="">
      <xdr:nvSpPr>
        <xdr:cNvPr id="826" name="貸付金該当値テキスト"/>
        <xdr:cNvSpPr txBox="1"/>
      </xdr:nvSpPr>
      <xdr:spPr>
        <a:xfrm>
          <a:off x="22212300" y="982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60737</xdr:rowOff>
    </xdr:from>
    <xdr:to>
      <xdr:col>112</xdr:col>
      <xdr:colOff>38100</xdr:colOff>
      <xdr:row>57</xdr:row>
      <xdr:rowOff>162337</xdr:rowOff>
    </xdr:to>
    <xdr:sp macro="" textlink="">
      <xdr:nvSpPr>
        <xdr:cNvPr id="827" name="楕円 826"/>
        <xdr:cNvSpPr/>
      </xdr:nvSpPr>
      <xdr:spPr>
        <a:xfrm>
          <a:off x="21272500" y="983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153464</xdr:rowOff>
    </xdr:from>
    <xdr:ext cx="469744" cy="259045"/>
    <xdr:sp macro="" textlink="">
      <xdr:nvSpPr>
        <xdr:cNvPr id="828" name="テキスト ボックス 827"/>
        <xdr:cNvSpPr txBox="1"/>
      </xdr:nvSpPr>
      <xdr:spPr>
        <a:xfrm>
          <a:off x="21088428" y="992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83596</xdr:rowOff>
    </xdr:from>
    <xdr:to>
      <xdr:col>107</xdr:col>
      <xdr:colOff>101600</xdr:colOff>
      <xdr:row>58</xdr:row>
      <xdr:rowOff>13746</xdr:rowOff>
    </xdr:to>
    <xdr:sp macro="" textlink="">
      <xdr:nvSpPr>
        <xdr:cNvPr id="829" name="楕円 828"/>
        <xdr:cNvSpPr/>
      </xdr:nvSpPr>
      <xdr:spPr>
        <a:xfrm>
          <a:off x="20383500" y="985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4873</xdr:rowOff>
    </xdr:from>
    <xdr:ext cx="469744" cy="259045"/>
    <xdr:sp macro="" textlink="">
      <xdr:nvSpPr>
        <xdr:cNvPr id="830" name="テキスト ボックス 829"/>
        <xdr:cNvSpPr txBox="1"/>
      </xdr:nvSpPr>
      <xdr:spPr>
        <a:xfrm>
          <a:off x="20199428" y="994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72075</xdr:rowOff>
    </xdr:from>
    <xdr:to>
      <xdr:col>102</xdr:col>
      <xdr:colOff>165100</xdr:colOff>
      <xdr:row>58</xdr:row>
      <xdr:rowOff>2225</xdr:rowOff>
    </xdr:to>
    <xdr:sp macro="" textlink="">
      <xdr:nvSpPr>
        <xdr:cNvPr id="831" name="楕円 830"/>
        <xdr:cNvSpPr/>
      </xdr:nvSpPr>
      <xdr:spPr>
        <a:xfrm>
          <a:off x="19494500" y="984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164802</xdr:rowOff>
    </xdr:from>
    <xdr:ext cx="469744" cy="259045"/>
    <xdr:sp macro="" textlink="">
      <xdr:nvSpPr>
        <xdr:cNvPr id="832" name="テキスト ボックス 831"/>
        <xdr:cNvSpPr txBox="1"/>
      </xdr:nvSpPr>
      <xdr:spPr>
        <a:xfrm>
          <a:off x="19310428" y="9937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92558</xdr:rowOff>
    </xdr:from>
    <xdr:to>
      <xdr:col>98</xdr:col>
      <xdr:colOff>38100</xdr:colOff>
      <xdr:row>58</xdr:row>
      <xdr:rowOff>22708</xdr:rowOff>
    </xdr:to>
    <xdr:sp macro="" textlink="">
      <xdr:nvSpPr>
        <xdr:cNvPr id="833" name="楕円 832"/>
        <xdr:cNvSpPr/>
      </xdr:nvSpPr>
      <xdr:spPr>
        <a:xfrm>
          <a:off x="18605500" y="986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13835</xdr:rowOff>
    </xdr:from>
    <xdr:ext cx="469744" cy="259045"/>
    <xdr:sp macro="" textlink="">
      <xdr:nvSpPr>
        <xdr:cNvPr id="834" name="テキスト ボックス 833"/>
        <xdr:cNvSpPr txBox="1"/>
      </xdr:nvSpPr>
      <xdr:spPr>
        <a:xfrm>
          <a:off x="18421428" y="9957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5" name="テキスト ボックス 84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46" name="直線コネクタ 845"/>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47" name="テキスト ボックス 846"/>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48" name="直線コネクタ 847"/>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49" name="テキスト ボックス 848"/>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50" name="直線コネクタ 849"/>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51" name="テキスト ボックス 850"/>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2" name="直線コネクタ 85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3" name="テキスト ボックス 85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54" name="直線コネクタ 853"/>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55" name="テキスト ボックス 854"/>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56" name="直線コネクタ 855"/>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57" name="テキスト ボックス 856"/>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58" name="直線コネクタ 857"/>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59" name="テキスト ボックス 858"/>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1" name="テキスト ボックス 86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138652</xdr:rowOff>
    </xdr:from>
    <xdr:to>
      <xdr:col>116</xdr:col>
      <xdr:colOff>62864</xdr:colOff>
      <xdr:row>78</xdr:row>
      <xdr:rowOff>149797</xdr:rowOff>
    </xdr:to>
    <xdr:cxnSp macro="">
      <xdr:nvCxnSpPr>
        <xdr:cNvPr id="863" name="直線コネクタ 862"/>
        <xdr:cNvCxnSpPr/>
      </xdr:nvCxnSpPr>
      <xdr:spPr>
        <a:xfrm flipV="1">
          <a:off x="22159595" y="12140152"/>
          <a:ext cx="1269" cy="138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153624</xdr:rowOff>
    </xdr:from>
    <xdr:ext cx="534377" cy="259045"/>
    <xdr:sp macro="" textlink="">
      <xdr:nvSpPr>
        <xdr:cNvPr id="864" name="繰出金最小値テキスト"/>
        <xdr:cNvSpPr txBox="1"/>
      </xdr:nvSpPr>
      <xdr:spPr>
        <a:xfrm>
          <a:off x="22212300" y="1352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149797</xdr:rowOff>
    </xdr:from>
    <xdr:to>
      <xdr:col>116</xdr:col>
      <xdr:colOff>152400</xdr:colOff>
      <xdr:row>78</xdr:row>
      <xdr:rowOff>149797</xdr:rowOff>
    </xdr:to>
    <xdr:cxnSp macro="">
      <xdr:nvCxnSpPr>
        <xdr:cNvPr id="865" name="直線コネクタ 864"/>
        <xdr:cNvCxnSpPr/>
      </xdr:nvCxnSpPr>
      <xdr:spPr>
        <a:xfrm>
          <a:off x="22072600" y="1352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85329</xdr:rowOff>
    </xdr:from>
    <xdr:ext cx="534377" cy="259045"/>
    <xdr:sp macro="" textlink="">
      <xdr:nvSpPr>
        <xdr:cNvPr id="866" name="繰出金最大値テキスト"/>
        <xdr:cNvSpPr txBox="1"/>
      </xdr:nvSpPr>
      <xdr:spPr>
        <a:xfrm>
          <a:off x="22212300" y="1191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138652</xdr:rowOff>
    </xdr:from>
    <xdr:to>
      <xdr:col>116</xdr:col>
      <xdr:colOff>152400</xdr:colOff>
      <xdr:row>70</xdr:row>
      <xdr:rowOff>138652</xdr:rowOff>
    </xdr:to>
    <xdr:cxnSp macro="">
      <xdr:nvCxnSpPr>
        <xdr:cNvPr id="867" name="直線コネクタ 866"/>
        <xdr:cNvCxnSpPr/>
      </xdr:nvCxnSpPr>
      <xdr:spPr>
        <a:xfrm>
          <a:off x="22072600" y="121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61500</xdr:rowOff>
    </xdr:from>
    <xdr:to>
      <xdr:col>116</xdr:col>
      <xdr:colOff>63500</xdr:colOff>
      <xdr:row>77</xdr:row>
      <xdr:rowOff>157035</xdr:rowOff>
    </xdr:to>
    <xdr:cxnSp macro="">
      <xdr:nvCxnSpPr>
        <xdr:cNvPr id="868" name="直線コネクタ 867"/>
        <xdr:cNvCxnSpPr/>
      </xdr:nvCxnSpPr>
      <xdr:spPr>
        <a:xfrm>
          <a:off x="21323300" y="13263150"/>
          <a:ext cx="838200" cy="9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54818</xdr:rowOff>
    </xdr:from>
    <xdr:ext cx="534377" cy="259045"/>
    <xdr:sp macro="" textlink="">
      <xdr:nvSpPr>
        <xdr:cNvPr id="869" name="繰出金平均値テキスト"/>
        <xdr:cNvSpPr txBox="1"/>
      </xdr:nvSpPr>
      <xdr:spPr>
        <a:xfrm>
          <a:off x="22212300" y="12913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31941</xdr:rowOff>
    </xdr:from>
    <xdr:to>
      <xdr:col>116</xdr:col>
      <xdr:colOff>114300</xdr:colOff>
      <xdr:row>76</xdr:row>
      <xdr:rowOff>133541</xdr:rowOff>
    </xdr:to>
    <xdr:sp macro="" textlink="">
      <xdr:nvSpPr>
        <xdr:cNvPr id="870" name="フローチャート: 判断 869"/>
        <xdr:cNvSpPr/>
      </xdr:nvSpPr>
      <xdr:spPr>
        <a:xfrm>
          <a:off x="22110700" y="1306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61500</xdr:rowOff>
    </xdr:from>
    <xdr:to>
      <xdr:col>111</xdr:col>
      <xdr:colOff>177800</xdr:colOff>
      <xdr:row>77</xdr:row>
      <xdr:rowOff>67690</xdr:rowOff>
    </xdr:to>
    <xdr:cxnSp macro="">
      <xdr:nvCxnSpPr>
        <xdr:cNvPr id="871" name="直線コネクタ 870"/>
        <xdr:cNvCxnSpPr/>
      </xdr:nvCxnSpPr>
      <xdr:spPr>
        <a:xfrm flipV="1">
          <a:off x="20434300" y="13263150"/>
          <a:ext cx="889000" cy="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60325</xdr:rowOff>
    </xdr:from>
    <xdr:to>
      <xdr:col>112</xdr:col>
      <xdr:colOff>38100</xdr:colOff>
      <xdr:row>76</xdr:row>
      <xdr:rowOff>161925</xdr:rowOff>
    </xdr:to>
    <xdr:sp macro="" textlink="">
      <xdr:nvSpPr>
        <xdr:cNvPr id="872" name="フローチャート: 判断 871"/>
        <xdr:cNvSpPr/>
      </xdr:nvSpPr>
      <xdr:spPr>
        <a:xfrm>
          <a:off x="212725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7002</xdr:rowOff>
    </xdr:from>
    <xdr:ext cx="534377" cy="259045"/>
    <xdr:sp macro="" textlink="">
      <xdr:nvSpPr>
        <xdr:cNvPr id="873" name="テキスト ボックス 872"/>
        <xdr:cNvSpPr txBox="1"/>
      </xdr:nvSpPr>
      <xdr:spPr>
        <a:xfrm>
          <a:off x="21056111" y="1286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149701</xdr:rowOff>
    </xdr:from>
    <xdr:to>
      <xdr:col>107</xdr:col>
      <xdr:colOff>50800</xdr:colOff>
      <xdr:row>77</xdr:row>
      <xdr:rowOff>67690</xdr:rowOff>
    </xdr:to>
    <xdr:cxnSp macro="">
      <xdr:nvCxnSpPr>
        <xdr:cNvPr id="874" name="直線コネクタ 873"/>
        <xdr:cNvCxnSpPr/>
      </xdr:nvCxnSpPr>
      <xdr:spPr>
        <a:xfrm>
          <a:off x="19545300" y="13179901"/>
          <a:ext cx="889000" cy="8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20796</xdr:rowOff>
    </xdr:from>
    <xdr:to>
      <xdr:col>107</xdr:col>
      <xdr:colOff>101600</xdr:colOff>
      <xdr:row>76</xdr:row>
      <xdr:rowOff>122396</xdr:rowOff>
    </xdr:to>
    <xdr:sp macro="" textlink="">
      <xdr:nvSpPr>
        <xdr:cNvPr id="875" name="フローチャート: 判断 874"/>
        <xdr:cNvSpPr/>
      </xdr:nvSpPr>
      <xdr:spPr>
        <a:xfrm>
          <a:off x="20383500" y="130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138923</xdr:rowOff>
    </xdr:from>
    <xdr:ext cx="534377" cy="259045"/>
    <xdr:sp macro="" textlink="">
      <xdr:nvSpPr>
        <xdr:cNvPr id="876" name="テキスト ボックス 875"/>
        <xdr:cNvSpPr txBox="1"/>
      </xdr:nvSpPr>
      <xdr:spPr>
        <a:xfrm>
          <a:off x="20167111" y="1282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92075</xdr:rowOff>
    </xdr:from>
    <xdr:to>
      <xdr:col>102</xdr:col>
      <xdr:colOff>114300</xdr:colOff>
      <xdr:row>76</xdr:row>
      <xdr:rowOff>149701</xdr:rowOff>
    </xdr:to>
    <xdr:cxnSp macro="">
      <xdr:nvCxnSpPr>
        <xdr:cNvPr id="877" name="直線コネクタ 876"/>
        <xdr:cNvCxnSpPr/>
      </xdr:nvCxnSpPr>
      <xdr:spPr>
        <a:xfrm>
          <a:off x="18656300" y="12950825"/>
          <a:ext cx="889000" cy="22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143573</xdr:rowOff>
    </xdr:from>
    <xdr:to>
      <xdr:col>102</xdr:col>
      <xdr:colOff>165100</xdr:colOff>
      <xdr:row>75</xdr:row>
      <xdr:rowOff>73723</xdr:rowOff>
    </xdr:to>
    <xdr:sp macro="" textlink="">
      <xdr:nvSpPr>
        <xdr:cNvPr id="878" name="フローチャート: 判断 877"/>
        <xdr:cNvSpPr/>
      </xdr:nvSpPr>
      <xdr:spPr>
        <a:xfrm>
          <a:off x="19494500" y="1283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90250</xdr:rowOff>
    </xdr:from>
    <xdr:ext cx="534377" cy="259045"/>
    <xdr:sp macro="" textlink="">
      <xdr:nvSpPr>
        <xdr:cNvPr id="879" name="テキスト ボックス 878"/>
        <xdr:cNvSpPr txBox="1"/>
      </xdr:nvSpPr>
      <xdr:spPr>
        <a:xfrm>
          <a:off x="19278111" y="1260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155956</xdr:rowOff>
    </xdr:from>
    <xdr:to>
      <xdr:col>98</xdr:col>
      <xdr:colOff>38100</xdr:colOff>
      <xdr:row>75</xdr:row>
      <xdr:rowOff>86106</xdr:rowOff>
    </xdr:to>
    <xdr:sp macro="" textlink="">
      <xdr:nvSpPr>
        <xdr:cNvPr id="880" name="フローチャート: 判断 879"/>
        <xdr:cNvSpPr/>
      </xdr:nvSpPr>
      <xdr:spPr>
        <a:xfrm>
          <a:off x="18605500" y="12843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102633</xdr:rowOff>
    </xdr:from>
    <xdr:ext cx="534377" cy="259045"/>
    <xdr:sp macro="" textlink="">
      <xdr:nvSpPr>
        <xdr:cNvPr id="881" name="テキスト ボックス 880"/>
        <xdr:cNvSpPr txBox="1"/>
      </xdr:nvSpPr>
      <xdr:spPr>
        <a:xfrm>
          <a:off x="18389111" y="1261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106235</xdr:rowOff>
    </xdr:from>
    <xdr:to>
      <xdr:col>116</xdr:col>
      <xdr:colOff>114300</xdr:colOff>
      <xdr:row>78</xdr:row>
      <xdr:rowOff>36385</xdr:rowOff>
    </xdr:to>
    <xdr:sp macro="" textlink="">
      <xdr:nvSpPr>
        <xdr:cNvPr id="887" name="楕円 886"/>
        <xdr:cNvSpPr/>
      </xdr:nvSpPr>
      <xdr:spPr>
        <a:xfrm>
          <a:off x="22110700" y="1330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84662</xdr:rowOff>
    </xdr:from>
    <xdr:ext cx="534377" cy="259045"/>
    <xdr:sp macro="" textlink="">
      <xdr:nvSpPr>
        <xdr:cNvPr id="888" name="繰出金該当値テキスト"/>
        <xdr:cNvSpPr txBox="1"/>
      </xdr:nvSpPr>
      <xdr:spPr>
        <a:xfrm>
          <a:off x="22212300" y="1328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10700</xdr:rowOff>
    </xdr:from>
    <xdr:to>
      <xdr:col>112</xdr:col>
      <xdr:colOff>38100</xdr:colOff>
      <xdr:row>77</xdr:row>
      <xdr:rowOff>112300</xdr:rowOff>
    </xdr:to>
    <xdr:sp macro="" textlink="">
      <xdr:nvSpPr>
        <xdr:cNvPr id="889" name="楕円 888"/>
        <xdr:cNvSpPr/>
      </xdr:nvSpPr>
      <xdr:spPr>
        <a:xfrm>
          <a:off x="21272500" y="132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103427</xdr:rowOff>
    </xdr:from>
    <xdr:ext cx="534377" cy="259045"/>
    <xdr:sp macro="" textlink="">
      <xdr:nvSpPr>
        <xdr:cNvPr id="890" name="テキスト ボックス 889"/>
        <xdr:cNvSpPr txBox="1"/>
      </xdr:nvSpPr>
      <xdr:spPr>
        <a:xfrm>
          <a:off x="21056111" y="1330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16890</xdr:rowOff>
    </xdr:from>
    <xdr:to>
      <xdr:col>107</xdr:col>
      <xdr:colOff>101600</xdr:colOff>
      <xdr:row>77</xdr:row>
      <xdr:rowOff>118490</xdr:rowOff>
    </xdr:to>
    <xdr:sp macro="" textlink="">
      <xdr:nvSpPr>
        <xdr:cNvPr id="891" name="楕円 890"/>
        <xdr:cNvSpPr/>
      </xdr:nvSpPr>
      <xdr:spPr>
        <a:xfrm>
          <a:off x="20383500" y="1321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109617</xdr:rowOff>
    </xdr:from>
    <xdr:ext cx="534377" cy="259045"/>
    <xdr:sp macro="" textlink="">
      <xdr:nvSpPr>
        <xdr:cNvPr id="892" name="テキスト ボックス 891"/>
        <xdr:cNvSpPr txBox="1"/>
      </xdr:nvSpPr>
      <xdr:spPr>
        <a:xfrm>
          <a:off x="20167111" y="1331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98901</xdr:rowOff>
    </xdr:from>
    <xdr:to>
      <xdr:col>102</xdr:col>
      <xdr:colOff>165100</xdr:colOff>
      <xdr:row>77</xdr:row>
      <xdr:rowOff>29051</xdr:rowOff>
    </xdr:to>
    <xdr:sp macro="" textlink="">
      <xdr:nvSpPr>
        <xdr:cNvPr id="893" name="楕円 892"/>
        <xdr:cNvSpPr/>
      </xdr:nvSpPr>
      <xdr:spPr>
        <a:xfrm>
          <a:off x="19494500" y="1312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20178</xdr:rowOff>
    </xdr:from>
    <xdr:ext cx="534377" cy="259045"/>
    <xdr:sp macro="" textlink="">
      <xdr:nvSpPr>
        <xdr:cNvPr id="894" name="テキスト ボックス 893"/>
        <xdr:cNvSpPr txBox="1"/>
      </xdr:nvSpPr>
      <xdr:spPr>
        <a:xfrm>
          <a:off x="19278111" y="1322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41275</xdr:rowOff>
    </xdr:from>
    <xdr:to>
      <xdr:col>98</xdr:col>
      <xdr:colOff>38100</xdr:colOff>
      <xdr:row>75</xdr:row>
      <xdr:rowOff>142875</xdr:rowOff>
    </xdr:to>
    <xdr:sp macro="" textlink="">
      <xdr:nvSpPr>
        <xdr:cNvPr id="895" name="楕円 894"/>
        <xdr:cNvSpPr/>
      </xdr:nvSpPr>
      <xdr:spPr>
        <a:xfrm>
          <a:off x="18605500" y="1290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134002</xdr:rowOff>
    </xdr:from>
    <xdr:ext cx="534377" cy="259045"/>
    <xdr:sp macro="" textlink="">
      <xdr:nvSpPr>
        <xdr:cNvPr id="896" name="テキスト ボックス 895"/>
        <xdr:cNvSpPr txBox="1"/>
      </xdr:nvSpPr>
      <xdr:spPr>
        <a:xfrm>
          <a:off x="18389111" y="1299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人件費は、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元年度は定年退職者数の増などにより増加した。今後は、</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会計年度任用職員制度の影響によ</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る増加が見込まれる。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物件費は、民間委託の推進等により増加傾向にあり、今後もこの傾向が続く見込である。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扶助費は、私立保育所運営経費などが待機児童対策</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、幼児教育・保育無償化</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等の子育て施策の充実により増えており、暫くはこの傾向が続く見込である。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普通建設事業費は、事業進捗により年度間の変動が大きいが、今後は公共施設の改修・改築需要の増大などに伴い増えていき、高い水準で推移することが見込まれる。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繰出金は、国民健康保険事業会計繰出金が社会保険への移行などによる被保険者数の減少で減少傾向にあるが、高齢化の進展により、介護保険会計・後期高齢者医療会計への繰出金が増加傾向にあり、今後もこの傾向が続く見込である。</a:t>
          </a:r>
          <a:endParaRPr kumimoji="1" lang="ja-JP" altLang="en-US" sz="13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東京都練馬区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739,435
717,945
48.08
270,678,435
264,703,844
5,739,160
174,410,652
48,705,450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25972</xdr:rowOff>
    </xdr:from>
    <xdr:to>
      <xdr:col>24</xdr:col>
      <xdr:colOff>62865</xdr:colOff>
      <xdr:row>38</xdr:row>
      <xdr:rowOff>15304</xdr:rowOff>
    </xdr:to>
    <xdr:cxnSp macro="">
      <xdr:nvCxnSpPr>
        <xdr:cNvPr id="55" name="直線コネクタ 54"/>
        <xdr:cNvCxnSpPr/>
      </xdr:nvCxnSpPr>
      <xdr:spPr>
        <a:xfrm flipV="1">
          <a:off x="4633595" y="5169472"/>
          <a:ext cx="1270" cy="1360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19131</xdr:rowOff>
    </xdr:from>
    <xdr:ext cx="469744" cy="259045"/>
    <xdr:sp macro="" textlink="">
      <xdr:nvSpPr>
        <xdr:cNvPr id="56" name="議会費最小値テキスト"/>
        <xdr:cNvSpPr txBox="1"/>
      </xdr:nvSpPr>
      <xdr:spPr>
        <a:xfrm>
          <a:off x="4686300" y="653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15304</xdr:rowOff>
    </xdr:from>
    <xdr:to>
      <xdr:col>24</xdr:col>
      <xdr:colOff>152400</xdr:colOff>
      <xdr:row>38</xdr:row>
      <xdr:rowOff>15304</xdr:rowOff>
    </xdr:to>
    <xdr:cxnSp macro="">
      <xdr:nvCxnSpPr>
        <xdr:cNvPr id="57" name="直線コネクタ 56"/>
        <xdr:cNvCxnSpPr/>
      </xdr:nvCxnSpPr>
      <xdr:spPr>
        <a:xfrm>
          <a:off x="4546600" y="653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144099</xdr:rowOff>
    </xdr:from>
    <xdr:ext cx="469744" cy="259045"/>
    <xdr:sp macro="" textlink="">
      <xdr:nvSpPr>
        <xdr:cNvPr id="58" name="議会費最大値テキスト"/>
        <xdr:cNvSpPr txBox="1"/>
      </xdr:nvSpPr>
      <xdr:spPr>
        <a:xfrm>
          <a:off x="4686300" y="494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25972</xdr:rowOff>
    </xdr:from>
    <xdr:to>
      <xdr:col>24</xdr:col>
      <xdr:colOff>152400</xdr:colOff>
      <xdr:row>30</xdr:row>
      <xdr:rowOff>25972</xdr:rowOff>
    </xdr:to>
    <xdr:cxnSp macro="">
      <xdr:nvCxnSpPr>
        <xdr:cNvPr id="59" name="直線コネクタ 58"/>
        <xdr:cNvCxnSpPr/>
      </xdr:nvCxnSpPr>
      <xdr:spPr>
        <a:xfrm>
          <a:off x="4546600" y="5169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127698</xdr:rowOff>
    </xdr:from>
    <xdr:to>
      <xdr:col>24</xdr:col>
      <xdr:colOff>63500</xdr:colOff>
      <xdr:row>37</xdr:row>
      <xdr:rowOff>128079</xdr:rowOff>
    </xdr:to>
    <xdr:cxnSp macro="">
      <xdr:nvCxnSpPr>
        <xdr:cNvPr id="60" name="直線コネクタ 59"/>
        <xdr:cNvCxnSpPr/>
      </xdr:nvCxnSpPr>
      <xdr:spPr>
        <a:xfrm flipV="1">
          <a:off x="3797300" y="6471348"/>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2430</xdr:rowOff>
    </xdr:from>
    <xdr:ext cx="469744" cy="259045"/>
    <xdr:sp macro="" textlink="">
      <xdr:nvSpPr>
        <xdr:cNvPr id="61" name="議会費平均値テキスト"/>
        <xdr:cNvSpPr txBox="1"/>
      </xdr:nvSpPr>
      <xdr:spPr>
        <a:xfrm>
          <a:off x="4686300" y="6174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151003</xdr:rowOff>
    </xdr:from>
    <xdr:to>
      <xdr:col>24</xdr:col>
      <xdr:colOff>114300</xdr:colOff>
      <xdr:row>37</xdr:row>
      <xdr:rowOff>81153</xdr:rowOff>
    </xdr:to>
    <xdr:sp macro="" textlink="">
      <xdr:nvSpPr>
        <xdr:cNvPr id="62" name="フローチャート: 判断 61"/>
        <xdr:cNvSpPr/>
      </xdr:nvSpPr>
      <xdr:spPr>
        <a:xfrm>
          <a:off x="4584700" y="632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128079</xdr:rowOff>
    </xdr:from>
    <xdr:to>
      <xdr:col>19</xdr:col>
      <xdr:colOff>177800</xdr:colOff>
      <xdr:row>37</xdr:row>
      <xdr:rowOff>132271</xdr:rowOff>
    </xdr:to>
    <xdr:cxnSp macro="">
      <xdr:nvCxnSpPr>
        <xdr:cNvPr id="63" name="直線コネクタ 62"/>
        <xdr:cNvCxnSpPr/>
      </xdr:nvCxnSpPr>
      <xdr:spPr>
        <a:xfrm flipV="1">
          <a:off x="2908300" y="6471729"/>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148527</xdr:rowOff>
    </xdr:from>
    <xdr:to>
      <xdr:col>20</xdr:col>
      <xdr:colOff>38100</xdr:colOff>
      <xdr:row>37</xdr:row>
      <xdr:rowOff>78677</xdr:rowOff>
    </xdr:to>
    <xdr:sp macro="" textlink="">
      <xdr:nvSpPr>
        <xdr:cNvPr id="64" name="フローチャート: 判断 63"/>
        <xdr:cNvSpPr/>
      </xdr:nvSpPr>
      <xdr:spPr>
        <a:xfrm>
          <a:off x="37465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95204</xdr:rowOff>
    </xdr:from>
    <xdr:ext cx="469744" cy="259045"/>
    <xdr:sp macro="" textlink="">
      <xdr:nvSpPr>
        <xdr:cNvPr id="65" name="テキスト ボックス 64"/>
        <xdr:cNvSpPr txBox="1"/>
      </xdr:nvSpPr>
      <xdr:spPr>
        <a:xfrm>
          <a:off x="3562428" y="609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114554</xdr:rowOff>
    </xdr:from>
    <xdr:to>
      <xdr:col>15</xdr:col>
      <xdr:colOff>50800</xdr:colOff>
      <xdr:row>37</xdr:row>
      <xdr:rowOff>132271</xdr:rowOff>
    </xdr:to>
    <xdr:cxnSp macro="">
      <xdr:nvCxnSpPr>
        <xdr:cNvPr id="66" name="直線コネクタ 65"/>
        <xdr:cNvCxnSpPr/>
      </xdr:nvCxnSpPr>
      <xdr:spPr>
        <a:xfrm>
          <a:off x="2019300" y="6458204"/>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146812</xdr:rowOff>
    </xdr:from>
    <xdr:to>
      <xdr:col>15</xdr:col>
      <xdr:colOff>101600</xdr:colOff>
      <xdr:row>37</xdr:row>
      <xdr:rowOff>76962</xdr:rowOff>
    </xdr:to>
    <xdr:sp macro="" textlink="">
      <xdr:nvSpPr>
        <xdr:cNvPr id="67" name="フローチャート: 判断 66"/>
        <xdr:cNvSpPr/>
      </xdr:nvSpPr>
      <xdr:spPr>
        <a:xfrm>
          <a:off x="2857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93489</xdr:rowOff>
    </xdr:from>
    <xdr:ext cx="469744" cy="259045"/>
    <xdr:sp macro="" textlink="">
      <xdr:nvSpPr>
        <xdr:cNvPr id="68" name="テキスト ボックス 67"/>
        <xdr:cNvSpPr txBox="1"/>
      </xdr:nvSpPr>
      <xdr:spPr>
        <a:xfrm>
          <a:off x="2673428" y="609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92647</xdr:rowOff>
    </xdr:from>
    <xdr:to>
      <xdr:col>10</xdr:col>
      <xdr:colOff>114300</xdr:colOff>
      <xdr:row>37</xdr:row>
      <xdr:rowOff>114554</xdr:rowOff>
    </xdr:to>
    <xdr:cxnSp macro="">
      <xdr:nvCxnSpPr>
        <xdr:cNvPr id="69" name="直線コネクタ 68"/>
        <xdr:cNvCxnSpPr/>
      </xdr:nvCxnSpPr>
      <xdr:spPr>
        <a:xfrm>
          <a:off x="1130300" y="6436297"/>
          <a:ext cx="889000" cy="2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133858</xdr:rowOff>
    </xdr:from>
    <xdr:to>
      <xdr:col>10</xdr:col>
      <xdr:colOff>165100</xdr:colOff>
      <xdr:row>37</xdr:row>
      <xdr:rowOff>64008</xdr:rowOff>
    </xdr:to>
    <xdr:sp macro="" textlink="">
      <xdr:nvSpPr>
        <xdr:cNvPr id="70" name="フローチャート: 判断 69"/>
        <xdr:cNvSpPr/>
      </xdr:nvSpPr>
      <xdr:spPr>
        <a:xfrm>
          <a:off x="1968500" y="630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80535</xdr:rowOff>
    </xdr:from>
    <xdr:ext cx="469744" cy="259045"/>
    <xdr:sp macro="" textlink="">
      <xdr:nvSpPr>
        <xdr:cNvPr id="71" name="テキスト ボックス 70"/>
        <xdr:cNvSpPr txBox="1"/>
      </xdr:nvSpPr>
      <xdr:spPr>
        <a:xfrm>
          <a:off x="1784428" y="608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108331</xdr:rowOff>
    </xdr:from>
    <xdr:to>
      <xdr:col>6</xdr:col>
      <xdr:colOff>38100</xdr:colOff>
      <xdr:row>37</xdr:row>
      <xdr:rowOff>38481</xdr:rowOff>
    </xdr:to>
    <xdr:sp macro="" textlink="">
      <xdr:nvSpPr>
        <xdr:cNvPr id="72" name="フローチャート: 判断 71"/>
        <xdr:cNvSpPr/>
      </xdr:nvSpPr>
      <xdr:spPr>
        <a:xfrm>
          <a:off x="1079500" y="628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55008</xdr:rowOff>
    </xdr:from>
    <xdr:ext cx="469744" cy="259045"/>
    <xdr:sp macro="" textlink="">
      <xdr:nvSpPr>
        <xdr:cNvPr id="73" name="テキスト ボックス 72"/>
        <xdr:cNvSpPr txBox="1"/>
      </xdr:nvSpPr>
      <xdr:spPr>
        <a:xfrm>
          <a:off x="895428" y="605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76898</xdr:rowOff>
    </xdr:from>
    <xdr:to>
      <xdr:col>24</xdr:col>
      <xdr:colOff>114300</xdr:colOff>
      <xdr:row>38</xdr:row>
      <xdr:rowOff>7048</xdr:rowOff>
    </xdr:to>
    <xdr:sp macro="" textlink="">
      <xdr:nvSpPr>
        <xdr:cNvPr id="79" name="楕円 78"/>
        <xdr:cNvSpPr/>
      </xdr:nvSpPr>
      <xdr:spPr>
        <a:xfrm>
          <a:off x="4584700" y="642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163275</xdr:rowOff>
    </xdr:from>
    <xdr:ext cx="469744" cy="259045"/>
    <xdr:sp macro="" textlink="">
      <xdr:nvSpPr>
        <xdr:cNvPr id="80" name="議会費該当値テキスト"/>
        <xdr:cNvSpPr txBox="1"/>
      </xdr:nvSpPr>
      <xdr:spPr>
        <a:xfrm>
          <a:off x="4686300" y="633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77279</xdr:rowOff>
    </xdr:from>
    <xdr:to>
      <xdr:col>20</xdr:col>
      <xdr:colOff>38100</xdr:colOff>
      <xdr:row>38</xdr:row>
      <xdr:rowOff>7429</xdr:rowOff>
    </xdr:to>
    <xdr:sp macro="" textlink="">
      <xdr:nvSpPr>
        <xdr:cNvPr id="81" name="楕円 80"/>
        <xdr:cNvSpPr/>
      </xdr:nvSpPr>
      <xdr:spPr>
        <a:xfrm>
          <a:off x="3746500" y="642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170007</xdr:rowOff>
    </xdr:from>
    <xdr:ext cx="469744" cy="259045"/>
    <xdr:sp macro="" textlink="">
      <xdr:nvSpPr>
        <xdr:cNvPr id="82" name="テキスト ボックス 81"/>
        <xdr:cNvSpPr txBox="1"/>
      </xdr:nvSpPr>
      <xdr:spPr>
        <a:xfrm>
          <a:off x="3562428" y="651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81471</xdr:rowOff>
    </xdr:from>
    <xdr:to>
      <xdr:col>15</xdr:col>
      <xdr:colOff>101600</xdr:colOff>
      <xdr:row>38</xdr:row>
      <xdr:rowOff>11621</xdr:rowOff>
    </xdr:to>
    <xdr:sp macro="" textlink="">
      <xdr:nvSpPr>
        <xdr:cNvPr id="83" name="楕円 82"/>
        <xdr:cNvSpPr/>
      </xdr:nvSpPr>
      <xdr:spPr>
        <a:xfrm>
          <a:off x="2857500" y="642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2747</xdr:rowOff>
    </xdr:from>
    <xdr:ext cx="469744" cy="259045"/>
    <xdr:sp macro="" textlink="">
      <xdr:nvSpPr>
        <xdr:cNvPr id="84" name="テキスト ボックス 83"/>
        <xdr:cNvSpPr txBox="1"/>
      </xdr:nvSpPr>
      <xdr:spPr>
        <a:xfrm>
          <a:off x="2673428" y="65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63754</xdr:rowOff>
    </xdr:from>
    <xdr:to>
      <xdr:col>10</xdr:col>
      <xdr:colOff>165100</xdr:colOff>
      <xdr:row>37</xdr:row>
      <xdr:rowOff>165354</xdr:rowOff>
    </xdr:to>
    <xdr:sp macro="" textlink="">
      <xdr:nvSpPr>
        <xdr:cNvPr id="85" name="楕円 84"/>
        <xdr:cNvSpPr/>
      </xdr:nvSpPr>
      <xdr:spPr>
        <a:xfrm>
          <a:off x="1968500" y="640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156481</xdr:rowOff>
    </xdr:from>
    <xdr:ext cx="469744" cy="259045"/>
    <xdr:sp macro="" textlink="">
      <xdr:nvSpPr>
        <xdr:cNvPr id="86" name="テキスト ボックス 85"/>
        <xdr:cNvSpPr txBox="1"/>
      </xdr:nvSpPr>
      <xdr:spPr>
        <a:xfrm>
          <a:off x="1784428" y="650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41847</xdr:rowOff>
    </xdr:from>
    <xdr:to>
      <xdr:col>6</xdr:col>
      <xdr:colOff>38100</xdr:colOff>
      <xdr:row>37</xdr:row>
      <xdr:rowOff>143447</xdr:rowOff>
    </xdr:to>
    <xdr:sp macro="" textlink="">
      <xdr:nvSpPr>
        <xdr:cNvPr id="87" name="楕円 86"/>
        <xdr:cNvSpPr/>
      </xdr:nvSpPr>
      <xdr:spPr>
        <a:xfrm>
          <a:off x="1079500" y="638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134573</xdr:rowOff>
    </xdr:from>
    <xdr:ext cx="469744" cy="259045"/>
    <xdr:sp macro="" textlink="">
      <xdr:nvSpPr>
        <xdr:cNvPr id="88" name="テキスト ボックス 87"/>
        <xdr:cNvSpPr txBox="1"/>
      </xdr:nvSpPr>
      <xdr:spPr>
        <a:xfrm>
          <a:off x="895428"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9" name="テキスト ボックス 98"/>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1" name="テキスト ボックス 100"/>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147244</xdr:rowOff>
    </xdr:from>
    <xdr:to>
      <xdr:col>24</xdr:col>
      <xdr:colOff>62865</xdr:colOff>
      <xdr:row>59</xdr:row>
      <xdr:rowOff>63664</xdr:rowOff>
    </xdr:to>
    <xdr:cxnSp macro="">
      <xdr:nvCxnSpPr>
        <xdr:cNvPr id="115" name="直線コネクタ 114"/>
        <xdr:cNvCxnSpPr/>
      </xdr:nvCxnSpPr>
      <xdr:spPr>
        <a:xfrm flipV="1">
          <a:off x="4633595" y="8719744"/>
          <a:ext cx="1270" cy="1459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67491</xdr:rowOff>
    </xdr:from>
    <xdr:ext cx="534377" cy="259045"/>
    <xdr:sp macro="" textlink="">
      <xdr:nvSpPr>
        <xdr:cNvPr id="116" name="総務費最小値テキスト"/>
        <xdr:cNvSpPr txBox="1"/>
      </xdr:nvSpPr>
      <xdr:spPr>
        <a:xfrm>
          <a:off x="4686300" y="1018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63664</xdr:rowOff>
    </xdr:from>
    <xdr:to>
      <xdr:col>24</xdr:col>
      <xdr:colOff>152400</xdr:colOff>
      <xdr:row>59</xdr:row>
      <xdr:rowOff>63664</xdr:rowOff>
    </xdr:to>
    <xdr:cxnSp macro="">
      <xdr:nvCxnSpPr>
        <xdr:cNvPr id="117" name="直線コネクタ 116"/>
        <xdr:cNvCxnSpPr/>
      </xdr:nvCxnSpPr>
      <xdr:spPr>
        <a:xfrm>
          <a:off x="4546600" y="10179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93921</xdr:rowOff>
    </xdr:from>
    <xdr:ext cx="599010" cy="259045"/>
    <xdr:sp macro="" textlink="">
      <xdr:nvSpPr>
        <xdr:cNvPr id="118" name="総務費最大値テキスト"/>
        <xdr:cNvSpPr txBox="1"/>
      </xdr:nvSpPr>
      <xdr:spPr>
        <a:xfrm>
          <a:off x="4686300" y="8494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167,307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147244</xdr:rowOff>
    </xdr:from>
    <xdr:to>
      <xdr:col>24</xdr:col>
      <xdr:colOff>152400</xdr:colOff>
      <xdr:row>50</xdr:row>
      <xdr:rowOff>147244</xdr:rowOff>
    </xdr:to>
    <xdr:cxnSp macro="">
      <xdr:nvCxnSpPr>
        <xdr:cNvPr id="119" name="直線コネクタ 118"/>
        <xdr:cNvCxnSpPr/>
      </xdr:nvCxnSpPr>
      <xdr:spPr>
        <a:xfrm>
          <a:off x="4546600" y="8719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63664</xdr:rowOff>
    </xdr:from>
    <xdr:to>
      <xdr:col>24</xdr:col>
      <xdr:colOff>63500</xdr:colOff>
      <xdr:row>59</xdr:row>
      <xdr:rowOff>110831</xdr:rowOff>
    </xdr:to>
    <xdr:cxnSp macro="">
      <xdr:nvCxnSpPr>
        <xdr:cNvPr id="120" name="直線コネクタ 119"/>
        <xdr:cNvCxnSpPr/>
      </xdr:nvCxnSpPr>
      <xdr:spPr>
        <a:xfrm flipV="1">
          <a:off x="3797300" y="10179214"/>
          <a:ext cx="838200" cy="4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33421</xdr:rowOff>
    </xdr:from>
    <xdr:ext cx="534377" cy="259045"/>
    <xdr:sp macro="" textlink="">
      <xdr:nvSpPr>
        <xdr:cNvPr id="121" name="総務費平均値テキスト"/>
        <xdr:cNvSpPr txBox="1"/>
      </xdr:nvSpPr>
      <xdr:spPr>
        <a:xfrm>
          <a:off x="4686300" y="9806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10544</xdr:rowOff>
    </xdr:from>
    <xdr:to>
      <xdr:col>24</xdr:col>
      <xdr:colOff>114300</xdr:colOff>
      <xdr:row>58</xdr:row>
      <xdr:rowOff>112144</xdr:rowOff>
    </xdr:to>
    <xdr:sp macro="" textlink="">
      <xdr:nvSpPr>
        <xdr:cNvPr id="122" name="フローチャート: 判断 121"/>
        <xdr:cNvSpPr/>
      </xdr:nvSpPr>
      <xdr:spPr>
        <a:xfrm>
          <a:off x="4584700" y="995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110831</xdr:rowOff>
    </xdr:from>
    <xdr:to>
      <xdr:col>19</xdr:col>
      <xdr:colOff>177800</xdr:colOff>
      <xdr:row>59</xdr:row>
      <xdr:rowOff>126333</xdr:rowOff>
    </xdr:to>
    <xdr:cxnSp macro="">
      <xdr:nvCxnSpPr>
        <xdr:cNvPr id="123" name="直線コネクタ 122"/>
        <xdr:cNvCxnSpPr/>
      </xdr:nvCxnSpPr>
      <xdr:spPr>
        <a:xfrm flipV="1">
          <a:off x="2908300" y="10226381"/>
          <a:ext cx="889000" cy="1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20124</xdr:rowOff>
    </xdr:from>
    <xdr:to>
      <xdr:col>20</xdr:col>
      <xdr:colOff>38100</xdr:colOff>
      <xdr:row>58</xdr:row>
      <xdr:rowOff>121724</xdr:rowOff>
    </xdr:to>
    <xdr:sp macro="" textlink="">
      <xdr:nvSpPr>
        <xdr:cNvPr id="124" name="フローチャート: 判断 123"/>
        <xdr:cNvSpPr/>
      </xdr:nvSpPr>
      <xdr:spPr>
        <a:xfrm>
          <a:off x="3746500" y="996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138251</xdr:rowOff>
    </xdr:from>
    <xdr:ext cx="534377" cy="259045"/>
    <xdr:sp macro="" textlink="">
      <xdr:nvSpPr>
        <xdr:cNvPr id="125" name="テキスト ボックス 124"/>
        <xdr:cNvSpPr txBox="1"/>
      </xdr:nvSpPr>
      <xdr:spPr>
        <a:xfrm>
          <a:off x="3530111" y="973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72785</xdr:rowOff>
    </xdr:from>
    <xdr:to>
      <xdr:col>15</xdr:col>
      <xdr:colOff>50800</xdr:colOff>
      <xdr:row>59</xdr:row>
      <xdr:rowOff>126333</xdr:rowOff>
    </xdr:to>
    <xdr:cxnSp macro="">
      <xdr:nvCxnSpPr>
        <xdr:cNvPr id="126" name="直線コネクタ 125"/>
        <xdr:cNvCxnSpPr/>
      </xdr:nvCxnSpPr>
      <xdr:spPr>
        <a:xfrm>
          <a:off x="2019300" y="10188335"/>
          <a:ext cx="889000" cy="5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50027</xdr:rowOff>
    </xdr:from>
    <xdr:to>
      <xdr:col>15</xdr:col>
      <xdr:colOff>101600</xdr:colOff>
      <xdr:row>58</xdr:row>
      <xdr:rowOff>151627</xdr:rowOff>
    </xdr:to>
    <xdr:sp macro="" textlink="">
      <xdr:nvSpPr>
        <xdr:cNvPr id="127" name="フローチャート: 判断 126"/>
        <xdr:cNvSpPr/>
      </xdr:nvSpPr>
      <xdr:spPr>
        <a:xfrm>
          <a:off x="2857500" y="999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168154</xdr:rowOff>
    </xdr:from>
    <xdr:ext cx="534377" cy="259045"/>
    <xdr:sp macro="" textlink="">
      <xdr:nvSpPr>
        <xdr:cNvPr id="128" name="テキスト ボックス 127"/>
        <xdr:cNvSpPr txBox="1"/>
      </xdr:nvSpPr>
      <xdr:spPr>
        <a:xfrm>
          <a:off x="2641111" y="976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14319</xdr:rowOff>
    </xdr:from>
    <xdr:to>
      <xdr:col>10</xdr:col>
      <xdr:colOff>114300</xdr:colOff>
      <xdr:row>59</xdr:row>
      <xdr:rowOff>72785</xdr:rowOff>
    </xdr:to>
    <xdr:cxnSp macro="">
      <xdr:nvCxnSpPr>
        <xdr:cNvPr id="129" name="直線コネクタ 128"/>
        <xdr:cNvCxnSpPr/>
      </xdr:nvCxnSpPr>
      <xdr:spPr>
        <a:xfrm>
          <a:off x="1130300" y="10129869"/>
          <a:ext cx="889000" cy="5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24467</xdr:rowOff>
    </xdr:from>
    <xdr:to>
      <xdr:col>10</xdr:col>
      <xdr:colOff>165100</xdr:colOff>
      <xdr:row>58</xdr:row>
      <xdr:rowOff>126067</xdr:rowOff>
    </xdr:to>
    <xdr:sp macro="" textlink="">
      <xdr:nvSpPr>
        <xdr:cNvPr id="130" name="フローチャート: 判断 129"/>
        <xdr:cNvSpPr/>
      </xdr:nvSpPr>
      <xdr:spPr>
        <a:xfrm>
          <a:off x="1968500" y="99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142594</xdr:rowOff>
    </xdr:from>
    <xdr:ext cx="534377" cy="259045"/>
    <xdr:sp macro="" textlink="">
      <xdr:nvSpPr>
        <xdr:cNvPr id="131" name="テキスト ボックス 130"/>
        <xdr:cNvSpPr txBox="1"/>
      </xdr:nvSpPr>
      <xdr:spPr>
        <a:xfrm>
          <a:off x="1752111" y="974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171152</xdr:rowOff>
    </xdr:from>
    <xdr:to>
      <xdr:col>6</xdr:col>
      <xdr:colOff>38100</xdr:colOff>
      <xdr:row>58</xdr:row>
      <xdr:rowOff>101302</xdr:rowOff>
    </xdr:to>
    <xdr:sp macro="" textlink="">
      <xdr:nvSpPr>
        <xdr:cNvPr id="132" name="フローチャート: 判断 131"/>
        <xdr:cNvSpPr/>
      </xdr:nvSpPr>
      <xdr:spPr>
        <a:xfrm>
          <a:off x="1079500" y="99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117829</xdr:rowOff>
    </xdr:from>
    <xdr:ext cx="534377" cy="259045"/>
    <xdr:sp macro="" textlink="">
      <xdr:nvSpPr>
        <xdr:cNvPr id="133" name="テキスト ボックス 132"/>
        <xdr:cNvSpPr txBox="1"/>
      </xdr:nvSpPr>
      <xdr:spPr>
        <a:xfrm>
          <a:off x="863111" y="971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12864</xdr:rowOff>
    </xdr:from>
    <xdr:to>
      <xdr:col>24</xdr:col>
      <xdr:colOff>114300</xdr:colOff>
      <xdr:row>59</xdr:row>
      <xdr:rowOff>114464</xdr:rowOff>
    </xdr:to>
    <xdr:sp macro="" textlink="">
      <xdr:nvSpPr>
        <xdr:cNvPr id="139" name="楕円 138"/>
        <xdr:cNvSpPr/>
      </xdr:nvSpPr>
      <xdr:spPr>
        <a:xfrm>
          <a:off x="4584700" y="1012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99241</xdr:rowOff>
    </xdr:from>
    <xdr:ext cx="534377" cy="259045"/>
    <xdr:sp macro="" textlink="">
      <xdr:nvSpPr>
        <xdr:cNvPr id="140" name="総務費該当値テキスト"/>
        <xdr:cNvSpPr txBox="1"/>
      </xdr:nvSpPr>
      <xdr:spPr>
        <a:xfrm>
          <a:off x="4686300" y="1004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60031</xdr:rowOff>
    </xdr:from>
    <xdr:to>
      <xdr:col>20</xdr:col>
      <xdr:colOff>38100</xdr:colOff>
      <xdr:row>59</xdr:row>
      <xdr:rowOff>161631</xdr:rowOff>
    </xdr:to>
    <xdr:sp macro="" textlink="">
      <xdr:nvSpPr>
        <xdr:cNvPr id="141" name="楕円 140"/>
        <xdr:cNvSpPr/>
      </xdr:nvSpPr>
      <xdr:spPr>
        <a:xfrm>
          <a:off x="3746500" y="101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152758</xdr:rowOff>
    </xdr:from>
    <xdr:ext cx="534377" cy="259045"/>
    <xdr:sp macro="" textlink="">
      <xdr:nvSpPr>
        <xdr:cNvPr id="142" name="テキスト ボックス 141"/>
        <xdr:cNvSpPr txBox="1"/>
      </xdr:nvSpPr>
      <xdr:spPr>
        <a:xfrm>
          <a:off x="3530111" y="1026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75533</xdr:rowOff>
    </xdr:from>
    <xdr:to>
      <xdr:col>15</xdr:col>
      <xdr:colOff>101600</xdr:colOff>
      <xdr:row>60</xdr:row>
      <xdr:rowOff>5683</xdr:rowOff>
    </xdr:to>
    <xdr:sp macro="" textlink="">
      <xdr:nvSpPr>
        <xdr:cNvPr id="143" name="楕円 142"/>
        <xdr:cNvSpPr/>
      </xdr:nvSpPr>
      <xdr:spPr>
        <a:xfrm>
          <a:off x="2857500" y="1019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168260</xdr:rowOff>
    </xdr:from>
    <xdr:ext cx="534377" cy="259045"/>
    <xdr:sp macro="" textlink="">
      <xdr:nvSpPr>
        <xdr:cNvPr id="144" name="テキスト ボックス 143"/>
        <xdr:cNvSpPr txBox="1"/>
      </xdr:nvSpPr>
      <xdr:spPr>
        <a:xfrm>
          <a:off x="2641111" y="1028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21985</xdr:rowOff>
    </xdr:from>
    <xdr:to>
      <xdr:col>10</xdr:col>
      <xdr:colOff>165100</xdr:colOff>
      <xdr:row>59</xdr:row>
      <xdr:rowOff>123585</xdr:rowOff>
    </xdr:to>
    <xdr:sp macro="" textlink="">
      <xdr:nvSpPr>
        <xdr:cNvPr id="145" name="楕円 144"/>
        <xdr:cNvSpPr/>
      </xdr:nvSpPr>
      <xdr:spPr>
        <a:xfrm>
          <a:off x="1968500" y="1013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114712</xdr:rowOff>
    </xdr:from>
    <xdr:ext cx="534377" cy="259045"/>
    <xdr:sp macro="" textlink="">
      <xdr:nvSpPr>
        <xdr:cNvPr id="146" name="テキスト ボックス 145"/>
        <xdr:cNvSpPr txBox="1"/>
      </xdr:nvSpPr>
      <xdr:spPr>
        <a:xfrm>
          <a:off x="1752111" y="1023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134969</xdr:rowOff>
    </xdr:from>
    <xdr:to>
      <xdr:col>6</xdr:col>
      <xdr:colOff>38100</xdr:colOff>
      <xdr:row>59</xdr:row>
      <xdr:rowOff>65119</xdr:rowOff>
    </xdr:to>
    <xdr:sp macro="" textlink="">
      <xdr:nvSpPr>
        <xdr:cNvPr id="147" name="楕円 146"/>
        <xdr:cNvSpPr/>
      </xdr:nvSpPr>
      <xdr:spPr>
        <a:xfrm>
          <a:off x="1079500" y="1007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56246</xdr:rowOff>
    </xdr:from>
    <xdr:ext cx="534377" cy="259045"/>
    <xdr:sp macro="" textlink="">
      <xdr:nvSpPr>
        <xdr:cNvPr id="148" name="テキスト ボックス 147"/>
        <xdr:cNvSpPr txBox="1"/>
      </xdr:nvSpPr>
      <xdr:spPr>
        <a:xfrm>
          <a:off x="863111" y="1017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167627</xdr:rowOff>
    </xdr:from>
    <xdr:to>
      <xdr:col>24</xdr:col>
      <xdr:colOff>62865</xdr:colOff>
      <xdr:row>79</xdr:row>
      <xdr:rowOff>88760</xdr:rowOff>
    </xdr:to>
    <xdr:cxnSp macro="">
      <xdr:nvCxnSpPr>
        <xdr:cNvPr id="173" name="直線コネクタ 172"/>
        <xdr:cNvCxnSpPr/>
      </xdr:nvCxnSpPr>
      <xdr:spPr>
        <a:xfrm flipV="1">
          <a:off x="4633595" y="12169127"/>
          <a:ext cx="1270" cy="146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92587</xdr:rowOff>
    </xdr:from>
    <xdr:ext cx="599010" cy="259045"/>
    <xdr:sp macro="" textlink="">
      <xdr:nvSpPr>
        <xdr:cNvPr id="174" name="民生費最小値テキスト"/>
        <xdr:cNvSpPr txBox="1"/>
      </xdr:nvSpPr>
      <xdr:spPr>
        <a:xfrm>
          <a:off x="4686300" y="1363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88760</xdr:rowOff>
    </xdr:from>
    <xdr:to>
      <xdr:col>24</xdr:col>
      <xdr:colOff>152400</xdr:colOff>
      <xdr:row>79</xdr:row>
      <xdr:rowOff>88760</xdr:rowOff>
    </xdr:to>
    <xdr:cxnSp macro="">
      <xdr:nvCxnSpPr>
        <xdr:cNvPr id="175" name="直線コネクタ 174"/>
        <xdr:cNvCxnSpPr/>
      </xdr:nvCxnSpPr>
      <xdr:spPr>
        <a:xfrm>
          <a:off x="4546600" y="1363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114304</xdr:rowOff>
    </xdr:from>
    <xdr:ext cx="599010" cy="259045"/>
    <xdr:sp macro="" textlink="">
      <xdr:nvSpPr>
        <xdr:cNvPr id="176" name="民生費最大値テキスト"/>
        <xdr:cNvSpPr txBox="1"/>
      </xdr:nvSpPr>
      <xdr:spPr>
        <a:xfrm>
          <a:off x="4686300" y="11944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167627</xdr:rowOff>
    </xdr:from>
    <xdr:to>
      <xdr:col>24</xdr:col>
      <xdr:colOff>152400</xdr:colOff>
      <xdr:row>70</xdr:row>
      <xdr:rowOff>167627</xdr:rowOff>
    </xdr:to>
    <xdr:cxnSp macro="">
      <xdr:nvCxnSpPr>
        <xdr:cNvPr id="177" name="直線コネクタ 176"/>
        <xdr:cNvCxnSpPr/>
      </xdr:nvCxnSpPr>
      <xdr:spPr>
        <a:xfrm>
          <a:off x="4546600" y="1216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32626</xdr:rowOff>
    </xdr:from>
    <xdr:to>
      <xdr:col>24</xdr:col>
      <xdr:colOff>63500</xdr:colOff>
      <xdr:row>77</xdr:row>
      <xdr:rowOff>92545</xdr:rowOff>
    </xdr:to>
    <xdr:cxnSp macro="">
      <xdr:nvCxnSpPr>
        <xdr:cNvPr id="178" name="直線コネクタ 177"/>
        <xdr:cNvCxnSpPr/>
      </xdr:nvCxnSpPr>
      <xdr:spPr>
        <a:xfrm flipV="1">
          <a:off x="3797300" y="13234276"/>
          <a:ext cx="838200" cy="5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123982</xdr:rowOff>
    </xdr:from>
    <xdr:ext cx="599010" cy="259045"/>
    <xdr:sp macro="" textlink="">
      <xdr:nvSpPr>
        <xdr:cNvPr id="179" name="民生費平均値テキスト"/>
        <xdr:cNvSpPr txBox="1"/>
      </xdr:nvSpPr>
      <xdr:spPr>
        <a:xfrm>
          <a:off x="4686300" y="12982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101105</xdr:rowOff>
    </xdr:from>
    <xdr:to>
      <xdr:col>24</xdr:col>
      <xdr:colOff>114300</xdr:colOff>
      <xdr:row>77</xdr:row>
      <xdr:rowOff>31255</xdr:rowOff>
    </xdr:to>
    <xdr:sp macro="" textlink="">
      <xdr:nvSpPr>
        <xdr:cNvPr id="180" name="フローチャート: 判断 179"/>
        <xdr:cNvSpPr/>
      </xdr:nvSpPr>
      <xdr:spPr>
        <a:xfrm>
          <a:off x="4584700" y="131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92545</xdr:rowOff>
    </xdr:from>
    <xdr:to>
      <xdr:col>19</xdr:col>
      <xdr:colOff>177800</xdr:colOff>
      <xdr:row>77</xdr:row>
      <xdr:rowOff>144869</xdr:rowOff>
    </xdr:to>
    <xdr:cxnSp macro="">
      <xdr:nvCxnSpPr>
        <xdr:cNvPr id="181" name="直線コネクタ 180"/>
        <xdr:cNvCxnSpPr/>
      </xdr:nvCxnSpPr>
      <xdr:spPr>
        <a:xfrm flipV="1">
          <a:off x="2908300" y="13294195"/>
          <a:ext cx="889000" cy="5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35331</xdr:rowOff>
    </xdr:from>
    <xdr:to>
      <xdr:col>20</xdr:col>
      <xdr:colOff>38100</xdr:colOff>
      <xdr:row>77</xdr:row>
      <xdr:rowOff>136931</xdr:rowOff>
    </xdr:to>
    <xdr:sp macro="" textlink="">
      <xdr:nvSpPr>
        <xdr:cNvPr id="182" name="フローチャート: 判断 181"/>
        <xdr:cNvSpPr/>
      </xdr:nvSpPr>
      <xdr:spPr>
        <a:xfrm>
          <a:off x="3746500" y="1323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153458</xdr:rowOff>
    </xdr:from>
    <xdr:ext cx="599010" cy="259045"/>
    <xdr:sp macro="" textlink="">
      <xdr:nvSpPr>
        <xdr:cNvPr id="183" name="テキスト ボックス 182"/>
        <xdr:cNvSpPr txBox="1"/>
      </xdr:nvSpPr>
      <xdr:spPr>
        <a:xfrm>
          <a:off x="3497795" y="13012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144869</xdr:rowOff>
    </xdr:from>
    <xdr:to>
      <xdr:col>15</xdr:col>
      <xdr:colOff>50800</xdr:colOff>
      <xdr:row>77</xdr:row>
      <xdr:rowOff>167182</xdr:rowOff>
    </xdr:to>
    <xdr:cxnSp macro="">
      <xdr:nvCxnSpPr>
        <xdr:cNvPr id="184" name="直線コネクタ 183"/>
        <xdr:cNvCxnSpPr/>
      </xdr:nvCxnSpPr>
      <xdr:spPr>
        <a:xfrm flipV="1">
          <a:off x="2019300" y="13346519"/>
          <a:ext cx="889000" cy="2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52997</xdr:rowOff>
    </xdr:from>
    <xdr:to>
      <xdr:col>15</xdr:col>
      <xdr:colOff>101600</xdr:colOff>
      <xdr:row>77</xdr:row>
      <xdr:rowOff>154597</xdr:rowOff>
    </xdr:to>
    <xdr:sp macro="" textlink="">
      <xdr:nvSpPr>
        <xdr:cNvPr id="185" name="フローチャート: 判断 184"/>
        <xdr:cNvSpPr/>
      </xdr:nvSpPr>
      <xdr:spPr>
        <a:xfrm>
          <a:off x="2857500" y="1325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171124</xdr:rowOff>
    </xdr:from>
    <xdr:ext cx="599010" cy="259045"/>
    <xdr:sp macro="" textlink="">
      <xdr:nvSpPr>
        <xdr:cNvPr id="186" name="テキスト ボックス 185"/>
        <xdr:cNvSpPr txBox="1"/>
      </xdr:nvSpPr>
      <xdr:spPr>
        <a:xfrm>
          <a:off x="2608795" y="13029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167182</xdr:rowOff>
    </xdr:from>
    <xdr:to>
      <xdr:col>10</xdr:col>
      <xdr:colOff>114300</xdr:colOff>
      <xdr:row>78</xdr:row>
      <xdr:rowOff>71565</xdr:rowOff>
    </xdr:to>
    <xdr:cxnSp macro="">
      <xdr:nvCxnSpPr>
        <xdr:cNvPr id="187" name="直線コネクタ 186"/>
        <xdr:cNvCxnSpPr/>
      </xdr:nvCxnSpPr>
      <xdr:spPr>
        <a:xfrm flipV="1">
          <a:off x="1130300" y="13368832"/>
          <a:ext cx="889000" cy="7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89319</xdr:rowOff>
    </xdr:from>
    <xdr:to>
      <xdr:col>10</xdr:col>
      <xdr:colOff>165100</xdr:colOff>
      <xdr:row>78</xdr:row>
      <xdr:rowOff>19469</xdr:rowOff>
    </xdr:to>
    <xdr:sp macro="" textlink="">
      <xdr:nvSpPr>
        <xdr:cNvPr id="188" name="フローチャート: 判断 187"/>
        <xdr:cNvSpPr/>
      </xdr:nvSpPr>
      <xdr:spPr>
        <a:xfrm>
          <a:off x="1968500" y="1329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35996</xdr:rowOff>
    </xdr:from>
    <xdr:ext cx="599010" cy="259045"/>
    <xdr:sp macro="" textlink="">
      <xdr:nvSpPr>
        <xdr:cNvPr id="189" name="テキスト ボックス 188"/>
        <xdr:cNvSpPr txBox="1"/>
      </xdr:nvSpPr>
      <xdr:spPr>
        <a:xfrm>
          <a:off x="1719795" y="1306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7531</xdr:rowOff>
    </xdr:from>
    <xdr:to>
      <xdr:col>6</xdr:col>
      <xdr:colOff>38100</xdr:colOff>
      <xdr:row>78</xdr:row>
      <xdr:rowOff>109131</xdr:rowOff>
    </xdr:to>
    <xdr:sp macro="" textlink="">
      <xdr:nvSpPr>
        <xdr:cNvPr id="190" name="フローチャート: 判断 189"/>
        <xdr:cNvSpPr/>
      </xdr:nvSpPr>
      <xdr:spPr>
        <a:xfrm>
          <a:off x="1079500" y="1338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125658</xdr:rowOff>
    </xdr:from>
    <xdr:ext cx="599010" cy="259045"/>
    <xdr:sp macro="" textlink="">
      <xdr:nvSpPr>
        <xdr:cNvPr id="191" name="テキスト ボックス 190"/>
        <xdr:cNvSpPr txBox="1"/>
      </xdr:nvSpPr>
      <xdr:spPr>
        <a:xfrm>
          <a:off x="830795" y="1315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153276</xdr:rowOff>
    </xdr:from>
    <xdr:to>
      <xdr:col>24</xdr:col>
      <xdr:colOff>114300</xdr:colOff>
      <xdr:row>77</xdr:row>
      <xdr:rowOff>83426</xdr:rowOff>
    </xdr:to>
    <xdr:sp macro="" textlink="">
      <xdr:nvSpPr>
        <xdr:cNvPr id="197" name="楕円 196"/>
        <xdr:cNvSpPr/>
      </xdr:nvSpPr>
      <xdr:spPr>
        <a:xfrm>
          <a:off x="4584700" y="1318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131703</xdr:rowOff>
    </xdr:from>
    <xdr:ext cx="599010" cy="259045"/>
    <xdr:sp macro="" textlink="">
      <xdr:nvSpPr>
        <xdr:cNvPr id="198" name="民生費該当値テキスト"/>
        <xdr:cNvSpPr txBox="1"/>
      </xdr:nvSpPr>
      <xdr:spPr>
        <a:xfrm>
          <a:off x="4686300" y="1316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41745</xdr:rowOff>
    </xdr:from>
    <xdr:to>
      <xdr:col>20</xdr:col>
      <xdr:colOff>38100</xdr:colOff>
      <xdr:row>77</xdr:row>
      <xdr:rowOff>143345</xdr:rowOff>
    </xdr:to>
    <xdr:sp macro="" textlink="">
      <xdr:nvSpPr>
        <xdr:cNvPr id="199" name="楕円 198"/>
        <xdr:cNvSpPr/>
      </xdr:nvSpPr>
      <xdr:spPr>
        <a:xfrm>
          <a:off x="3746500" y="132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134472</xdr:rowOff>
    </xdr:from>
    <xdr:ext cx="599010" cy="259045"/>
    <xdr:sp macro="" textlink="">
      <xdr:nvSpPr>
        <xdr:cNvPr id="200" name="テキスト ボックス 199"/>
        <xdr:cNvSpPr txBox="1"/>
      </xdr:nvSpPr>
      <xdr:spPr>
        <a:xfrm>
          <a:off x="3497795" y="13336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94069</xdr:rowOff>
    </xdr:from>
    <xdr:to>
      <xdr:col>15</xdr:col>
      <xdr:colOff>101600</xdr:colOff>
      <xdr:row>78</xdr:row>
      <xdr:rowOff>24219</xdr:rowOff>
    </xdr:to>
    <xdr:sp macro="" textlink="">
      <xdr:nvSpPr>
        <xdr:cNvPr id="201" name="楕円 200"/>
        <xdr:cNvSpPr/>
      </xdr:nvSpPr>
      <xdr:spPr>
        <a:xfrm>
          <a:off x="2857500" y="1329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15346</xdr:rowOff>
    </xdr:from>
    <xdr:ext cx="599010" cy="259045"/>
    <xdr:sp macro="" textlink="">
      <xdr:nvSpPr>
        <xdr:cNvPr id="202" name="テキスト ボックス 201"/>
        <xdr:cNvSpPr txBox="1"/>
      </xdr:nvSpPr>
      <xdr:spPr>
        <a:xfrm>
          <a:off x="2608795" y="13388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116382</xdr:rowOff>
    </xdr:from>
    <xdr:to>
      <xdr:col>10</xdr:col>
      <xdr:colOff>165100</xdr:colOff>
      <xdr:row>78</xdr:row>
      <xdr:rowOff>46532</xdr:rowOff>
    </xdr:to>
    <xdr:sp macro="" textlink="">
      <xdr:nvSpPr>
        <xdr:cNvPr id="203" name="楕円 202"/>
        <xdr:cNvSpPr/>
      </xdr:nvSpPr>
      <xdr:spPr>
        <a:xfrm>
          <a:off x="1968500" y="1331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37659</xdr:rowOff>
    </xdr:from>
    <xdr:ext cx="599010" cy="259045"/>
    <xdr:sp macro="" textlink="">
      <xdr:nvSpPr>
        <xdr:cNvPr id="204" name="テキスト ボックス 203"/>
        <xdr:cNvSpPr txBox="1"/>
      </xdr:nvSpPr>
      <xdr:spPr>
        <a:xfrm>
          <a:off x="1719795" y="13410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20765</xdr:rowOff>
    </xdr:from>
    <xdr:to>
      <xdr:col>6</xdr:col>
      <xdr:colOff>38100</xdr:colOff>
      <xdr:row>78</xdr:row>
      <xdr:rowOff>122365</xdr:rowOff>
    </xdr:to>
    <xdr:sp macro="" textlink="">
      <xdr:nvSpPr>
        <xdr:cNvPr id="205" name="楕円 204"/>
        <xdr:cNvSpPr/>
      </xdr:nvSpPr>
      <xdr:spPr>
        <a:xfrm>
          <a:off x="1079500" y="133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113492</xdr:rowOff>
    </xdr:from>
    <xdr:ext cx="599010" cy="259045"/>
    <xdr:sp macro="" textlink="">
      <xdr:nvSpPr>
        <xdr:cNvPr id="206" name="テキスト ボックス 205"/>
        <xdr:cNvSpPr txBox="1"/>
      </xdr:nvSpPr>
      <xdr:spPr>
        <a:xfrm>
          <a:off x="830795" y="13486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101262</xdr:rowOff>
    </xdr:from>
    <xdr:to>
      <xdr:col>24</xdr:col>
      <xdr:colOff>62865</xdr:colOff>
      <xdr:row>98</xdr:row>
      <xdr:rowOff>143912</xdr:rowOff>
    </xdr:to>
    <xdr:cxnSp macro="">
      <xdr:nvCxnSpPr>
        <xdr:cNvPr id="233" name="直線コネクタ 232"/>
        <xdr:cNvCxnSpPr/>
      </xdr:nvCxnSpPr>
      <xdr:spPr>
        <a:xfrm flipV="1">
          <a:off x="4633595" y="15360312"/>
          <a:ext cx="1270" cy="158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147739</xdr:rowOff>
    </xdr:from>
    <xdr:ext cx="534377" cy="259045"/>
    <xdr:sp macro="" textlink="">
      <xdr:nvSpPr>
        <xdr:cNvPr id="234" name="衛生費最小値テキスト"/>
        <xdr:cNvSpPr txBox="1"/>
      </xdr:nvSpPr>
      <xdr:spPr>
        <a:xfrm>
          <a:off x="4686300" y="1694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143912</xdr:rowOff>
    </xdr:from>
    <xdr:to>
      <xdr:col>24</xdr:col>
      <xdr:colOff>152400</xdr:colOff>
      <xdr:row>98</xdr:row>
      <xdr:rowOff>143912</xdr:rowOff>
    </xdr:to>
    <xdr:cxnSp macro="">
      <xdr:nvCxnSpPr>
        <xdr:cNvPr id="235" name="直線コネクタ 234"/>
        <xdr:cNvCxnSpPr/>
      </xdr:nvCxnSpPr>
      <xdr:spPr>
        <a:xfrm>
          <a:off x="4546600" y="1694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47939</xdr:rowOff>
    </xdr:from>
    <xdr:ext cx="534377" cy="259045"/>
    <xdr:sp macro="" textlink="">
      <xdr:nvSpPr>
        <xdr:cNvPr id="236" name="衛生費最大値テキスト"/>
        <xdr:cNvSpPr txBox="1"/>
      </xdr:nvSpPr>
      <xdr:spPr>
        <a:xfrm>
          <a:off x="4686300" y="1513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101262</xdr:rowOff>
    </xdr:from>
    <xdr:to>
      <xdr:col>24</xdr:col>
      <xdr:colOff>152400</xdr:colOff>
      <xdr:row>89</xdr:row>
      <xdr:rowOff>101262</xdr:rowOff>
    </xdr:to>
    <xdr:cxnSp macro="">
      <xdr:nvCxnSpPr>
        <xdr:cNvPr id="237" name="直線コネクタ 236"/>
        <xdr:cNvCxnSpPr/>
      </xdr:nvCxnSpPr>
      <xdr:spPr>
        <a:xfrm>
          <a:off x="4546600" y="153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40683</xdr:rowOff>
    </xdr:from>
    <xdr:to>
      <xdr:col>24</xdr:col>
      <xdr:colOff>63500</xdr:colOff>
      <xdr:row>98</xdr:row>
      <xdr:rowOff>91368</xdr:rowOff>
    </xdr:to>
    <xdr:cxnSp macro="">
      <xdr:nvCxnSpPr>
        <xdr:cNvPr id="238" name="直線コネクタ 237"/>
        <xdr:cNvCxnSpPr/>
      </xdr:nvCxnSpPr>
      <xdr:spPr>
        <a:xfrm flipV="1">
          <a:off x="3797300" y="16842783"/>
          <a:ext cx="838200" cy="5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138785</xdr:rowOff>
    </xdr:from>
    <xdr:ext cx="534377" cy="259045"/>
    <xdr:sp macro="" textlink="">
      <xdr:nvSpPr>
        <xdr:cNvPr id="239" name="衛生費平均値テキスト"/>
        <xdr:cNvSpPr txBox="1"/>
      </xdr:nvSpPr>
      <xdr:spPr>
        <a:xfrm>
          <a:off x="4686300" y="16597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115908</xdr:rowOff>
    </xdr:from>
    <xdr:to>
      <xdr:col>24</xdr:col>
      <xdr:colOff>114300</xdr:colOff>
      <xdr:row>98</xdr:row>
      <xdr:rowOff>46058</xdr:rowOff>
    </xdr:to>
    <xdr:sp macro="" textlink="">
      <xdr:nvSpPr>
        <xdr:cNvPr id="240" name="フローチャート: 判断 239"/>
        <xdr:cNvSpPr/>
      </xdr:nvSpPr>
      <xdr:spPr>
        <a:xfrm>
          <a:off x="4584700" y="167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88331</xdr:rowOff>
    </xdr:from>
    <xdr:to>
      <xdr:col>19</xdr:col>
      <xdr:colOff>177800</xdr:colOff>
      <xdr:row>98</xdr:row>
      <xdr:rowOff>91368</xdr:rowOff>
    </xdr:to>
    <xdr:cxnSp macro="">
      <xdr:nvCxnSpPr>
        <xdr:cNvPr id="241" name="直線コネクタ 240"/>
        <xdr:cNvCxnSpPr/>
      </xdr:nvCxnSpPr>
      <xdr:spPr>
        <a:xfrm>
          <a:off x="2908300" y="16890431"/>
          <a:ext cx="8890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143143</xdr:rowOff>
    </xdr:from>
    <xdr:to>
      <xdr:col>20</xdr:col>
      <xdr:colOff>38100</xdr:colOff>
      <xdr:row>98</xdr:row>
      <xdr:rowOff>73293</xdr:rowOff>
    </xdr:to>
    <xdr:sp macro="" textlink="">
      <xdr:nvSpPr>
        <xdr:cNvPr id="242" name="フローチャート: 判断 241"/>
        <xdr:cNvSpPr/>
      </xdr:nvSpPr>
      <xdr:spPr>
        <a:xfrm>
          <a:off x="3746500" y="1677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89820</xdr:rowOff>
    </xdr:from>
    <xdr:ext cx="534377" cy="259045"/>
    <xdr:sp macro="" textlink="">
      <xdr:nvSpPr>
        <xdr:cNvPr id="243" name="テキスト ボックス 242"/>
        <xdr:cNvSpPr txBox="1"/>
      </xdr:nvSpPr>
      <xdr:spPr>
        <a:xfrm>
          <a:off x="3530111" y="1654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64621</xdr:rowOff>
    </xdr:from>
    <xdr:to>
      <xdr:col>15</xdr:col>
      <xdr:colOff>50800</xdr:colOff>
      <xdr:row>98</xdr:row>
      <xdr:rowOff>88331</xdr:rowOff>
    </xdr:to>
    <xdr:cxnSp macro="">
      <xdr:nvCxnSpPr>
        <xdr:cNvPr id="244" name="直線コネクタ 243"/>
        <xdr:cNvCxnSpPr/>
      </xdr:nvCxnSpPr>
      <xdr:spPr>
        <a:xfrm>
          <a:off x="2019300" y="16695271"/>
          <a:ext cx="889000" cy="19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154704</xdr:rowOff>
    </xdr:from>
    <xdr:to>
      <xdr:col>15</xdr:col>
      <xdr:colOff>101600</xdr:colOff>
      <xdr:row>98</xdr:row>
      <xdr:rowOff>84854</xdr:rowOff>
    </xdr:to>
    <xdr:sp macro="" textlink="">
      <xdr:nvSpPr>
        <xdr:cNvPr id="245" name="フローチャート: 判断 244"/>
        <xdr:cNvSpPr/>
      </xdr:nvSpPr>
      <xdr:spPr>
        <a:xfrm>
          <a:off x="2857500" y="1678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101381</xdr:rowOff>
    </xdr:from>
    <xdr:ext cx="534377" cy="259045"/>
    <xdr:sp macro="" textlink="">
      <xdr:nvSpPr>
        <xdr:cNvPr id="246" name="テキスト ボックス 245"/>
        <xdr:cNvSpPr txBox="1"/>
      </xdr:nvSpPr>
      <xdr:spPr>
        <a:xfrm>
          <a:off x="2641111" y="1656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64621</xdr:rowOff>
    </xdr:from>
    <xdr:to>
      <xdr:col>10</xdr:col>
      <xdr:colOff>114300</xdr:colOff>
      <xdr:row>98</xdr:row>
      <xdr:rowOff>146526</xdr:rowOff>
    </xdr:to>
    <xdr:cxnSp macro="">
      <xdr:nvCxnSpPr>
        <xdr:cNvPr id="247" name="直線コネクタ 246"/>
        <xdr:cNvCxnSpPr/>
      </xdr:nvCxnSpPr>
      <xdr:spPr>
        <a:xfrm flipV="1">
          <a:off x="1130300" y="16695271"/>
          <a:ext cx="889000" cy="25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122732</xdr:rowOff>
    </xdr:from>
    <xdr:to>
      <xdr:col>10</xdr:col>
      <xdr:colOff>165100</xdr:colOff>
      <xdr:row>98</xdr:row>
      <xdr:rowOff>52882</xdr:rowOff>
    </xdr:to>
    <xdr:sp macro="" textlink="">
      <xdr:nvSpPr>
        <xdr:cNvPr id="248" name="フローチャート: 判断 247"/>
        <xdr:cNvSpPr/>
      </xdr:nvSpPr>
      <xdr:spPr>
        <a:xfrm>
          <a:off x="1968500" y="1675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44009</xdr:rowOff>
    </xdr:from>
    <xdr:ext cx="534377" cy="259045"/>
    <xdr:sp macro="" textlink="">
      <xdr:nvSpPr>
        <xdr:cNvPr id="249" name="テキスト ボックス 248"/>
        <xdr:cNvSpPr txBox="1"/>
      </xdr:nvSpPr>
      <xdr:spPr>
        <a:xfrm>
          <a:off x="1752111" y="1684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133967</xdr:rowOff>
    </xdr:from>
    <xdr:to>
      <xdr:col>6</xdr:col>
      <xdr:colOff>38100</xdr:colOff>
      <xdr:row>98</xdr:row>
      <xdr:rowOff>64117</xdr:rowOff>
    </xdr:to>
    <xdr:sp macro="" textlink="">
      <xdr:nvSpPr>
        <xdr:cNvPr id="250" name="フローチャート: 判断 249"/>
        <xdr:cNvSpPr/>
      </xdr:nvSpPr>
      <xdr:spPr>
        <a:xfrm>
          <a:off x="1079500" y="167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80644</xdr:rowOff>
    </xdr:from>
    <xdr:ext cx="534377" cy="259045"/>
    <xdr:sp macro="" textlink="">
      <xdr:nvSpPr>
        <xdr:cNvPr id="251" name="テキスト ボックス 250"/>
        <xdr:cNvSpPr txBox="1"/>
      </xdr:nvSpPr>
      <xdr:spPr>
        <a:xfrm>
          <a:off x="863111" y="1653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161333</xdr:rowOff>
    </xdr:from>
    <xdr:to>
      <xdr:col>24</xdr:col>
      <xdr:colOff>114300</xdr:colOff>
      <xdr:row>98</xdr:row>
      <xdr:rowOff>91483</xdr:rowOff>
    </xdr:to>
    <xdr:sp macro="" textlink="">
      <xdr:nvSpPr>
        <xdr:cNvPr id="257" name="楕円 256"/>
        <xdr:cNvSpPr/>
      </xdr:nvSpPr>
      <xdr:spPr>
        <a:xfrm>
          <a:off x="4584700" y="1679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94334</xdr:rowOff>
    </xdr:from>
    <xdr:ext cx="534377" cy="259045"/>
    <xdr:sp macro="" textlink="">
      <xdr:nvSpPr>
        <xdr:cNvPr id="258" name="衛生費該当値テキスト"/>
        <xdr:cNvSpPr txBox="1"/>
      </xdr:nvSpPr>
      <xdr:spPr>
        <a:xfrm>
          <a:off x="4686300" y="1672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40568</xdr:rowOff>
    </xdr:from>
    <xdr:to>
      <xdr:col>20</xdr:col>
      <xdr:colOff>38100</xdr:colOff>
      <xdr:row>98</xdr:row>
      <xdr:rowOff>142168</xdr:rowOff>
    </xdr:to>
    <xdr:sp macro="" textlink="">
      <xdr:nvSpPr>
        <xdr:cNvPr id="259" name="楕円 258"/>
        <xdr:cNvSpPr/>
      </xdr:nvSpPr>
      <xdr:spPr>
        <a:xfrm>
          <a:off x="3746500" y="1684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133295</xdr:rowOff>
    </xdr:from>
    <xdr:ext cx="534377" cy="259045"/>
    <xdr:sp macro="" textlink="">
      <xdr:nvSpPr>
        <xdr:cNvPr id="260" name="テキスト ボックス 259"/>
        <xdr:cNvSpPr txBox="1"/>
      </xdr:nvSpPr>
      <xdr:spPr>
        <a:xfrm>
          <a:off x="3530111" y="1693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37531</xdr:rowOff>
    </xdr:from>
    <xdr:to>
      <xdr:col>15</xdr:col>
      <xdr:colOff>101600</xdr:colOff>
      <xdr:row>98</xdr:row>
      <xdr:rowOff>139131</xdr:rowOff>
    </xdr:to>
    <xdr:sp macro="" textlink="">
      <xdr:nvSpPr>
        <xdr:cNvPr id="261" name="楕円 260"/>
        <xdr:cNvSpPr/>
      </xdr:nvSpPr>
      <xdr:spPr>
        <a:xfrm>
          <a:off x="2857500" y="1683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130258</xdr:rowOff>
    </xdr:from>
    <xdr:ext cx="534377" cy="259045"/>
    <xdr:sp macro="" textlink="">
      <xdr:nvSpPr>
        <xdr:cNvPr id="262" name="テキスト ボックス 261"/>
        <xdr:cNvSpPr txBox="1"/>
      </xdr:nvSpPr>
      <xdr:spPr>
        <a:xfrm>
          <a:off x="2641111" y="1693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13821</xdr:rowOff>
    </xdr:from>
    <xdr:to>
      <xdr:col>10</xdr:col>
      <xdr:colOff>165100</xdr:colOff>
      <xdr:row>97</xdr:row>
      <xdr:rowOff>115421</xdr:rowOff>
    </xdr:to>
    <xdr:sp macro="" textlink="">
      <xdr:nvSpPr>
        <xdr:cNvPr id="263" name="楕円 262"/>
        <xdr:cNvSpPr/>
      </xdr:nvSpPr>
      <xdr:spPr>
        <a:xfrm>
          <a:off x="1968500" y="1664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131948</xdr:rowOff>
    </xdr:from>
    <xdr:ext cx="534377" cy="259045"/>
    <xdr:sp macro="" textlink="">
      <xdr:nvSpPr>
        <xdr:cNvPr id="264" name="テキスト ボックス 263"/>
        <xdr:cNvSpPr txBox="1"/>
      </xdr:nvSpPr>
      <xdr:spPr>
        <a:xfrm>
          <a:off x="1752111" y="1641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95726</xdr:rowOff>
    </xdr:from>
    <xdr:to>
      <xdr:col>6</xdr:col>
      <xdr:colOff>38100</xdr:colOff>
      <xdr:row>99</xdr:row>
      <xdr:rowOff>25876</xdr:rowOff>
    </xdr:to>
    <xdr:sp macro="" textlink="">
      <xdr:nvSpPr>
        <xdr:cNvPr id="265" name="楕円 264"/>
        <xdr:cNvSpPr/>
      </xdr:nvSpPr>
      <xdr:spPr>
        <a:xfrm>
          <a:off x="1079500" y="1689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17003</xdr:rowOff>
    </xdr:from>
    <xdr:ext cx="534377" cy="259045"/>
    <xdr:sp macro="" textlink="">
      <xdr:nvSpPr>
        <xdr:cNvPr id="266" name="テキスト ボックス 265"/>
        <xdr:cNvSpPr txBox="1"/>
      </xdr:nvSpPr>
      <xdr:spPr>
        <a:xfrm>
          <a:off x="863111" y="1699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154178</xdr:rowOff>
    </xdr:from>
    <xdr:to>
      <xdr:col>54</xdr:col>
      <xdr:colOff>189865</xdr:colOff>
      <xdr:row>39</xdr:row>
      <xdr:rowOff>1016</xdr:rowOff>
    </xdr:to>
    <xdr:cxnSp macro="">
      <xdr:nvCxnSpPr>
        <xdr:cNvPr id="290" name="直線コネクタ 289"/>
        <xdr:cNvCxnSpPr/>
      </xdr:nvCxnSpPr>
      <xdr:spPr>
        <a:xfrm flipV="1">
          <a:off x="10475595" y="5469128"/>
          <a:ext cx="127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4843</xdr:rowOff>
    </xdr:from>
    <xdr:ext cx="378565" cy="259045"/>
    <xdr:sp macro="" textlink="">
      <xdr:nvSpPr>
        <xdr:cNvPr id="291" name="労働費最小値テキスト"/>
        <xdr:cNvSpPr txBox="1"/>
      </xdr:nvSpPr>
      <xdr:spPr>
        <a:xfrm>
          <a:off x="10528300" y="6691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1016</xdr:rowOff>
    </xdr:from>
    <xdr:to>
      <xdr:col>55</xdr:col>
      <xdr:colOff>88900</xdr:colOff>
      <xdr:row>39</xdr:row>
      <xdr:rowOff>1016</xdr:rowOff>
    </xdr:to>
    <xdr:cxnSp macro="">
      <xdr:nvCxnSpPr>
        <xdr:cNvPr id="292" name="直線コネクタ 291"/>
        <xdr:cNvCxnSpPr/>
      </xdr:nvCxnSpPr>
      <xdr:spPr>
        <a:xfrm>
          <a:off x="10388600" y="6687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100855</xdr:rowOff>
    </xdr:from>
    <xdr:ext cx="469744" cy="259045"/>
    <xdr:sp macro="" textlink="">
      <xdr:nvSpPr>
        <xdr:cNvPr id="293" name="労働費最大値テキスト"/>
        <xdr:cNvSpPr txBox="1"/>
      </xdr:nvSpPr>
      <xdr:spPr>
        <a:xfrm>
          <a:off x="10528300" y="524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154178</xdr:rowOff>
    </xdr:from>
    <xdr:to>
      <xdr:col>55</xdr:col>
      <xdr:colOff>88900</xdr:colOff>
      <xdr:row>31</xdr:row>
      <xdr:rowOff>154178</xdr:rowOff>
    </xdr:to>
    <xdr:cxnSp macro="">
      <xdr:nvCxnSpPr>
        <xdr:cNvPr id="294" name="直線コネクタ 293"/>
        <xdr:cNvCxnSpPr/>
      </xdr:nvCxnSpPr>
      <xdr:spPr>
        <a:xfrm>
          <a:off x="10388600" y="5469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37211</xdr:rowOff>
    </xdr:from>
    <xdr:to>
      <xdr:col>55</xdr:col>
      <xdr:colOff>0</xdr:colOff>
      <xdr:row>37</xdr:row>
      <xdr:rowOff>43307</xdr:rowOff>
    </xdr:to>
    <xdr:cxnSp macro="">
      <xdr:nvCxnSpPr>
        <xdr:cNvPr id="295" name="直線コネクタ 294"/>
        <xdr:cNvCxnSpPr/>
      </xdr:nvCxnSpPr>
      <xdr:spPr>
        <a:xfrm flipV="1">
          <a:off x="9639300" y="6380861"/>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45610</xdr:rowOff>
    </xdr:from>
    <xdr:ext cx="378565" cy="259045"/>
    <xdr:sp macro="" textlink="">
      <xdr:nvSpPr>
        <xdr:cNvPr id="296" name="労働費平均値テキスト"/>
        <xdr:cNvSpPr txBox="1"/>
      </xdr:nvSpPr>
      <xdr:spPr>
        <a:xfrm>
          <a:off x="10528300" y="63892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67183</xdr:rowOff>
    </xdr:from>
    <xdr:to>
      <xdr:col>55</xdr:col>
      <xdr:colOff>50800</xdr:colOff>
      <xdr:row>37</xdr:row>
      <xdr:rowOff>168783</xdr:rowOff>
    </xdr:to>
    <xdr:sp macro="" textlink="">
      <xdr:nvSpPr>
        <xdr:cNvPr id="297" name="フローチャート: 判断 296"/>
        <xdr:cNvSpPr/>
      </xdr:nvSpPr>
      <xdr:spPr>
        <a:xfrm>
          <a:off x="104267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32258</xdr:rowOff>
    </xdr:from>
    <xdr:to>
      <xdr:col>50</xdr:col>
      <xdr:colOff>114300</xdr:colOff>
      <xdr:row>37</xdr:row>
      <xdr:rowOff>43307</xdr:rowOff>
    </xdr:to>
    <xdr:cxnSp macro="">
      <xdr:nvCxnSpPr>
        <xdr:cNvPr id="298" name="直線コネクタ 297"/>
        <xdr:cNvCxnSpPr/>
      </xdr:nvCxnSpPr>
      <xdr:spPr>
        <a:xfrm>
          <a:off x="8750300" y="6375908"/>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62992</xdr:rowOff>
    </xdr:from>
    <xdr:to>
      <xdr:col>50</xdr:col>
      <xdr:colOff>165100</xdr:colOff>
      <xdr:row>37</xdr:row>
      <xdr:rowOff>164592</xdr:rowOff>
    </xdr:to>
    <xdr:sp macro="" textlink="">
      <xdr:nvSpPr>
        <xdr:cNvPr id="299" name="フローチャート: 判断 298"/>
        <xdr:cNvSpPr/>
      </xdr:nvSpPr>
      <xdr:spPr>
        <a:xfrm>
          <a:off x="9588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155719</xdr:rowOff>
    </xdr:from>
    <xdr:ext cx="378565" cy="259045"/>
    <xdr:sp macro="" textlink="">
      <xdr:nvSpPr>
        <xdr:cNvPr id="300" name="テキスト ボックス 299"/>
        <xdr:cNvSpPr txBox="1"/>
      </xdr:nvSpPr>
      <xdr:spPr>
        <a:xfrm>
          <a:off x="9450017" y="6499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32258</xdr:rowOff>
    </xdr:from>
    <xdr:to>
      <xdr:col>45</xdr:col>
      <xdr:colOff>177800</xdr:colOff>
      <xdr:row>37</xdr:row>
      <xdr:rowOff>42164</xdr:rowOff>
    </xdr:to>
    <xdr:cxnSp macro="">
      <xdr:nvCxnSpPr>
        <xdr:cNvPr id="301" name="直線コネクタ 300"/>
        <xdr:cNvCxnSpPr/>
      </xdr:nvCxnSpPr>
      <xdr:spPr>
        <a:xfrm flipV="1">
          <a:off x="7861300" y="6375908"/>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50419</xdr:rowOff>
    </xdr:from>
    <xdr:to>
      <xdr:col>46</xdr:col>
      <xdr:colOff>38100</xdr:colOff>
      <xdr:row>37</xdr:row>
      <xdr:rowOff>152019</xdr:rowOff>
    </xdr:to>
    <xdr:sp macro="" textlink="">
      <xdr:nvSpPr>
        <xdr:cNvPr id="302" name="フローチャート: 判断 301"/>
        <xdr:cNvSpPr/>
      </xdr:nvSpPr>
      <xdr:spPr>
        <a:xfrm>
          <a:off x="8699500" y="639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143146</xdr:rowOff>
    </xdr:from>
    <xdr:ext cx="378565" cy="259045"/>
    <xdr:sp macro="" textlink="">
      <xdr:nvSpPr>
        <xdr:cNvPr id="303" name="テキスト ボックス 302"/>
        <xdr:cNvSpPr txBox="1"/>
      </xdr:nvSpPr>
      <xdr:spPr>
        <a:xfrm>
          <a:off x="8561017" y="6486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39116</xdr:rowOff>
    </xdr:from>
    <xdr:to>
      <xdr:col>41</xdr:col>
      <xdr:colOff>50800</xdr:colOff>
      <xdr:row>37</xdr:row>
      <xdr:rowOff>42164</xdr:rowOff>
    </xdr:to>
    <xdr:cxnSp macro="">
      <xdr:nvCxnSpPr>
        <xdr:cNvPr id="304" name="直線コネクタ 303"/>
        <xdr:cNvCxnSpPr/>
      </xdr:nvCxnSpPr>
      <xdr:spPr>
        <a:xfrm>
          <a:off x="6972300" y="638276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27178</xdr:rowOff>
    </xdr:from>
    <xdr:to>
      <xdr:col>41</xdr:col>
      <xdr:colOff>101600</xdr:colOff>
      <xdr:row>37</xdr:row>
      <xdr:rowOff>128778</xdr:rowOff>
    </xdr:to>
    <xdr:sp macro="" textlink="">
      <xdr:nvSpPr>
        <xdr:cNvPr id="305" name="フローチャート: 判断 304"/>
        <xdr:cNvSpPr/>
      </xdr:nvSpPr>
      <xdr:spPr>
        <a:xfrm>
          <a:off x="7810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119905</xdr:rowOff>
    </xdr:from>
    <xdr:ext cx="378565" cy="259045"/>
    <xdr:sp macro="" textlink="">
      <xdr:nvSpPr>
        <xdr:cNvPr id="306" name="テキスト ボックス 305"/>
        <xdr:cNvSpPr txBox="1"/>
      </xdr:nvSpPr>
      <xdr:spPr>
        <a:xfrm>
          <a:off x="7672017" y="6463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53848</xdr:rowOff>
    </xdr:from>
    <xdr:to>
      <xdr:col>36</xdr:col>
      <xdr:colOff>165100</xdr:colOff>
      <xdr:row>37</xdr:row>
      <xdr:rowOff>155448</xdr:rowOff>
    </xdr:to>
    <xdr:sp macro="" textlink="">
      <xdr:nvSpPr>
        <xdr:cNvPr id="307" name="フローチャート: 判断 306"/>
        <xdr:cNvSpPr/>
      </xdr:nvSpPr>
      <xdr:spPr>
        <a:xfrm>
          <a:off x="6921500" y="639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146575</xdr:rowOff>
    </xdr:from>
    <xdr:ext cx="378565" cy="259045"/>
    <xdr:sp macro="" textlink="">
      <xdr:nvSpPr>
        <xdr:cNvPr id="308" name="テキスト ボックス 307"/>
        <xdr:cNvSpPr txBox="1"/>
      </xdr:nvSpPr>
      <xdr:spPr>
        <a:xfrm>
          <a:off x="6783017" y="6490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157861</xdr:rowOff>
    </xdr:from>
    <xdr:to>
      <xdr:col>55</xdr:col>
      <xdr:colOff>50800</xdr:colOff>
      <xdr:row>37</xdr:row>
      <xdr:rowOff>88011</xdr:rowOff>
    </xdr:to>
    <xdr:sp macro="" textlink="">
      <xdr:nvSpPr>
        <xdr:cNvPr id="314" name="楕円 313"/>
        <xdr:cNvSpPr/>
      </xdr:nvSpPr>
      <xdr:spPr>
        <a:xfrm>
          <a:off x="10426700" y="633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9288</xdr:rowOff>
    </xdr:from>
    <xdr:ext cx="378565" cy="259045"/>
    <xdr:sp macro="" textlink="">
      <xdr:nvSpPr>
        <xdr:cNvPr id="315" name="労働費該当値テキスト"/>
        <xdr:cNvSpPr txBox="1"/>
      </xdr:nvSpPr>
      <xdr:spPr>
        <a:xfrm>
          <a:off x="10528300" y="6181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163957</xdr:rowOff>
    </xdr:from>
    <xdr:to>
      <xdr:col>50</xdr:col>
      <xdr:colOff>165100</xdr:colOff>
      <xdr:row>37</xdr:row>
      <xdr:rowOff>94107</xdr:rowOff>
    </xdr:to>
    <xdr:sp macro="" textlink="">
      <xdr:nvSpPr>
        <xdr:cNvPr id="316" name="楕円 315"/>
        <xdr:cNvSpPr/>
      </xdr:nvSpPr>
      <xdr:spPr>
        <a:xfrm>
          <a:off x="9588500" y="633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110634</xdr:rowOff>
    </xdr:from>
    <xdr:ext cx="378565" cy="259045"/>
    <xdr:sp macro="" textlink="">
      <xdr:nvSpPr>
        <xdr:cNvPr id="317" name="テキスト ボックス 316"/>
        <xdr:cNvSpPr txBox="1"/>
      </xdr:nvSpPr>
      <xdr:spPr>
        <a:xfrm>
          <a:off x="9450017" y="6111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152908</xdr:rowOff>
    </xdr:from>
    <xdr:to>
      <xdr:col>46</xdr:col>
      <xdr:colOff>38100</xdr:colOff>
      <xdr:row>37</xdr:row>
      <xdr:rowOff>83058</xdr:rowOff>
    </xdr:to>
    <xdr:sp macro="" textlink="">
      <xdr:nvSpPr>
        <xdr:cNvPr id="318" name="楕円 317"/>
        <xdr:cNvSpPr/>
      </xdr:nvSpPr>
      <xdr:spPr>
        <a:xfrm>
          <a:off x="8699500" y="632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99585</xdr:rowOff>
    </xdr:from>
    <xdr:ext cx="378565" cy="259045"/>
    <xdr:sp macro="" textlink="">
      <xdr:nvSpPr>
        <xdr:cNvPr id="319" name="テキスト ボックス 318"/>
        <xdr:cNvSpPr txBox="1"/>
      </xdr:nvSpPr>
      <xdr:spPr>
        <a:xfrm>
          <a:off x="8561017" y="6100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162814</xdr:rowOff>
    </xdr:from>
    <xdr:to>
      <xdr:col>41</xdr:col>
      <xdr:colOff>101600</xdr:colOff>
      <xdr:row>37</xdr:row>
      <xdr:rowOff>92964</xdr:rowOff>
    </xdr:to>
    <xdr:sp macro="" textlink="">
      <xdr:nvSpPr>
        <xdr:cNvPr id="320" name="楕円 319"/>
        <xdr:cNvSpPr/>
      </xdr:nvSpPr>
      <xdr:spPr>
        <a:xfrm>
          <a:off x="7810500" y="633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109491</xdr:rowOff>
    </xdr:from>
    <xdr:ext cx="378565" cy="259045"/>
    <xdr:sp macro="" textlink="">
      <xdr:nvSpPr>
        <xdr:cNvPr id="321" name="テキスト ボックス 320"/>
        <xdr:cNvSpPr txBox="1"/>
      </xdr:nvSpPr>
      <xdr:spPr>
        <a:xfrm>
          <a:off x="7672017" y="6110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159766</xdr:rowOff>
    </xdr:from>
    <xdr:to>
      <xdr:col>36</xdr:col>
      <xdr:colOff>165100</xdr:colOff>
      <xdr:row>37</xdr:row>
      <xdr:rowOff>89916</xdr:rowOff>
    </xdr:to>
    <xdr:sp macro="" textlink="">
      <xdr:nvSpPr>
        <xdr:cNvPr id="322" name="楕円 321"/>
        <xdr:cNvSpPr/>
      </xdr:nvSpPr>
      <xdr:spPr>
        <a:xfrm>
          <a:off x="6921500" y="633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106443</xdr:rowOff>
    </xdr:from>
    <xdr:ext cx="378565" cy="259045"/>
    <xdr:sp macro="" textlink="">
      <xdr:nvSpPr>
        <xdr:cNvPr id="323" name="テキスト ボックス 322"/>
        <xdr:cNvSpPr txBox="1"/>
      </xdr:nvSpPr>
      <xdr:spPr>
        <a:xfrm>
          <a:off x="6783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55</xdr:row>
      <xdr:rowOff>54627</xdr:rowOff>
    </xdr:from>
    <xdr:ext cx="377026" cy="259045"/>
    <xdr:sp macro="" textlink="">
      <xdr:nvSpPr>
        <xdr:cNvPr id="337" name="テキスト ボックス 336"/>
        <xdr:cNvSpPr txBox="1"/>
      </xdr:nvSpPr>
      <xdr:spPr>
        <a:xfrm>
          <a:off x="6226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339" name="テキスト ボックス 338"/>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341" name="テキスト ボックス 340"/>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3" name="テキスト ボックス 342"/>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121412</xdr:rowOff>
    </xdr:from>
    <xdr:to>
      <xdr:col>54</xdr:col>
      <xdr:colOff>189865</xdr:colOff>
      <xdr:row>58</xdr:row>
      <xdr:rowOff>139700</xdr:rowOff>
    </xdr:to>
    <xdr:cxnSp macro="">
      <xdr:nvCxnSpPr>
        <xdr:cNvPr id="345" name="直線コネクタ 344"/>
        <xdr:cNvCxnSpPr/>
      </xdr:nvCxnSpPr>
      <xdr:spPr>
        <a:xfrm flipV="1">
          <a:off x="10475595" y="8693912"/>
          <a:ext cx="127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6" name="農林水産業費最小値テキスト"/>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7" name="直線コネクタ 346"/>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68089</xdr:rowOff>
    </xdr:from>
    <xdr:ext cx="469744" cy="259045"/>
    <xdr:sp macro="" textlink="">
      <xdr:nvSpPr>
        <xdr:cNvPr id="348" name="農林水産業費最大値テキスト"/>
        <xdr:cNvSpPr txBox="1"/>
      </xdr:nvSpPr>
      <xdr:spPr>
        <a:xfrm>
          <a:off x="10528300" y="8469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121412</xdr:rowOff>
    </xdr:from>
    <xdr:to>
      <xdr:col>55</xdr:col>
      <xdr:colOff>88900</xdr:colOff>
      <xdr:row>50</xdr:row>
      <xdr:rowOff>121412</xdr:rowOff>
    </xdr:to>
    <xdr:cxnSp macro="">
      <xdr:nvCxnSpPr>
        <xdr:cNvPr id="349" name="直線コネクタ 348"/>
        <xdr:cNvCxnSpPr/>
      </xdr:nvCxnSpPr>
      <xdr:spPr>
        <a:xfrm>
          <a:off x="10388600" y="8693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121412</xdr:rowOff>
    </xdr:from>
    <xdr:to>
      <xdr:col>55</xdr:col>
      <xdr:colOff>0</xdr:colOff>
      <xdr:row>55</xdr:row>
      <xdr:rowOff>81635</xdr:rowOff>
    </xdr:to>
    <xdr:cxnSp macro="">
      <xdr:nvCxnSpPr>
        <xdr:cNvPr id="350" name="直線コネクタ 349"/>
        <xdr:cNvCxnSpPr/>
      </xdr:nvCxnSpPr>
      <xdr:spPr>
        <a:xfrm flipV="1">
          <a:off x="9639300" y="8693912"/>
          <a:ext cx="838200" cy="81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44010</xdr:rowOff>
    </xdr:from>
    <xdr:ext cx="378565" cy="259045"/>
    <xdr:sp macro="" textlink="">
      <xdr:nvSpPr>
        <xdr:cNvPr id="351" name="農林水産業費平均値テキスト"/>
        <xdr:cNvSpPr txBox="1"/>
      </xdr:nvSpPr>
      <xdr:spPr>
        <a:xfrm>
          <a:off x="10528300" y="98166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65583</xdr:rowOff>
    </xdr:from>
    <xdr:to>
      <xdr:col>55</xdr:col>
      <xdr:colOff>50800</xdr:colOff>
      <xdr:row>57</xdr:row>
      <xdr:rowOff>167183</xdr:rowOff>
    </xdr:to>
    <xdr:sp macro="" textlink="">
      <xdr:nvSpPr>
        <xdr:cNvPr id="352" name="フローチャート: 判断 351"/>
        <xdr:cNvSpPr/>
      </xdr:nvSpPr>
      <xdr:spPr>
        <a:xfrm>
          <a:off x="10426700" y="983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81635</xdr:rowOff>
    </xdr:from>
    <xdr:to>
      <xdr:col>50</xdr:col>
      <xdr:colOff>114300</xdr:colOff>
      <xdr:row>55</xdr:row>
      <xdr:rowOff>103581</xdr:rowOff>
    </xdr:to>
    <xdr:cxnSp macro="">
      <xdr:nvCxnSpPr>
        <xdr:cNvPr id="353" name="直線コネクタ 352"/>
        <xdr:cNvCxnSpPr/>
      </xdr:nvCxnSpPr>
      <xdr:spPr>
        <a:xfrm flipV="1">
          <a:off x="8750300" y="9511385"/>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153822</xdr:rowOff>
    </xdr:from>
    <xdr:to>
      <xdr:col>50</xdr:col>
      <xdr:colOff>165100</xdr:colOff>
      <xdr:row>57</xdr:row>
      <xdr:rowOff>83972</xdr:rowOff>
    </xdr:to>
    <xdr:sp macro="" textlink="">
      <xdr:nvSpPr>
        <xdr:cNvPr id="354" name="フローチャート: 判断 353"/>
        <xdr:cNvSpPr/>
      </xdr:nvSpPr>
      <xdr:spPr>
        <a:xfrm>
          <a:off x="9588500" y="975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57</xdr:row>
      <xdr:rowOff>75099</xdr:rowOff>
    </xdr:from>
    <xdr:ext cx="378565" cy="259045"/>
    <xdr:sp macro="" textlink="">
      <xdr:nvSpPr>
        <xdr:cNvPr id="355" name="テキスト ボックス 354"/>
        <xdr:cNvSpPr txBox="1"/>
      </xdr:nvSpPr>
      <xdr:spPr>
        <a:xfrm>
          <a:off x="9450017" y="9847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103581</xdr:rowOff>
    </xdr:from>
    <xdr:to>
      <xdr:col>45</xdr:col>
      <xdr:colOff>177800</xdr:colOff>
      <xdr:row>56</xdr:row>
      <xdr:rowOff>30886</xdr:rowOff>
    </xdr:to>
    <xdr:cxnSp macro="">
      <xdr:nvCxnSpPr>
        <xdr:cNvPr id="356" name="直線コネクタ 355"/>
        <xdr:cNvCxnSpPr/>
      </xdr:nvCxnSpPr>
      <xdr:spPr>
        <a:xfrm flipV="1">
          <a:off x="7861300" y="9533331"/>
          <a:ext cx="889000" cy="9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124104</xdr:rowOff>
    </xdr:from>
    <xdr:to>
      <xdr:col>46</xdr:col>
      <xdr:colOff>38100</xdr:colOff>
      <xdr:row>58</xdr:row>
      <xdr:rowOff>54254</xdr:rowOff>
    </xdr:to>
    <xdr:sp macro="" textlink="">
      <xdr:nvSpPr>
        <xdr:cNvPr id="357" name="フローチャート: 判断 356"/>
        <xdr:cNvSpPr/>
      </xdr:nvSpPr>
      <xdr:spPr>
        <a:xfrm>
          <a:off x="8699500" y="98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45381</xdr:rowOff>
    </xdr:from>
    <xdr:ext cx="378565" cy="259045"/>
    <xdr:sp macro="" textlink="">
      <xdr:nvSpPr>
        <xdr:cNvPr id="358" name="テキスト ボックス 357"/>
        <xdr:cNvSpPr txBox="1"/>
      </xdr:nvSpPr>
      <xdr:spPr>
        <a:xfrm>
          <a:off x="8561017" y="9989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30886</xdr:rowOff>
    </xdr:from>
    <xdr:to>
      <xdr:col>41</xdr:col>
      <xdr:colOff>50800</xdr:colOff>
      <xdr:row>56</xdr:row>
      <xdr:rowOff>104953</xdr:rowOff>
    </xdr:to>
    <xdr:cxnSp macro="">
      <xdr:nvCxnSpPr>
        <xdr:cNvPr id="359" name="直線コネクタ 358"/>
        <xdr:cNvCxnSpPr/>
      </xdr:nvCxnSpPr>
      <xdr:spPr>
        <a:xfrm flipV="1">
          <a:off x="6972300" y="9632086"/>
          <a:ext cx="889000" cy="7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149708</xdr:rowOff>
    </xdr:from>
    <xdr:to>
      <xdr:col>41</xdr:col>
      <xdr:colOff>101600</xdr:colOff>
      <xdr:row>58</xdr:row>
      <xdr:rowOff>79858</xdr:rowOff>
    </xdr:to>
    <xdr:sp macro="" textlink="">
      <xdr:nvSpPr>
        <xdr:cNvPr id="360" name="フローチャート: 判断 359"/>
        <xdr:cNvSpPr/>
      </xdr:nvSpPr>
      <xdr:spPr>
        <a:xfrm>
          <a:off x="7810500" y="992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70985</xdr:rowOff>
    </xdr:from>
    <xdr:ext cx="378565" cy="259045"/>
    <xdr:sp macro="" textlink="">
      <xdr:nvSpPr>
        <xdr:cNvPr id="361" name="テキスト ボックス 360"/>
        <xdr:cNvSpPr txBox="1"/>
      </xdr:nvSpPr>
      <xdr:spPr>
        <a:xfrm>
          <a:off x="7672017" y="1001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152451</xdr:rowOff>
    </xdr:from>
    <xdr:to>
      <xdr:col>36</xdr:col>
      <xdr:colOff>165100</xdr:colOff>
      <xdr:row>58</xdr:row>
      <xdr:rowOff>82601</xdr:rowOff>
    </xdr:to>
    <xdr:sp macro="" textlink="">
      <xdr:nvSpPr>
        <xdr:cNvPr id="362" name="フローチャート: 判断 361"/>
        <xdr:cNvSpPr/>
      </xdr:nvSpPr>
      <xdr:spPr>
        <a:xfrm>
          <a:off x="69215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73728</xdr:rowOff>
    </xdr:from>
    <xdr:ext cx="378565" cy="259045"/>
    <xdr:sp macro="" textlink="">
      <xdr:nvSpPr>
        <xdr:cNvPr id="363" name="テキスト ボックス 362"/>
        <xdr:cNvSpPr txBox="1"/>
      </xdr:nvSpPr>
      <xdr:spPr>
        <a:xfrm>
          <a:off x="6783017" y="10017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70612</xdr:rowOff>
    </xdr:from>
    <xdr:to>
      <xdr:col>55</xdr:col>
      <xdr:colOff>50800</xdr:colOff>
      <xdr:row>51</xdr:row>
      <xdr:rowOff>762</xdr:rowOff>
    </xdr:to>
    <xdr:sp macro="" textlink="">
      <xdr:nvSpPr>
        <xdr:cNvPr id="369" name="楕円 368"/>
        <xdr:cNvSpPr/>
      </xdr:nvSpPr>
      <xdr:spPr>
        <a:xfrm>
          <a:off x="10426700" y="864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23639</xdr:rowOff>
    </xdr:from>
    <xdr:ext cx="469744" cy="259045"/>
    <xdr:sp macro="" textlink="">
      <xdr:nvSpPr>
        <xdr:cNvPr id="370" name="農林水産業費該当値テキスト"/>
        <xdr:cNvSpPr txBox="1"/>
      </xdr:nvSpPr>
      <xdr:spPr>
        <a:xfrm>
          <a:off x="10528300" y="8596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30835</xdr:rowOff>
    </xdr:from>
    <xdr:to>
      <xdr:col>50</xdr:col>
      <xdr:colOff>165100</xdr:colOff>
      <xdr:row>55</xdr:row>
      <xdr:rowOff>132435</xdr:rowOff>
    </xdr:to>
    <xdr:sp macro="" textlink="">
      <xdr:nvSpPr>
        <xdr:cNvPr id="371" name="楕円 370"/>
        <xdr:cNvSpPr/>
      </xdr:nvSpPr>
      <xdr:spPr>
        <a:xfrm>
          <a:off x="9588500" y="946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53</xdr:row>
      <xdr:rowOff>148962</xdr:rowOff>
    </xdr:from>
    <xdr:ext cx="378565" cy="259045"/>
    <xdr:sp macro="" textlink="">
      <xdr:nvSpPr>
        <xdr:cNvPr id="372" name="テキスト ボックス 371"/>
        <xdr:cNvSpPr txBox="1"/>
      </xdr:nvSpPr>
      <xdr:spPr>
        <a:xfrm>
          <a:off x="9450017" y="9235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52781</xdr:rowOff>
    </xdr:from>
    <xdr:to>
      <xdr:col>46</xdr:col>
      <xdr:colOff>38100</xdr:colOff>
      <xdr:row>55</xdr:row>
      <xdr:rowOff>154381</xdr:rowOff>
    </xdr:to>
    <xdr:sp macro="" textlink="">
      <xdr:nvSpPr>
        <xdr:cNvPr id="373" name="楕円 372"/>
        <xdr:cNvSpPr/>
      </xdr:nvSpPr>
      <xdr:spPr>
        <a:xfrm>
          <a:off x="8699500" y="948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53</xdr:row>
      <xdr:rowOff>170908</xdr:rowOff>
    </xdr:from>
    <xdr:ext cx="378565" cy="259045"/>
    <xdr:sp macro="" textlink="">
      <xdr:nvSpPr>
        <xdr:cNvPr id="374" name="テキスト ボックス 373"/>
        <xdr:cNvSpPr txBox="1"/>
      </xdr:nvSpPr>
      <xdr:spPr>
        <a:xfrm>
          <a:off x="8561017" y="9257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151536</xdr:rowOff>
    </xdr:from>
    <xdr:to>
      <xdr:col>41</xdr:col>
      <xdr:colOff>101600</xdr:colOff>
      <xdr:row>56</xdr:row>
      <xdr:rowOff>81686</xdr:rowOff>
    </xdr:to>
    <xdr:sp macro="" textlink="">
      <xdr:nvSpPr>
        <xdr:cNvPr id="375" name="楕円 374"/>
        <xdr:cNvSpPr/>
      </xdr:nvSpPr>
      <xdr:spPr>
        <a:xfrm>
          <a:off x="7810500" y="958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54</xdr:row>
      <xdr:rowOff>98213</xdr:rowOff>
    </xdr:from>
    <xdr:ext cx="378565" cy="259045"/>
    <xdr:sp macro="" textlink="">
      <xdr:nvSpPr>
        <xdr:cNvPr id="376" name="テキスト ボックス 375"/>
        <xdr:cNvSpPr txBox="1"/>
      </xdr:nvSpPr>
      <xdr:spPr>
        <a:xfrm>
          <a:off x="7672017" y="9356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54153</xdr:rowOff>
    </xdr:from>
    <xdr:to>
      <xdr:col>36</xdr:col>
      <xdr:colOff>165100</xdr:colOff>
      <xdr:row>56</xdr:row>
      <xdr:rowOff>155753</xdr:rowOff>
    </xdr:to>
    <xdr:sp macro="" textlink="">
      <xdr:nvSpPr>
        <xdr:cNvPr id="377" name="楕円 376"/>
        <xdr:cNvSpPr/>
      </xdr:nvSpPr>
      <xdr:spPr>
        <a:xfrm>
          <a:off x="6921500" y="965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55</xdr:row>
      <xdr:rowOff>830</xdr:rowOff>
    </xdr:from>
    <xdr:ext cx="378565" cy="259045"/>
    <xdr:sp macro="" textlink="">
      <xdr:nvSpPr>
        <xdr:cNvPr id="378" name="テキスト ボックス 377"/>
        <xdr:cNvSpPr txBox="1"/>
      </xdr:nvSpPr>
      <xdr:spPr>
        <a:xfrm>
          <a:off x="6783017" y="9430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162011</xdr:rowOff>
    </xdr:from>
    <xdr:to>
      <xdr:col>54</xdr:col>
      <xdr:colOff>189865</xdr:colOff>
      <xdr:row>78</xdr:row>
      <xdr:rowOff>18907</xdr:rowOff>
    </xdr:to>
    <xdr:cxnSp macro="">
      <xdr:nvCxnSpPr>
        <xdr:cNvPr id="400" name="直線コネクタ 399"/>
        <xdr:cNvCxnSpPr/>
      </xdr:nvCxnSpPr>
      <xdr:spPr>
        <a:xfrm flipV="1">
          <a:off x="10475595" y="12334961"/>
          <a:ext cx="1270" cy="10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22734</xdr:rowOff>
    </xdr:from>
    <xdr:ext cx="469744" cy="259045"/>
    <xdr:sp macro="" textlink="">
      <xdr:nvSpPr>
        <xdr:cNvPr id="401" name="商工費最小値テキスト"/>
        <xdr:cNvSpPr txBox="1"/>
      </xdr:nvSpPr>
      <xdr:spPr>
        <a:xfrm>
          <a:off x="10528300" y="1339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18907</xdr:rowOff>
    </xdr:from>
    <xdr:to>
      <xdr:col>55</xdr:col>
      <xdr:colOff>88900</xdr:colOff>
      <xdr:row>78</xdr:row>
      <xdr:rowOff>18907</xdr:rowOff>
    </xdr:to>
    <xdr:cxnSp macro="">
      <xdr:nvCxnSpPr>
        <xdr:cNvPr id="402" name="直線コネクタ 401"/>
        <xdr:cNvCxnSpPr/>
      </xdr:nvCxnSpPr>
      <xdr:spPr>
        <a:xfrm>
          <a:off x="10388600" y="1339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108688</xdr:rowOff>
    </xdr:from>
    <xdr:ext cx="534377" cy="259045"/>
    <xdr:sp macro="" textlink="">
      <xdr:nvSpPr>
        <xdr:cNvPr id="403" name="商工費最大値テキスト"/>
        <xdr:cNvSpPr txBox="1"/>
      </xdr:nvSpPr>
      <xdr:spPr>
        <a:xfrm>
          <a:off x="10528300" y="1211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162011</xdr:rowOff>
    </xdr:from>
    <xdr:to>
      <xdr:col>55</xdr:col>
      <xdr:colOff>88900</xdr:colOff>
      <xdr:row>71</xdr:row>
      <xdr:rowOff>162011</xdr:rowOff>
    </xdr:to>
    <xdr:cxnSp macro="">
      <xdr:nvCxnSpPr>
        <xdr:cNvPr id="404" name="直線コネクタ 403"/>
        <xdr:cNvCxnSpPr/>
      </xdr:nvCxnSpPr>
      <xdr:spPr>
        <a:xfrm>
          <a:off x="10388600" y="12334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122234</xdr:rowOff>
    </xdr:from>
    <xdr:to>
      <xdr:col>55</xdr:col>
      <xdr:colOff>0</xdr:colOff>
      <xdr:row>78</xdr:row>
      <xdr:rowOff>35869</xdr:rowOff>
    </xdr:to>
    <xdr:cxnSp macro="">
      <xdr:nvCxnSpPr>
        <xdr:cNvPr id="405" name="直線コネクタ 404"/>
        <xdr:cNvCxnSpPr/>
      </xdr:nvCxnSpPr>
      <xdr:spPr>
        <a:xfrm flipV="1">
          <a:off x="9639300" y="13323884"/>
          <a:ext cx="838200" cy="8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21251</xdr:rowOff>
    </xdr:from>
    <xdr:ext cx="469744" cy="259045"/>
    <xdr:sp macro="" textlink="">
      <xdr:nvSpPr>
        <xdr:cNvPr id="406" name="商工費平均値テキスト"/>
        <xdr:cNvSpPr txBox="1"/>
      </xdr:nvSpPr>
      <xdr:spPr>
        <a:xfrm>
          <a:off x="10528300" y="13051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169824</xdr:rowOff>
    </xdr:from>
    <xdr:to>
      <xdr:col>55</xdr:col>
      <xdr:colOff>50800</xdr:colOff>
      <xdr:row>77</xdr:row>
      <xdr:rowOff>99974</xdr:rowOff>
    </xdr:to>
    <xdr:sp macro="" textlink="">
      <xdr:nvSpPr>
        <xdr:cNvPr id="407" name="フローチャート: 判断 406"/>
        <xdr:cNvSpPr/>
      </xdr:nvSpPr>
      <xdr:spPr>
        <a:xfrm>
          <a:off x="104267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30704</xdr:rowOff>
    </xdr:from>
    <xdr:to>
      <xdr:col>50</xdr:col>
      <xdr:colOff>114300</xdr:colOff>
      <xdr:row>78</xdr:row>
      <xdr:rowOff>35869</xdr:rowOff>
    </xdr:to>
    <xdr:cxnSp macro="">
      <xdr:nvCxnSpPr>
        <xdr:cNvPr id="408" name="直線コネクタ 407"/>
        <xdr:cNvCxnSpPr/>
      </xdr:nvCxnSpPr>
      <xdr:spPr>
        <a:xfrm>
          <a:off x="8750300" y="13403804"/>
          <a:ext cx="889000" cy="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144678</xdr:rowOff>
    </xdr:from>
    <xdr:to>
      <xdr:col>50</xdr:col>
      <xdr:colOff>165100</xdr:colOff>
      <xdr:row>77</xdr:row>
      <xdr:rowOff>74828</xdr:rowOff>
    </xdr:to>
    <xdr:sp macro="" textlink="">
      <xdr:nvSpPr>
        <xdr:cNvPr id="409" name="フローチャート: 判断 408"/>
        <xdr:cNvSpPr/>
      </xdr:nvSpPr>
      <xdr:spPr>
        <a:xfrm>
          <a:off x="9588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91356</xdr:rowOff>
    </xdr:from>
    <xdr:ext cx="469744" cy="259045"/>
    <xdr:sp macro="" textlink="">
      <xdr:nvSpPr>
        <xdr:cNvPr id="410" name="テキスト ボックス 409"/>
        <xdr:cNvSpPr txBox="1"/>
      </xdr:nvSpPr>
      <xdr:spPr>
        <a:xfrm>
          <a:off x="9404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30704</xdr:rowOff>
    </xdr:from>
    <xdr:to>
      <xdr:col>45</xdr:col>
      <xdr:colOff>177800</xdr:colOff>
      <xdr:row>78</xdr:row>
      <xdr:rowOff>33720</xdr:rowOff>
    </xdr:to>
    <xdr:cxnSp macro="">
      <xdr:nvCxnSpPr>
        <xdr:cNvPr id="411" name="直線コネクタ 410"/>
        <xdr:cNvCxnSpPr/>
      </xdr:nvCxnSpPr>
      <xdr:spPr>
        <a:xfrm flipV="1">
          <a:off x="7861300" y="13403804"/>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59548</xdr:rowOff>
    </xdr:from>
    <xdr:to>
      <xdr:col>46</xdr:col>
      <xdr:colOff>38100</xdr:colOff>
      <xdr:row>77</xdr:row>
      <xdr:rowOff>161148</xdr:rowOff>
    </xdr:to>
    <xdr:sp macro="" textlink="">
      <xdr:nvSpPr>
        <xdr:cNvPr id="412" name="フローチャート: 判断 411"/>
        <xdr:cNvSpPr/>
      </xdr:nvSpPr>
      <xdr:spPr>
        <a:xfrm>
          <a:off x="8699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6225</xdr:rowOff>
    </xdr:from>
    <xdr:ext cx="469744" cy="259045"/>
    <xdr:sp macro="" textlink="">
      <xdr:nvSpPr>
        <xdr:cNvPr id="413" name="テキスト ボックス 412"/>
        <xdr:cNvSpPr txBox="1"/>
      </xdr:nvSpPr>
      <xdr:spPr>
        <a:xfrm>
          <a:off x="8515428" y="1303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8896</xdr:rowOff>
    </xdr:from>
    <xdr:to>
      <xdr:col>41</xdr:col>
      <xdr:colOff>50800</xdr:colOff>
      <xdr:row>78</xdr:row>
      <xdr:rowOff>33720</xdr:rowOff>
    </xdr:to>
    <xdr:cxnSp macro="">
      <xdr:nvCxnSpPr>
        <xdr:cNvPr id="414" name="直線コネクタ 413"/>
        <xdr:cNvCxnSpPr/>
      </xdr:nvCxnSpPr>
      <xdr:spPr>
        <a:xfrm>
          <a:off x="6972300" y="13381996"/>
          <a:ext cx="889000" cy="2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55479</xdr:rowOff>
    </xdr:from>
    <xdr:to>
      <xdr:col>41</xdr:col>
      <xdr:colOff>101600</xdr:colOff>
      <xdr:row>77</xdr:row>
      <xdr:rowOff>157079</xdr:rowOff>
    </xdr:to>
    <xdr:sp macro="" textlink="">
      <xdr:nvSpPr>
        <xdr:cNvPr id="415" name="フローチャート: 判断 414"/>
        <xdr:cNvSpPr/>
      </xdr:nvSpPr>
      <xdr:spPr>
        <a:xfrm>
          <a:off x="7810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2156</xdr:rowOff>
    </xdr:from>
    <xdr:ext cx="469744" cy="259045"/>
    <xdr:sp macro="" textlink="">
      <xdr:nvSpPr>
        <xdr:cNvPr id="416" name="テキスト ボックス 415"/>
        <xdr:cNvSpPr txBox="1"/>
      </xdr:nvSpPr>
      <xdr:spPr>
        <a:xfrm>
          <a:off x="7626428" y="1303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36230</xdr:rowOff>
    </xdr:from>
    <xdr:to>
      <xdr:col>36</xdr:col>
      <xdr:colOff>165100</xdr:colOff>
      <xdr:row>77</xdr:row>
      <xdr:rowOff>137830</xdr:rowOff>
    </xdr:to>
    <xdr:sp macro="" textlink="">
      <xdr:nvSpPr>
        <xdr:cNvPr id="417" name="フローチャート: 判断 416"/>
        <xdr:cNvSpPr/>
      </xdr:nvSpPr>
      <xdr:spPr>
        <a:xfrm>
          <a:off x="6921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154357</xdr:rowOff>
    </xdr:from>
    <xdr:ext cx="469744" cy="259045"/>
    <xdr:sp macro="" textlink="">
      <xdr:nvSpPr>
        <xdr:cNvPr id="418" name="テキスト ボックス 417"/>
        <xdr:cNvSpPr txBox="1"/>
      </xdr:nvSpPr>
      <xdr:spPr>
        <a:xfrm>
          <a:off x="6737428" y="1301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71434</xdr:rowOff>
    </xdr:from>
    <xdr:to>
      <xdr:col>55</xdr:col>
      <xdr:colOff>50800</xdr:colOff>
      <xdr:row>78</xdr:row>
      <xdr:rowOff>1584</xdr:rowOff>
    </xdr:to>
    <xdr:sp macro="" textlink="">
      <xdr:nvSpPr>
        <xdr:cNvPr id="424" name="楕円 423"/>
        <xdr:cNvSpPr/>
      </xdr:nvSpPr>
      <xdr:spPr>
        <a:xfrm>
          <a:off x="10426700" y="1327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157811</xdr:rowOff>
    </xdr:from>
    <xdr:ext cx="469744" cy="259045"/>
    <xdr:sp macro="" textlink="">
      <xdr:nvSpPr>
        <xdr:cNvPr id="425" name="商工費該当値テキスト"/>
        <xdr:cNvSpPr txBox="1"/>
      </xdr:nvSpPr>
      <xdr:spPr>
        <a:xfrm>
          <a:off x="10528300" y="13188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156519</xdr:rowOff>
    </xdr:from>
    <xdr:to>
      <xdr:col>50</xdr:col>
      <xdr:colOff>165100</xdr:colOff>
      <xdr:row>78</xdr:row>
      <xdr:rowOff>86669</xdr:rowOff>
    </xdr:to>
    <xdr:sp macro="" textlink="">
      <xdr:nvSpPr>
        <xdr:cNvPr id="426" name="楕円 425"/>
        <xdr:cNvSpPr/>
      </xdr:nvSpPr>
      <xdr:spPr>
        <a:xfrm>
          <a:off x="9588500" y="1335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77796</xdr:rowOff>
    </xdr:from>
    <xdr:ext cx="469744" cy="259045"/>
    <xdr:sp macro="" textlink="">
      <xdr:nvSpPr>
        <xdr:cNvPr id="427" name="テキスト ボックス 426"/>
        <xdr:cNvSpPr txBox="1"/>
      </xdr:nvSpPr>
      <xdr:spPr>
        <a:xfrm>
          <a:off x="9404428" y="13450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151354</xdr:rowOff>
    </xdr:from>
    <xdr:to>
      <xdr:col>46</xdr:col>
      <xdr:colOff>38100</xdr:colOff>
      <xdr:row>78</xdr:row>
      <xdr:rowOff>81504</xdr:rowOff>
    </xdr:to>
    <xdr:sp macro="" textlink="">
      <xdr:nvSpPr>
        <xdr:cNvPr id="428" name="楕円 427"/>
        <xdr:cNvSpPr/>
      </xdr:nvSpPr>
      <xdr:spPr>
        <a:xfrm>
          <a:off x="8699500" y="1335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72631</xdr:rowOff>
    </xdr:from>
    <xdr:ext cx="469744" cy="259045"/>
    <xdr:sp macro="" textlink="">
      <xdr:nvSpPr>
        <xdr:cNvPr id="429" name="テキスト ボックス 428"/>
        <xdr:cNvSpPr txBox="1"/>
      </xdr:nvSpPr>
      <xdr:spPr>
        <a:xfrm>
          <a:off x="8515428" y="1344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154370</xdr:rowOff>
    </xdr:from>
    <xdr:to>
      <xdr:col>41</xdr:col>
      <xdr:colOff>101600</xdr:colOff>
      <xdr:row>78</xdr:row>
      <xdr:rowOff>84520</xdr:rowOff>
    </xdr:to>
    <xdr:sp macro="" textlink="">
      <xdr:nvSpPr>
        <xdr:cNvPr id="430" name="楕円 429"/>
        <xdr:cNvSpPr/>
      </xdr:nvSpPr>
      <xdr:spPr>
        <a:xfrm>
          <a:off x="7810500" y="133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75647</xdr:rowOff>
    </xdr:from>
    <xdr:ext cx="469744" cy="259045"/>
    <xdr:sp macro="" textlink="">
      <xdr:nvSpPr>
        <xdr:cNvPr id="431" name="テキスト ボックス 430"/>
        <xdr:cNvSpPr txBox="1"/>
      </xdr:nvSpPr>
      <xdr:spPr>
        <a:xfrm>
          <a:off x="7626428" y="1344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129546</xdr:rowOff>
    </xdr:from>
    <xdr:to>
      <xdr:col>36</xdr:col>
      <xdr:colOff>165100</xdr:colOff>
      <xdr:row>78</xdr:row>
      <xdr:rowOff>59696</xdr:rowOff>
    </xdr:to>
    <xdr:sp macro="" textlink="">
      <xdr:nvSpPr>
        <xdr:cNvPr id="432" name="楕円 431"/>
        <xdr:cNvSpPr/>
      </xdr:nvSpPr>
      <xdr:spPr>
        <a:xfrm>
          <a:off x="6921500" y="1333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50823</xdr:rowOff>
    </xdr:from>
    <xdr:ext cx="469744" cy="259045"/>
    <xdr:sp macro="" textlink="">
      <xdr:nvSpPr>
        <xdr:cNvPr id="433" name="テキスト ボックス 432"/>
        <xdr:cNvSpPr txBox="1"/>
      </xdr:nvSpPr>
      <xdr:spPr>
        <a:xfrm>
          <a:off x="6737428" y="1342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60474</xdr:rowOff>
    </xdr:from>
    <xdr:to>
      <xdr:col>54</xdr:col>
      <xdr:colOff>189865</xdr:colOff>
      <xdr:row>98</xdr:row>
      <xdr:rowOff>71163</xdr:rowOff>
    </xdr:to>
    <xdr:cxnSp macro="">
      <xdr:nvCxnSpPr>
        <xdr:cNvPr id="459" name="直線コネクタ 458"/>
        <xdr:cNvCxnSpPr/>
      </xdr:nvCxnSpPr>
      <xdr:spPr>
        <a:xfrm flipV="1">
          <a:off x="10475595" y="15490974"/>
          <a:ext cx="1270" cy="1382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74990</xdr:rowOff>
    </xdr:from>
    <xdr:ext cx="534377" cy="259045"/>
    <xdr:sp macro="" textlink="">
      <xdr:nvSpPr>
        <xdr:cNvPr id="460" name="土木費最小値テキスト"/>
        <xdr:cNvSpPr txBox="1"/>
      </xdr:nvSpPr>
      <xdr:spPr>
        <a:xfrm>
          <a:off x="10528300" y="1687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71163</xdr:rowOff>
    </xdr:from>
    <xdr:to>
      <xdr:col>55</xdr:col>
      <xdr:colOff>88900</xdr:colOff>
      <xdr:row>98</xdr:row>
      <xdr:rowOff>71163</xdr:rowOff>
    </xdr:to>
    <xdr:cxnSp macro="">
      <xdr:nvCxnSpPr>
        <xdr:cNvPr id="461" name="直線コネクタ 460"/>
        <xdr:cNvCxnSpPr/>
      </xdr:nvCxnSpPr>
      <xdr:spPr>
        <a:xfrm>
          <a:off x="10388600" y="16873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7151</xdr:rowOff>
    </xdr:from>
    <xdr:ext cx="599010" cy="259045"/>
    <xdr:sp macro="" textlink="">
      <xdr:nvSpPr>
        <xdr:cNvPr id="462" name="土木費最大値テキスト"/>
        <xdr:cNvSpPr txBox="1"/>
      </xdr:nvSpPr>
      <xdr:spPr>
        <a:xfrm>
          <a:off x="10528300" y="1526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145,278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60474</xdr:rowOff>
    </xdr:from>
    <xdr:to>
      <xdr:col>55</xdr:col>
      <xdr:colOff>88900</xdr:colOff>
      <xdr:row>90</xdr:row>
      <xdr:rowOff>60474</xdr:rowOff>
    </xdr:to>
    <xdr:cxnSp macro="">
      <xdr:nvCxnSpPr>
        <xdr:cNvPr id="463" name="直線コネクタ 462"/>
        <xdr:cNvCxnSpPr/>
      </xdr:nvCxnSpPr>
      <xdr:spPr>
        <a:xfrm>
          <a:off x="10388600" y="1549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95526</xdr:rowOff>
    </xdr:from>
    <xdr:to>
      <xdr:col>55</xdr:col>
      <xdr:colOff>0</xdr:colOff>
      <xdr:row>97</xdr:row>
      <xdr:rowOff>167512</xdr:rowOff>
    </xdr:to>
    <xdr:cxnSp macro="">
      <xdr:nvCxnSpPr>
        <xdr:cNvPr id="464" name="直線コネクタ 463"/>
        <xdr:cNvCxnSpPr/>
      </xdr:nvCxnSpPr>
      <xdr:spPr>
        <a:xfrm>
          <a:off x="9639300" y="16726176"/>
          <a:ext cx="838200" cy="7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3029</xdr:rowOff>
    </xdr:from>
    <xdr:ext cx="534377" cy="259045"/>
    <xdr:sp macro="" textlink="">
      <xdr:nvSpPr>
        <xdr:cNvPr id="465" name="土木費平均値テキスト"/>
        <xdr:cNvSpPr txBox="1"/>
      </xdr:nvSpPr>
      <xdr:spPr>
        <a:xfrm>
          <a:off x="10528300" y="16462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151602</xdr:rowOff>
    </xdr:from>
    <xdr:to>
      <xdr:col>55</xdr:col>
      <xdr:colOff>50800</xdr:colOff>
      <xdr:row>97</xdr:row>
      <xdr:rowOff>81752</xdr:rowOff>
    </xdr:to>
    <xdr:sp macro="" textlink="">
      <xdr:nvSpPr>
        <xdr:cNvPr id="466" name="フローチャート: 判断 465"/>
        <xdr:cNvSpPr/>
      </xdr:nvSpPr>
      <xdr:spPr>
        <a:xfrm>
          <a:off x="10426700" y="1661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95526</xdr:rowOff>
    </xdr:from>
    <xdr:to>
      <xdr:col>50</xdr:col>
      <xdr:colOff>114300</xdr:colOff>
      <xdr:row>97</xdr:row>
      <xdr:rowOff>160437</xdr:rowOff>
    </xdr:to>
    <xdr:cxnSp macro="">
      <xdr:nvCxnSpPr>
        <xdr:cNvPr id="467" name="直線コネクタ 466"/>
        <xdr:cNvCxnSpPr/>
      </xdr:nvCxnSpPr>
      <xdr:spPr>
        <a:xfrm flipV="1">
          <a:off x="8750300" y="16726176"/>
          <a:ext cx="889000" cy="6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19994</xdr:rowOff>
    </xdr:from>
    <xdr:to>
      <xdr:col>50</xdr:col>
      <xdr:colOff>165100</xdr:colOff>
      <xdr:row>97</xdr:row>
      <xdr:rowOff>121594</xdr:rowOff>
    </xdr:to>
    <xdr:sp macro="" textlink="">
      <xdr:nvSpPr>
        <xdr:cNvPr id="468" name="フローチャート: 判断 467"/>
        <xdr:cNvSpPr/>
      </xdr:nvSpPr>
      <xdr:spPr>
        <a:xfrm>
          <a:off x="9588500" y="166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138121</xdr:rowOff>
    </xdr:from>
    <xdr:ext cx="534377" cy="259045"/>
    <xdr:sp macro="" textlink="">
      <xdr:nvSpPr>
        <xdr:cNvPr id="469" name="テキスト ボックス 468"/>
        <xdr:cNvSpPr txBox="1"/>
      </xdr:nvSpPr>
      <xdr:spPr>
        <a:xfrm>
          <a:off x="9372111" y="1642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92597</xdr:rowOff>
    </xdr:from>
    <xdr:to>
      <xdr:col>45</xdr:col>
      <xdr:colOff>177800</xdr:colOff>
      <xdr:row>97</xdr:row>
      <xdr:rowOff>160437</xdr:rowOff>
    </xdr:to>
    <xdr:cxnSp macro="">
      <xdr:nvCxnSpPr>
        <xdr:cNvPr id="470" name="直線コネクタ 469"/>
        <xdr:cNvCxnSpPr/>
      </xdr:nvCxnSpPr>
      <xdr:spPr>
        <a:xfrm>
          <a:off x="7861300" y="16723247"/>
          <a:ext cx="889000" cy="6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14267</xdr:rowOff>
    </xdr:from>
    <xdr:to>
      <xdr:col>46</xdr:col>
      <xdr:colOff>38100</xdr:colOff>
      <xdr:row>97</xdr:row>
      <xdr:rowOff>115867</xdr:rowOff>
    </xdr:to>
    <xdr:sp macro="" textlink="">
      <xdr:nvSpPr>
        <xdr:cNvPr id="471" name="フローチャート: 判断 470"/>
        <xdr:cNvSpPr/>
      </xdr:nvSpPr>
      <xdr:spPr>
        <a:xfrm>
          <a:off x="8699500" y="1664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132394</xdr:rowOff>
    </xdr:from>
    <xdr:ext cx="534377" cy="259045"/>
    <xdr:sp macro="" textlink="">
      <xdr:nvSpPr>
        <xdr:cNvPr id="472" name="テキスト ボックス 471"/>
        <xdr:cNvSpPr txBox="1"/>
      </xdr:nvSpPr>
      <xdr:spPr>
        <a:xfrm>
          <a:off x="8483111" y="1642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92597</xdr:rowOff>
    </xdr:from>
    <xdr:to>
      <xdr:col>41</xdr:col>
      <xdr:colOff>50800</xdr:colOff>
      <xdr:row>98</xdr:row>
      <xdr:rowOff>8299</xdr:rowOff>
    </xdr:to>
    <xdr:cxnSp macro="">
      <xdr:nvCxnSpPr>
        <xdr:cNvPr id="473" name="直線コネクタ 472"/>
        <xdr:cNvCxnSpPr/>
      </xdr:nvCxnSpPr>
      <xdr:spPr>
        <a:xfrm flipV="1">
          <a:off x="6972300" y="16723247"/>
          <a:ext cx="889000" cy="8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131431</xdr:rowOff>
    </xdr:from>
    <xdr:to>
      <xdr:col>41</xdr:col>
      <xdr:colOff>101600</xdr:colOff>
      <xdr:row>97</xdr:row>
      <xdr:rowOff>61581</xdr:rowOff>
    </xdr:to>
    <xdr:sp macro="" textlink="">
      <xdr:nvSpPr>
        <xdr:cNvPr id="474" name="フローチャート: 判断 473"/>
        <xdr:cNvSpPr/>
      </xdr:nvSpPr>
      <xdr:spPr>
        <a:xfrm>
          <a:off x="7810500" y="1659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78108</xdr:rowOff>
    </xdr:from>
    <xdr:ext cx="534377" cy="259045"/>
    <xdr:sp macro="" textlink="">
      <xdr:nvSpPr>
        <xdr:cNvPr id="475" name="テキスト ボックス 474"/>
        <xdr:cNvSpPr txBox="1"/>
      </xdr:nvSpPr>
      <xdr:spPr>
        <a:xfrm>
          <a:off x="7594111" y="1636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170259</xdr:rowOff>
    </xdr:from>
    <xdr:to>
      <xdr:col>36</xdr:col>
      <xdr:colOff>165100</xdr:colOff>
      <xdr:row>97</xdr:row>
      <xdr:rowOff>100409</xdr:rowOff>
    </xdr:to>
    <xdr:sp macro="" textlink="">
      <xdr:nvSpPr>
        <xdr:cNvPr id="476" name="フローチャート: 判断 475"/>
        <xdr:cNvSpPr/>
      </xdr:nvSpPr>
      <xdr:spPr>
        <a:xfrm>
          <a:off x="6921500" y="1662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116936</xdr:rowOff>
    </xdr:from>
    <xdr:ext cx="534377" cy="259045"/>
    <xdr:sp macro="" textlink="">
      <xdr:nvSpPr>
        <xdr:cNvPr id="477" name="テキスト ボックス 476"/>
        <xdr:cNvSpPr txBox="1"/>
      </xdr:nvSpPr>
      <xdr:spPr>
        <a:xfrm>
          <a:off x="6705111" y="1640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116712</xdr:rowOff>
    </xdr:from>
    <xdr:to>
      <xdr:col>55</xdr:col>
      <xdr:colOff>50800</xdr:colOff>
      <xdr:row>98</xdr:row>
      <xdr:rowOff>46862</xdr:rowOff>
    </xdr:to>
    <xdr:sp macro="" textlink="">
      <xdr:nvSpPr>
        <xdr:cNvPr id="483" name="楕円 482"/>
        <xdr:cNvSpPr/>
      </xdr:nvSpPr>
      <xdr:spPr>
        <a:xfrm>
          <a:off x="10426700" y="1674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31639</xdr:rowOff>
    </xdr:from>
    <xdr:ext cx="534377" cy="259045"/>
    <xdr:sp macro="" textlink="">
      <xdr:nvSpPr>
        <xdr:cNvPr id="484" name="土木費該当値テキスト"/>
        <xdr:cNvSpPr txBox="1"/>
      </xdr:nvSpPr>
      <xdr:spPr>
        <a:xfrm>
          <a:off x="10528300" y="1666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44726</xdr:rowOff>
    </xdr:from>
    <xdr:to>
      <xdr:col>50</xdr:col>
      <xdr:colOff>165100</xdr:colOff>
      <xdr:row>97</xdr:row>
      <xdr:rowOff>146326</xdr:rowOff>
    </xdr:to>
    <xdr:sp macro="" textlink="">
      <xdr:nvSpPr>
        <xdr:cNvPr id="485" name="楕円 484"/>
        <xdr:cNvSpPr/>
      </xdr:nvSpPr>
      <xdr:spPr>
        <a:xfrm>
          <a:off x="9588500" y="1667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137453</xdr:rowOff>
    </xdr:from>
    <xdr:ext cx="534377" cy="259045"/>
    <xdr:sp macro="" textlink="">
      <xdr:nvSpPr>
        <xdr:cNvPr id="486" name="テキスト ボックス 485"/>
        <xdr:cNvSpPr txBox="1"/>
      </xdr:nvSpPr>
      <xdr:spPr>
        <a:xfrm>
          <a:off x="9372111" y="1676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109637</xdr:rowOff>
    </xdr:from>
    <xdr:to>
      <xdr:col>46</xdr:col>
      <xdr:colOff>38100</xdr:colOff>
      <xdr:row>98</xdr:row>
      <xdr:rowOff>39787</xdr:rowOff>
    </xdr:to>
    <xdr:sp macro="" textlink="">
      <xdr:nvSpPr>
        <xdr:cNvPr id="487" name="楕円 486"/>
        <xdr:cNvSpPr/>
      </xdr:nvSpPr>
      <xdr:spPr>
        <a:xfrm>
          <a:off x="8699500" y="1674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30914</xdr:rowOff>
    </xdr:from>
    <xdr:ext cx="534377" cy="259045"/>
    <xdr:sp macro="" textlink="">
      <xdr:nvSpPr>
        <xdr:cNvPr id="488" name="テキスト ボックス 487"/>
        <xdr:cNvSpPr txBox="1"/>
      </xdr:nvSpPr>
      <xdr:spPr>
        <a:xfrm>
          <a:off x="8483111" y="1683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41797</xdr:rowOff>
    </xdr:from>
    <xdr:to>
      <xdr:col>41</xdr:col>
      <xdr:colOff>101600</xdr:colOff>
      <xdr:row>97</xdr:row>
      <xdr:rowOff>143397</xdr:rowOff>
    </xdr:to>
    <xdr:sp macro="" textlink="">
      <xdr:nvSpPr>
        <xdr:cNvPr id="489" name="楕円 488"/>
        <xdr:cNvSpPr/>
      </xdr:nvSpPr>
      <xdr:spPr>
        <a:xfrm>
          <a:off x="7810500" y="1667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134524</xdr:rowOff>
    </xdr:from>
    <xdr:ext cx="534377" cy="259045"/>
    <xdr:sp macro="" textlink="">
      <xdr:nvSpPr>
        <xdr:cNvPr id="490" name="テキスト ボックス 489"/>
        <xdr:cNvSpPr txBox="1"/>
      </xdr:nvSpPr>
      <xdr:spPr>
        <a:xfrm>
          <a:off x="7594111" y="1676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128949</xdr:rowOff>
    </xdr:from>
    <xdr:to>
      <xdr:col>36</xdr:col>
      <xdr:colOff>165100</xdr:colOff>
      <xdr:row>98</xdr:row>
      <xdr:rowOff>59099</xdr:rowOff>
    </xdr:to>
    <xdr:sp macro="" textlink="">
      <xdr:nvSpPr>
        <xdr:cNvPr id="491" name="楕円 490"/>
        <xdr:cNvSpPr/>
      </xdr:nvSpPr>
      <xdr:spPr>
        <a:xfrm>
          <a:off x="6921500" y="1675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50226</xdr:rowOff>
    </xdr:from>
    <xdr:ext cx="534377" cy="259045"/>
    <xdr:sp macro="" textlink="">
      <xdr:nvSpPr>
        <xdr:cNvPr id="492" name="テキスト ボックス 491"/>
        <xdr:cNvSpPr txBox="1"/>
      </xdr:nvSpPr>
      <xdr:spPr>
        <a:xfrm>
          <a:off x="6705111" y="1685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50089</xdr:rowOff>
    </xdr:from>
    <xdr:to>
      <xdr:col>85</xdr:col>
      <xdr:colOff>126364</xdr:colOff>
      <xdr:row>39</xdr:row>
      <xdr:rowOff>72655</xdr:rowOff>
    </xdr:to>
    <xdr:cxnSp macro="">
      <xdr:nvCxnSpPr>
        <xdr:cNvPr id="518" name="直線コネクタ 517"/>
        <xdr:cNvCxnSpPr/>
      </xdr:nvCxnSpPr>
      <xdr:spPr>
        <a:xfrm flipV="1">
          <a:off x="16317595" y="5365039"/>
          <a:ext cx="1269" cy="1394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76482</xdr:rowOff>
    </xdr:from>
    <xdr:ext cx="378565" cy="259045"/>
    <xdr:sp macro="" textlink="">
      <xdr:nvSpPr>
        <xdr:cNvPr id="519" name="消防費最小値テキスト"/>
        <xdr:cNvSpPr txBox="1"/>
      </xdr:nvSpPr>
      <xdr:spPr>
        <a:xfrm>
          <a:off x="16370300" y="6763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72655</xdr:rowOff>
    </xdr:from>
    <xdr:to>
      <xdr:col>86</xdr:col>
      <xdr:colOff>25400</xdr:colOff>
      <xdr:row>39</xdr:row>
      <xdr:rowOff>72655</xdr:rowOff>
    </xdr:to>
    <xdr:cxnSp macro="">
      <xdr:nvCxnSpPr>
        <xdr:cNvPr id="520" name="直線コネクタ 519"/>
        <xdr:cNvCxnSpPr/>
      </xdr:nvCxnSpPr>
      <xdr:spPr>
        <a:xfrm>
          <a:off x="16230600" y="6759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168216</xdr:rowOff>
    </xdr:from>
    <xdr:ext cx="534377" cy="259045"/>
    <xdr:sp macro="" textlink="">
      <xdr:nvSpPr>
        <xdr:cNvPr id="521" name="消防費最大値テキスト"/>
        <xdr:cNvSpPr txBox="1"/>
      </xdr:nvSpPr>
      <xdr:spPr>
        <a:xfrm>
          <a:off x="16370300" y="514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50089</xdr:rowOff>
    </xdr:from>
    <xdr:to>
      <xdr:col>86</xdr:col>
      <xdr:colOff>25400</xdr:colOff>
      <xdr:row>31</xdr:row>
      <xdr:rowOff>50089</xdr:rowOff>
    </xdr:to>
    <xdr:cxnSp macro="">
      <xdr:nvCxnSpPr>
        <xdr:cNvPr id="522" name="直線コネクタ 521"/>
        <xdr:cNvCxnSpPr/>
      </xdr:nvCxnSpPr>
      <xdr:spPr>
        <a:xfrm>
          <a:off x="16230600" y="536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7961</xdr:rowOff>
    </xdr:from>
    <xdr:to>
      <xdr:col>85</xdr:col>
      <xdr:colOff>127000</xdr:colOff>
      <xdr:row>39</xdr:row>
      <xdr:rowOff>34185</xdr:rowOff>
    </xdr:to>
    <xdr:cxnSp macro="">
      <xdr:nvCxnSpPr>
        <xdr:cNvPr id="523" name="直線コネクタ 522"/>
        <xdr:cNvCxnSpPr/>
      </xdr:nvCxnSpPr>
      <xdr:spPr>
        <a:xfrm>
          <a:off x="15481300" y="6694511"/>
          <a:ext cx="838200" cy="2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74091</xdr:rowOff>
    </xdr:from>
    <xdr:ext cx="469744" cy="259045"/>
    <xdr:sp macro="" textlink="">
      <xdr:nvSpPr>
        <xdr:cNvPr id="524" name="消防費平均値テキスト"/>
        <xdr:cNvSpPr txBox="1"/>
      </xdr:nvSpPr>
      <xdr:spPr>
        <a:xfrm>
          <a:off x="16370300" y="6417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51214</xdr:rowOff>
    </xdr:from>
    <xdr:to>
      <xdr:col>85</xdr:col>
      <xdr:colOff>177800</xdr:colOff>
      <xdr:row>38</xdr:row>
      <xdr:rowOff>152814</xdr:rowOff>
    </xdr:to>
    <xdr:sp macro="" textlink="">
      <xdr:nvSpPr>
        <xdr:cNvPr id="525" name="フローチャート: 判断 524"/>
        <xdr:cNvSpPr/>
      </xdr:nvSpPr>
      <xdr:spPr>
        <a:xfrm>
          <a:off x="16268700" y="656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7961</xdr:rowOff>
    </xdr:from>
    <xdr:to>
      <xdr:col>81</xdr:col>
      <xdr:colOff>50800</xdr:colOff>
      <xdr:row>39</xdr:row>
      <xdr:rowOff>34185</xdr:rowOff>
    </xdr:to>
    <xdr:cxnSp macro="">
      <xdr:nvCxnSpPr>
        <xdr:cNvPr id="526" name="直線コネクタ 525"/>
        <xdr:cNvCxnSpPr/>
      </xdr:nvCxnSpPr>
      <xdr:spPr>
        <a:xfrm flipV="1">
          <a:off x="14592300" y="6694511"/>
          <a:ext cx="889000" cy="2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127598</xdr:rowOff>
    </xdr:from>
    <xdr:to>
      <xdr:col>81</xdr:col>
      <xdr:colOff>101600</xdr:colOff>
      <xdr:row>39</xdr:row>
      <xdr:rowOff>57748</xdr:rowOff>
    </xdr:to>
    <xdr:sp macro="" textlink="">
      <xdr:nvSpPr>
        <xdr:cNvPr id="527" name="フローチャート: 判断 526"/>
        <xdr:cNvSpPr/>
      </xdr:nvSpPr>
      <xdr:spPr>
        <a:xfrm>
          <a:off x="15430500" y="664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74276</xdr:rowOff>
    </xdr:from>
    <xdr:ext cx="469744" cy="259045"/>
    <xdr:sp macro="" textlink="">
      <xdr:nvSpPr>
        <xdr:cNvPr id="528" name="テキスト ボックス 527"/>
        <xdr:cNvSpPr txBox="1"/>
      </xdr:nvSpPr>
      <xdr:spPr>
        <a:xfrm>
          <a:off x="15246428" y="641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18705</xdr:rowOff>
    </xdr:from>
    <xdr:to>
      <xdr:col>76</xdr:col>
      <xdr:colOff>114300</xdr:colOff>
      <xdr:row>39</xdr:row>
      <xdr:rowOff>34185</xdr:rowOff>
    </xdr:to>
    <xdr:cxnSp macro="">
      <xdr:nvCxnSpPr>
        <xdr:cNvPr id="529" name="直線コネクタ 528"/>
        <xdr:cNvCxnSpPr/>
      </xdr:nvCxnSpPr>
      <xdr:spPr>
        <a:xfrm>
          <a:off x="13703300" y="6705255"/>
          <a:ext cx="889000" cy="1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128154</xdr:rowOff>
    </xdr:from>
    <xdr:to>
      <xdr:col>76</xdr:col>
      <xdr:colOff>165100</xdr:colOff>
      <xdr:row>39</xdr:row>
      <xdr:rowOff>58304</xdr:rowOff>
    </xdr:to>
    <xdr:sp macro="" textlink="">
      <xdr:nvSpPr>
        <xdr:cNvPr id="530" name="フローチャート: 判断 529"/>
        <xdr:cNvSpPr/>
      </xdr:nvSpPr>
      <xdr:spPr>
        <a:xfrm>
          <a:off x="14541500" y="664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74831</xdr:rowOff>
    </xdr:from>
    <xdr:ext cx="469744" cy="259045"/>
    <xdr:sp macro="" textlink="">
      <xdr:nvSpPr>
        <xdr:cNvPr id="531" name="テキスト ボックス 530"/>
        <xdr:cNvSpPr txBox="1"/>
      </xdr:nvSpPr>
      <xdr:spPr>
        <a:xfrm>
          <a:off x="14357428" y="641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18705</xdr:rowOff>
    </xdr:from>
    <xdr:to>
      <xdr:col>71</xdr:col>
      <xdr:colOff>177800</xdr:colOff>
      <xdr:row>39</xdr:row>
      <xdr:rowOff>36046</xdr:rowOff>
    </xdr:to>
    <xdr:cxnSp macro="">
      <xdr:nvCxnSpPr>
        <xdr:cNvPr id="532" name="直線コネクタ 531"/>
        <xdr:cNvCxnSpPr/>
      </xdr:nvCxnSpPr>
      <xdr:spPr>
        <a:xfrm flipV="1">
          <a:off x="12814300" y="6705255"/>
          <a:ext cx="889000" cy="1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91480</xdr:rowOff>
    </xdr:from>
    <xdr:to>
      <xdr:col>72</xdr:col>
      <xdr:colOff>38100</xdr:colOff>
      <xdr:row>39</xdr:row>
      <xdr:rowOff>21630</xdr:rowOff>
    </xdr:to>
    <xdr:sp macro="" textlink="">
      <xdr:nvSpPr>
        <xdr:cNvPr id="533" name="フローチャート: 判断 532"/>
        <xdr:cNvSpPr/>
      </xdr:nvSpPr>
      <xdr:spPr>
        <a:xfrm>
          <a:off x="13652500" y="660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38157</xdr:rowOff>
    </xdr:from>
    <xdr:ext cx="469744" cy="259045"/>
    <xdr:sp macro="" textlink="">
      <xdr:nvSpPr>
        <xdr:cNvPr id="534" name="テキスト ボックス 533"/>
        <xdr:cNvSpPr txBox="1"/>
      </xdr:nvSpPr>
      <xdr:spPr>
        <a:xfrm>
          <a:off x="13468428" y="638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127207</xdr:rowOff>
    </xdr:from>
    <xdr:to>
      <xdr:col>67</xdr:col>
      <xdr:colOff>101600</xdr:colOff>
      <xdr:row>39</xdr:row>
      <xdr:rowOff>57357</xdr:rowOff>
    </xdr:to>
    <xdr:sp macro="" textlink="">
      <xdr:nvSpPr>
        <xdr:cNvPr id="535" name="フローチャート: 判断 534"/>
        <xdr:cNvSpPr/>
      </xdr:nvSpPr>
      <xdr:spPr>
        <a:xfrm>
          <a:off x="12763500" y="664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73884</xdr:rowOff>
    </xdr:from>
    <xdr:ext cx="469744" cy="259045"/>
    <xdr:sp macro="" textlink="">
      <xdr:nvSpPr>
        <xdr:cNvPr id="536" name="テキスト ボックス 535"/>
        <xdr:cNvSpPr txBox="1"/>
      </xdr:nvSpPr>
      <xdr:spPr>
        <a:xfrm>
          <a:off x="12579428" y="641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154835</xdr:rowOff>
    </xdr:from>
    <xdr:to>
      <xdr:col>85</xdr:col>
      <xdr:colOff>177800</xdr:colOff>
      <xdr:row>39</xdr:row>
      <xdr:rowOff>84985</xdr:rowOff>
    </xdr:to>
    <xdr:sp macro="" textlink="">
      <xdr:nvSpPr>
        <xdr:cNvPr id="542" name="楕円 541"/>
        <xdr:cNvSpPr/>
      </xdr:nvSpPr>
      <xdr:spPr>
        <a:xfrm>
          <a:off x="16268700" y="666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69762</xdr:rowOff>
    </xdr:from>
    <xdr:ext cx="469744" cy="259045"/>
    <xdr:sp macro="" textlink="">
      <xdr:nvSpPr>
        <xdr:cNvPr id="543" name="消防費該当値テキスト"/>
        <xdr:cNvSpPr txBox="1"/>
      </xdr:nvSpPr>
      <xdr:spPr>
        <a:xfrm>
          <a:off x="16370300" y="658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128611</xdr:rowOff>
    </xdr:from>
    <xdr:to>
      <xdr:col>81</xdr:col>
      <xdr:colOff>101600</xdr:colOff>
      <xdr:row>39</xdr:row>
      <xdr:rowOff>58761</xdr:rowOff>
    </xdr:to>
    <xdr:sp macro="" textlink="">
      <xdr:nvSpPr>
        <xdr:cNvPr id="544" name="楕円 543"/>
        <xdr:cNvSpPr/>
      </xdr:nvSpPr>
      <xdr:spPr>
        <a:xfrm>
          <a:off x="15430500" y="664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49888</xdr:rowOff>
    </xdr:from>
    <xdr:ext cx="469744" cy="259045"/>
    <xdr:sp macro="" textlink="">
      <xdr:nvSpPr>
        <xdr:cNvPr id="545" name="テキスト ボックス 544"/>
        <xdr:cNvSpPr txBox="1"/>
      </xdr:nvSpPr>
      <xdr:spPr>
        <a:xfrm>
          <a:off x="15246428" y="673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154835</xdr:rowOff>
    </xdr:from>
    <xdr:to>
      <xdr:col>76</xdr:col>
      <xdr:colOff>165100</xdr:colOff>
      <xdr:row>39</xdr:row>
      <xdr:rowOff>84985</xdr:rowOff>
    </xdr:to>
    <xdr:sp macro="" textlink="">
      <xdr:nvSpPr>
        <xdr:cNvPr id="546" name="楕円 545"/>
        <xdr:cNvSpPr/>
      </xdr:nvSpPr>
      <xdr:spPr>
        <a:xfrm>
          <a:off x="14541500" y="666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76112</xdr:rowOff>
    </xdr:from>
    <xdr:ext cx="469744" cy="259045"/>
    <xdr:sp macro="" textlink="">
      <xdr:nvSpPr>
        <xdr:cNvPr id="547" name="テキスト ボックス 546"/>
        <xdr:cNvSpPr txBox="1"/>
      </xdr:nvSpPr>
      <xdr:spPr>
        <a:xfrm>
          <a:off x="14357428" y="6762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139355</xdr:rowOff>
    </xdr:from>
    <xdr:to>
      <xdr:col>72</xdr:col>
      <xdr:colOff>38100</xdr:colOff>
      <xdr:row>39</xdr:row>
      <xdr:rowOff>69505</xdr:rowOff>
    </xdr:to>
    <xdr:sp macro="" textlink="">
      <xdr:nvSpPr>
        <xdr:cNvPr id="548" name="楕円 547"/>
        <xdr:cNvSpPr/>
      </xdr:nvSpPr>
      <xdr:spPr>
        <a:xfrm>
          <a:off x="13652500" y="665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60632</xdr:rowOff>
    </xdr:from>
    <xdr:ext cx="469744" cy="259045"/>
    <xdr:sp macro="" textlink="">
      <xdr:nvSpPr>
        <xdr:cNvPr id="549" name="テキスト ボックス 548"/>
        <xdr:cNvSpPr txBox="1"/>
      </xdr:nvSpPr>
      <xdr:spPr>
        <a:xfrm>
          <a:off x="13468428" y="674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156696</xdr:rowOff>
    </xdr:from>
    <xdr:to>
      <xdr:col>67</xdr:col>
      <xdr:colOff>101600</xdr:colOff>
      <xdr:row>39</xdr:row>
      <xdr:rowOff>86846</xdr:rowOff>
    </xdr:to>
    <xdr:sp macro="" textlink="">
      <xdr:nvSpPr>
        <xdr:cNvPr id="550" name="楕円 549"/>
        <xdr:cNvSpPr/>
      </xdr:nvSpPr>
      <xdr:spPr>
        <a:xfrm>
          <a:off x="12763500" y="667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77973</xdr:rowOff>
    </xdr:from>
    <xdr:ext cx="469744" cy="259045"/>
    <xdr:sp macro="" textlink="">
      <xdr:nvSpPr>
        <xdr:cNvPr id="551" name="テキスト ボックス 550"/>
        <xdr:cNvSpPr txBox="1"/>
      </xdr:nvSpPr>
      <xdr:spPr>
        <a:xfrm>
          <a:off x="12579428" y="6764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0" name="テキスト ボックス 569"/>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2" name="テキスト ボックス 57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4" name="テキスト ボックス 57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162837</xdr:rowOff>
    </xdr:from>
    <xdr:to>
      <xdr:col>85</xdr:col>
      <xdr:colOff>126364</xdr:colOff>
      <xdr:row>59</xdr:row>
      <xdr:rowOff>133299</xdr:rowOff>
    </xdr:to>
    <xdr:cxnSp macro="">
      <xdr:nvCxnSpPr>
        <xdr:cNvPr id="578" name="直線コネクタ 577"/>
        <xdr:cNvCxnSpPr/>
      </xdr:nvCxnSpPr>
      <xdr:spPr>
        <a:xfrm flipV="1">
          <a:off x="16317595" y="8735337"/>
          <a:ext cx="1269" cy="1513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137126</xdr:rowOff>
    </xdr:from>
    <xdr:ext cx="534377" cy="259045"/>
    <xdr:sp macro="" textlink="">
      <xdr:nvSpPr>
        <xdr:cNvPr id="579" name="教育費最小値テキスト"/>
        <xdr:cNvSpPr txBox="1"/>
      </xdr:nvSpPr>
      <xdr:spPr>
        <a:xfrm>
          <a:off x="16370300" y="1025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133299</xdr:rowOff>
    </xdr:from>
    <xdr:to>
      <xdr:col>86</xdr:col>
      <xdr:colOff>25400</xdr:colOff>
      <xdr:row>59</xdr:row>
      <xdr:rowOff>133299</xdr:rowOff>
    </xdr:to>
    <xdr:cxnSp macro="">
      <xdr:nvCxnSpPr>
        <xdr:cNvPr id="580" name="直線コネクタ 579"/>
        <xdr:cNvCxnSpPr/>
      </xdr:nvCxnSpPr>
      <xdr:spPr>
        <a:xfrm>
          <a:off x="16230600" y="1024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109514</xdr:rowOff>
    </xdr:from>
    <xdr:ext cx="599010" cy="259045"/>
    <xdr:sp macro="" textlink="">
      <xdr:nvSpPr>
        <xdr:cNvPr id="581" name="教育費最大値テキスト"/>
        <xdr:cNvSpPr txBox="1"/>
      </xdr:nvSpPr>
      <xdr:spPr>
        <a:xfrm>
          <a:off x="16370300" y="851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130,583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162837</xdr:rowOff>
    </xdr:from>
    <xdr:to>
      <xdr:col>86</xdr:col>
      <xdr:colOff>25400</xdr:colOff>
      <xdr:row>50</xdr:row>
      <xdr:rowOff>162837</xdr:rowOff>
    </xdr:to>
    <xdr:cxnSp macro="">
      <xdr:nvCxnSpPr>
        <xdr:cNvPr id="582" name="直線コネクタ 581"/>
        <xdr:cNvCxnSpPr/>
      </xdr:nvCxnSpPr>
      <xdr:spPr>
        <a:xfrm>
          <a:off x="16230600" y="873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128172</xdr:rowOff>
    </xdr:from>
    <xdr:to>
      <xdr:col>85</xdr:col>
      <xdr:colOff>127000</xdr:colOff>
      <xdr:row>58</xdr:row>
      <xdr:rowOff>141872</xdr:rowOff>
    </xdr:to>
    <xdr:cxnSp macro="">
      <xdr:nvCxnSpPr>
        <xdr:cNvPr id="583" name="直線コネクタ 582"/>
        <xdr:cNvCxnSpPr/>
      </xdr:nvCxnSpPr>
      <xdr:spPr>
        <a:xfrm>
          <a:off x="15481300" y="10072272"/>
          <a:ext cx="838200" cy="1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116300</xdr:rowOff>
    </xdr:from>
    <xdr:ext cx="534377" cy="259045"/>
    <xdr:sp macro="" textlink="">
      <xdr:nvSpPr>
        <xdr:cNvPr id="584" name="教育費平均値テキスト"/>
        <xdr:cNvSpPr txBox="1"/>
      </xdr:nvSpPr>
      <xdr:spPr>
        <a:xfrm>
          <a:off x="16370300" y="9717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93423</xdr:rowOff>
    </xdr:from>
    <xdr:to>
      <xdr:col>85</xdr:col>
      <xdr:colOff>177800</xdr:colOff>
      <xdr:row>58</xdr:row>
      <xdr:rowOff>23573</xdr:rowOff>
    </xdr:to>
    <xdr:sp macro="" textlink="">
      <xdr:nvSpPr>
        <xdr:cNvPr id="585" name="フローチャート: 判断 584"/>
        <xdr:cNvSpPr/>
      </xdr:nvSpPr>
      <xdr:spPr>
        <a:xfrm>
          <a:off x="16268700" y="986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128172</xdr:rowOff>
    </xdr:from>
    <xdr:to>
      <xdr:col>81</xdr:col>
      <xdr:colOff>50800</xdr:colOff>
      <xdr:row>59</xdr:row>
      <xdr:rowOff>25351</xdr:rowOff>
    </xdr:to>
    <xdr:cxnSp macro="">
      <xdr:nvCxnSpPr>
        <xdr:cNvPr id="586" name="直線コネクタ 585"/>
        <xdr:cNvCxnSpPr/>
      </xdr:nvCxnSpPr>
      <xdr:spPr>
        <a:xfrm flipV="1">
          <a:off x="14592300" y="10072272"/>
          <a:ext cx="889000" cy="6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113622</xdr:rowOff>
    </xdr:from>
    <xdr:to>
      <xdr:col>81</xdr:col>
      <xdr:colOff>101600</xdr:colOff>
      <xdr:row>58</xdr:row>
      <xdr:rowOff>43772</xdr:rowOff>
    </xdr:to>
    <xdr:sp macro="" textlink="">
      <xdr:nvSpPr>
        <xdr:cNvPr id="587" name="フローチャート: 判断 586"/>
        <xdr:cNvSpPr/>
      </xdr:nvSpPr>
      <xdr:spPr>
        <a:xfrm>
          <a:off x="15430500" y="988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60299</xdr:rowOff>
    </xdr:from>
    <xdr:ext cx="534377" cy="259045"/>
    <xdr:sp macro="" textlink="">
      <xdr:nvSpPr>
        <xdr:cNvPr id="588" name="テキスト ボックス 587"/>
        <xdr:cNvSpPr txBox="1"/>
      </xdr:nvSpPr>
      <xdr:spPr>
        <a:xfrm>
          <a:off x="15214111" y="966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25351</xdr:rowOff>
    </xdr:from>
    <xdr:to>
      <xdr:col>76</xdr:col>
      <xdr:colOff>114300</xdr:colOff>
      <xdr:row>59</xdr:row>
      <xdr:rowOff>30380</xdr:rowOff>
    </xdr:to>
    <xdr:cxnSp macro="">
      <xdr:nvCxnSpPr>
        <xdr:cNvPr id="589" name="直線コネクタ 588"/>
        <xdr:cNvCxnSpPr/>
      </xdr:nvCxnSpPr>
      <xdr:spPr>
        <a:xfrm flipV="1">
          <a:off x="13703300" y="10140901"/>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170183</xdr:rowOff>
    </xdr:from>
    <xdr:to>
      <xdr:col>76</xdr:col>
      <xdr:colOff>165100</xdr:colOff>
      <xdr:row>58</xdr:row>
      <xdr:rowOff>100333</xdr:rowOff>
    </xdr:to>
    <xdr:sp macro="" textlink="">
      <xdr:nvSpPr>
        <xdr:cNvPr id="590" name="フローチャート: 判断 589"/>
        <xdr:cNvSpPr/>
      </xdr:nvSpPr>
      <xdr:spPr>
        <a:xfrm>
          <a:off x="14541500" y="99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116860</xdr:rowOff>
    </xdr:from>
    <xdr:ext cx="534377" cy="259045"/>
    <xdr:sp macro="" textlink="">
      <xdr:nvSpPr>
        <xdr:cNvPr id="591" name="テキスト ボックス 590"/>
        <xdr:cNvSpPr txBox="1"/>
      </xdr:nvSpPr>
      <xdr:spPr>
        <a:xfrm>
          <a:off x="14325111" y="97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30380</xdr:rowOff>
    </xdr:from>
    <xdr:to>
      <xdr:col>71</xdr:col>
      <xdr:colOff>177800</xdr:colOff>
      <xdr:row>59</xdr:row>
      <xdr:rowOff>54040</xdr:rowOff>
    </xdr:to>
    <xdr:cxnSp macro="">
      <xdr:nvCxnSpPr>
        <xdr:cNvPr id="592" name="直線コネクタ 591"/>
        <xdr:cNvCxnSpPr/>
      </xdr:nvCxnSpPr>
      <xdr:spPr>
        <a:xfrm flipV="1">
          <a:off x="12814300" y="10145930"/>
          <a:ext cx="889000" cy="2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6000</xdr:rowOff>
    </xdr:from>
    <xdr:to>
      <xdr:col>72</xdr:col>
      <xdr:colOff>38100</xdr:colOff>
      <xdr:row>58</xdr:row>
      <xdr:rowOff>107600</xdr:rowOff>
    </xdr:to>
    <xdr:sp macro="" textlink="">
      <xdr:nvSpPr>
        <xdr:cNvPr id="593" name="フローチャート: 判断 592"/>
        <xdr:cNvSpPr/>
      </xdr:nvSpPr>
      <xdr:spPr>
        <a:xfrm>
          <a:off x="13652500" y="995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124127</xdr:rowOff>
    </xdr:from>
    <xdr:ext cx="534377" cy="259045"/>
    <xdr:sp macro="" textlink="">
      <xdr:nvSpPr>
        <xdr:cNvPr id="594" name="テキスト ボックス 593"/>
        <xdr:cNvSpPr txBox="1"/>
      </xdr:nvSpPr>
      <xdr:spPr>
        <a:xfrm>
          <a:off x="13436111" y="972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46217</xdr:rowOff>
    </xdr:from>
    <xdr:to>
      <xdr:col>67</xdr:col>
      <xdr:colOff>101600</xdr:colOff>
      <xdr:row>58</xdr:row>
      <xdr:rowOff>147817</xdr:rowOff>
    </xdr:to>
    <xdr:sp macro="" textlink="">
      <xdr:nvSpPr>
        <xdr:cNvPr id="595" name="フローチャート: 判断 594"/>
        <xdr:cNvSpPr/>
      </xdr:nvSpPr>
      <xdr:spPr>
        <a:xfrm>
          <a:off x="12763500" y="999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164344</xdr:rowOff>
    </xdr:from>
    <xdr:ext cx="534377" cy="259045"/>
    <xdr:sp macro="" textlink="">
      <xdr:nvSpPr>
        <xdr:cNvPr id="596" name="テキスト ボックス 595"/>
        <xdr:cNvSpPr txBox="1"/>
      </xdr:nvSpPr>
      <xdr:spPr>
        <a:xfrm>
          <a:off x="12547111" y="97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91072</xdr:rowOff>
    </xdr:from>
    <xdr:to>
      <xdr:col>85</xdr:col>
      <xdr:colOff>177800</xdr:colOff>
      <xdr:row>59</xdr:row>
      <xdr:rowOff>21222</xdr:rowOff>
    </xdr:to>
    <xdr:sp macro="" textlink="">
      <xdr:nvSpPr>
        <xdr:cNvPr id="602" name="楕円 601"/>
        <xdr:cNvSpPr/>
      </xdr:nvSpPr>
      <xdr:spPr>
        <a:xfrm>
          <a:off x="16268700" y="1003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69499</xdr:rowOff>
    </xdr:from>
    <xdr:ext cx="534377" cy="259045"/>
    <xdr:sp macro="" textlink="">
      <xdr:nvSpPr>
        <xdr:cNvPr id="603" name="教育費該当値テキスト"/>
        <xdr:cNvSpPr txBox="1"/>
      </xdr:nvSpPr>
      <xdr:spPr>
        <a:xfrm>
          <a:off x="16370300" y="1001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77372</xdr:rowOff>
    </xdr:from>
    <xdr:to>
      <xdr:col>81</xdr:col>
      <xdr:colOff>101600</xdr:colOff>
      <xdr:row>59</xdr:row>
      <xdr:rowOff>7522</xdr:rowOff>
    </xdr:to>
    <xdr:sp macro="" textlink="">
      <xdr:nvSpPr>
        <xdr:cNvPr id="604" name="楕円 603"/>
        <xdr:cNvSpPr/>
      </xdr:nvSpPr>
      <xdr:spPr>
        <a:xfrm>
          <a:off x="15430500" y="1002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170099</xdr:rowOff>
    </xdr:from>
    <xdr:ext cx="534377" cy="259045"/>
    <xdr:sp macro="" textlink="">
      <xdr:nvSpPr>
        <xdr:cNvPr id="605" name="テキスト ボックス 604"/>
        <xdr:cNvSpPr txBox="1"/>
      </xdr:nvSpPr>
      <xdr:spPr>
        <a:xfrm>
          <a:off x="15214111" y="1011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146001</xdr:rowOff>
    </xdr:from>
    <xdr:to>
      <xdr:col>76</xdr:col>
      <xdr:colOff>165100</xdr:colOff>
      <xdr:row>59</xdr:row>
      <xdr:rowOff>76151</xdr:rowOff>
    </xdr:to>
    <xdr:sp macro="" textlink="">
      <xdr:nvSpPr>
        <xdr:cNvPr id="606" name="楕円 605"/>
        <xdr:cNvSpPr/>
      </xdr:nvSpPr>
      <xdr:spPr>
        <a:xfrm>
          <a:off x="14541500" y="1009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67278</xdr:rowOff>
    </xdr:from>
    <xdr:ext cx="534377" cy="259045"/>
    <xdr:sp macro="" textlink="">
      <xdr:nvSpPr>
        <xdr:cNvPr id="607" name="テキスト ボックス 606"/>
        <xdr:cNvSpPr txBox="1"/>
      </xdr:nvSpPr>
      <xdr:spPr>
        <a:xfrm>
          <a:off x="14325111" y="1018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151030</xdr:rowOff>
    </xdr:from>
    <xdr:to>
      <xdr:col>72</xdr:col>
      <xdr:colOff>38100</xdr:colOff>
      <xdr:row>59</xdr:row>
      <xdr:rowOff>81180</xdr:rowOff>
    </xdr:to>
    <xdr:sp macro="" textlink="">
      <xdr:nvSpPr>
        <xdr:cNvPr id="608" name="楕円 607"/>
        <xdr:cNvSpPr/>
      </xdr:nvSpPr>
      <xdr:spPr>
        <a:xfrm>
          <a:off x="13652500" y="1009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72307</xdr:rowOff>
    </xdr:from>
    <xdr:ext cx="534377" cy="259045"/>
    <xdr:sp macro="" textlink="">
      <xdr:nvSpPr>
        <xdr:cNvPr id="609" name="テキスト ボックス 608"/>
        <xdr:cNvSpPr txBox="1"/>
      </xdr:nvSpPr>
      <xdr:spPr>
        <a:xfrm>
          <a:off x="13436111" y="1018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3240</xdr:rowOff>
    </xdr:from>
    <xdr:to>
      <xdr:col>67</xdr:col>
      <xdr:colOff>101600</xdr:colOff>
      <xdr:row>59</xdr:row>
      <xdr:rowOff>104840</xdr:rowOff>
    </xdr:to>
    <xdr:sp macro="" textlink="">
      <xdr:nvSpPr>
        <xdr:cNvPr id="610" name="楕円 609"/>
        <xdr:cNvSpPr/>
      </xdr:nvSpPr>
      <xdr:spPr>
        <a:xfrm>
          <a:off x="12763500" y="1011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95967</xdr:rowOff>
    </xdr:from>
    <xdr:ext cx="534377" cy="259045"/>
    <xdr:sp macro="" textlink="">
      <xdr:nvSpPr>
        <xdr:cNvPr id="611" name="テキスト ボックス 610"/>
        <xdr:cNvSpPr txBox="1"/>
      </xdr:nvSpPr>
      <xdr:spPr>
        <a:xfrm>
          <a:off x="12547111" y="1021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25" name="テキスト ボックス 624"/>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27" name="テキスト ボックス 626"/>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29" name="テキスト ボックス 628"/>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31" name="テキスト ボックス 630"/>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33" name="テキスト ボックス 632"/>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35" name="テキスト ボックス 634"/>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103777</xdr:rowOff>
    </xdr:from>
    <xdr:to>
      <xdr:col>85</xdr:col>
      <xdr:colOff>126364</xdr:colOff>
      <xdr:row>79</xdr:row>
      <xdr:rowOff>98879</xdr:rowOff>
    </xdr:to>
    <xdr:cxnSp macro="">
      <xdr:nvCxnSpPr>
        <xdr:cNvPr id="637" name="直線コネクタ 636"/>
        <xdr:cNvCxnSpPr/>
      </xdr:nvCxnSpPr>
      <xdr:spPr>
        <a:xfrm flipV="1">
          <a:off x="16317595" y="12105277"/>
          <a:ext cx="1269"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50454</xdr:rowOff>
    </xdr:from>
    <xdr:ext cx="378565" cy="259045"/>
    <xdr:sp macro="" textlink="">
      <xdr:nvSpPr>
        <xdr:cNvPr id="640" name="災害復旧費最大値テキスト"/>
        <xdr:cNvSpPr txBox="1"/>
      </xdr:nvSpPr>
      <xdr:spPr>
        <a:xfrm>
          <a:off x="16370300" y="11880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103777</xdr:rowOff>
    </xdr:from>
    <xdr:to>
      <xdr:col>86</xdr:col>
      <xdr:colOff>25400</xdr:colOff>
      <xdr:row>70</xdr:row>
      <xdr:rowOff>103777</xdr:rowOff>
    </xdr:to>
    <xdr:cxnSp macro="">
      <xdr:nvCxnSpPr>
        <xdr:cNvPr id="641" name="直線コネクタ 640"/>
        <xdr:cNvCxnSpPr/>
      </xdr:nvCxnSpPr>
      <xdr:spPr>
        <a:xfrm>
          <a:off x="16230600" y="1210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2" name="直線コネクタ 641"/>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56259</xdr:rowOff>
    </xdr:from>
    <xdr:ext cx="313932" cy="259045"/>
    <xdr:sp macro="" textlink="">
      <xdr:nvSpPr>
        <xdr:cNvPr id="643" name="災害復旧費平均値テキスト"/>
        <xdr:cNvSpPr txBox="1"/>
      </xdr:nvSpPr>
      <xdr:spPr>
        <a:xfrm>
          <a:off x="16370300" y="13257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33382</xdr:rowOff>
    </xdr:from>
    <xdr:to>
      <xdr:col>85</xdr:col>
      <xdr:colOff>177800</xdr:colOff>
      <xdr:row>78</xdr:row>
      <xdr:rowOff>134982</xdr:rowOff>
    </xdr:to>
    <xdr:sp macro="" textlink="">
      <xdr:nvSpPr>
        <xdr:cNvPr id="644" name="フローチャート: 判断 643"/>
        <xdr:cNvSpPr/>
      </xdr:nvSpPr>
      <xdr:spPr>
        <a:xfrm>
          <a:off x="16268700" y="1340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5" name="直線コネクタ 644"/>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35016</xdr:rowOff>
    </xdr:from>
    <xdr:to>
      <xdr:col>81</xdr:col>
      <xdr:colOff>101600</xdr:colOff>
      <xdr:row>79</xdr:row>
      <xdr:rowOff>136616</xdr:rowOff>
    </xdr:to>
    <xdr:sp macro="" textlink="">
      <xdr:nvSpPr>
        <xdr:cNvPr id="646" name="フローチャート: 判断 645"/>
        <xdr:cNvSpPr/>
      </xdr:nvSpPr>
      <xdr:spPr>
        <a:xfrm>
          <a:off x="15430500" y="1357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77</xdr:row>
      <xdr:rowOff>153143</xdr:rowOff>
    </xdr:from>
    <xdr:ext cx="249299" cy="259045"/>
    <xdr:sp macro="" textlink="">
      <xdr:nvSpPr>
        <xdr:cNvPr id="647" name="テキスト ボックス 646"/>
        <xdr:cNvSpPr txBox="1"/>
      </xdr:nvSpPr>
      <xdr:spPr>
        <a:xfrm>
          <a:off x="15356650" y="13354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8" name="直線コネクタ 647"/>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48079</xdr:rowOff>
    </xdr:from>
    <xdr:to>
      <xdr:col>76</xdr:col>
      <xdr:colOff>165100</xdr:colOff>
      <xdr:row>79</xdr:row>
      <xdr:rowOff>149679</xdr:rowOff>
    </xdr:to>
    <xdr:sp macro="" textlink="">
      <xdr:nvSpPr>
        <xdr:cNvPr id="649" name="フローチャート: 判断 648"/>
        <xdr:cNvSpPr/>
      </xdr:nvSpPr>
      <xdr:spPr>
        <a:xfrm>
          <a:off x="14541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0" name="テキスト ボックス 649"/>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1" name="直線コネクタ 650"/>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150949</xdr:rowOff>
    </xdr:from>
    <xdr:to>
      <xdr:col>72</xdr:col>
      <xdr:colOff>38100</xdr:colOff>
      <xdr:row>79</xdr:row>
      <xdr:rowOff>81099</xdr:rowOff>
    </xdr:to>
    <xdr:sp macro="" textlink="">
      <xdr:nvSpPr>
        <xdr:cNvPr id="652" name="フローチャート: 判断 651"/>
        <xdr:cNvSpPr/>
      </xdr:nvSpPr>
      <xdr:spPr>
        <a:xfrm>
          <a:off x="13652500" y="1352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77</xdr:row>
      <xdr:rowOff>97626</xdr:rowOff>
    </xdr:from>
    <xdr:ext cx="313932" cy="259045"/>
    <xdr:sp macro="" textlink="">
      <xdr:nvSpPr>
        <xdr:cNvPr id="653" name="テキスト ボックス 652"/>
        <xdr:cNvSpPr txBox="1"/>
      </xdr:nvSpPr>
      <xdr:spPr>
        <a:xfrm>
          <a:off x="13546333" y="13299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167277</xdr:rowOff>
    </xdr:from>
    <xdr:to>
      <xdr:col>67</xdr:col>
      <xdr:colOff>101600</xdr:colOff>
      <xdr:row>79</xdr:row>
      <xdr:rowOff>97427</xdr:rowOff>
    </xdr:to>
    <xdr:sp macro="" textlink="">
      <xdr:nvSpPr>
        <xdr:cNvPr id="654" name="フローチャート: 判断 653"/>
        <xdr:cNvSpPr/>
      </xdr:nvSpPr>
      <xdr:spPr>
        <a:xfrm>
          <a:off x="12763500" y="1354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77</xdr:row>
      <xdr:rowOff>113954</xdr:rowOff>
    </xdr:from>
    <xdr:ext cx="313932" cy="259045"/>
    <xdr:sp macro="" textlink="">
      <xdr:nvSpPr>
        <xdr:cNvPr id="655" name="テキスト ボックス 654"/>
        <xdr:cNvSpPr txBox="1"/>
      </xdr:nvSpPr>
      <xdr:spPr>
        <a:xfrm>
          <a:off x="12657333" y="13315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1" name="楕円 660"/>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2"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3" name="楕円 662"/>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4" name="テキスト ボックス 663"/>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5" name="楕円 664"/>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77</xdr:row>
      <xdr:rowOff>166206</xdr:rowOff>
    </xdr:from>
    <xdr:ext cx="249299" cy="259045"/>
    <xdr:sp macro="" textlink="">
      <xdr:nvSpPr>
        <xdr:cNvPr id="666" name="テキスト ボックス 665"/>
        <xdr:cNvSpPr txBox="1"/>
      </xdr:nvSpPr>
      <xdr:spPr>
        <a:xfrm>
          <a:off x="14467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7" name="楕円 666"/>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8" name="テキスト ボックス 667"/>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9" name="楕円 668"/>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0" name="テキスト ボックス 669"/>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84" name="テキスト ボックス 683"/>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6" name="テキスト ボックス 68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8" name="テキスト ボックス 68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0" name="テキスト ボックス 68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116536</xdr:rowOff>
    </xdr:from>
    <xdr:to>
      <xdr:col>85</xdr:col>
      <xdr:colOff>126364</xdr:colOff>
      <xdr:row>98</xdr:row>
      <xdr:rowOff>147625</xdr:rowOff>
    </xdr:to>
    <xdr:cxnSp macro="">
      <xdr:nvCxnSpPr>
        <xdr:cNvPr id="694" name="直線コネクタ 693"/>
        <xdr:cNvCxnSpPr/>
      </xdr:nvCxnSpPr>
      <xdr:spPr>
        <a:xfrm flipV="1">
          <a:off x="16317595" y="15547036"/>
          <a:ext cx="1269" cy="1402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151452</xdr:rowOff>
    </xdr:from>
    <xdr:ext cx="378565" cy="259045"/>
    <xdr:sp macro="" textlink="">
      <xdr:nvSpPr>
        <xdr:cNvPr id="695" name="公債費最小値テキスト"/>
        <xdr:cNvSpPr txBox="1"/>
      </xdr:nvSpPr>
      <xdr:spPr>
        <a:xfrm>
          <a:off x="16370300" y="16953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147625</xdr:rowOff>
    </xdr:from>
    <xdr:to>
      <xdr:col>86</xdr:col>
      <xdr:colOff>25400</xdr:colOff>
      <xdr:row>98</xdr:row>
      <xdr:rowOff>147625</xdr:rowOff>
    </xdr:to>
    <xdr:cxnSp macro="">
      <xdr:nvCxnSpPr>
        <xdr:cNvPr id="696" name="直線コネクタ 695"/>
        <xdr:cNvCxnSpPr/>
      </xdr:nvCxnSpPr>
      <xdr:spPr>
        <a:xfrm>
          <a:off x="16230600" y="1694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63213</xdr:rowOff>
    </xdr:from>
    <xdr:ext cx="534377" cy="259045"/>
    <xdr:sp macro="" textlink="">
      <xdr:nvSpPr>
        <xdr:cNvPr id="697" name="公債費最大値テキスト"/>
        <xdr:cNvSpPr txBox="1"/>
      </xdr:nvSpPr>
      <xdr:spPr>
        <a:xfrm>
          <a:off x="16370300" y="1532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116536</xdr:rowOff>
    </xdr:from>
    <xdr:to>
      <xdr:col>86</xdr:col>
      <xdr:colOff>25400</xdr:colOff>
      <xdr:row>90</xdr:row>
      <xdr:rowOff>116536</xdr:rowOff>
    </xdr:to>
    <xdr:cxnSp macro="">
      <xdr:nvCxnSpPr>
        <xdr:cNvPr id="698" name="直線コネクタ 697"/>
        <xdr:cNvCxnSpPr/>
      </xdr:nvCxnSpPr>
      <xdr:spPr>
        <a:xfrm>
          <a:off x="16230600" y="1554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7950</xdr:rowOff>
    </xdr:from>
    <xdr:to>
      <xdr:col>85</xdr:col>
      <xdr:colOff>127000</xdr:colOff>
      <xdr:row>96</xdr:row>
      <xdr:rowOff>40106</xdr:rowOff>
    </xdr:to>
    <xdr:cxnSp macro="">
      <xdr:nvCxnSpPr>
        <xdr:cNvPr id="699" name="直線コネクタ 698"/>
        <xdr:cNvCxnSpPr/>
      </xdr:nvCxnSpPr>
      <xdr:spPr>
        <a:xfrm>
          <a:off x="15481300" y="16467150"/>
          <a:ext cx="838200" cy="3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148277</xdr:rowOff>
    </xdr:from>
    <xdr:ext cx="469744" cy="259045"/>
    <xdr:sp macro="" textlink="">
      <xdr:nvSpPr>
        <xdr:cNvPr id="700" name="公債費平均値テキスト"/>
        <xdr:cNvSpPr txBox="1"/>
      </xdr:nvSpPr>
      <xdr:spPr>
        <a:xfrm>
          <a:off x="16370300" y="16264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125400</xdr:rowOff>
    </xdr:from>
    <xdr:to>
      <xdr:col>85</xdr:col>
      <xdr:colOff>177800</xdr:colOff>
      <xdr:row>96</xdr:row>
      <xdr:rowOff>55550</xdr:rowOff>
    </xdr:to>
    <xdr:sp macro="" textlink="">
      <xdr:nvSpPr>
        <xdr:cNvPr id="701" name="フローチャート: 判断 700"/>
        <xdr:cNvSpPr/>
      </xdr:nvSpPr>
      <xdr:spPr>
        <a:xfrm>
          <a:off x="16268700" y="1641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5054</xdr:rowOff>
    </xdr:from>
    <xdr:to>
      <xdr:col>81</xdr:col>
      <xdr:colOff>50800</xdr:colOff>
      <xdr:row>96</xdr:row>
      <xdr:rowOff>7950</xdr:rowOff>
    </xdr:to>
    <xdr:cxnSp macro="">
      <xdr:nvCxnSpPr>
        <xdr:cNvPr id="702" name="直線コネクタ 701"/>
        <xdr:cNvCxnSpPr/>
      </xdr:nvCxnSpPr>
      <xdr:spPr>
        <a:xfrm>
          <a:off x="14592300" y="16464254"/>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41199</xdr:rowOff>
    </xdr:from>
    <xdr:to>
      <xdr:col>81</xdr:col>
      <xdr:colOff>101600</xdr:colOff>
      <xdr:row>96</xdr:row>
      <xdr:rowOff>142799</xdr:rowOff>
    </xdr:to>
    <xdr:sp macro="" textlink="">
      <xdr:nvSpPr>
        <xdr:cNvPr id="703" name="フローチャート: 判断 702"/>
        <xdr:cNvSpPr/>
      </xdr:nvSpPr>
      <xdr:spPr>
        <a:xfrm>
          <a:off x="15430500" y="16500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133926</xdr:rowOff>
    </xdr:from>
    <xdr:ext cx="469744" cy="259045"/>
    <xdr:sp macro="" textlink="">
      <xdr:nvSpPr>
        <xdr:cNvPr id="704" name="テキスト ボックス 703"/>
        <xdr:cNvSpPr txBox="1"/>
      </xdr:nvSpPr>
      <xdr:spPr>
        <a:xfrm>
          <a:off x="15246428" y="1659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5054</xdr:rowOff>
    </xdr:from>
    <xdr:to>
      <xdr:col>76</xdr:col>
      <xdr:colOff>114300</xdr:colOff>
      <xdr:row>96</xdr:row>
      <xdr:rowOff>15190</xdr:rowOff>
    </xdr:to>
    <xdr:cxnSp macro="">
      <xdr:nvCxnSpPr>
        <xdr:cNvPr id="705" name="直線コネクタ 704"/>
        <xdr:cNvCxnSpPr/>
      </xdr:nvCxnSpPr>
      <xdr:spPr>
        <a:xfrm flipV="1">
          <a:off x="13703300" y="16464254"/>
          <a:ext cx="889000" cy="1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111683</xdr:rowOff>
    </xdr:from>
    <xdr:to>
      <xdr:col>76</xdr:col>
      <xdr:colOff>165100</xdr:colOff>
      <xdr:row>96</xdr:row>
      <xdr:rowOff>41833</xdr:rowOff>
    </xdr:to>
    <xdr:sp macro="" textlink="">
      <xdr:nvSpPr>
        <xdr:cNvPr id="706" name="フローチャート: 判断 705"/>
        <xdr:cNvSpPr/>
      </xdr:nvSpPr>
      <xdr:spPr>
        <a:xfrm>
          <a:off x="14541500" y="1639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58360</xdr:rowOff>
    </xdr:from>
    <xdr:ext cx="469744" cy="259045"/>
    <xdr:sp macro="" textlink="">
      <xdr:nvSpPr>
        <xdr:cNvPr id="707" name="テキスト ボックス 706"/>
        <xdr:cNvSpPr txBox="1"/>
      </xdr:nvSpPr>
      <xdr:spPr>
        <a:xfrm>
          <a:off x="14357428" y="1617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153339</xdr:rowOff>
    </xdr:from>
    <xdr:to>
      <xdr:col>71</xdr:col>
      <xdr:colOff>177800</xdr:colOff>
      <xdr:row>96</xdr:row>
      <xdr:rowOff>15190</xdr:rowOff>
    </xdr:to>
    <xdr:cxnSp macro="">
      <xdr:nvCxnSpPr>
        <xdr:cNvPr id="708" name="直線コネクタ 707"/>
        <xdr:cNvCxnSpPr/>
      </xdr:nvCxnSpPr>
      <xdr:spPr>
        <a:xfrm>
          <a:off x="12814300" y="16441089"/>
          <a:ext cx="889000" cy="3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101321</xdr:rowOff>
    </xdr:from>
    <xdr:to>
      <xdr:col>72</xdr:col>
      <xdr:colOff>38100</xdr:colOff>
      <xdr:row>96</xdr:row>
      <xdr:rowOff>31471</xdr:rowOff>
    </xdr:to>
    <xdr:sp macro="" textlink="">
      <xdr:nvSpPr>
        <xdr:cNvPr id="709" name="フローチャート: 判断 708"/>
        <xdr:cNvSpPr/>
      </xdr:nvSpPr>
      <xdr:spPr>
        <a:xfrm>
          <a:off x="13652500" y="1638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47998</xdr:rowOff>
    </xdr:from>
    <xdr:ext cx="469744" cy="259045"/>
    <xdr:sp macro="" textlink="">
      <xdr:nvSpPr>
        <xdr:cNvPr id="710" name="テキスト ボックス 709"/>
        <xdr:cNvSpPr txBox="1"/>
      </xdr:nvSpPr>
      <xdr:spPr>
        <a:xfrm>
          <a:off x="13468428" y="1616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120066</xdr:rowOff>
    </xdr:from>
    <xdr:to>
      <xdr:col>67</xdr:col>
      <xdr:colOff>101600</xdr:colOff>
      <xdr:row>95</xdr:row>
      <xdr:rowOff>50216</xdr:rowOff>
    </xdr:to>
    <xdr:sp macro="" textlink="">
      <xdr:nvSpPr>
        <xdr:cNvPr id="711" name="フローチャート: 判断 710"/>
        <xdr:cNvSpPr/>
      </xdr:nvSpPr>
      <xdr:spPr>
        <a:xfrm>
          <a:off x="12763500" y="1623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66743</xdr:rowOff>
    </xdr:from>
    <xdr:ext cx="469744" cy="259045"/>
    <xdr:sp macro="" textlink="">
      <xdr:nvSpPr>
        <xdr:cNvPr id="712" name="テキスト ボックス 711"/>
        <xdr:cNvSpPr txBox="1"/>
      </xdr:nvSpPr>
      <xdr:spPr>
        <a:xfrm>
          <a:off x="12579428" y="16011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160756</xdr:rowOff>
    </xdr:from>
    <xdr:to>
      <xdr:col>85</xdr:col>
      <xdr:colOff>177800</xdr:colOff>
      <xdr:row>96</xdr:row>
      <xdr:rowOff>90906</xdr:rowOff>
    </xdr:to>
    <xdr:sp macro="" textlink="">
      <xdr:nvSpPr>
        <xdr:cNvPr id="718" name="楕円 717"/>
        <xdr:cNvSpPr/>
      </xdr:nvSpPr>
      <xdr:spPr>
        <a:xfrm>
          <a:off x="16268700" y="1644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139183</xdr:rowOff>
    </xdr:from>
    <xdr:ext cx="469744" cy="259045"/>
    <xdr:sp macro="" textlink="">
      <xdr:nvSpPr>
        <xdr:cNvPr id="719" name="公債費該当値テキスト"/>
        <xdr:cNvSpPr txBox="1"/>
      </xdr:nvSpPr>
      <xdr:spPr>
        <a:xfrm>
          <a:off x="16370300" y="16426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128600</xdr:rowOff>
    </xdr:from>
    <xdr:to>
      <xdr:col>81</xdr:col>
      <xdr:colOff>101600</xdr:colOff>
      <xdr:row>96</xdr:row>
      <xdr:rowOff>58750</xdr:rowOff>
    </xdr:to>
    <xdr:sp macro="" textlink="">
      <xdr:nvSpPr>
        <xdr:cNvPr id="720" name="楕円 719"/>
        <xdr:cNvSpPr/>
      </xdr:nvSpPr>
      <xdr:spPr>
        <a:xfrm>
          <a:off x="15430500" y="1641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75277</xdr:rowOff>
    </xdr:from>
    <xdr:ext cx="469744" cy="259045"/>
    <xdr:sp macro="" textlink="">
      <xdr:nvSpPr>
        <xdr:cNvPr id="721" name="テキスト ボックス 720"/>
        <xdr:cNvSpPr txBox="1"/>
      </xdr:nvSpPr>
      <xdr:spPr>
        <a:xfrm>
          <a:off x="15246428" y="1619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125704</xdr:rowOff>
    </xdr:from>
    <xdr:to>
      <xdr:col>76</xdr:col>
      <xdr:colOff>165100</xdr:colOff>
      <xdr:row>96</xdr:row>
      <xdr:rowOff>55854</xdr:rowOff>
    </xdr:to>
    <xdr:sp macro="" textlink="">
      <xdr:nvSpPr>
        <xdr:cNvPr id="722" name="楕円 721"/>
        <xdr:cNvSpPr/>
      </xdr:nvSpPr>
      <xdr:spPr>
        <a:xfrm>
          <a:off x="14541500" y="1641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46981</xdr:rowOff>
    </xdr:from>
    <xdr:ext cx="469744" cy="259045"/>
    <xdr:sp macro="" textlink="">
      <xdr:nvSpPr>
        <xdr:cNvPr id="723" name="テキスト ボックス 722"/>
        <xdr:cNvSpPr txBox="1"/>
      </xdr:nvSpPr>
      <xdr:spPr>
        <a:xfrm>
          <a:off x="14357428" y="16506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135840</xdr:rowOff>
    </xdr:from>
    <xdr:to>
      <xdr:col>72</xdr:col>
      <xdr:colOff>38100</xdr:colOff>
      <xdr:row>96</xdr:row>
      <xdr:rowOff>65990</xdr:rowOff>
    </xdr:to>
    <xdr:sp macro="" textlink="">
      <xdr:nvSpPr>
        <xdr:cNvPr id="724" name="楕円 723"/>
        <xdr:cNvSpPr/>
      </xdr:nvSpPr>
      <xdr:spPr>
        <a:xfrm>
          <a:off x="13652500" y="1642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57117</xdr:rowOff>
    </xdr:from>
    <xdr:ext cx="469744" cy="259045"/>
    <xdr:sp macro="" textlink="">
      <xdr:nvSpPr>
        <xdr:cNvPr id="725" name="テキスト ボックス 724"/>
        <xdr:cNvSpPr txBox="1"/>
      </xdr:nvSpPr>
      <xdr:spPr>
        <a:xfrm>
          <a:off x="13468428" y="16516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102539</xdr:rowOff>
    </xdr:from>
    <xdr:to>
      <xdr:col>67</xdr:col>
      <xdr:colOff>101600</xdr:colOff>
      <xdr:row>96</xdr:row>
      <xdr:rowOff>32689</xdr:rowOff>
    </xdr:to>
    <xdr:sp macro="" textlink="">
      <xdr:nvSpPr>
        <xdr:cNvPr id="726" name="楕円 725"/>
        <xdr:cNvSpPr/>
      </xdr:nvSpPr>
      <xdr:spPr>
        <a:xfrm>
          <a:off x="12763500" y="1639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23816</xdr:rowOff>
    </xdr:from>
    <xdr:ext cx="469744" cy="259045"/>
    <xdr:sp macro="" textlink="">
      <xdr:nvSpPr>
        <xdr:cNvPr id="727" name="テキスト ボックス 726"/>
        <xdr:cNvSpPr txBox="1"/>
      </xdr:nvSpPr>
      <xdr:spPr>
        <a:xfrm>
          <a:off x="12579428" y="1648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1" name="テキスト ボックス 74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3" name="テキスト ボックス 742"/>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5" name="テキスト ボックス 744"/>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47" name="テキスト ボックス 746"/>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9" name="テキスト ボックス 748"/>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51" name="直線コネクタ 750"/>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378565" cy="259045"/>
    <xdr:sp macro="" textlink="">
      <xdr:nvSpPr>
        <xdr:cNvPr id="754" name="諸支出金最大値テキスト"/>
        <xdr:cNvSpPr txBox="1"/>
      </xdr:nvSpPr>
      <xdr:spPr>
        <a:xfrm>
          <a:off x="22212300" y="4890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55" name="直線コネクタ 754"/>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107967</xdr:rowOff>
    </xdr:from>
    <xdr:ext cx="313932" cy="259045"/>
    <xdr:sp macro="" textlink="">
      <xdr:nvSpPr>
        <xdr:cNvPr id="757" name="諸支出金平均値テキスト"/>
        <xdr:cNvSpPr txBox="1"/>
      </xdr:nvSpPr>
      <xdr:spPr>
        <a:xfrm>
          <a:off x="22212300" y="645161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85090</xdr:rowOff>
    </xdr:from>
    <xdr:to>
      <xdr:col>116</xdr:col>
      <xdr:colOff>114300</xdr:colOff>
      <xdr:row>39</xdr:row>
      <xdr:rowOff>15240</xdr:rowOff>
    </xdr:to>
    <xdr:sp macro="" textlink="">
      <xdr:nvSpPr>
        <xdr:cNvPr id="758" name="フローチャート: 判断 757"/>
        <xdr:cNvSpPr/>
      </xdr:nvSpPr>
      <xdr:spPr>
        <a:xfrm>
          <a:off x="221107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92710</xdr:rowOff>
    </xdr:from>
    <xdr:to>
      <xdr:col>112</xdr:col>
      <xdr:colOff>38100</xdr:colOff>
      <xdr:row>38</xdr:row>
      <xdr:rowOff>22860</xdr:rowOff>
    </xdr:to>
    <xdr:sp macro="" textlink="">
      <xdr:nvSpPr>
        <xdr:cNvPr id="760" name="フローチャート: 判断 759"/>
        <xdr:cNvSpPr/>
      </xdr:nvSpPr>
      <xdr:spPr>
        <a:xfrm>
          <a:off x="21272500" y="643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39387</xdr:rowOff>
    </xdr:from>
    <xdr:ext cx="313932" cy="259045"/>
    <xdr:sp macro="" textlink="">
      <xdr:nvSpPr>
        <xdr:cNvPr id="761" name="テキスト ボックス 760"/>
        <xdr:cNvSpPr txBox="1"/>
      </xdr:nvSpPr>
      <xdr:spPr>
        <a:xfrm>
          <a:off x="21166333" y="62115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32</xdr:row>
      <xdr:rowOff>130810</xdr:rowOff>
    </xdr:from>
    <xdr:to>
      <xdr:col>107</xdr:col>
      <xdr:colOff>101600</xdr:colOff>
      <xdr:row>33</xdr:row>
      <xdr:rowOff>60960</xdr:rowOff>
    </xdr:to>
    <xdr:sp macro="" textlink="">
      <xdr:nvSpPr>
        <xdr:cNvPr id="763" name="フローチャート: 判断 762"/>
        <xdr:cNvSpPr/>
      </xdr:nvSpPr>
      <xdr:spPr>
        <a:xfrm>
          <a:off x="20383500" y="56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31</xdr:row>
      <xdr:rowOff>77487</xdr:rowOff>
    </xdr:from>
    <xdr:ext cx="378565" cy="259045"/>
    <xdr:sp macro="" textlink="">
      <xdr:nvSpPr>
        <xdr:cNvPr id="764" name="テキスト ボックス 763"/>
        <xdr:cNvSpPr txBox="1"/>
      </xdr:nvSpPr>
      <xdr:spPr>
        <a:xfrm>
          <a:off x="20245017" y="5392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58420</xdr:rowOff>
    </xdr:from>
    <xdr:to>
      <xdr:col>102</xdr:col>
      <xdr:colOff>165100</xdr:colOff>
      <xdr:row>37</xdr:row>
      <xdr:rowOff>160020</xdr:rowOff>
    </xdr:to>
    <xdr:sp macro="" textlink="">
      <xdr:nvSpPr>
        <xdr:cNvPr id="766" name="フローチャート: 判断 765"/>
        <xdr:cNvSpPr/>
      </xdr:nvSpPr>
      <xdr:spPr>
        <a:xfrm>
          <a:off x="19494500" y="640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5097</xdr:rowOff>
    </xdr:from>
    <xdr:ext cx="313932" cy="259045"/>
    <xdr:sp macro="" textlink="">
      <xdr:nvSpPr>
        <xdr:cNvPr id="767" name="テキスト ボックス 766"/>
        <xdr:cNvSpPr txBox="1"/>
      </xdr:nvSpPr>
      <xdr:spPr>
        <a:xfrm>
          <a:off x="19388333" y="6177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24130</xdr:rowOff>
    </xdr:from>
    <xdr:to>
      <xdr:col>98</xdr:col>
      <xdr:colOff>38100</xdr:colOff>
      <xdr:row>38</xdr:row>
      <xdr:rowOff>125730</xdr:rowOff>
    </xdr:to>
    <xdr:sp macro="" textlink="">
      <xdr:nvSpPr>
        <xdr:cNvPr id="768" name="フローチャート: 判断 767"/>
        <xdr:cNvSpPr/>
      </xdr:nvSpPr>
      <xdr:spPr>
        <a:xfrm>
          <a:off x="18605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142257</xdr:rowOff>
    </xdr:from>
    <xdr:ext cx="313932" cy="259045"/>
    <xdr:sp macro="" textlink="">
      <xdr:nvSpPr>
        <xdr:cNvPr id="769" name="テキスト ボックス 768"/>
        <xdr:cNvSpPr txBox="1"/>
      </xdr:nvSpPr>
      <xdr:spPr>
        <a:xfrm>
          <a:off x="18499333" y="6314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6"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民生費は、近年、児童福祉費が待機児童対策などの子育て施策の充実により、増加しつづけている。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土木費は、道路や公園整備など、事業進捗により年度間の変動があり、今回は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商工費は、プレミアム付商品券事業を行ったことから大幅な増となった。今後はコロナ禍による事業者支援など高い水準で推移するものと見込まれる。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教育費は、老朽化が進んだ学校校舎の改修改築経費</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の事業進捗により減少した。今後は、老朽化した校舎改修・改築、学校情報化の推進などにより</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高い値で推移するものと見込まれる。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農林水産費は、区民農園整備の事業進捗などにより大幅な増となった。</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また、練馬区の特性として、東京</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23</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区で農地面積が最も広いことなどから、農林水産業費が類似団体中</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位となっている。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東京都練馬区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財政調整基金残高比率は、決算剰余等で約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億円の積立を行ったことにより、前年度比で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0.36</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ポイント増加した。法人住民税の一部国税化の拡大による減収や、</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新型コロナウイルス感染症の影響による減収に備え、</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今後も必要額</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の確保に努める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実質収支比率は、前年度から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減少したことから、前年比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0.38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ポイントの減となった。また、実質単年度収支は、景気回復傾向による特別区税等の増により積立金取崩額が減少し約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億円増加した。その結果、実質単年度収支比率は、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2.34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ﾎﾟｲﾝﾄの増となった。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東京都練馬区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各会計の実質収支額は全て黒字である。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適正規模の比率を保ち、今後も堅実な財政運営に取り組んでいく。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1"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1"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1"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48" t="s">
        <v>
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 thickBot="1" x14ac:dyDescent="0.25">
      <c r="A2" s="186"/>
      <c r="B2" s="189" t="s">
        <v>
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49" t="s">
        <v>
81</v>
      </c>
      <c r="C3" s="650"/>
      <c r="D3" s="650"/>
      <c r="E3" s="651"/>
      <c r="F3" s="651"/>
      <c r="G3" s="651"/>
      <c r="H3" s="651"/>
      <c r="I3" s="651"/>
      <c r="J3" s="651"/>
      <c r="K3" s="651"/>
      <c r="L3" s="651" t="s">
        <v>
82</v>
      </c>
      <c r="M3" s="651"/>
      <c r="N3" s="651"/>
      <c r="O3" s="651"/>
      <c r="P3" s="651"/>
      <c r="Q3" s="651"/>
      <c r="R3" s="654"/>
      <c r="S3" s="654"/>
      <c r="T3" s="654"/>
      <c r="U3" s="654"/>
      <c r="V3" s="655"/>
      <c r="W3" s="545" t="s">
        <v>
83</v>
      </c>
      <c r="X3" s="546"/>
      <c r="Y3" s="546"/>
      <c r="Z3" s="546"/>
      <c r="AA3" s="546"/>
      <c r="AB3" s="650"/>
      <c r="AC3" s="654" t="s">
        <v>
84</v>
      </c>
      <c r="AD3" s="546"/>
      <c r="AE3" s="546"/>
      <c r="AF3" s="546"/>
      <c r="AG3" s="546"/>
      <c r="AH3" s="546"/>
      <c r="AI3" s="546"/>
      <c r="AJ3" s="546"/>
      <c r="AK3" s="546"/>
      <c r="AL3" s="616"/>
      <c r="AM3" s="545" t="s">
        <v>
85</v>
      </c>
      <c r="AN3" s="546"/>
      <c r="AO3" s="546"/>
      <c r="AP3" s="546"/>
      <c r="AQ3" s="546"/>
      <c r="AR3" s="546"/>
      <c r="AS3" s="546"/>
      <c r="AT3" s="546"/>
      <c r="AU3" s="546"/>
      <c r="AV3" s="546"/>
      <c r="AW3" s="546"/>
      <c r="AX3" s="616"/>
      <c r="AY3" s="608" t="s">
        <v>
1</v>
      </c>
      <c r="AZ3" s="609"/>
      <c r="BA3" s="609"/>
      <c r="BB3" s="609"/>
      <c r="BC3" s="609"/>
      <c r="BD3" s="609"/>
      <c r="BE3" s="609"/>
      <c r="BF3" s="609"/>
      <c r="BG3" s="609"/>
      <c r="BH3" s="609"/>
      <c r="BI3" s="609"/>
      <c r="BJ3" s="609"/>
      <c r="BK3" s="609"/>
      <c r="BL3" s="609"/>
      <c r="BM3" s="658"/>
      <c r="BN3" s="545" t="s">
        <v>
86</v>
      </c>
      <c r="BO3" s="546"/>
      <c r="BP3" s="546"/>
      <c r="BQ3" s="546"/>
      <c r="BR3" s="546"/>
      <c r="BS3" s="546"/>
      <c r="BT3" s="546"/>
      <c r="BU3" s="616"/>
      <c r="BV3" s="545" t="s">
        <v>
87</v>
      </c>
      <c r="BW3" s="546"/>
      <c r="BX3" s="546"/>
      <c r="BY3" s="546"/>
      <c r="BZ3" s="546"/>
      <c r="CA3" s="546"/>
      <c r="CB3" s="546"/>
      <c r="CC3" s="616"/>
      <c r="CD3" s="608" t="s">
        <v>
1</v>
      </c>
      <c r="CE3" s="609"/>
      <c r="CF3" s="609"/>
      <c r="CG3" s="609"/>
      <c r="CH3" s="609"/>
      <c r="CI3" s="609"/>
      <c r="CJ3" s="609"/>
      <c r="CK3" s="609"/>
      <c r="CL3" s="609"/>
      <c r="CM3" s="609"/>
      <c r="CN3" s="609"/>
      <c r="CO3" s="609"/>
      <c r="CP3" s="609"/>
      <c r="CQ3" s="609"/>
      <c r="CR3" s="609"/>
      <c r="CS3" s="658"/>
      <c r="CT3" s="545" t="s">
        <v>
88</v>
      </c>
      <c r="CU3" s="546"/>
      <c r="CV3" s="546"/>
      <c r="CW3" s="546"/>
      <c r="CX3" s="546"/>
      <c r="CY3" s="546"/>
      <c r="CZ3" s="546"/>
      <c r="DA3" s="616"/>
      <c r="DB3" s="545" t="s">
        <v>
89</v>
      </c>
      <c r="DC3" s="546"/>
      <c r="DD3" s="546"/>
      <c r="DE3" s="546"/>
      <c r="DF3" s="546"/>
      <c r="DG3" s="546"/>
      <c r="DH3" s="546"/>
      <c r="DI3" s="616"/>
      <c r="DJ3" s="186"/>
      <c r="DK3" s="186"/>
      <c r="DL3" s="186"/>
      <c r="DM3" s="186"/>
      <c r="DN3" s="186"/>
      <c r="DO3" s="186"/>
    </row>
    <row r="4" spans="1:119" ht="18.75" customHeight="1" x14ac:dyDescent="0.2">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
90</v>
      </c>
      <c r="AZ4" s="459"/>
      <c r="BA4" s="459"/>
      <c r="BB4" s="459"/>
      <c r="BC4" s="459"/>
      <c r="BD4" s="459"/>
      <c r="BE4" s="459"/>
      <c r="BF4" s="459"/>
      <c r="BG4" s="459"/>
      <c r="BH4" s="459"/>
      <c r="BI4" s="459"/>
      <c r="BJ4" s="459"/>
      <c r="BK4" s="459"/>
      <c r="BL4" s="459"/>
      <c r="BM4" s="460"/>
      <c r="BN4" s="461">
        <v>
270678435</v>
      </c>
      <c r="BO4" s="462"/>
      <c r="BP4" s="462"/>
      <c r="BQ4" s="462"/>
      <c r="BR4" s="462"/>
      <c r="BS4" s="462"/>
      <c r="BT4" s="462"/>
      <c r="BU4" s="463"/>
      <c r="BV4" s="461">
        <v>
265025772</v>
      </c>
      <c r="BW4" s="462"/>
      <c r="BX4" s="462"/>
      <c r="BY4" s="462"/>
      <c r="BZ4" s="462"/>
      <c r="CA4" s="462"/>
      <c r="CB4" s="462"/>
      <c r="CC4" s="463"/>
      <c r="CD4" s="642" t="s">
        <v>
91</v>
      </c>
      <c r="CE4" s="643"/>
      <c r="CF4" s="643"/>
      <c r="CG4" s="643"/>
      <c r="CH4" s="643"/>
      <c r="CI4" s="643"/>
      <c r="CJ4" s="643"/>
      <c r="CK4" s="643"/>
      <c r="CL4" s="643"/>
      <c r="CM4" s="643"/>
      <c r="CN4" s="643"/>
      <c r="CO4" s="643"/>
      <c r="CP4" s="643"/>
      <c r="CQ4" s="643"/>
      <c r="CR4" s="643"/>
      <c r="CS4" s="644"/>
      <c r="CT4" s="645">
        <v>
3.3</v>
      </c>
      <c r="CU4" s="646"/>
      <c r="CV4" s="646"/>
      <c r="CW4" s="646"/>
      <c r="CX4" s="646"/>
      <c r="CY4" s="646"/>
      <c r="CZ4" s="646"/>
      <c r="DA4" s="647"/>
      <c r="DB4" s="645">
        <v>
3.7</v>
      </c>
      <c r="DC4" s="646"/>
      <c r="DD4" s="646"/>
      <c r="DE4" s="646"/>
      <c r="DF4" s="646"/>
      <c r="DG4" s="646"/>
      <c r="DH4" s="646"/>
      <c r="DI4" s="647"/>
      <c r="DJ4" s="186"/>
      <c r="DK4" s="186"/>
      <c r="DL4" s="186"/>
      <c r="DM4" s="186"/>
      <c r="DN4" s="186"/>
      <c r="DO4" s="186"/>
    </row>
    <row r="5" spans="1:119" ht="18.75" customHeight="1" x14ac:dyDescent="0.2">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
92</v>
      </c>
      <c r="AN5" s="440"/>
      <c r="AO5" s="440"/>
      <c r="AP5" s="440"/>
      <c r="AQ5" s="440"/>
      <c r="AR5" s="440"/>
      <c r="AS5" s="440"/>
      <c r="AT5" s="441"/>
      <c r="AU5" s="523" t="s">
        <v>
93</v>
      </c>
      <c r="AV5" s="524"/>
      <c r="AW5" s="524"/>
      <c r="AX5" s="524"/>
      <c r="AY5" s="446" t="s">
        <v>
94</v>
      </c>
      <c r="AZ5" s="447"/>
      <c r="BA5" s="447"/>
      <c r="BB5" s="447"/>
      <c r="BC5" s="447"/>
      <c r="BD5" s="447"/>
      <c r="BE5" s="447"/>
      <c r="BF5" s="447"/>
      <c r="BG5" s="447"/>
      <c r="BH5" s="447"/>
      <c r="BI5" s="447"/>
      <c r="BJ5" s="447"/>
      <c r="BK5" s="447"/>
      <c r="BL5" s="447"/>
      <c r="BM5" s="448"/>
      <c r="BN5" s="466">
        <v>
264703844</v>
      </c>
      <c r="BO5" s="467"/>
      <c r="BP5" s="467"/>
      <c r="BQ5" s="467"/>
      <c r="BR5" s="467"/>
      <c r="BS5" s="467"/>
      <c r="BT5" s="467"/>
      <c r="BU5" s="468"/>
      <c r="BV5" s="466">
        <v>
258755395</v>
      </c>
      <c r="BW5" s="467"/>
      <c r="BX5" s="467"/>
      <c r="BY5" s="467"/>
      <c r="BZ5" s="467"/>
      <c r="CA5" s="467"/>
      <c r="CB5" s="467"/>
      <c r="CC5" s="468"/>
      <c r="CD5" s="475" t="s">
        <v>
95</v>
      </c>
      <c r="CE5" s="476"/>
      <c r="CF5" s="476"/>
      <c r="CG5" s="476"/>
      <c r="CH5" s="476"/>
      <c r="CI5" s="476"/>
      <c r="CJ5" s="476"/>
      <c r="CK5" s="476"/>
      <c r="CL5" s="476"/>
      <c r="CM5" s="476"/>
      <c r="CN5" s="476"/>
      <c r="CO5" s="476"/>
      <c r="CP5" s="476"/>
      <c r="CQ5" s="476"/>
      <c r="CR5" s="476"/>
      <c r="CS5" s="477"/>
      <c r="CT5" s="436">
        <v>
83.1</v>
      </c>
      <c r="CU5" s="437"/>
      <c r="CV5" s="437"/>
      <c r="CW5" s="437"/>
      <c r="CX5" s="437"/>
      <c r="CY5" s="437"/>
      <c r="CZ5" s="437"/>
      <c r="DA5" s="438"/>
      <c r="DB5" s="436">
        <v>
84.3</v>
      </c>
      <c r="DC5" s="437"/>
      <c r="DD5" s="437"/>
      <c r="DE5" s="437"/>
      <c r="DF5" s="437"/>
      <c r="DG5" s="437"/>
      <c r="DH5" s="437"/>
      <c r="DI5" s="438"/>
      <c r="DJ5" s="186"/>
      <c r="DK5" s="186"/>
      <c r="DL5" s="186"/>
      <c r="DM5" s="186"/>
      <c r="DN5" s="186"/>
      <c r="DO5" s="186"/>
    </row>
    <row r="6" spans="1:119" ht="18.75" customHeight="1" x14ac:dyDescent="0.2">
      <c r="A6" s="187"/>
      <c r="B6" s="622" t="s">
        <v>
96</v>
      </c>
      <c r="C6" s="480"/>
      <c r="D6" s="480"/>
      <c r="E6" s="623"/>
      <c r="F6" s="623"/>
      <c r="G6" s="623"/>
      <c r="H6" s="623"/>
      <c r="I6" s="623"/>
      <c r="J6" s="623"/>
      <c r="K6" s="623"/>
      <c r="L6" s="623" t="s">
        <v>
97</v>
      </c>
      <c r="M6" s="623"/>
      <c r="N6" s="623"/>
      <c r="O6" s="623"/>
      <c r="P6" s="623"/>
      <c r="Q6" s="623"/>
      <c r="R6" s="504"/>
      <c r="S6" s="504"/>
      <c r="T6" s="504"/>
      <c r="U6" s="504"/>
      <c r="V6" s="629"/>
      <c r="W6" s="557" t="s">
        <v>
98</v>
      </c>
      <c r="X6" s="479"/>
      <c r="Y6" s="479"/>
      <c r="Z6" s="479"/>
      <c r="AA6" s="479"/>
      <c r="AB6" s="480"/>
      <c r="AC6" s="634" t="s">
        <v>
99</v>
      </c>
      <c r="AD6" s="635"/>
      <c r="AE6" s="635"/>
      <c r="AF6" s="635"/>
      <c r="AG6" s="635"/>
      <c r="AH6" s="635"/>
      <c r="AI6" s="635"/>
      <c r="AJ6" s="635"/>
      <c r="AK6" s="635"/>
      <c r="AL6" s="636"/>
      <c r="AM6" s="535" t="s">
        <v>
100</v>
      </c>
      <c r="AN6" s="440"/>
      <c r="AO6" s="440"/>
      <c r="AP6" s="440"/>
      <c r="AQ6" s="440"/>
      <c r="AR6" s="440"/>
      <c r="AS6" s="440"/>
      <c r="AT6" s="441"/>
      <c r="AU6" s="523" t="s">
        <v>
101</v>
      </c>
      <c r="AV6" s="524"/>
      <c r="AW6" s="524"/>
      <c r="AX6" s="524"/>
      <c r="AY6" s="446" t="s">
        <v>
102</v>
      </c>
      <c r="AZ6" s="447"/>
      <c r="BA6" s="447"/>
      <c r="BB6" s="447"/>
      <c r="BC6" s="447"/>
      <c r="BD6" s="447"/>
      <c r="BE6" s="447"/>
      <c r="BF6" s="447"/>
      <c r="BG6" s="447"/>
      <c r="BH6" s="447"/>
      <c r="BI6" s="447"/>
      <c r="BJ6" s="447"/>
      <c r="BK6" s="447"/>
      <c r="BL6" s="447"/>
      <c r="BM6" s="448"/>
      <c r="BN6" s="466">
        <v>
5974591</v>
      </c>
      <c r="BO6" s="467"/>
      <c r="BP6" s="467"/>
      <c r="BQ6" s="467"/>
      <c r="BR6" s="467"/>
      <c r="BS6" s="467"/>
      <c r="BT6" s="467"/>
      <c r="BU6" s="468"/>
      <c r="BV6" s="466">
        <v>
6270377</v>
      </c>
      <c r="BW6" s="467"/>
      <c r="BX6" s="467"/>
      <c r="BY6" s="467"/>
      <c r="BZ6" s="467"/>
      <c r="CA6" s="467"/>
      <c r="CB6" s="467"/>
      <c r="CC6" s="468"/>
      <c r="CD6" s="475" t="s">
        <v>
103</v>
      </c>
      <c r="CE6" s="476"/>
      <c r="CF6" s="476"/>
      <c r="CG6" s="476"/>
      <c r="CH6" s="476"/>
      <c r="CI6" s="476"/>
      <c r="CJ6" s="476"/>
      <c r="CK6" s="476"/>
      <c r="CL6" s="476"/>
      <c r="CM6" s="476"/>
      <c r="CN6" s="476"/>
      <c r="CO6" s="476"/>
      <c r="CP6" s="476"/>
      <c r="CQ6" s="476"/>
      <c r="CR6" s="476"/>
      <c r="CS6" s="477"/>
      <c r="CT6" s="619">
        <v>
83.1</v>
      </c>
      <c r="CU6" s="620"/>
      <c r="CV6" s="620"/>
      <c r="CW6" s="620"/>
      <c r="CX6" s="620"/>
      <c r="CY6" s="620"/>
      <c r="CZ6" s="620"/>
      <c r="DA6" s="621"/>
      <c r="DB6" s="619">
        <v>
84.3</v>
      </c>
      <c r="DC6" s="620"/>
      <c r="DD6" s="620"/>
      <c r="DE6" s="620"/>
      <c r="DF6" s="620"/>
      <c r="DG6" s="620"/>
      <c r="DH6" s="620"/>
      <c r="DI6" s="621"/>
      <c r="DJ6" s="186"/>
      <c r="DK6" s="186"/>
      <c r="DL6" s="186"/>
      <c r="DM6" s="186"/>
      <c r="DN6" s="186"/>
      <c r="DO6" s="186"/>
    </row>
    <row r="7" spans="1:119" ht="18.75" customHeight="1" x14ac:dyDescent="0.2">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
104</v>
      </c>
      <c r="AN7" s="440"/>
      <c r="AO7" s="440"/>
      <c r="AP7" s="440"/>
      <c r="AQ7" s="440"/>
      <c r="AR7" s="440"/>
      <c r="AS7" s="440"/>
      <c r="AT7" s="441"/>
      <c r="AU7" s="523" t="s">
        <v>
101</v>
      </c>
      <c r="AV7" s="524"/>
      <c r="AW7" s="524"/>
      <c r="AX7" s="524"/>
      <c r="AY7" s="446" t="s">
        <v>
105</v>
      </c>
      <c r="AZ7" s="447"/>
      <c r="BA7" s="447"/>
      <c r="BB7" s="447"/>
      <c r="BC7" s="447"/>
      <c r="BD7" s="447"/>
      <c r="BE7" s="447"/>
      <c r="BF7" s="447"/>
      <c r="BG7" s="447"/>
      <c r="BH7" s="447"/>
      <c r="BI7" s="447"/>
      <c r="BJ7" s="447"/>
      <c r="BK7" s="447"/>
      <c r="BL7" s="447"/>
      <c r="BM7" s="448"/>
      <c r="BN7" s="466">
        <v>
235431</v>
      </c>
      <c r="BO7" s="467"/>
      <c r="BP7" s="467"/>
      <c r="BQ7" s="467"/>
      <c r="BR7" s="467"/>
      <c r="BS7" s="467"/>
      <c r="BT7" s="467"/>
      <c r="BU7" s="468"/>
      <c r="BV7" s="466">
        <v>
150455</v>
      </c>
      <c r="BW7" s="467"/>
      <c r="BX7" s="467"/>
      <c r="BY7" s="467"/>
      <c r="BZ7" s="467"/>
      <c r="CA7" s="467"/>
      <c r="CB7" s="467"/>
      <c r="CC7" s="468"/>
      <c r="CD7" s="475" t="s">
        <v>
106</v>
      </c>
      <c r="CE7" s="476"/>
      <c r="CF7" s="476"/>
      <c r="CG7" s="476"/>
      <c r="CH7" s="476"/>
      <c r="CI7" s="476"/>
      <c r="CJ7" s="476"/>
      <c r="CK7" s="476"/>
      <c r="CL7" s="476"/>
      <c r="CM7" s="476"/>
      <c r="CN7" s="476"/>
      <c r="CO7" s="476"/>
      <c r="CP7" s="476"/>
      <c r="CQ7" s="476"/>
      <c r="CR7" s="476"/>
      <c r="CS7" s="477"/>
      <c r="CT7" s="466">
        <v>
174410652</v>
      </c>
      <c r="CU7" s="467"/>
      <c r="CV7" s="467"/>
      <c r="CW7" s="467"/>
      <c r="CX7" s="467"/>
      <c r="CY7" s="467"/>
      <c r="CZ7" s="467"/>
      <c r="DA7" s="468"/>
      <c r="DB7" s="466">
        <v>
166926263</v>
      </c>
      <c r="DC7" s="467"/>
      <c r="DD7" s="467"/>
      <c r="DE7" s="467"/>
      <c r="DF7" s="467"/>
      <c r="DG7" s="467"/>
      <c r="DH7" s="467"/>
      <c r="DI7" s="468"/>
      <c r="DJ7" s="186"/>
      <c r="DK7" s="186"/>
      <c r="DL7" s="186"/>
      <c r="DM7" s="186"/>
      <c r="DN7" s="186"/>
      <c r="DO7" s="186"/>
    </row>
    <row r="8" spans="1:119" ht="18.75" customHeight="1" thickBot="1" x14ac:dyDescent="0.25">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
107</v>
      </c>
      <c r="AN8" s="440"/>
      <c r="AO8" s="440"/>
      <c r="AP8" s="440"/>
      <c r="AQ8" s="440"/>
      <c r="AR8" s="440"/>
      <c r="AS8" s="440"/>
      <c r="AT8" s="441"/>
      <c r="AU8" s="523" t="s">
        <v>
93</v>
      </c>
      <c r="AV8" s="524"/>
      <c r="AW8" s="524"/>
      <c r="AX8" s="524"/>
      <c r="AY8" s="446" t="s">
        <v>
108</v>
      </c>
      <c r="AZ8" s="447"/>
      <c r="BA8" s="447"/>
      <c r="BB8" s="447"/>
      <c r="BC8" s="447"/>
      <c r="BD8" s="447"/>
      <c r="BE8" s="447"/>
      <c r="BF8" s="447"/>
      <c r="BG8" s="447"/>
      <c r="BH8" s="447"/>
      <c r="BI8" s="447"/>
      <c r="BJ8" s="447"/>
      <c r="BK8" s="447"/>
      <c r="BL8" s="447"/>
      <c r="BM8" s="448"/>
      <c r="BN8" s="466">
        <v>
5739160</v>
      </c>
      <c r="BO8" s="467"/>
      <c r="BP8" s="467"/>
      <c r="BQ8" s="467"/>
      <c r="BR8" s="467"/>
      <c r="BS8" s="467"/>
      <c r="BT8" s="467"/>
      <c r="BU8" s="468"/>
      <c r="BV8" s="466">
        <v>
6119922</v>
      </c>
      <c r="BW8" s="467"/>
      <c r="BX8" s="467"/>
      <c r="BY8" s="467"/>
      <c r="BZ8" s="467"/>
      <c r="CA8" s="467"/>
      <c r="CB8" s="467"/>
      <c r="CC8" s="468"/>
      <c r="CD8" s="475" t="s">
        <v>
109</v>
      </c>
      <c r="CE8" s="476"/>
      <c r="CF8" s="476"/>
      <c r="CG8" s="476"/>
      <c r="CH8" s="476"/>
      <c r="CI8" s="476"/>
      <c r="CJ8" s="476"/>
      <c r="CK8" s="476"/>
      <c r="CL8" s="476"/>
      <c r="CM8" s="476"/>
      <c r="CN8" s="476"/>
      <c r="CO8" s="476"/>
      <c r="CP8" s="476"/>
      <c r="CQ8" s="476"/>
      <c r="CR8" s="476"/>
      <c r="CS8" s="477"/>
      <c r="CT8" s="579">
        <v>
0.46</v>
      </c>
      <c r="CU8" s="580"/>
      <c r="CV8" s="580"/>
      <c r="CW8" s="580"/>
      <c r="CX8" s="580"/>
      <c r="CY8" s="580"/>
      <c r="CZ8" s="580"/>
      <c r="DA8" s="581"/>
      <c r="DB8" s="579">
        <v>
0.47</v>
      </c>
      <c r="DC8" s="580"/>
      <c r="DD8" s="580"/>
      <c r="DE8" s="580"/>
      <c r="DF8" s="580"/>
      <c r="DG8" s="580"/>
      <c r="DH8" s="580"/>
      <c r="DI8" s="581"/>
      <c r="DJ8" s="186"/>
      <c r="DK8" s="186"/>
      <c r="DL8" s="186"/>
      <c r="DM8" s="186"/>
      <c r="DN8" s="186"/>
      <c r="DO8" s="186"/>
    </row>
    <row r="9" spans="1:119" ht="18.75" customHeight="1" thickBot="1" x14ac:dyDescent="0.25">
      <c r="A9" s="187"/>
      <c r="B9" s="608" t="s">
        <v>
110</v>
      </c>
      <c r="C9" s="609"/>
      <c r="D9" s="609"/>
      <c r="E9" s="609"/>
      <c r="F9" s="609"/>
      <c r="G9" s="609"/>
      <c r="H9" s="609"/>
      <c r="I9" s="609"/>
      <c r="J9" s="609"/>
      <c r="K9" s="529"/>
      <c r="L9" s="610" t="s">
        <v>
111</v>
      </c>
      <c r="M9" s="611"/>
      <c r="N9" s="611"/>
      <c r="O9" s="611"/>
      <c r="P9" s="611"/>
      <c r="Q9" s="612"/>
      <c r="R9" s="613">
        <v>
721722</v>
      </c>
      <c r="S9" s="614"/>
      <c r="T9" s="614"/>
      <c r="U9" s="614"/>
      <c r="V9" s="615"/>
      <c r="W9" s="545" t="s">
        <v>
112</v>
      </c>
      <c r="X9" s="546"/>
      <c r="Y9" s="546"/>
      <c r="Z9" s="546"/>
      <c r="AA9" s="546"/>
      <c r="AB9" s="546"/>
      <c r="AC9" s="546"/>
      <c r="AD9" s="546"/>
      <c r="AE9" s="546"/>
      <c r="AF9" s="546"/>
      <c r="AG9" s="546"/>
      <c r="AH9" s="546"/>
      <c r="AI9" s="546"/>
      <c r="AJ9" s="546"/>
      <c r="AK9" s="546"/>
      <c r="AL9" s="616"/>
      <c r="AM9" s="535" t="s">
        <v>
113</v>
      </c>
      <c r="AN9" s="440"/>
      <c r="AO9" s="440"/>
      <c r="AP9" s="440"/>
      <c r="AQ9" s="440"/>
      <c r="AR9" s="440"/>
      <c r="AS9" s="440"/>
      <c r="AT9" s="441"/>
      <c r="AU9" s="523" t="s">
        <v>
114</v>
      </c>
      <c r="AV9" s="524"/>
      <c r="AW9" s="524"/>
      <c r="AX9" s="524"/>
      <c r="AY9" s="446" t="s">
        <v>
115</v>
      </c>
      <c r="AZ9" s="447"/>
      <c r="BA9" s="447"/>
      <c r="BB9" s="447"/>
      <c r="BC9" s="447"/>
      <c r="BD9" s="447"/>
      <c r="BE9" s="447"/>
      <c r="BF9" s="447"/>
      <c r="BG9" s="447"/>
      <c r="BH9" s="447"/>
      <c r="BI9" s="447"/>
      <c r="BJ9" s="447"/>
      <c r="BK9" s="447"/>
      <c r="BL9" s="447"/>
      <c r="BM9" s="448"/>
      <c r="BN9" s="466">
        <v>
-380762</v>
      </c>
      <c r="BO9" s="467"/>
      <c r="BP9" s="467"/>
      <c r="BQ9" s="467"/>
      <c r="BR9" s="467"/>
      <c r="BS9" s="467"/>
      <c r="BT9" s="467"/>
      <c r="BU9" s="468"/>
      <c r="BV9" s="466">
        <v>
-2002250</v>
      </c>
      <c r="BW9" s="467"/>
      <c r="BX9" s="467"/>
      <c r="BY9" s="467"/>
      <c r="BZ9" s="467"/>
      <c r="CA9" s="467"/>
      <c r="CB9" s="467"/>
      <c r="CC9" s="468"/>
      <c r="CD9" s="475" t="s">
        <v>
116</v>
      </c>
      <c r="CE9" s="476"/>
      <c r="CF9" s="476"/>
      <c r="CG9" s="476"/>
      <c r="CH9" s="476"/>
      <c r="CI9" s="476"/>
      <c r="CJ9" s="476"/>
      <c r="CK9" s="476"/>
      <c r="CL9" s="476"/>
      <c r="CM9" s="476"/>
      <c r="CN9" s="476"/>
      <c r="CO9" s="476"/>
      <c r="CP9" s="476"/>
      <c r="CQ9" s="476"/>
      <c r="CR9" s="476"/>
      <c r="CS9" s="477"/>
      <c r="CT9" s="436">
        <v>
2.7</v>
      </c>
      <c r="CU9" s="437"/>
      <c r="CV9" s="437"/>
      <c r="CW9" s="437"/>
      <c r="CX9" s="437"/>
      <c r="CY9" s="437"/>
      <c r="CZ9" s="437"/>
      <c r="DA9" s="438"/>
      <c r="DB9" s="436">
        <v>
2.9</v>
      </c>
      <c r="DC9" s="437"/>
      <c r="DD9" s="437"/>
      <c r="DE9" s="437"/>
      <c r="DF9" s="437"/>
      <c r="DG9" s="437"/>
      <c r="DH9" s="437"/>
      <c r="DI9" s="438"/>
      <c r="DJ9" s="186"/>
      <c r="DK9" s="186"/>
      <c r="DL9" s="186"/>
      <c r="DM9" s="186"/>
      <c r="DN9" s="186"/>
      <c r="DO9" s="186"/>
    </row>
    <row r="10" spans="1:119" ht="18.75" customHeight="1" thickBot="1" x14ac:dyDescent="0.25">
      <c r="A10" s="187"/>
      <c r="B10" s="608"/>
      <c r="C10" s="609"/>
      <c r="D10" s="609"/>
      <c r="E10" s="609"/>
      <c r="F10" s="609"/>
      <c r="G10" s="609"/>
      <c r="H10" s="609"/>
      <c r="I10" s="609"/>
      <c r="J10" s="609"/>
      <c r="K10" s="529"/>
      <c r="L10" s="439" t="s">
        <v>
117</v>
      </c>
      <c r="M10" s="440"/>
      <c r="N10" s="440"/>
      <c r="O10" s="440"/>
      <c r="P10" s="440"/>
      <c r="Q10" s="441"/>
      <c r="R10" s="442">
        <v>
716124</v>
      </c>
      <c r="S10" s="443"/>
      <c r="T10" s="443"/>
      <c r="U10" s="443"/>
      <c r="V10" s="445"/>
      <c r="W10" s="617"/>
      <c r="X10" s="428"/>
      <c r="Y10" s="428"/>
      <c r="Z10" s="428"/>
      <c r="AA10" s="428"/>
      <c r="AB10" s="428"/>
      <c r="AC10" s="428"/>
      <c r="AD10" s="428"/>
      <c r="AE10" s="428"/>
      <c r="AF10" s="428"/>
      <c r="AG10" s="428"/>
      <c r="AH10" s="428"/>
      <c r="AI10" s="428"/>
      <c r="AJ10" s="428"/>
      <c r="AK10" s="428"/>
      <c r="AL10" s="618"/>
      <c r="AM10" s="535" t="s">
        <v>
118</v>
      </c>
      <c r="AN10" s="440"/>
      <c r="AO10" s="440"/>
      <c r="AP10" s="440"/>
      <c r="AQ10" s="440"/>
      <c r="AR10" s="440"/>
      <c r="AS10" s="440"/>
      <c r="AT10" s="441"/>
      <c r="AU10" s="523" t="s">
        <v>
119</v>
      </c>
      <c r="AV10" s="524"/>
      <c r="AW10" s="524"/>
      <c r="AX10" s="524"/>
      <c r="AY10" s="446" t="s">
        <v>
120</v>
      </c>
      <c r="AZ10" s="447"/>
      <c r="BA10" s="447"/>
      <c r="BB10" s="447"/>
      <c r="BC10" s="447"/>
      <c r="BD10" s="447"/>
      <c r="BE10" s="447"/>
      <c r="BF10" s="447"/>
      <c r="BG10" s="447"/>
      <c r="BH10" s="447"/>
      <c r="BI10" s="447"/>
      <c r="BJ10" s="447"/>
      <c r="BK10" s="447"/>
      <c r="BL10" s="447"/>
      <c r="BM10" s="448"/>
      <c r="BN10" s="466">
        <v>
47628</v>
      </c>
      <c r="BO10" s="467"/>
      <c r="BP10" s="467"/>
      <c r="BQ10" s="467"/>
      <c r="BR10" s="467"/>
      <c r="BS10" s="467"/>
      <c r="BT10" s="467"/>
      <c r="BU10" s="468"/>
      <c r="BV10" s="466">
        <v>
39176</v>
      </c>
      <c r="BW10" s="467"/>
      <c r="BX10" s="467"/>
      <c r="BY10" s="467"/>
      <c r="BZ10" s="467"/>
      <c r="CA10" s="467"/>
      <c r="CB10" s="467"/>
      <c r="CC10" s="468"/>
      <c r="CD10" s="191" t="s">
        <v>
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08"/>
      <c r="C11" s="609"/>
      <c r="D11" s="609"/>
      <c r="E11" s="609"/>
      <c r="F11" s="609"/>
      <c r="G11" s="609"/>
      <c r="H11" s="609"/>
      <c r="I11" s="609"/>
      <c r="J11" s="609"/>
      <c r="K11" s="529"/>
      <c r="L11" s="512" t="s">
        <v>
122</v>
      </c>
      <c r="M11" s="513"/>
      <c r="N11" s="513"/>
      <c r="O11" s="513"/>
      <c r="P11" s="513"/>
      <c r="Q11" s="514"/>
      <c r="R11" s="605" t="s">
        <v>
123</v>
      </c>
      <c r="S11" s="606"/>
      <c r="T11" s="606"/>
      <c r="U11" s="606"/>
      <c r="V11" s="607"/>
      <c r="W11" s="617"/>
      <c r="X11" s="428"/>
      <c r="Y11" s="428"/>
      <c r="Z11" s="428"/>
      <c r="AA11" s="428"/>
      <c r="AB11" s="428"/>
      <c r="AC11" s="428"/>
      <c r="AD11" s="428"/>
      <c r="AE11" s="428"/>
      <c r="AF11" s="428"/>
      <c r="AG11" s="428"/>
      <c r="AH11" s="428"/>
      <c r="AI11" s="428"/>
      <c r="AJ11" s="428"/>
      <c r="AK11" s="428"/>
      <c r="AL11" s="618"/>
      <c r="AM11" s="535" t="s">
        <v>
124</v>
      </c>
      <c r="AN11" s="440"/>
      <c r="AO11" s="440"/>
      <c r="AP11" s="440"/>
      <c r="AQ11" s="440"/>
      <c r="AR11" s="440"/>
      <c r="AS11" s="440"/>
      <c r="AT11" s="441"/>
      <c r="AU11" s="523" t="s">
        <v>
93</v>
      </c>
      <c r="AV11" s="524"/>
      <c r="AW11" s="524"/>
      <c r="AX11" s="524"/>
      <c r="AY11" s="446" t="s">
        <v>
125</v>
      </c>
      <c r="AZ11" s="447"/>
      <c r="BA11" s="447"/>
      <c r="BB11" s="447"/>
      <c r="BC11" s="447"/>
      <c r="BD11" s="447"/>
      <c r="BE11" s="447"/>
      <c r="BF11" s="447"/>
      <c r="BG11" s="447"/>
      <c r="BH11" s="447"/>
      <c r="BI11" s="447"/>
      <c r="BJ11" s="447"/>
      <c r="BK11" s="447"/>
      <c r="BL11" s="447"/>
      <c r="BM11" s="448"/>
      <c r="BN11" s="466">
        <v>
0</v>
      </c>
      <c r="BO11" s="467"/>
      <c r="BP11" s="467"/>
      <c r="BQ11" s="467"/>
      <c r="BR11" s="467"/>
      <c r="BS11" s="467"/>
      <c r="BT11" s="467"/>
      <c r="BU11" s="468"/>
      <c r="BV11" s="466">
        <v>
0</v>
      </c>
      <c r="BW11" s="467"/>
      <c r="BX11" s="467"/>
      <c r="BY11" s="467"/>
      <c r="BZ11" s="467"/>
      <c r="CA11" s="467"/>
      <c r="CB11" s="467"/>
      <c r="CC11" s="468"/>
      <c r="CD11" s="475" t="s">
        <v>
126</v>
      </c>
      <c r="CE11" s="476"/>
      <c r="CF11" s="476"/>
      <c r="CG11" s="476"/>
      <c r="CH11" s="476"/>
      <c r="CI11" s="476"/>
      <c r="CJ11" s="476"/>
      <c r="CK11" s="476"/>
      <c r="CL11" s="476"/>
      <c r="CM11" s="476"/>
      <c r="CN11" s="476"/>
      <c r="CO11" s="476"/>
      <c r="CP11" s="476"/>
      <c r="CQ11" s="476"/>
      <c r="CR11" s="476"/>
      <c r="CS11" s="477"/>
      <c r="CT11" s="579" t="s">
        <v>
127</v>
      </c>
      <c r="CU11" s="580"/>
      <c r="CV11" s="580"/>
      <c r="CW11" s="580"/>
      <c r="CX11" s="580"/>
      <c r="CY11" s="580"/>
      <c r="CZ11" s="580"/>
      <c r="DA11" s="581"/>
      <c r="DB11" s="579" t="s">
        <v>
128</v>
      </c>
      <c r="DC11" s="580"/>
      <c r="DD11" s="580"/>
      <c r="DE11" s="580"/>
      <c r="DF11" s="580"/>
      <c r="DG11" s="580"/>
      <c r="DH11" s="580"/>
      <c r="DI11" s="581"/>
      <c r="DJ11" s="186"/>
      <c r="DK11" s="186"/>
      <c r="DL11" s="186"/>
      <c r="DM11" s="186"/>
      <c r="DN11" s="186"/>
      <c r="DO11" s="186"/>
    </row>
    <row r="12" spans="1:119" ht="18.75" customHeight="1" x14ac:dyDescent="0.2">
      <c r="A12" s="187"/>
      <c r="B12" s="582" t="s">
        <v>
129</v>
      </c>
      <c r="C12" s="583"/>
      <c r="D12" s="583"/>
      <c r="E12" s="583"/>
      <c r="F12" s="583"/>
      <c r="G12" s="583"/>
      <c r="H12" s="583"/>
      <c r="I12" s="583"/>
      <c r="J12" s="583"/>
      <c r="K12" s="584"/>
      <c r="L12" s="591" t="s">
        <v>
130</v>
      </c>
      <c r="M12" s="592"/>
      <c r="N12" s="592"/>
      <c r="O12" s="592"/>
      <c r="P12" s="592"/>
      <c r="Q12" s="593"/>
      <c r="R12" s="594">
        <v>
739435</v>
      </c>
      <c r="S12" s="595"/>
      <c r="T12" s="595"/>
      <c r="U12" s="595"/>
      <c r="V12" s="596"/>
      <c r="W12" s="597" t="s">
        <v>
1</v>
      </c>
      <c r="X12" s="524"/>
      <c r="Y12" s="524"/>
      <c r="Z12" s="524"/>
      <c r="AA12" s="524"/>
      <c r="AB12" s="598"/>
      <c r="AC12" s="599" t="s">
        <v>
131</v>
      </c>
      <c r="AD12" s="600"/>
      <c r="AE12" s="600"/>
      <c r="AF12" s="600"/>
      <c r="AG12" s="601"/>
      <c r="AH12" s="599" t="s">
        <v>
132</v>
      </c>
      <c r="AI12" s="600"/>
      <c r="AJ12" s="600"/>
      <c r="AK12" s="600"/>
      <c r="AL12" s="602"/>
      <c r="AM12" s="535" t="s">
        <v>
133</v>
      </c>
      <c r="AN12" s="440"/>
      <c r="AO12" s="440"/>
      <c r="AP12" s="440"/>
      <c r="AQ12" s="440"/>
      <c r="AR12" s="440"/>
      <c r="AS12" s="440"/>
      <c r="AT12" s="441"/>
      <c r="AU12" s="523" t="s">
        <v>
134</v>
      </c>
      <c r="AV12" s="524"/>
      <c r="AW12" s="524"/>
      <c r="AX12" s="524"/>
      <c r="AY12" s="446" t="s">
        <v>
135</v>
      </c>
      <c r="AZ12" s="447"/>
      <c r="BA12" s="447"/>
      <c r="BB12" s="447"/>
      <c r="BC12" s="447"/>
      <c r="BD12" s="447"/>
      <c r="BE12" s="447"/>
      <c r="BF12" s="447"/>
      <c r="BG12" s="447"/>
      <c r="BH12" s="447"/>
      <c r="BI12" s="447"/>
      <c r="BJ12" s="447"/>
      <c r="BK12" s="447"/>
      <c r="BL12" s="447"/>
      <c r="BM12" s="448"/>
      <c r="BN12" s="466">
        <v>
550000</v>
      </c>
      <c r="BO12" s="467"/>
      <c r="BP12" s="467"/>
      <c r="BQ12" s="467"/>
      <c r="BR12" s="467"/>
      <c r="BS12" s="467"/>
      <c r="BT12" s="467"/>
      <c r="BU12" s="468"/>
      <c r="BV12" s="466">
        <v>
2800000</v>
      </c>
      <c r="BW12" s="467"/>
      <c r="BX12" s="467"/>
      <c r="BY12" s="467"/>
      <c r="BZ12" s="467"/>
      <c r="CA12" s="467"/>
      <c r="CB12" s="467"/>
      <c r="CC12" s="468"/>
      <c r="CD12" s="475" t="s">
        <v>
136</v>
      </c>
      <c r="CE12" s="476"/>
      <c r="CF12" s="476"/>
      <c r="CG12" s="476"/>
      <c r="CH12" s="476"/>
      <c r="CI12" s="476"/>
      <c r="CJ12" s="476"/>
      <c r="CK12" s="476"/>
      <c r="CL12" s="476"/>
      <c r="CM12" s="476"/>
      <c r="CN12" s="476"/>
      <c r="CO12" s="476"/>
      <c r="CP12" s="476"/>
      <c r="CQ12" s="476"/>
      <c r="CR12" s="476"/>
      <c r="CS12" s="477"/>
      <c r="CT12" s="579" t="s">
        <v>
137</v>
      </c>
      <c r="CU12" s="580"/>
      <c r="CV12" s="580"/>
      <c r="CW12" s="580"/>
      <c r="CX12" s="580"/>
      <c r="CY12" s="580"/>
      <c r="CZ12" s="580"/>
      <c r="DA12" s="581"/>
      <c r="DB12" s="579" t="s">
        <v>
138</v>
      </c>
      <c r="DC12" s="580"/>
      <c r="DD12" s="580"/>
      <c r="DE12" s="580"/>
      <c r="DF12" s="580"/>
      <c r="DG12" s="580"/>
      <c r="DH12" s="580"/>
      <c r="DI12" s="581"/>
      <c r="DJ12" s="186"/>
      <c r="DK12" s="186"/>
      <c r="DL12" s="186"/>
      <c r="DM12" s="186"/>
      <c r="DN12" s="186"/>
      <c r="DO12" s="186"/>
    </row>
    <row r="13" spans="1:119" ht="18.75" customHeight="1" x14ac:dyDescent="0.2">
      <c r="A13" s="187"/>
      <c r="B13" s="585"/>
      <c r="C13" s="586"/>
      <c r="D13" s="586"/>
      <c r="E13" s="586"/>
      <c r="F13" s="586"/>
      <c r="G13" s="586"/>
      <c r="H13" s="586"/>
      <c r="I13" s="586"/>
      <c r="J13" s="586"/>
      <c r="K13" s="587"/>
      <c r="L13" s="197"/>
      <c r="M13" s="566" t="s">
        <v>
139</v>
      </c>
      <c r="N13" s="567"/>
      <c r="O13" s="567"/>
      <c r="P13" s="567"/>
      <c r="Q13" s="568"/>
      <c r="R13" s="569">
        <v>
717945</v>
      </c>
      <c r="S13" s="570"/>
      <c r="T13" s="570"/>
      <c r="U13" s="570"/>
      <c r="V13" s="571"/>
      <c r="W13" s="557" t="s">
        <v>
140</v>
      </c>
      <c r="X13" s="479"/>
      <c r="Y13" s="479"/>
      <c r="Z13" s="479"/>
      <c r="AA13" s="479"/>
      <c r="AB13" s="480"/>
      <c r="AC13" s="442">
        <v>
1157</v>
      </c>
      <c r="AD13" s="443"/>
      <c r="AE13" s="443"/>
      <c r="AF13" s="443"/>
      <c r="AG13" s="444"/>
      <c r="AH13" s="442">
        <v>
1180</v>
      </c>
      <c r="AI13" s="443"/>
      <c r="AJ13" s="443"/>
      <c r="AK13" s="443"/>
      <c r="AL13" s="445"/>
      <c r="AM13" s="535" t="s">
        <v>
141</v>
      </c>
      <c r="AN13" s="440"/>
      <c r="AO13" s="440"/>
      <c r="AP13" s="440"/>
      <c r="AQ13" s="440"/>
      <c r="AR13" s="440"/>
      <c r="AS13" s="440"/>
      <c r="AT13" s="441"/>
      <c r="AU13" s="523" t="s">
        <v>
142</v>
      </c>
      <c r="AV13" s="524"/>
      <c r="AW13" s="524"/>
      <c r="AX13" s="524"/>
      <c r="AY13" s="446" t="s">
        <v>
143</v>
      </c>
      <c r="AZ13" s="447"/>
      <c r="BA13" s="447"/>
      <c r="BB13" s="447"/>
      <c r="BC13" s="447"/>
      <c r="BD13" s="447"/>
      <c r="BE13" s="447"/>
      <c r="BF13" s="447"/>
      <c r="BG13" s="447"/>
      <c r="BH13" s="447"/>
      <c r="BI13" s="447"/>
      <c r="BJ13" s="447"/>
      <c r="BK13" s="447"/>
      <c r="BL13" s="447"/>
      <c r="BM13" s="448"/>
      <c r="BN13" s="466">
        <v>
-883134</v>
      </c>
      <c r="BO13" s="467"/>
      <c r="BP13" s="467"/>
      <c r="BQ13" s="467"/>
      <c r="BR13" s="467"/>
      <c r="BS13" s="467"/>
      <c r="BT13" s="467"/>
      <c r="BU13" s="468"/>
      <c r="BV13" s="466">
        <v>
-4763074</v>
      </c>
      <c r="BW13" s="467"/>
      <c r="BX13" s="467"/>
      <c r="BY13" s="467"/>
      <c r="BZ13" s="467"/>
      <c r="CA13" s="467"/>
      <c r="CB13" s="467"/>
      <c r="CC13" s="468"/>
      <c r="CD13" s="475" t="s">
        <v>
144</v>
      </c>
      <c r="CE13" s="476"/>
      <c r="CF13" s="476"/>
      <c r="CG13" s="476"/>
      <c r="CH13" s="476"/>
      <c r="CI13" s="476"/>
      <c r="CJ13" s="476"/>
      <c r="CK13" s="476"/>
      <c r="CL13" s="476"/>
      <c r="CM13" s="476"/>
      <c r="CN13" s="476"/>
      <c r="CO13" s="476"/>
      <c r="CP13" s="476"/>
      <c r="CQ13" s="476"/>
      <c r="CR13" s="476"/>
      <c r="CS13" s="477"/>
      <c r="CT13" s="436">
        <v>
-3.6</v>
      </c>
      <c r="CU13" s="437"/>
      <c r="CV13" s="437"/>
      <c r="CW13" s="437"/>
      <c r="CX13" s="437"/>
      <c r="CY13" s="437"/>
      <c r="CZ13" s="437"/>
      <c r="DA13" s="438"/>
      <c r="DB13" s="436">
        <v>
-4</v>
      </c>
      <c r="DC13" s="437"/>
      <c r="DD13" s="437"/>
      <c r="DE13" s="437"/>
      <c r="DF13" s="437"/>
      <c r="DG13" s="437"/>
      <c r="DH13" s="437"/>
      <c r="DI13" s="438"/>
      <c r="DJ13" s="186"/>
      <c r="DK13" s="186"/>
      <c r="DL13" s="186"/>
      <c r="DM13" s="186"/>
      <c r="DN13" s="186"/>
      <c r="DO13" s="186"/>
    </row>
    <row r="14" spans="1:119" ht="18.75" customHeight="1" thickBot="1" x14ac:dyDescent="0.25">
      <c r="A14" s="187"/>
      <c r="B14" s="585"/>
      <c r="C14" s="586"/>
      <c r="D14" s="586"/>
      <c r="E14" s="586"/>
      <c r="F14" s="586"/>
      <c r="G14" s="586"/>
      <c r="H14" s="586"/>
      <c r="I14" s="586"/>
      <c r="J14" s="586"/>
      <c r="K14" s="587"/>
      <c r="L14" s="559" t="s">
        <v>
145</v>
      </c>
      <c r="M14" s="603"/>
      <c r="N14" s="603"/>
      <c r="O14" s="603"/>
      <c r="P14" s="603"/>
      <c r="Q14" s="604"/>
      <c r="R14" s="569">
        <v>
732433</v>
      </c>
      <c r="S14" s="570"/>
      <c r="T14" s="570"/>
      <c r="U14" s="570"/>
      <c r="V14" s="571"/>
      <c r="W14" s="572"/>
      <c r="X14" s="482"/>
      <c r="Y14" s="482"/>
      <c r="Z14" s="482"/>
      <c r="AA14" s="482"/>
      <c r="AB14" s="483"/>
      <c r="AC14" s="562">
        <v>
0.5</v>
      </c>
      <c r="AD14" s="563"/>
      <c r="AE14" s="563"/>
      <c r="AF14" s="563"/>
      <c r="AG14" s="564"/>
      <c r="AH14" s="562">
        <v>
0.4</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
146</v>
      </c>
      <c r="CE14" s="473"/>
      <c r="CF14" s="473"/>
      <c r="CG14" s="473"/>
      <c r="CH14" s="473"/>
      <c r="CI14" s="473"/>
      <c r="CJ14" s="473"/>
      <c r="CK14" s="473"/>
      <c r="CL14" s="473"/>
      <c r="CM14" s="473"/>
      <c r="CN14" s="473"/>
      <c r="CO14" s="473"/>
      <c r="CP14" s="473"/>
      <c r="CQ14" s="473"/>
      <c r="CR14" s="473"/>
      <c r="CS14" s="474"/>
      <c r="CT14" s="573" t="s">
        <v>
127</v>
      </c>
      <c r="CU14" s="574"/>
      <c r="CV14" s="574"/>
      <c r="CW14" s="574"/>
      <c r="CX14" s="574"/>
      <c r="CY14" s="574"/>
      <c r="CZ14" s="574"/>
      <c r="DA14" s="575"/>
      <c r="DB14" s="573" t="s">
        <v>
147</v>
      </c>
      <c r="DC14" s="574"/>
      <c r="DD14" s="574"/>
      <c r="DE14" s="574"/>
      <c r="DF14" s="574"/>
      <c r="DG14" s="574"/>
      <c r="DH14" s="574"/>
      <c r="DI14" s="575"/>
      <c r="DJ14" s="186"/>
      <c r="DK14" s="186"/>
      <c r="DL14" s="186"/>
      <c r="DM14" s="186"/>
      <c r="DN14" s="186"/>
      <c r="DO14" s="186"/>
    </row>
    <row r="15" spans="1:119" ht="18.75" customHeight="1" x14ac:dyDescent="0.2">
      <c r="A15" s="187"/>
      <c r="B15" s="585"/>
      <c r="C15" s="586"/>
      <c r="D15" s="586"/>
      <c r="E15" s="586"/>
      <c r="F15" s="586"/>
      <c r="G15" s="586"/>
      <c r="H15" s="586"/>
      <c r="I15" s="586"/>
      <c r="J15" s="586"/>
      <c r="K15" s="587"/>
      <c r="L15" s="197"/>
      <c r="M15" s="566" t="s">
        <v>
148</v>
      </c>
      <c r="N15" s="567"/>
      <c r="O15" s="567"/>
      <c r="P15" s="567"/>
      <c r="Q15" s="568"/>
      <c r="R15" s="569">
        <v>
712780</v>
      </c>
      <c r="S15" s="570"/>
      <c r="T15" s="570"/>
      <c r="U15" s="570"/>
      <c r="V15" s="571"/>
      <c r="W15" s="557" t="s">
        <v>
149</v>
      </c>
      <c r="X15" s="479"/>
      <c r="Y15" s="479"/>
      <c r="Z15" s="479"/>
      <c r="AA15" s="479"/>
      <c r="AB15" s="480"/>
      <c r="AC15" s="442">
        <v>
38010</v>
      </c>
      <c r="AD15" s="443"/>
      <c r="AE15" s="443"/>
      <c r="AF15" s="443"/>
      <c r="AG15" s="444"/>
      <c r="AH15" s="442">
        <v>
43009</v>
      </c>
      <c r="AI15" s="443"/>
      <c r="AJ15" s="443"/>
      <c r="AK15" s="443"/>
      <c r="AL15" s="445"/>
      <c r="AM15" s="535"/>
      <c r="AN15" s="440"/>
      <c r="AO15" s="440"/>
      <c r="AP15" s="440"/>
      <c r="AQ15" s="440"/>
      <c r="AR15" s="440"/>
      <c r="AS15" s="440"/>
      <c r="AT15" s="441"/>
      <c r="AU15" s="523"/>
      <c r="AV15" s="524"/>
      <c r="AW15" s="524"/>
      <c r="AX15" s="524"/>
      <c r="AY15" s="458" t="s">
        <v>
150</v>
      </c>
      <c r="AZ15" s="459"/>
      <c r="BA15" s="459"/>
      <c r="BB15" s="459"/>
      <c r="BC15" s="459"/>
      <c r="BD15" s="459"/>
      <c r="BE15" s="459"/>
      <c r="BF15" s="459"/>
      <c r="BG15" s="459"/>
      <c r="BH15" s="459"/>
      <c r="BI15" s="459"/>
      <c r="BJ15" s="459"/>
      <c r="BK15" s="459"/>
      <c r="BL15" s="459"/>
      <c r="BM15" s="460"/>
      <c r="BN15" s="461">
        <v>
73744099</v>
      </c>
      <c r="BO15" s="462"/>
      <c r="BP15" s="462"/>
      <c r="BQ15" s="462"/>
      <c r="BR15" s="462"/>
      <c r="BS15" s="462"/>
      <c r="BT15" s="462"/>
      <c r="BU15" s="463"/>
      <c r="BV15" s="461">
        <v>
72080227</v>
      </c>
      <c r="BW15" s="462"/>
      <c r="BX15" s="462"/>
      <c r="BY15" s="462"/>
      <c r="BZ15" s="462"/>
      <c r="CA15" s="462"/>
      <c r="CB15" s="462"/>
      <c r="CC15" s="463"/>
      <c r="CD15" s="576" t="s">
        <v>
151</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5"/>
      <c r="C16" s="586"/>
      <c r="D16" s="586"/>
      <c r="E16" s="586"/>
      <c r="F16" s="586"/>
      <c r="G16" s="586"/>
      <c r="H16" s="586"/>
      <c r="I16" s="586"/>
      <c r="J16" s="586"/>
      <c r="K16" s="587"/>
      <c r="L16" s="559" t="s">
        <v>
152</v>
      </c>
      <c r="M16" s="560"/>
      <c r="N16" s="560"/>
      <c r="O16" s="560"/>
      <c r="P16" s="560"/>
      <c r="Q16" s="561"/>
      <c r="R16" s="554" t="s">
        <v>
153</v>
      </c>
      <c r="S16" s="555"/>
      <c r="T16" s="555"/>
      <c r="U16" s="555"/>
      <c r="V16" s="556"/>
      <c r="W16" s="572"/>
      <c r="X16" s="482"/>
      <c r="Y16" s="482"/>
      <c r="Z16" s="482"/>
      <c r="AA16" s="482"/>
      <c r="AB16" s="483"/>
      <c r="AC16" s="562">
        <v>
15.6</v>
      </c>
      <c r="AD16" s="563"/>
      <c r="AE16" s="563"/>
      <c r="AF16" s="563"/>
      <c r="AG16" s="564"/>
      <c r="AH16" s="562">
        <v>
16.100000000000001</v>
      </c>
      <c r="AI16" s="563"/>
      <c r="AJ16" s="563"/>
      <c r="AK16" s="563"/>
      <c r="AL16" s="565"/>
      <c r="AM16" s="535"/>
      <c r="AN16" s="440"/>
      <c r="AO16" s="440"/>
      <c r="AP16" s="440"/>
      <c r="AQ16" s="440"/>
      <c r="AR16" s="440"/>
      <c r="AS16" s="440"/>
      <c r="AT16" s="441"/>
      <c r="AU16" s="523"/>
      <c r="AV16" s="524"/>
      <c r="AW16" s="524"/>
      <c r="AX16" s="524"/>
      <c r="AY16" s="446" t="s">
        <v>
154</v>
      </c>
      <c r="AZ16" s="447"/>
      <c r="BA16" s="447"/>
      <c r="BB16" s="447"/>
      <c r="BC16" s="447"/>
      <c r="BD16" s="447"/>
      <c r="BE16" s="447"/>
      <c r="BF16" s="447"/>
      <c r="BG16" s="447"/>
      <c r="BH16" s="447"/>
      <c r="BI16" s="447"/>
      <c r="BJ16" s="447"/>
      <c r="BK16" s="447"/>
      <c r="BL16" s="447"/>
      <c r="BM16" s="448"/>
      <c r="BN16" s="466">
        <v>
163295710</v>
      </c>
      <c r="BO16" s="467"/>
      <c r="BP16" s="467"/>
      <c r="BQ16" s="467"/>
      <c r="BR16" s="467"/>
      <c r="BS16" s="467"/>
      <c r="BT16" s="467"/>
      <c r="BU16" s="468"/>
      <c r="BV16" s="466">
        <v>
156040889</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5">
      <c r="A17" s="187"/>
      <c r="B17" s="588"/>
      <c r="C17" s="589"/>
      <c r="D17" s="589"/>
      <c r="E17" s="589"/>
      <c r="F17" s="589"/>
      <c r="G17" s="589"/>
      <c r="H17" s="589"/>
      <c r="I17" s="589"/>
      <c r="J17" s="589"/>
      <c r="K17" s="590"/>
      <c r="L17" s="202"/>
      <c r="M17" s="551" t="s">
        <v>
155</v>
      </c>
      <c r="N17" s="552"/>
      <c r="O17" s="552"/>
      <c r="P17" s="552"/>
      <c r="Q17" s="553"/>
      <c r="R17" s="554" t="s">
        <v>
156</v>
      </c>
      <c r="S17" s="555"/>
      <c r="T17" s="555"/>
      <c r="U17" s="555"/>
      <c r="V17" s="556"/>
      <c r="W17" s="557" t="s">
        <v>
157</v>
      </c>
      <c r="X17" s="479"/>
      <c r="Y17" s="479"/>
      <c r="Z17" s="479"/>
      <c r="AA17" s="479"/>
      <c r="AB17" s="480"/>
      <c r="AC17" s="442">
        <v>
205166</v>
      </c>
      <c r="AD17" s="443"/>
      <c r="AE17" s="443"/>
      <c r="AF17" s="443"/>
      <c r="AG17" s="444"/>
      <c r="AH17" s="442">
        <v>
222650</v>
      </c>
      <c r="AI17" s="443"/>
      <c r="AJ17" s="443"/>
      <c r="AK17" s="443"/>
      <c r="AL17" s="445"/>
      <c r="AM17" s="535"/>
      <c r="AN17" s="440"/>
      <c r="AO17" s="440"/>
      <c r="AP17" s="440"/>
      <c r="AQ17" s="440"/>
      <c r="AR17" s="440"/>
      <c r="AS17" s="440"/>
      <c r="AT17" s="441"/>
      <c r="AU17" s="523"/>
      <c r="AV17" s="524"/>
      <c r="AW17" s="524"/>
      <c r="AX17" s="524"/>
      <c r="AY17" s="446" t="s">
        <v>
158</v>
      </c>
      <c r="AZ17" s="447"/>
      <c r="BA17" s="447"/>
      <c r="BB17" s="447"/>
      <c r="BC17" s="447"/>
      <c r="BD17" s="447"/>
      <c r="BE17" s="447"/>
      <c r="BF17" s="447"/>
      <c r="BG17" s="447"/>
      <c r="BH17" s="447"/>
      <c r="BI17" s="447"/>
      <c r="BJ17" s="447"/>
      <c r="BK17" s="447"/>
      <c r="BL17" s="447"/>
      <c r="BM17" s="448"/>
      <c r="BN17" s="466">
        <v>
174410652</v>
      </c>
      <c r="BO17" s="467"/>
      <c r="BP17" s="467"/>
      <c r="BQ17" s="467"/>
      <c r="BR17" s="467"/>
      <c r="BS17" s="467"/>
      <c r="BT17" s="467"/>
      <c r="BU17" s="468"/>
      <c r="BV17" s="466">
        <v>
166926263</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5">
      <c r="A18" s="187"/>
      <c r="B18" s="528" t="s">
        <v>
159</v>
      </c>
      <c r="C18" s="529"/>
      <c r="D18" s="529"/>
      <c r="E18" s="530"/>
      <c r="F18" s="530"/>
      <c r="G18" s="530"/>
      <c r="H18" s="530"/>
      <c r="I18" s="530"/>
      <c r="J18" s="530"/>
      <c r="K18" s="530"/>
      <c r="L18" s="531">
        <v>
48.08</v>
      </c>
      <c r="M18" s="531"/>
      <c r="N18" s="531"/>
      <c r="O18" s="531"/>
      <c r="P18" s="531"/>
      <c r="Q18" s="531"/>
      <c r="R18" s="532"/>
      <c r="S18" s="532"/>
      <c r="T18" s="532"/>
      <c r="U18" s="532"/>
      <c r="V18" s="533"/>
      <c r="W18" s="547"/>
      <c r="X18" s="548"/>
      <c r="Y18" s="548"/>
      <c r="Z18" s="548"/>
      <c r="AA18" s="548"/>
      <c r="AB18" s="558"/>
      <c r="AC18" s="430">
        <v>
84</v>
      </c>
      <c r="AD18" s="431"/>
      <c r="AE18" s="431"/>
      <c r="AF18" s="431"/>
      <c r="AG18" s="534"/>
      <c r="AH18" s="430">
        <v>
83.4</v>
      </c>
      <c r="AI18" s="431"/>
      <c r="AJ18" s="431"/>
      <c r="AK18" s="431"/>
      <c r="AL18" s="432"/>
      <c r="AM18" s="535"/>
      <c r="AN18" s="440"/>
      <c r="AO18" s="440"/>
      <c r="AP18" s="440"/>
      <c r="AQ18" s="440"/>
      <c r="AR18" s="440"/>
      <c r="AS18" s="440"/>
      <c r="AT18" s="441"/>
      <c r="AU18" s="523"/>
      <c r="AV18" s="524"/>
      <c r="AW18" s="524"/>
      <c r="AX18" s="524"/>
      <c r="AY18" s="446" t="s">
        <v>
160</v>
      </c>
      <c r="AZ18" s="447"/>
      <c r="BA18" s="447"/>
      <c r="BB18" s="447"/>
      <c r="BC18" s="447"/>
      <c r="BD18" s="447"/>
      <c r="BE18" s="447"/>
      <c r="BF18" s="447"/>
      <c r="BG18" s="447"/>
      <c r="BH18" s="447"/>
      <c r="BI18" s="447"/>
      <c r="BJ18" s="447"/>
      <c r="BK18" s="447"/>
      <c r="BL18" s="447"/>
      <c r="BM18" s="448"/>
      <c r="BN18" s="466">
        <v>
146448093</v>
      </c>
      <c r="BO18" s="467"/>
      <c r="BP18" s="467"/>
      <c r="BQ18" s="467"/>
      <c r="BR18" s="467"/>
      <c r="BS18" s="467"/>
      <c r="BT18" s="467"/>
      <c r="BU18" s="468"/>
      <c r="BV18" s="466">
        <v>
142832759</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5">
      <c r="A19" s="187"/>
      <c r="B19" s="528" t="s">
        <v>
161</v>
      </c>
      <c r="C19" s="529"/>
      <c r="D19" s="529"/>
      <c r="E19" s="530"/>
      <c r="F19" s="530"/>
      <c r="G19" s="530"/>
      <c r="H19" s="530"/>
      <c r="I19" s="530"/>
      <c r="J19" s="530"/>
      <c r="K19" s="530"/>
      <c r="L19" s="536">
        <v>
15011</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
162</v>
      </c>
      <c r="AZ19" s="447"/>
      <c r="BA19" s="447"/>
      <c r="BB19" s="447"/>
      <c r="BC19" s="447"/>
      <c r="BD19" s="447"/>
      <c r="BE19" s="447"/>
      <c r="BF19" s="447"/>
      <c r="BG19" s="447"/>
      <c r="BH19" s="447"/>
      <c r="BI19" s="447"/>
      <c r="BJ19" s="447"/>
      <c r="BK19" s="447"/>
      <c r="BL19" s="447"/>
      <c r="BM19" s="448"/>
      <c r="BN19" s="466">
        <v>
185655318</v>
      </c>
      <c r="BO19" s="467"/>
      <c r="BP19" s="467"/>
      <c r="BQ19" s="467"/>
      <c r="BR19" s="467"/>
      <c r="BS19" s="467"/>
      <c r="BT19" s="467"/>
      <c r="BU19" s="468"/>
      <c r="BV19" s="466">
        <v>
180884138</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5">
      <c r="A20" s="187"/>
      <c r="B20" s="528" t="s">
        <v>
163</v>
      </c>
      <c r="C20" s="529"/>
      <c r="D20" s="529"/>
      <c r="E20" s="530"/>
      <c r="F20" s="530"/>
      <c r="G20" s="530"/>
      <c r="H20" s="530"/>
      <c r="I20" s="530"/>
      <c r="J20" s="530"/>
      <c r="K20" s="530"/>
      <c r="L20" s="536">
        <v>
337987</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2">
      <c r="A21" s="187"/>
      <c r="B21" s="525" t="s">
        <v>
164</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5">
      <c r="A22" s="187"/>
      <c r="B22" s="495" t="s">
        <v>
165</v>
      </c>
      <c r="C22" s="496"/>
      <c r="D22" s="497"/>
      <c r="E22" s="504" t="s">
        <v>
1</v>
      </c>
      <c r="F22" s="479"/>
      <c r="G22" s="479"/>
      <c r="H22" s="479"/>
      <c r="I22" s="479"/>
      <c r="J22" s="479"/>
      <c r="K22" s="480"/>
      <c r="L22" s="504" t="s">
        <v>
166</v>
      </c>
      <c r="M22" s="479"/>
      <c r="N22" s="479"/>
      <c r="O22" s="479"/>
      <c r="P22" s="480"/>
      <c r="Q22" s="489" t="s">
        <v>
167</v>
      </c>
      <c r="R22" s="490"/>
      <c r="S22" s="490"/>
      <c r="T22" s="490"/>
      <c r="U22" s="490"/>
      <c r="V22" s="505"/>
      <c r="W22" s="507" t="s">
        <v>
168</v>
      </c>
      <c r="X22" s="496"/>
      <c r="Y22" s="497"/>
      <c r="Z22" s="504" t="s">
        <v>
1</v>
      </c>
      <c r="AA22" s="479"/>
      <c r="AB22" s="479"/>
      <c r="AC22" s="479"/>
      <c r="AD22" s="479"/>
      <c r="AE22" s="479"/>
      <c r="AF22" s="479"/>
      <c r="AG22" s="480"/>
      <c r="AH22" s="478" t="s">
        <v>
169</v>
      </c>
      <c r="AI22" s="479"/>
      <c r="AJ22" s="479"/>
      <c r="AK22" s="479"/>
      <c r="AL22" s="480"/>
      <c r="AM22" s="478" t="s">
        <v>
170</v>
      </c>
      <c r="AN22" s="484"/>
      <c r="AO22" s="484"/>
      <c r="AP22" s="484"/>
      <c r="AQ22" s="484"/>
      <c r="AR22" s="485"/>
      <c r="AS22" s="489" t="s">
        <v>
167</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2">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
171</v>
      </c>
      <c r="AZ23" s="459"/>
      <c r="BA23" s="459"/>
      <c r="BB23" s="459"/>
      <c r="BC23" s="459"/>
      <c r="BD23" s="459"/>
      <c r="BE23" s="459"/>
      <c r="BF23" s="459"/>
      <c r="BG23" s="459"/>
      <c r="BH23" s="459"/>
      <c r="BI23" s="459"/>
      <c r="BJ23" s="459"/>
      <c r="BK23" s="459"/>
      <c r="BL23" s="459"/>
      <c r="BM23" s="460"/>
      <c r="BN23" s="466">
        <v>
48705450</v>
      </c>
      <c r="BO23" s="467"/>
      <c r="BP23" s="467"/>
      <c r="BQ23" s="467"/>
      <c r="BR23" s="467"/>
      <c r="BS23" s="467"/>
      <c r="BT23" s="467"/>
      <c r="BU23" s="468"/>
      <c r="BV23" s="466">
        <v>
48882405</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5">
      <c r="A24" s="187"/>
      <c r="B24" s="498"/>
      <c r="C24" s="499"/>
      <c r="D24" s="500"/>
      <c r="E24" s="439" t="s">
        <v>
172</v>
      </c>
      <c r="F24" s="440"/>
      <c r="G24" s="440"/>
      <c r="H24" s="440"/>
      <c r="I24" s="440"/>
      <c r="J24" s="440"/>
      <c r="K24" s="441"/>
      <c r="L24" s="442">
        <v>
1</v>
      </c>
      <c r="M24" s="443"/>
      <c r="N24" s="443"/>
      <c r="O24" s="443"/>
      <c r="P24" s="444"/>
      <c r="Q24" s="442">
        <v>
11380</v>
      </c>
      <c r="R24" s="443"/>
      <c r="S24" s="443"/>
      <c r="T24" s="443"/>
      <c r="U24" s="443"/>
      <c r="V24" s="444"/>
      <c r="W24" s="508"/>
      <c r="X24" s="499"/>
      <c r="Y24" s="500"/>
      <c r="Z24" s="439" t="s">
        <v>
173</v>
      </c>
      <c r="AA24" s="440"/>
      <c r="AB24" s="440"/>
      <c r="AC24" s="440"/>
      <c r="AD24" s="440"/>
      <c r="AE24" s="440"/>
      <c r="AF24" s="440"/>
      <c r="AG24" s="441"/>
      <c r="AH24" s="442">
        <v>
4287</v>
      </c>
      <c r="AI24" s="443"/>
      <c r="AJ24" s="443"/>
      <c r="AK24" s="443"/>
      <c r="AL24" s="444"/>
      <c r="AM24" s="442">
        <v>
13298274</v>
      </c>
      <c r="AN24" s="443"/>
      <c r="AO24" s="443"/>
      <c r="AP24" s="443"/>
      <c r="AQ24" s="443"/>
      <c r="AR24" s="444"/>
      <c r="AS24" s="442">
        <v>
3102</v>
      </c>
      <c r="AT24" s="443"/>
      <c r="AU24" s="443"/>
      <c r="AV24" s="443"/>
      <c r="AW24" s="443"/>
      <c r="AX24" s="445"/>
      <c r="AY24" s="433" t="s">
        <v>
174</v>
      </c>
      <c r="AZ24" s="434"/>
      <c r="BA24" s="434"/>
      <c r="BB24" s="434"/>
      <c r="BC24" s="434"/>
      <c r="BD24" s="434"/>
      <c r="BE24" s="434"/>
      <c r="BF24" s="434"/>
      <c r="BG24" s="434"/>
      <c r="BH24" s="434"/>
      <c r="BI24" s="434"/>
      <c r="BJ24" s="434"/>
      <c r="BK24" s="434"/>
      <c r="BL24" s="434"/>
      <c r="BM24" s="435"/>
      <c r="BN24" s="466">
        <v>
36010555</v>
      </c>
      <c r="BO24" s="467"/>
      <c r="BP24" s="467"/>
      <c r="BQ24" s="467"/>
      <c r="BR24" s="467"/>
      <c r="BS24" s="467"/>
      <c r="BT24" s="467"/>
      <c r="BU24" s="468"/>
      <c r="BV24" s="466">
        <v>
36888845</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2">
      <c r="A25" s="187"/>
      <c r="B25" s="498"/>
      <c r="C25" s="499"/>
      <c r="D25" s="500"/>
      <c r="E25" s="439" t="s">
        <v>
175</v>
      </c>
      <c r="F25" s="440"/>
      <c r="G25" s="440"/>
      <c r="H25" s="440"/>
      <c r="I25" s="440"/>
      <c r="J25" s="440"/>
      <c r="K25" s="441"/>
      <c r="L25" s="442">
        <v>
2</v>
      </c>
      <c r="M25" s="443"/>
      <c r="N25" s="443"/>
      <c r="O25" s="443"/>
      <c r="P25" s="444"/>
      <c r="Q25" s="442">
        <v>
9100</v>
      </c>
      <c r="R25" s="443"/>
      <c r="S25" s="443"/>
      <c r="T25" s="443"/>
      <c r="U25" s="443"/>
      <c r="V25" s="444"/>
      <c r="W25" s="508"/>
      <c r="X25" s="499"/>
      <c r="Y25" s="500"/>
      <c r="Z25" s="439" t="s">
        <v>
176</v>
      </c>
      <c r="AA25" s="440"/>
      <c r="AB25" s="440"/>
      <c r="AC25" s="440"/>
      <c r="AD25" s="440"/>
      <c r="AE25" s="440"/>
      <c r="AF25" s="440"/>
      <c r="AG25" s="441"/>
      <c r="AH25" s="442" t="s">
        <v>
127</v>
      </c>
      <c r="AI25" s="443"/>
      <c r="AJ25" s="443"/>
      <c r="AK25" s="443"/>
      <c r="AL25" s="444"/>
      <c r="AM25" s="442" t="s">
        <v>
147</v>
      </c>
      <c r="AN25" s="443"/>
      <c r="AO25" s="443"/>
      <c r="AP25" s="443"/>
      <c r="AQ25" s="443"/>
      <c r="AR25" s="444"/>
      <c r="AS25" s="442" t="s">
        <v>
127</v>
      </c>
      <c r="AT25" s="443"/>
      <c r="AU25" s="443"/>
      <c r="AV25" s="443"/>
      <c r="AW25" s="443"/>
      <c r="AX25" s="445"/>
      <c r="AY25" s="458" t="s">
        <v>
177</v>
      </c>
      <c r="AZ25" s="459"/>
      <c r="BA25" s="459"/>
      <c r="BB25" s="459"/>
      <c r="BC25" s="459"/>
      <c r="BD25" s="459"/>
      <c r="BE25" s="459"/>
      <c r="BF25" s="459"/>
      <c r="BG25" s="459"/>
      <c r="BH25" s="459"/>
      <c r="BI25" s="459"/>
      <c r="BJ25" s="459"/>
      <c r="BK25" s="459"/>
      <c r="BL25" s="459"/>
      <c r="BM25" s="460"/>
      <c r="BN25" s="461">
        <v>
34651761</v>
      </c>
      <c r="BO25" s="462"/>
      <c r="BP25" s="462"/>
      <c r="BQ25" s="462"/>
      <c r="BR25" s="462"/>
      <c r="BS25" s="462"/>
      <c r="BT25" s="462"/>
      <c r="BU25" s="463"/>
      <c r="BV25" s="461">
        <v>
35521500</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2">
      <c r="A26" s="187"/>
      <c r="B26" s="498"/>
      <c r="C26" s="499"/>
      <c r="D26" s="500"/>
      <c r="E26" s="439" t="s">
        <v>
178</v>
      </c>
      <c r="F26" s="440"/>
      <c r="G26" s="440"/>
      <c r="H26" s="440"/>
      <c r="I26" s="440"/>
      <c r="J26" s="440"/>
      <c r="K26" s="441"/>
      <c r="L26" s="442">
        <v>
1</v>
      </c>
      <c r="M26" s="443"/>
      <c r="N26" s="443"/>
      <c r="O26" s="443"/>
      <c r="P26" s="444"/>
      <c r="Q26" s="442">
        <v>
8540</v>
      </c>
      <c r="R26" s="443"/>
      <c r="S26" s="443"/>
      <c r="T26" s="443"/>
      <c r="U26" s="443"/>
      <c r="V26" s="444"/>
      <c r="W26" s="508"/>
      <c r="X26" s="499"/>
      <c r="Y26" s="500"/>
      <c r="Z26" s="439" t="s">
        <v>
179</v>
      </c>
      <c r="AA26" s="521"/>
      <c r="AB26" s="521"/>
      <c r="AC26" s="521"/>
      <c r="AD26" s="521"/>
      <c r="AE26" s="521"/>
      <c r="AF26" s="521"/>
      <c r="AG26" s="522"/>
      <c r="AH26" s="442">
        <v>
524</v>
      </c>
      <c r="AI26" s="443"/>
      <c r="AJ26" s="443"/>
      <c r="AK26" s="443"/>
      <c r="AL26" s="444"/>
      <c r="AM26" s="442">
        <v>
1558900</v>
      </c>
      <c r="AN26" s="443"/>
      <c r="AO26" s="443"/>
      <c r="AP26" s="443"/>
      <c r="AQ26" s="443"/>
      <c r="AR26" s="444"/>
      <c r="AS26" s="442">
        <v>
2975</v>
      </c>
      <c r="AT26" s="443"/>
      <c r="AU26" s="443"/>
      <c r="AV26" s="443"/>
      <c r="AW26" s="443"/>
      <c r="AX26" s="445"/>
      <c r="AY26" s="475" t="s">
        <v>
180</v>
      </c>
      <c r="AZ26" s="476"/>
      <c r="BA26" s="476"/>
      <c r="BB26" s="476"/>
      <c r="BC26" s="476"/>
      <c r="BD26" s="476"/>
      <c r="BE26" s="476"/>
      <c r="BF26" s="476"/>
      <c r="BG26" s="476"/>
      <c r="BH26" s="476"/>
      <c r="BI26" s="476"/>
      <c r="BJ26" s="476"/>
      <c r="BK26" s="476"/>
      <c r="BL26" s="476"/>
      <c r="BM26" s="477"/>
      <c r="BN26" s="466">
        <v>
150000</v>
      </c>
      <c r="BO26" s="467"/>
      <c r="BP26" s="467"/>
      <c r="BQ26" s="467"/>
      <c r="BR26" s="467"/>
      <c r="BS26" s="467"/>
      <c r="BT26" s="467"/>
      <c r="BU26" s="468"/>
      <c r="BV26" s="466">
        <v>
100000</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87"/>
      <c r="B27" s="498"/>
      <c r="C27" s="499"/>
      <c r="D27" s="500"/>
      <c r="E27" s="439" t="s">
        <v>
181</v>
      </c>
      <c r="F27" s="440"/>
      <c r="G27" s="440"/>
      <c r="H27" s="440"/>
      <c r="I27" s="440"/>
      <c r="J27" s="440"/>
      <c r="K27" s="441"/>
      <c r="L27" s="442">
        <v>
1</v>
      </c>
      <c r="M27" s="443"/>
      <c r="N27" s="443"/>
      <c r="O27" s="443"/>
      <c r="P27" s="444"/>
      <c r="Q27" s="442">
        <v>
9100</v>
      </c>
      <c r="R27" s="443"/>
      <c r="S27" s="443"/>
      <c r="T27" s="443"/>
      <c r="U27" s="443"/>
      <c r="V27" s="444"/>
      <c r="W27" s="508"/>
      <c r="X27" s="499"/>
      <c r="Y27" s="500"/>
      <c r="Z27" s="439" t="s">
        <v>
182</v>
      </c>
      <c r="AA27" s="440"/>
      <c r="AB27" s="440"/>
      <c r="AC27" s="440"/>
      <c r="AD27" s="440"/>
      <c r="AE27" s="440"/>
      <c r="AF27" s="440"/>
      <c r="AG27" s="441"/>
      <c r="AH27" s="442">
        <v>
29</v>
      </c>
      <c r="AI27" s="443"/>
      <c r="AJ27" s="443"/>
      <c r="AK27" s="443"/>
      <c r="AL27" s="444"/>
      <c r="AM27" s="442">
        <v>
100659</v>
      </c>
      <c r="AN27" s="443"/>
      <c r="AO27" s="443"/>
      <c r="AP27" s="443"/>
      <c r="AQ27" s="443"/>
      <c r="AR27" s="444"/>
      <c r="AS27" s="442">
        <v>
3471</v>
      </c>
      <c r="AT27" s="443"/>
      <c r="AU27" s="443"/>
      <c r="AV27" s="443"/>
      <c r="AW27" s="443"/>
      <c r="AX27" s="445"/>
      <c r="AY27" s="472" t="s">
        <v>
183</v>
      </c>
      <c r="AZ27" s="473"/>
      <c r="BA27" s="473"/>
      <c r="BB27" s="473"/>
      <c r="BC27" s="473"/>
      <c r="BD27" s="473"/>
      <c r="BE27" s="473"/>
      <c r="BF27" s="473"/>
      <c r="BG27" s="473"/>
      <c r="BH27" s="473"/>
      <c r="BI27" s="473"/>
      <c r="BJ27" s="473"/>
      <c r="BK27" s="473"/>
      <c r="BL27" s="473"/>
      <c r="BM27" s="474"/>
      <c r="BN27" s="469">
        <v>
10450000</v>
      </c>
      <c r="BO27" s="470"/>
      <c r="BP27" s="470"/>
      <c r="BQ27" s="470"/>
      <c r="BR27" s="470"/>
      <c r="BS27" s="470"/>
      <c r="BT27" s="470"/>
      <c r="BU27" s="471"/>
      <c r="BV27" s="469">
        <v>
10450000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2">
      <c r="A28" s="187"/>
      <c r="B28" s="498"/>
      <c r="C28" s="499"/>
      <c r="D28" s="500"/>
      <c r="E28" s="439" t="s">
        <v>
184</v>
      </c>
      <c r="F28" s="440"/>
      <c r="G28" s="440"/>
      <c r="H28" s="440"/>
      <c r="I28" s="440"/>
      <c r="J28" s="440"/>
      <c r="K28" s="441"/>
      <c r="L28" s="442">
        <v>
1</v>
      </c>
      <c r="M28" s="443"/>
      <c r="N28" s="443"/>
      <c r="O28" s="443"/>
      <c r="P28" s="444"/>
      <c r="Q28" s="442">
        <v>
7850</v>
      </c>
      <c r="R28" s="443"/>
      <c r="S28" s="443"/>
      <c r="T28" s="443"/>
      <c r="U28" s="443"/>
      <c r="V28" s="444"/>
      <c r="W28" s="508"/>
      <c r="X28" s="499"/>
      <c r="Y28" s="500"/>
      <c r="Z28" s="439" t="s">
        <v>
185</v>
      </c>
      <c r="AA28" s="440"/>
      <c r="AB28" s="440"/>
      <c r="AC28" s="440"/>
      <c r="AD28" s="440"/>
      <c r="AE28" s="440"/>
      <c r="AF28" s="440"/>
      <c r="AG28" s="441"/>
      <c r="AH28" s="442" t="s">
        <v>
137</v>
      </c>
      <c r="AI28" s="443"/>
      <c r="AJ28" s="443"/>
      <c r="AK28" s="443"/>
      <c r="AL28" s="444"/>
      <c r="AM28" s="442" t="s">
        <v>
127</v>
      </c>
      <c r="AN28" s="443"/>
      <c r="AO28" s="443"/>
      <c r="AP28" s="443"/>
      <c r="AQ28" s="443"/>
      <c r="AR28" s="444"/>
      <c r="AS28" s="442" t="s">
        <v>
137</v>
      </c>
      <c r="AT28" s="443"/>
      <c r="AU28" s="443"/>
      <c r="AV28" s="443"/>
      <c r="AW28" s="443"/>
      <c r="AX28" s="445"/>
      <c r="AY28" s="449" t="s">
        <v>
186</v>
      </c>
      <c r="AZ28" s="450"/>
      <c r="BA28" s="450"/>
      <c r="BB28" s="451"/>
      <c r="BC28" s="458" t="s">
        <v>
47</v>
      </c>
      <c r="BD28" s="459"/>
      <c r="BE28" s="459"/>
      <c r="BF28" s="459"/>
      <c r="BG28" s="459"/>
      <c r="BH28" s="459"/>
      <c r="BI28" s="459"/>
      <c r="BJ28" s="459"/>
      <c r="BK28" s="459"/>
      <c r="BL28" s="459"/>
      <c r="BM28" s="460"/>
      <c r="BN28" s="461">
        <v>
45670959</v>
      </c>
      <c r="BO28" s="462"/>
      <c r="BP28" s="462"/>
      <c r="BQ28" s="462"/>
      <c r="BR28" s="462"/>
      <c r="BS28" s="462"/>
      <c r="BT28" s="462"/>
      <c r="BU28" s="463"/>
      <c r="BV28" s="461">
        <v>
43113331</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2">
      <c r="A29" s="187"/>
      <c r="B29" s="498"/>
      <c r="C29" s="499"/>
      <c r="D29" s="500"/>
      <c r="E29" s="439" t="s">
        <v>
187</v>
      </c>
      <c r="F29" s="440"/>
      <c r="G29" s="440"/>
      <c r="H29" s="440"/>
      <c r="I29" s="440"/>
      <c r="J29" s="440"/>
      <c r="K29" s="441"/>
      <c r="L29" s="442">
        <v>
48</v>
      </c>
      <c r="M29" s="443"/>
      <c r="N29" s="443"/>
      <c r="O29" s="443"/>
      <c r="P29" s="444"/>
      <c r="Q29" s="442">
        <v>
6150</v>
      </c>
      <c r="R29" s="443"/>
      <c r="S29" s="443"/>
      <c r="T29" s="443"/>
      <c r="U29" s="443"/>
      <c r="V29" s="444"/>
      <c r="W29" s="509"/>
      <c r="X29" s="510"/>
      <c r="Y29" s="511"/>
      <c r="Z29" s="439" t="s">
        <v>
188</v>
      </c>
      <c r="AA29" s="440"/>
      <c r="AB29" s="440"/>
      <c r="AC29" s="440"/>
      <c r="AD29" s="440"/>
      <c r="AE29" s="440"/>
      <c r="AF29" s="440"/>
      <c r="AG29" s="441"/>
      <c r="AH29" s="442">
        <v>
4316</v>
      </c>
      <c r="AI29" s="443"/>
      <c r="AJ29" s="443"/>
      <c r="AK29" s="443"/>
      <c r="AL29" s="444"/>
      <c r="AM29" s="442">
        <v>
13398933</v>
      </c>
      <c r="AN29" s="443"/>
      <c r="AO29" s="443"/>
      <c r="AP29" s="443"/>
      <c r="AQ29" s="443"/>
      <c r="AR29" s="444"/>
      <c r="AS29" s="442">
        <v>
3104</v>
      </c>
      <c r="AT29" s="443"/>
      <c r="AU29" s="443"/>
      <c r="AV29" s="443"/>
      <c r="AW29" s="443"/>
      <c r="AX29" s="445"/>
      <c r="AY29" s="452"/>
      <c r="AZ29" s="453"/>
      <c r="BA29" s="453"/>
      <c r="BB29" s="454"/>
      <c r="BC29" s="446" t="s">
        <v>
189</v>
      </c>
      <c r="BD29" s="447"/>
      <c r="BE29" s="447"/>
      <c r="BF29" s="447"/>
      <c r="BG29" s="447"/>
      <c r="BH29" s="447"/>
      <c r="BI29" s="447"/>
      <c r="BJ29" s="447"/>
      <c r="BK29" s="447"/>
      <c r="BL29" s="447"/>
      <c r="BM29" s="448"/>
      <c r="BN29" s="466">
        <v>
2701107</v>
      </c>
      <c r="BO29" s="467"/>
      <c r="BP29" s="467"/>
      <c r="BQ29" s="467"/>
      <c r="BR29" s="467"/>
      <c r="BS29" s="467"/>
      <c r="BT29" s="467"/>
      <c r="BU29" s="468"/>
      <c r="BV29" s="466">
        <v>
2879164</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5">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
190</v>
      </c>
      <c r="X30" s="519"/>
      <c r="Y30" s="519"/>
      <c r="Z30" s="519"/>
      <c r="AA30" s="519"/>
      <c r="AB30" s="519"/>
      <c r="AC30" s="519"/>
      <c r="AD30" s="519"/>
      <c r="AE30" s="519"/>
      <c r="AF30" s="519"/>
      <c r="AG30" s="520"/>
      <c r="AH30" s="430">
        <v>
99.5</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
49</v>
      </c>
      <c r="BD30" s="434"/>
      <c r="BE30" s="434"/>
      <c r="BF30" s="434"/>
      <c r="BG30" s="434"/>
      <c r="BH30" s="434"/>
      <c r="BI30" s="434"/>
      <c r="BJ30" s="434"/>
      <c r="BK30" s="434"/>
      <c r="BL30" s="434"/>
      <c r="BM30" s="435"/>
      <c r="BN30" s="469">
        <v>
45750624</v>
      </c>
      <c r="BO30" s="470"/>
      <c r="BP30" s="470"/>
      <c r="BQ30" s="470"/>
      <c r="BR30" s="470"/>
      <c r="BS30" s="470"/>
      <c r="BT30" s="470"/>
      <c r="BU30" s="471"/>
      <c r="BV30" s="469">
        <v>
40882715</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
191</v>
      </c>
      <c r="D32" s="214"/>
      <c r="E32" s="214"/>
      <c r="F32" s="211"/>
      <c r="G32" s="211"/>
      <c r="H32" s="211"/>
      <c r="I32" s="211"/>
      <c r="J32" s="211"/>
      <c r="K32" s="211"/>
      <c r="L32" s="211"/>
      <c r="M32" s="211"/>
      <c r="N32" s="211"/>
      <c r="O32" s="211"/>
      <c r="P32" s="211"/>
      <c r="Q32" s="211"/>
      <c r="R32" s="211"/>
      <c r="S32" s="211"/>
      <c r="T32" s="211"/>
      <c r="U32" s="211" t="s">
        <v>
192</v>
      </c>
      <c r="V32" s="211"/>
      <c r="W32" s="211"/>
      <c r="X32" s="211"/>
      <c r="Y32" s="211"/>
      <c r="Z32" s="211"/>
      <c r="AA32" s="211"/>
      <c r="AB32" s="211"/>
      <c r="AC32" s="211"/>
      <c r="AD32" s="211"/>
      <c r="AE32" s="211"/>
      <c r="AF32" s="211"/>
      <c r="AG32" s="211"/>
      <c r="AH32" s="211"/>
      <c r="AI32" s="211"/>
      <c r="AJ32" s="211"/>
      <c r="AK32" s="211"/>
      <c r="AL32" s="211"/>
      <c r="AM32" s="215" t="s">
        <v>
193</v>
      </c>
      <c r="AN32" s="211"/>
      <c r="AO32" s="211"/>
      <c r="AP32" s="211"/>
      <c r="AQ32" s="211"/>
      <c r="AR32" s="211"/>
      <c r="AS32" s="215"/>
      <c r="AT32" s="215"/>
      <c r="AU32" s="215"/>
      <c r="AV32" s="215"/>
      <c r="AW32" s="215"/>
      <c r="AX32" s="215"/>
      <c r="AY32" s="215"/>
      <c r="AZ32" s="215"/>
      <c r="BA32" s="215"/>
      <c r="BB32" s="211"/>
      <c r="BC32" s="215"/>
      <c r="BD32" s="211"/>
      <c r="BE32" s="215" t="s">
        <v>
194</v>
      </c>
      <c r="BF32" s="211"/>
      <c r="BG32" s="211"/>
      <c r="BH32" s="211"/>
      <c r="BI32" s="211"/>
      <c r="BJ32" s="215"/>
      <c r="BK32" s="215"/>
      <c r="BL32" s="215"/>
      <c r="BM32" s="215"/>
      <c r="BN32" s="215"/>
      <c r="BO32" s="215"/>
      <c r="BP32" s="215"/>
      <c r="BQ32" s="215"/>
      <c r="BR32" s="211"/>
      <c r="BS32" s="211"/>
      <c r="BT32" s="211"/>
      <c r="BU32" s="211"/>
      <c r="BV32" s="211"/>
      <c r="BW32" s="211" t="s">
        <v>
195</v>
      </c>
      <c r="BX32" s="211"/>
      <c r="BY32" s="211"/>
      <c r="BZ32" s="211"/>
      <c r="CA32" s="211"/>
      <c r="CB32" s="215"/>
      <c r="CC32" s="215"/>
      <c r="CD32" s="215"/>
      <c r="CE32" s="215"/>
      <c r="CF32" s="215"/>
      <c r="CG32" s="215"/>
      <c r="CH32" s="215"/>
      <c r="CI32" s="215"/>
      <c r="CJ32" s="215"/>
      <c r="CK32" s="215"/>
      <c r="CL32" s="215"/>
      <c r="CM32" s="215"/>
      <c r="CN32" s="215"/>
      <c r="CO32" s="215" t="s">
        <v>
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29" t="s">
        <v>
197</v>
      </c>
      <c r="D33" s="429"/>
      <c r="E33" s="428" t="s">
        <v>
198</v>
      </c>
      <c r="F33" s="428"/>
      <c r="G33" s="428"/>
      <c r="H33" s="428"/>
      <c r="I33" s="428"/>
      <c r="J33" s="428"/>
      <c r="K33" s="428"/>
      <c r="L33" s="428"/>
      <c r="M33" s="428"/>
      <c r="N33" s="428"/>
      <c r="O33" s="428"/>
      <c r="P33" s="428"/>
      <c r="Q33" s="428"/>
      <c r="R33" s="428"/>
      <c r="S33" s="428"/>
      <c r="T33" s="216"/>
      <c r="U33" s="429" t="s">
        <v>
199</v>
      </c>
      <c r="V33" s="429"/>
      <c r="W33" s="428" t="s">
        <v>
200</v>
      </c>
      <c r="X33" s="428"/>
      <c r="Y33" s="428"/>
      <c r="Z33" s="428"/>
      <c r="AA33" s="428"/>
      <c r="AB33" s="428"/>
      <c r="AC33" s="428"/>
      <c r="AD33" s="428"/>
      <c r="AE33" s="428"/>
      <c r="AF33" s="428"/>
      <c r="AG33" s="428"/>
      <c r="AH33" s="428"/>
      <c r="AI33" s="428"/>
      <c r="AJ33" s="428"/>
      <c r="AK33" s="428"/>
      <c r="AL33" s="216"/>
      <c r="AM33" s="429" t="s">
        <v>
197</v>
      </c>
      <c r="AN33" s="429"/>
      <c r="AO33" s="428" t="s">
        <v>
198</v>
      </c>
      <c r="AP33" s="428"/>
      <c r="AQ33" s="428"/>
      <c r="AR33" s="428"/>
      <c r="AS33" s="428"/>
      <c r="AT33" s="428"/>
      <c r="AU33" s="428"/>
      <c r="AV33" s="428"/>
      <c r="AW33" s="428"/>
      <c r="AX33" s="428"/>
      <c r="AY33" s="428"/>
      <c r="AZ33" s="428"/>
      <c r="BA33" s="428"/>
      <c r="BB33" s="428"/>
      <c r="BC33" s="428"/>
      <c r="BD33" s="217"/>
      <c r="BE33" s="428" t="s">
        <v>
201</v>
      </c>
      <c r="BF33" s="428"/>
      <c r="BG33" s="428" t="s">
        <v>
202</v>
      </c>
      <c r="BH33" s="428"/>
      <c r="BI33" s="428"/>
      <c r="BJ33" s="428"/>
      <c r="BK33" s="428"/>
      <c r="BL33" s="428"/>
      <c r="BM33" s="428"/>
      <c r="BN33" s="428"/>
      <c r="BO33" s="428"/>
      <c r="BP33" s="428"/>
      <c r="BQ33" s="428"/>
      <c r="BR33" s="428"/>
      <c r="BS33" s="428"/>
      <c r="BT33" s="428"/>
      <c r="BU33" s="428"/>
      <c r="BV33" s="217"/>
      <c r="BW33" s="429" t="s">
        <v>
201</v>
      </c>
      <c r="BX33" s="429"/>
      <c r="BY33" s="428" t="s">
        <v>
203</v>
      </c>
      <c r="BZ33" s="428"/>
      <c r="CA33" s="428"/>
      <c r="CB33" s="428"/>
      <c r="CC33" s="428"/>
      <c r="CD33" s="428"/>
      <c r="CE33" s="428"/>
      <c r="CF33" s="428"/>
      <c r="CG33" s="428"/>
      <c r="CH33" s="428"/>
      <c r="CI33" s="428"/>
      <c r="CJ33" s="428"/>
      <c r="CK33" s="428"/>
      <c r="CL33" s="428"/>
      <c r="CM33" s="428"/>
      <c r="CN33" s="216"/>
      <c r="CO33" s="429" t="s">
        <v>
197</v>
      </c>
      <c r="CP33" s="429"/>
      <c r="CQ33" s="428" t="s">
        <v>
204</v>
      </c>
      <c r="CR33" s="428"/>
      <c r="CS33" s="428"/>
      <c r="CT33" s="428"/>
      <c r="CU33" s="428"/>
      <c r="CV33" s="428"/>
      <c r="CW33" s="428"/>
      <c r="CX33" s="428"/>
      <c r="CY33" s="428"/>
      <c r="CZ33" s="428"/>
      <c r="DA33" s="428"/>
      <c r="DB33" s="428"/>
      <c r="DC33" s="428"/>
      <c r="DD33" s="428"/>
      <c r="DE33" s="428"/>
      <c r="DF33" s="216"/>
      <c r="DG33" s="427" t="s">
        <v>
205</v>
      </c>
      <c r="DH33" s="427"/>
      <c r="DI33" s="218"/>
      <c r="DJ33" s="186"/>
      <c r="DK33" s="186"/>
      <c r="DL33" s="186"/>
      <c r="DM33" s="186"/>
      <c r="DN33" s="186"/>
      <c r="DO33" s="186"/>
    </row>
    <row r="34" spans="1:119" ht="32.25" customHeight="1" x14ac:dyDescent="0.2">
      <c r="A34" s="187"/>
      <c r="B34" s="213"/>
      <c r="C34" s="425">
        <f>
IF(E34="","",1)</f>
        <v>
1</v>
      </c>
      <c r="D34" s="425"/>
      <c r="E34" s="424" t="str">
        <f>
IF('各会計、関係団体の財政状況及び健全化判断比率'!B7="","",'各会計、関係団体の財政状況及び健全化判断比率'!B7)</f>
        <v>
一般会計</v>
      </c>
      <c r="F34" s="424"/>
      <c r="G34" s="424"/>
      <c r="H34" s="424"/>
      <c r="I34" s="424"/>
      <c r="J34" s="424"/>
      <c r="K34" s="424"/>
      <c r="L34" s="424"/>
      <c r="M34" s="424"/>
      <c r="N34" s="424"/>
      <c r="O34" s="424"/>
      <c r="P34" s="424"/>
      <c r="Q34" s="424"/>
      <c r="R34" s="424"/>
      <c r="S34" s="424"/>
      <c r="T34" s="214"/>
      <c r="U34" s="425">
        <f>
IF(W34="","",MAX(C34:D43)+1)</f>
        <v>
2</v>
      </c>
      <c r="V34" s="425"/>
      <c r="W34" s="424" t="str">
        <f>
IF('各会計、関係団体の財政状況及び健全化判断比率'!B28="","",'各会計、関係団体の財政状況及び健全化判断比率'!B28)</f>
        <v>
国民健康保険事業会計</v>
      </c>
      <c r="X34" s="424"/>
      <c r="Y34" s="424"/>
      <c r="Z34" s="424"/>
      <c r="AA34" s="424"/>
      <c r="AB34" s="424"/>
      <c r="AC34" s="424"/>
      <c r="AD34" s="424"/>
      <c r="AE34" s="424"/>
      <c r="AF34" s="424"/>
      <c r="AG34" s="424"/>
      <c r="AH34" s="424"/>
      <c r="AI34" s="424"/>
      <c r="AJ34" s="424"/>
      <c r="AK34" s="424"/>
      <c r="AL34" s="214"/>
      <c r="AM34" s="425" t="str">
        <f>
IF(AO34="","",MAX(C34:D43,U34:V43)+1)</f>
        <v/>
      </c>
      <c r="AN34" s="425"/>
      <c r="AO34" s="424"/>
      <c r="AP34" s="424"/>
      <c r="AQ34" s="424"/>
      <c r="AR34" s="424"/>
      <c r="AS34" s="424"/>
      <c r="AT34" s="424"/>
      <c r="AU34" s="424"/>
      <c r="AV34" s="424"/>
      <c r="AW34" s="424"/>
      <c r="AX34" s="424"/>
      <c r="AY34" s="424"/>
      <c r="AZ34" s="424"/>
      <c r="BA34" s="424"/>
      <c r="BB34" s="424"/>
      <c r="BC34" s="424"/>
      <c r="BD34" s="214"/>
      <c r="BE34" s="425" t="str">
        <f>
IF(BG34="","",MAX(C34:D43,U34:V43,AM34:AN43)+1)</f>
        <v/>
      </c>
      <c r="BF34" s="425"/>
      <c r="BG34" s="424"/>
      <c r="BH34" s="424"/>
      <c r="BI34" s="424"/>
      <c r="BJ34" s="424"/>
      <c r="BK34" s="424"/>
      <c r="BL34" s="424"/>
      <c r="BM34" s="424"/>
      <c r="BN34" s="424"/>
      <c r="BO34" s="424"/>
      <c r="BP34" s="424"/>
      <c r="BQ34" s="424"/>
      <c r="BR34" s="424"/>
      <c r="BS34" s="424"/>
      <c r="BT34" s="424"/>
      <c r="BU34" s="424"/>
      <c r="BV34" s="214"/>
      <c r="BW34" s="425">
        <f>
IF(BY34="","",MAX(C34:D43,U34:V43,AM34:AN43,BE34:BF43)+1)</f>
        <v>
6</v>
      </c>
      <c r="BX34" s="425"/>
      <c r="BY34" s="424" t="str">
        <f>
IF('各会計、関係団体の財政状況及び健全化判断比率'!B68="","",'各会計、関係団体の財政状況及び健全化判断比率'!B68)</f>
        <v>
特別区人事・厚生事務組合</v>
      </c>
      <c r="BZ34" s="424"/>
      <c r="CA34" s="424"/>
      <c r="CB34" s="424"/>
      <c r="CC34" s="424"/>
      <c r="CD34" s="424"/>
      <c r="CE34" s="424"/>
      <c r="CF34" s="424"/>
      <c r="CG34" s="424"/>
      <c r="CH34" s="424"/>
      <c r="CI34" s="424"/>
      <c r="CJ34" s="424"/>
      <c r="CK34" s="424"/>
      <c r="CL34" s="424"/>
      <c r="CM34" s="424"/>
      <c r="CN34" s="214"/>
      <c r="CO34" s="425">
        <f>
IF(CQ34="","",MAX(C34:D43,U34:V43,AM34:AN43,BE34:BF43,BW34:BX43)+1)</f>
        <v>
11</v>
      </c>
      <c r="CP34" s="425"/>
      <c r="CQ34" s="424" t="str">
        <f>
IF('各会計、関係団体の財政状況及び健全化判断比率'!BS7="","",'各会計、関係団体の財政状況及び健全化判断比率'!BS7)</f>
        <v>
練馬区土地開発公社</v>
      </c>
      <c r="CR34" s="424"/>
      <c r="CS34" s="424"/>
      <c r="CT34" s="424"/>
      <c r="CU34" s="424"/>
      <c r="CV34" s="424"/>
      <c r="CW34" s="424"/>
      <c r="CX34" s="424"/>
      <c r="CY34" s="424"/>
      <c r="CZ34" s="424"/>
      <c r="DA34" s="424"/>
      <c r="DB34" s="424"/>
      <c r="DC34" s="424"/>
      <c r="DD34" s="424"/>
      <c r="DE34" s="424"/>
      <c r="DF34" s="211"/>
      <c r="DG34" s="426" t="str">
        <f>
IF('各会計、関係団体の財政状況及び健全化判断比率'!BR7="","",'各会計、関係団体の財政状況及び健全化判断比率'!BR7)</f>
        <v>
〇</v>
      </c>
      <c r="DH34" s="426"/>
      <c r="DI34" s="218"/>
      <c r="DJ34" s="186"/>
      <c r="DK34" s="186"/>
      <c r="DL34" s="186"/>
      <c r="DM34" s="186"/>
      <c r="DN34" s="186"/>
      <c r="DO34" s="186"/>
    </row>
    <row r="35" spans="1:119" ht="32.25" customHeight="1" x14ac:dyDescent="0.2">
      <c r="A35" s="187"/>
      <c r="B35" s="213"/>
      <c r="C35" s="425" t="str">
        <f>
IF(E35="","",C34+1)</f>
        <v/>
      </c>
      <c r="D35" s="425"/>
      <c r="E35" s="424" t="str">
        <f>
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
IF(W35="","",U34+1)</f>
        <v>
3</v>
      </c>
      <c r="V35" s="425"/>
      <c r="W35" s="424" t="str">
        <f>
IF('各会計、関係団体の財政状況及び健全化判断比率'!B29="","",'各会計、関係団体の財政状況及び健全化判断比率'!B29)</f>
        <v>
介護保険会計（保険事業勘定）</v>
      </c>
      <c r="X35" s="424"/>
      <c r="Y35" s="424"/>
      <c r="Z35" s="424"/>
      <c r="AA35" s="424"/>
      <c r="AB35" s="424"/>
      <c r="AC35" s="424"/>
      <c r="AD35" s="424"/>
      <c r="AE35" s="424"/>
      <c r="AF35" s="424"/>
      <c r="AG35" s="424"/>
      <c r="AH35" s="424"/>
      <c r="AI35" s="424"/>
      <c r="AJ35" s="424"/>
      <c r="AK35" s="424"/>
      <c r="AL35" s="214"/>
      <c r="AM35" s="425" t="str">
        <f t="shared" ref="AM35:AM43" si="0">
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
IF(BG35="","",BE34+1)</f>
        <v/>
      </c>
      <c r="BF35" s="425"/>
      <c r="BG35" s="424"/>
      <c r="BH35" s="424"/>
      <c r="BI35" s="424"/>
      <c r="BJ35" s="424"/>
      <c r="BK35" s="424"/>
      <c r="BL35" s="424"/>
      <c r="BM35" s="424"/>
      <c r="BN35" s="424"/>
      <c r="BO35" s="424"/>
      <c r="BP35" s="424"/>
      <c r="BQ35" s="424"/>
      <c r="BR35" s="424"/>
      <c r="BS35" s="424"/>
      <c r="BT35" s="424"/>
      <c r="BU35" s="424"/>
      <c r="BV35" s="214"/>
      <c r="BW35" s="425">
        <f t="shared" ref="BW35:BW43" si="2">
IF(BY35="","",BW34+1)</f>
        <v>
7</v>
      </c>
      <c r="BX35" s="425"/>
      <c r="BY35" s="424" t="str">
        <f>
IF('各会計、関係団体の財政状況及び健全化判断比率'!B69="","",'各会計、関係団体の財政状況及び健全化判断比率'!B69)</f>
        <v>
特別区競馬組合</v>
      </c>
      <c r="BZ35" s="424"/>
      <c r="CA35" s="424"/>
      <c r="CB35" s="424"/>
      <c r="CC35" s="424"/>
      <c r="CD35" s="424"/>
      <c r="CE35" s="424"/>
      <c r="CF35" s="424"/>
      <c r="CG35" s="424"/>
      <c r="CH35" s="424"/>
      <c r="CI35" s="424"/>
      <c r="CJ35" s="424"/>
      <c r="CK35" s="424"/>
      <c r="CL35" s="424"/>
      <c r="CM35" s="424"/>
      <c r="CN35" s="214"/>
      <c r="CO35" s="425">
        <f t="shared" ref="CO35:CO43" si="3">
IF(CQ35="","",CO34+1)</f>
        <v>
12</v>
      </c>
      <c r="CP35" s="425"/>
      <c r="CQ35" s="424" t="str">
        <f>
IF('各会計、関係団体の財政状況及び健全化判断比率'!BS8="","",'各会計、関係団体の財政状況及び健全化判断比率'!BS8)</f>
        <v>
練馬区環境まちづくり公社</v>
      </c>
      <c r="CR35" s="424"/>
      <c r="CS35" s="424"/>
      <c r="CT35" s="424"/>
      <c r="CU35" s="424"/>
      <c r="CV35" s="424"/>
      <c r="CW35" s="424"/>
      <c r="CX35" s="424"/>
      <c r="CY35" s="424"/>
      <c r="CZ35" s="424"/>
      <c r="DA35" s="424"/>
      <c r="DB35" s="424"/>
      <c r="DC35" s="424"/>
      <c r="DD35" s="424"/>
      <c r="DE35" s="424"/>
      <c r="DF35" s="211"/>
      <c r="DG35" s="426" t="str">
        <f>
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2">
      <c r="A36" s="187"/>
      <c r="B36" s="213"/>
      <c r="C36" s="425" t="str">
        <f>
IF(E36="","",C35+1)</f>
        <v/>
      </c>
      <c r="D36" s="425"/>
      <c r="E36" s="424" t="str">
        <f>
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
IF(W36="","",U35+1)</f>
        <v>
4</v>
      </c>
      <c r="V36" s="425"/>
      <c r="W36" s="424" t="str">
        <f>
IF('各会計、関係団体の財政状況及び健全化判断比率'!B30="","",'各会計、関係団体の財政状況及び健全化判断比率'!B30)</f>
        <v>
後期高齢者医療会計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
8</v>
      </c>
      <c r="BX36" s="425"/>
      <c r="BY36" s="424" t="str">
        <f>
IF('各会計、関係団体の財政状況及び健全化判断比率'!B70="","",'各会計、関係団体の財政状況及び健全化判断比率'!B70)</f>
        <v>
東京二十三区清掃一部事務組合</v>
      </c>
      <c r="BZ36" s="424"/>
      <c r="CA36" s="424"/>
      <c r="CB36" s="424"/>
      <c r="CC36" s="424"/>
      <c r="CD36" s="424"/>
      <c r="CE36" s="424"/>
      <c r="CF36" s="424"/>
      <c r="CG36" s="424"/>
      <c r="CH36" s="424"/>
      <c r="CI36" s="424"/>
      <c r="CJ36" s="424"/>
      <c r="CK36" s="424"/>
      <c r="CL36" s="424"/>
      <c r="CM36" s="424"/>
      <c r="CN36" s="214"/>
      <c r="CO36" s="425">
        <f t="shared" si="3"/>
        <v>
13</v>
      </c>
      <c r="CP36" s="425"/>
      <c r="CQ36" s="424" t="str">
        <f>
IF('各会計、関係団体の財政状況及び健全化判断比率'!BS9="","",'各会計、関係団体の財政状況及び健全化判断比率'!BS9)</f>
        <v>
練馬区文化振興協会</v>
      </c>
      <c r="CR36" s="424"/>
      <c r="CS36" s="424"/>
      <c r="CT36" s="424"/>
      <c r="CU36" s="424"/>
      <c r="CV36" s="424"/>
      <c r="CW36" s="424"/>
      <c r="CX36" s="424"/>
      <c r="CY36" s="424"/>
      <c r="CZ36" s="424"/>
      <c r="DA36" s="424"/>
      <c r="DB36" s="424"/>
      <c r="DC36" s="424"/>
      <c r="DD36" s="424"/>
      <c r="DE36" s="424"/>
      <c r="DF36" s="211"/>
      <c r="DG36" s="426" t="str">
        <f>
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2">
      <c r="A37" s="187"/>
      <c r="B37" s="213"/>
      <c r="C37" s="425" t="str">
        <f>
IF(E37="","",C36+1)</f>
        <v/>
      </c>
      <c r="D37" s="425"/>
      <c r="E37" s="424" t="str">
        <f>
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
5</v>
      </c>
      <c r="V37" s="425"/>
      <c r="W37" s="424" t="str">
        <f>
IF('各会計、関係団体の財政状況及び健全化判断比率'!B31="","",'各会計、関係団体の財政状況及び健全化判断比率'!B31)</f>
        <v>
介護保険会計（サービス事業勘定）</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
9</v>
      </c>
      <c r="BX37" s="425"/>
      <c r="BY37" s="424" t="str">
        <f>
IF('各会計、関係団体の財政状況及び健全化判断比率'!B71="","",'各会計、関係団体の財政状況及び健全化判断比率'!B71)</f>
        <v>
東京都後期高齢者医療広域連合（一般会計）</v>
      </c>
      <c r="BZ37" s="424"/>
      <c r="CA37" s="424"/>
      <c r="CB37" s="424"/>
      <c r="CC37" s="424"/>
      <c r="CD37" s="424"/>
      <c r="CE37" s="424"/>
      <c r="CF37" s="424"/>
      <c r="CG37" s="424"/>
      <c r="CH37" s="424"/>
      <c r="CI37" s="424"/>
      <c r="CJ37" s="424"/>
      <c r="CK37" s="424"/>
      <c r="CL37" s="424"/>
      <c r="CM37" s="424"/>
      <c r="CN37" s="214"/>
      <c r="CO37" s="425">
        <f t="shared" si="3"/>
        <v>
14</v>
      </c>
      <c r="CP37" s="425"/>
      <c r="CQ37" s="424" t="str">
        <f>
IF('各会計、関係団体の財政状況及び健全化判断比率'!BS10="","",'各会計、関係団体の財政状況及び健全化判断比率'!BS10)</f>
        <v>
江古田駅整備株式会社</v>
      </c>
      <c r="CR37" s="424"/>
      <c r="CS37" s="424"/>
      <c r="CT37" s="424"/>
      <c r="CU37" s="424"/>
      <c r="CV37" s="424"/>
      <c r="CW37" s="424"/>
      <c r="CX37" s="424"/>
      <c r="CY37" s="424"/>
      <c r="CZ37" s="424"/>
      <c r="DA37" s="424"/>
      <c r="DB37" s="424"/>
      <c r="DC37" s="424"/>
      <c r="DD37" s="424"/>
      <c r="DE37" s="424"/>
      <c r="DF37" s="211"/>
      <c r="DG37" s="426" t="str">
        <f>
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2">
      <c r="A38" s="187"/>
      <c r="B38" s="213"/>
      <c r="C38" s="425" t="str">
        <f t="shared" ref="C38:C43" si="5">
IF(E38="","",C37+1)</f>
        <v/>
      </c>
      <c r="D38" s="425"/>
      <c r="E38" s="424" t="str">
        <f>
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
10</v>
      </c>
      <c r="BX38" s="425"/>
      <c r="BY38" s="424" t="str">
        <f>
IF('各会計、関係団体の財政状況及び健全化判断比率'!B72="","",'各会計、関係団体の財政状況及び健全化判断比率'!B72)</f>
        <v>
東京都後期高齢者医療広域連合
（後期高齢者医療特別会計）</v>
      </c>
      <c r="BZ38" s="424"/>
      <c r="CA38" s="424"/>
      <c r="CB38" s="424"/>
      <c r="CC38" s="424"/>
      <c r="CD38" s="424"/>
      <c r="CE38" s="424"/>
      <c r="CF38" s="424"/>
      <c r="CG38" s="424"/>
      <c r="CH38" s="424"/>
      <c r="CI38" s="424"/>
      <c r="CJ38" s="424"/>
      <c r="CK38" s="424"/>
      <c r="CL38" s="424"/>
      <c r="CM38" s="424"/>
      <c r="CN38" s="214"/>
      <c r="CO38" s="425">
        <f t="shared" si="3"/>
        <v>
15</v>
      </c>
      <c r="CP38" s="425"/>
      <c r="CQ38" s="424" t="str">
        <f>
IF('各会計、関係団体の財政状況及び健全化判断比率'!BS11="","",'各会計、関係団体の財政状況及び健全化判断比率'!BS11)</f>
        <v>
練馬区産業振興公社</v>
      </c>
      <c r="CR38" s="424"/>
      <c r="CS38" s="424"/>
      <c r="CT38" s="424"/>
      <c r="CU38" s="424"/>
      <c r="CV38" s="424"/>
      <c r="CW38" s="424"/>
      <c r="CX38" s="424"/>
      <c r="CY38" s="424"/>
      <c r="CZ38" s="424"/>
      <c r="DA38" s="424"/>
      <c r="DB38" s="424"/>
      <c r="DC38" s="424"/>
      <c r="DD38" s="424"/>
      <c r="DE38" s="424"/>
      <c r="DF38" s="211"/>
      <c r="DG38" s="426" t="str">
        <f>
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2">
      <c r="A39" s="187"/>
      <c r="B39" s="213"/>
      <c r="C39" s="425" t="str">
        <f t="shared" si="5"/>
        <v/>
      </c>
      <c r="D39" s="425"/>
      <c r="E39" s="424" t="str">
        <f>
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
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
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
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2">
      <c r="A40" s="187"/>
      <c r="B40" s="213"/>
      <c r="C40" s="425" t="str">
        <f t="shared" si="5"/>
        <v/>
      </c>
      <c r="D40" s="425"/>
      <c r="E40" s="424" t="str">
        <f>
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
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
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
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2">
      <c r="A41" s="187"/>
      <c r="B41" s="213"/>
      <c r="C41" s="425" t="str">
        <f t="shared" si="5"/>
        <v/>
      </c>
      <c r="D41" s="425"/>
      <c r="E41" s="424" t="str">
        <f>
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
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
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
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2">
      <c r="A42" s="186"/>
      <c r="B42" s="213"/>
      <c r="C42" s="425" t="str">
        <f t="shared" si="5"/>
        <v/>
      </c>
      <c r="D42" s="425"/>
      <c r="E42" s="424" t="str">
        <f>
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
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
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
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2">
      <c r="A43" s="186"/>
      <c r="B43" s="213"/>
      <c r="C43" s="425" t="str">
        <f t="shared" si="5"/>
        <v/>
      </c>
      <c r="D43" s="425"/>
      <c r="E43" s="424" t="str">
        <f>
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
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
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
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
206</v>
      </c>
      <c r="C46" s="186"/>
      <c r="D46" s="186"/>
      <c r="E46" s="186" t="s">
        <v>
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
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
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
210</v>
      </c>
    </row>
    <row r="50" spans="5:5" x14ac:dyDescent="0.2">
      <c r="E50" s="188" t="s">
        <v>
211</v>
      </c>
    </row>
    <row r="51" spans="5:5" x14ac:dyDescent="0.2">
      <c r="E51" s="188" t="s">
        <v>
212</v>
      </c>
    </row>
    <row r="52" spans="5:5" x14ac:dyDescent="0.2">
      <c r="E52" s="188" t="s">
        <v>
213</v>
      </c>
    </row>
    <row r="53" spans="5:5" x14ac:dyDescent="0.2"/>
    <row r="54" spans="5:5" x14ac:dyDescent="0.2"/>
    <row r="55" spans="5:5" x14ac:dyDescent="0.2"/>
    <row r="56" spans="5:5" x14ac:dyDescent="0.2"/>
  </sheetData>
  <sheetProtection algorithmName="SHA-512" hashValue="QUcvTEz8suNGG5IhevB730ta39KuJUJlEa5cLBlCNDglyOTLW+tzJhycNesx6kYlbH40hETA0c1sepxIyHfe3g==" saltValue="/3qBzIFxNlTaCp4HRjGzQ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0</v>
      </c>
      <c r="K32" s="22"/>
      <c r="L32" s="22"/>
      <c r="M32" s="22"/>
      <c r="N32" s="22"/>
      <c r="O32" s="22"/>
      <c r="P32" s="22"/>
    </row>
    <row r="33" spans="1:16" ht="39" customHeight="1" thickBot="1" x14ac:dyDescent="0.25">
      <c r="A33" s="22"/>
      <c r="B33" s="25" t="s">
        <v>
6</v>
      </c>
      <c r="C33" s="26"/>
      <c r="D33" s="26"/>
      <c r="E33" s="27" t="s">
        <v>
2</v>
      </c>
      <c r="F33" s="28" t="s">
        <v>
549</v>
      </c>
      <c r="G33" s="29" t="s">
        <v>
550</v>
      </c>
      <c r="H33" s="29" t="s">
        <v>
551</v>
      </c>
      <c r="I33" s="29" t="s">
        <v>
552</v>
      </c>
      <c r="J33" s="30" t="s">
        <v>
553</v>
      </c>
      <c r="K33" s="22"/>
      <c r="L33" s="22"/>
      <c r="M33" s="22"/>
      <c r="N33" s="22"/>
      <c r="O33" s="22"/>
      <c r="P33" s="22"/>
    </row>
    <row r="34" spans="1:16" ht="39" customHeight="1" x14ac:dyDescent="0.2">
      <c r="A34" s="22"/>
      <c r="B34" s="31"/>
      <c r="C34" s="1256" t="s">
        <v>
556</v>
      </c>
      <c r="D34" s="1256"/>
      <c r="E34" s="1257"/>
      <c r="F34" s="32">
        <v>
3.74</v>
      </c>
      <c r="G34" s="33">
        <v>
4.38</v>
      </c>
      <c r="H34" s="33">
        <v>
4.99</v>
      </c>
      <c r="I34" s="33">
        <v>
3.66</v>
      </c>
      <c r="J34" s="34">
        <v>
3.29</v>
      </c>
      <c r="K34" s="22"/>
      <c r="L34" s="22"/>
      <c r="M34" s="22"/>
      <c r="N34" s="22"/>
      <c r="O34" s="22"/>
      <c r="P34" s="22"/>
    </row>
    <row r="35" spans="1:16" ht="39" customHeight="1" x14ac:dyDescent="0.2">
      <c r="A35" s="22"/>
      <c r="B35" s="35"/>
      <c r="C35" s="1250" t="s">
        <v>
557</v>
      </c>
      <c r="D35" s="1251"/>
      <c r="E35" s="1252"/>
      <c r="F35" s="36">
        <v>
0.35</v>
      </c>
      <c r="G35" s="37">
        <v>
0.44</v>
      </c>
      <c r="H35" s="37">
        <v>
0.37</v>
      </c>
      <c r="I35" s="37">
        <v>
0.4</v>
      </c>
      <c r="J35" s="38">
        <v>
0.31</v>
      </c>
      <c r="K35" s="22"/>
      <c r="L35" s="22"/>
      <c r="M35" s="22"/>
      <c r="N35" s="22"/>
      <c r="O35" s="22"/>
      <c r="P35" s="22"/>
    </row>
    <row r="36" spans="1:16" ht="39" customHeight="1" x14ac:dyDescent="0.2">
      <c r="A36" s="22"/>
      <c r="B36" s="35"/>
      <c r="C36" s="1250" t="s">
        <v>
558</v>
      </c>
      <c r="D36" s="1251"/>
      <c r="E36" s="1252"/>
      <c r="F36" s="36">
        <v>
0.36</v>
      </c>
      <c r="G36" s="37">
        <v>
0.36</v>
      </c>
      <c r="H36" s="37">
        <v>
0.36</v>
      </c>
      <c r="I36" s="37">
        <v>
0.35</v>
      </c>
      <c r="J36" s="38">
        <v>
0.27</v>
      </c>
      <c r="K36" s="22"/>
      <c r="L36" s="22"/>
      <c r="M36" s="22"/>
      <c r="N36" s="22"/>
      <c r="O36" s="22"/>
      <c r="P36" s="22"/>
    </row>
    <row r="37" spans="1:16" ht="39" customHeight="1" x14ac:dyDescent="0.2">
      <c r="A37" s="22"/>
      <c r="B37" s="35"/>
      <c r="C37" s="1250" t="s">
        <v>
559</v>
      </c>
      <c r="D37" s="1251"/>
      <c r="E37" s="1252"/>
      <c r="F37" s="36">
        <v>
0</v>
      </c>
      <c r="G37" s="37">
        <v>
0.01</v>
      </c>
      <c r="H37" s="37">
        <v>
0.01</v>
      </c>
      <c r="I37" s="37">
        <v>
0.01</v>
      </c>
      <c r="J37" s="38">
        <v>
0.01</v>
      </c>
      <c r="K37" s="22"/>
      <c r="L37" s="22"/>
      <c r="M37" s="22"/>
      <c r="N37" s="22"/>
      <c r="O37" s="22"/>
      <c r="P37" s="22"/>
    </row>
    <row r="38" spans="1:16" ht="39" customHeight="1" x14ac:dyDescent="0.2">
      <c r="A38" s="22"/>
      <c r="B38" s="35"/>
      <c r="C38" s="1250" t="s">
        <v>
560</v>
      </c>
      <c r="D38" s="1251"/>
      <c r="E38" s="1252"/>
      <c r="F38" s="36">
        <v>
0</v>
      </c>
      <c r="G38" s="37">
        <v>
0</v>
      </c>
      <c r="H38" s="37">
        <v>
0</v>
      </c>
      <c r="I38" s="37">
        <v>
0</v>
      </c>
      <c r="J38" s="38">
        <v>
0</v>
      </c>
      <c r="K38" s="22"/>
      <c r="L38" s="22"/>
      <c r="M38" s="22"/>
      <c r="N38" s="22"/>
      <c r="O38" s="22"/>
      <c r="P38" s="22"/>
    </row>
    <row r="39" spans="1:16" ht="39" customHeight="1" x14ac:dyDescent="0.2">
      <c r="A39" s="22"/>
      <c r="B39" s="35"/>
      <c r="C39" s="1250"/>
      <c r="D39" s="1251"/>
      <c r="E39" s="1252"/>
      <c r="F39" s="36"/>
      <c r="G39" s="37"/>
      <c r="H39" s="37"/>
      <c r="I39" s="37"/>
      <c r="J39" s="38"/>
      <c r="K39" s="22"/>
      <c r="L39" s="22"/>
      <c r="M39" s="22"/>
      <c r="N39" s="22"/>
      <c r="O39" s="22"/>
      <c r="P39" s="22"/>
    </row>
    <row r="40" spans="1:16" ht="39" customHeight="1" x14ac:dyDescent="0.2">
      <c r="A40" s="22"/>
      <c r="B40" s="35"/>
      <c r="C40" s="1250"/>
      <c r="D40" s="1251"/>
      <c r="E40" s="1252"/>
      <c r="F40" s="36"/>
      <c r="G40" s="37"/>
      <c r="H40" s="37"/>
      <c r="I40" s="37"/>
      <c r="J40" s="38"/>
      <c r="K40" s="22"/>
      <c r="L40" s="22"/>
      <c r="M40" s="22"/>
      <c r="N40" s="22"/>
      <c r="O40" s="22"/>
      <c r="P40" s="22"/>
    </row>
    <row r="41" spans="1:16" ht="39" customHeight="1" x14ac:dyDescent="0.2">
      <c r="A41" s="22"/>
      <c r="B41" s="35"/>
      <c r="C41" s="1250"/>
      <c r="D41" s="1251"/>
      <c r="E41" s="1252"/>
      <c r="F41" s="36"/>
      <c r="G41" s="37"/>
      <c r="H41" s="37"/>
      <c r="I41" s="37"/>
      <c r="J41" s="38"/>
      <c r="K41" s="22"/>
      <c r="L41" s="22"/>
      <c r="M41" s="22"/>
      <c r="N41" s="22"/>
      <c r="O41" s="22"/>
      <c r="P41" s="22"/>
    </row>
    <row r="42" spans="1:16" ht="39" customHeight="1" x14ac:dyDescent="0.2">
      <c r="A42" s="22"/>
      <c r="B42" s="39"/>
      <c r="C42" s="1250" t="s">
        <v>
561</v>
      </c>
      <c r="D42" s="1251"/>
      <c r="E42" s="1252"/>
      <c r="F42" s="36" t="s">
        <v>
507</v>
      </c>
      <c r="G42" s="37" t="s">
        <v>
507</v>
      </c>
      <c r="H42" s="37" t="s">
        <v>
507</v>
      </c>
      <c r="I42" s="37" t="s">
        <v>
507</v>
      </c>
      <c r="J42" s="38" t="s">
        <v>
507</v>
      </c>
      <c r="K42" s="22"/>
      <c r="L42" s="22"/>
      <c r="M42" s="22"/>
      <c r="N42" s="22"/>
      <c r="O42" s="22"/>
      <c r="P42" s="22"/>
    </row>
    <row r="43" spans="1:16" ht="39" customHeight="1" thickBot="1" x14ac:dyDescent="0.25">
      <c r="A43" s="22"/>
      <c r="B43" s="40"/>
      <c r="C43" s="1253" t="s">
        <v>
562</v>
      </c>
      <c r="D43" s="1254"/>
      <c r="E43" s="1255"/>
      <c r="F43" s="41">
        <v>
0</v>
      </c>
      <c r="G43" s="42">
        <v>
0</v>
      </c>
      <c r="H43" s="42">
        <v>
0</v>
      </c>
      <c r="I43" s="42">
        <v>
0</v>
      </c>
      <c r="J43" s="43" t="s">
        <v>
507</v>
      </c>
      <c r="K43" s="22"/>
      <c r="L43" s="22"/>
      <c r="M43" s="22"/>
      <c r="N43" s="22"/>
      <c r="O43" s="22"/>
      <c r="P43" s="22"/>
    </row>
    <row r="44" spans="1:16" ht="39" customHeight="1" x14ac:dyDescent="0.2">
      <c r="A44" s="22"/>
      <c r="B44" s="44" t="s">
        <v>
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0ZePA666GuhmyRijoqp9k0nAnTDQ6vrEx4c3GIFod7pkgCG5xU89HHV0CiLRHH2oh7Vv4S2f3qRCwJucLF/EJg==" saltValue="oR5pGez5/17bdjnVLHn7k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election activeCellId="1" sqref="H61 A1"/>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
8</v>
      </c>
      <c r="P43" s="48"/>
      <c r="Q43" s="48"/>
      <c r="R43" s="48"/>
      <c r="S43" s="48"/>
      <c r="T43" s="48"/>
      <c r="U43" s="48"/>
    </row>
    <row r="44" spans="1:21" ht="30.75" customHeight="1" thickBot="1" x14ac:dyDescent="0.25">
      <c r="A44" s="48"/>
      <c r="B44" s="51" t="s">
        <v>
9</v>
      </c>
      <c r="C44" s="52"/>
      <c r="D44" s="52"/>
      <c r="E44" s="53"/>
      <c r="F44" s="53"/>
      <c r="G44" s="53"/>
      <c r="H44" s="53"/>
      <c r="I44" s="53"/>
      <c r="J44" s="54" t="s">
        <v>
2</v>
      </c>
      <c r="K44" s="55" t="s">
        <v>
549</v>
      </c>
      <c r="L44" s="56" t="s">
        <v>
550</v>
      </c>
      <c r="M44" s="56" t="s">
        <v>
551</v>
      </c>
      <c r="N44" s="56" t="s">
        <v>
552</v>
      </c>
      <c r="O44" s="57" t="s">
        <v>
553</v>
      </c>
      <c r="P44" s="48"/>
      <c r="Q44" s="48"/>
      <c r="R44" s="48"/>
      <c r="S44" s="48"/>
      <c r="T44" s="48"/>
      <c r="U44" s="48"/>
    </row>
    <row r="45" spans="1:21" ht="30.75" customHeight="1" x14ac:dyDescent="0.2">
      <c r="A45" s="48"/>
      <c r="B45" s="1276" t="s">
        <v>
10</v>
      </c>
      <c r="C45" s="1277"/>
      <c r="D45" s="58"/>
      <c r="E45" s="1282" t="s">
        <v>
11</v>
      </c>
      <c r="F45" s="1282"/>
      <c r="G45" s="1282"/>
      <c r="H45" s="1282"/>
      <c r="I45" s="1282"/>
      <c r="J45" s="1283"/>
      <c r="K45" s="59">
        <v>
3713</v>
      </c>
      <c r="L45" s="60">
        <v>
3583</v>
      </c>
      <c r="M45" s="60">
        <v>
3525</v>
      </c>
      <c r="N45" s="60">
        <v>
3675</v>
      </c>
      <c r="O45" s="61">
        <v>
3263</v>
      </c>
      <c r="P45" s="48"/>
      <c r="Q45" s="48"/>
      <c r="R45" s="48"/>
      <c r="S45" s="48"/>
      <c r="T45" s="48"/>
      <c r="U45" s="48"/>
    </row>
    <row r="46" spans="1:21" ht="30.75" customHeight="1" x14ac:dyDescent="0.2">
      <c r="A46" s="48"/>
      <c r="B46" s="1278"/>
      <c r="C46" s="1279"/>
      <c r="D46" s="62"/>
      <c r="E46" s="1260" t="s">
        <v>
12</v>
      </c>
      <c r="F46" s="1260"/>
      <c r="G46" s="1260"/>
      <c r="H46" s="1260"/>
      <c r="I46" s="1260"/>
      <c r="J46" s="1261"/>
      <c r="K46" s="63" t="s">
        <v>
507</v>
      </c>
      <c r="L46" s="64" t="s">
        <v>
507</v>
      </c>
      <c r="M46" s="64" t="s">
        <v>
507</v>
      </c>
      <c r="N46" s="64" t="s">
        <v>
507</v>
      </c>
      <c r="O46" s="65" t="s">
        <v>
507</v>
      </c>
      <c r="P46" s="48"/>
      <c r="Q46" s="48"/>
      <c r="R46" s="48"/>
      <c r="S46" s="48"/>
      <c r="T46" s="48"/>
      <c r="U46" s="48"/>
    </row>
    <row r="47" spans="1:21" ht="30.75" customHeight="1" x14ac:dyDescent="0.2">
      <c r="A47" s="48"/>
      <c r="B47" s="1278"/>
      <c r="C47" s="1279"/>
      <c r="D47" s="62"/>
      <c r="E47" s="1260" t="s">
        <v>
13</v>
      </c>
      <c r="F47" s="1260"/>
      <c r="G47" s="1260"/>
      <c r="H47" s="1260"/>
      <c r="I47" s="1260"/>
      <c r="J47" s="1261"/>
      <c r="K47" s="63">
        <v>
573</v>
      </c>
      <c r="L47" s="64">
        <v>
448</v>
      </c>
      <c r="M47" s="64">
        <v>
510</v>
      </c>
      <c r="N47" s="64">
        <v>
538</v>
      </c>
      <c r="O47" s="65">
        <v>
582</v>
      </c>
      <c r="P47" s="48"/>
      <c r="Q47" s="48"/>
      <c r="R47" s="48"/>
      <c r="S47" s="48"/>
      <c r="T47" s="48"/>
      <c r="U47" s="48"/>
    </row>
    <row r="48" spans="1:21" ht="30.75" customHeight="1" x14ac:dyDescent="0.2">
      <c r="A48" s="48"/>
      <c r="B48" s="1278"/>
      <c r="C48" s="1279"/>
      <c r="D48" s="62"/>
      <c r="E48" s="1260" t="s">
        <v>
14</v>
      </c>
      <c r="F48" s="1260"/>
      <c r="G48" s="1260"/>
      <c r="H48" s="1260"/>
      <c r="I48" s="1260"/>
      <c r="J48" s="1261"/>
      <c r="K48" s="63">
        <v>
160</v>
      </c>
      <c r="L48" s="64">
        <v>
155</v>
      </c>
      <c r="M48" s="64">
        <v>
155</v>
      </c>
      <c r="N48" s="64">
        <v>
158</v>
      </c>
      <c r="O48" s="65">
        <v>
116</v>
      </c>
      <c r="P48" s="48"/>
      <c r="Q48" s="48"/>
      <c r="R48" s="48"/>
      <c r="S48" s="48"/>
      <c r="T48" s="48"/>
      <c r="U48" s="48"/>
    </row>
    <row r="49" spans="1:21" ht="30.75" customHeight="1" x14ac:dyDescent="0.2">
      <c r="A49" s="48"/>
      <c r="B49" s="1278"/>
      <c r="C49" s="1279"/>
      <c r="D49" s="62"/>
      <c r="E49" s="1260" t="s">
        <v>
15</v>
      </c>
      <c r="F49" s="1260"/>
      <c r="G49" s="1260"/>
      <c r="H49" s="1260"/>
      <c r="I49" s="1260"/>
      <c r="J49" s="1261"/>
      <c r="K49" s="63">
        <v>
319</v>
      </c>
      <c r="L49" s="64">
        <v>
192</v>
      </c>
      <c r="M49" s="64">
        <v>
161</v>
      </c>
      <c r="N49" s="64">
        <v>
174</v>
      </c>
      <c r="O49" s="65">
        <v>
180</v>
      </c>
      <c r="P49" s="48"/>
      <c r="Q49" s="48"/>
      <c r="R49" s="48"/>
      <c r="S49" s="48"/>
      <c r="T49" s="48"/>
      <c r="U49" s="48"/>
    </row>
    <row r="50" spans="1:21" ht="30.75" customHeight="1" x14ac:dyDescent="0.2">
      <c r="A50" s="48"/>
      <c r="B50" s="1278"/>
      <c r="C50" s="1279"/>
      <c r="D50" s="62"/>
      <c r="E50" s="1260" t="s">
        <v>
16</v>
      </c>
      <c r="F50" s="1260"/>
      <c r="G50" s="1260"/>
      <c r="H50" s="1260"/>
      <c r="I50" s="1260"/>
      <c r="J50" s="1261"/>
      <c r="K50" s="63">
        <v>
2067</v>
      </c>
      <c r="L50" s="64">
        <v>
1479</v>
      </c>
      <c r="M50" s="64">
        <v>
1595</v>
      </c>
      <c r="N50" s="64">
        <v>
1869</v>
      </c>
      <c r="O50" s="65">
        <v>
2346</v>
      </c>
      <c r="P50" s="48"/>
      <c r="Q50" s="48"/>
      <c r="R50" s="48"/>
      <c r="S50" s="48"/>
      <c r="T50" s="48"/>
      <c r="U50" s="48"/>
    </row>
    <row r="51" spans="1:21" ht="30.75" customHeight="1" x14ac:dyDescent="0.2">
      <c r="A51" s="48"/>
      <c r="B51" s="1280"/>
      <c r="C51" s="1281"/>
      <c r="D51" s="66"/>
      <c r="E51" s="1260" t="s">
        <v>
17</v>
      </c>
      <c r="F51" s="1260"/>
      <c r="G51" s="1260"/>
      <c r="H51" s="1260"/>
      <c r="I51" s="1260"/>
      <c r="J51" s="1261"/>
      <c r="K51" s="63" t="s">
        <v>
507</v>
      </c>
      <c r="L51" s="64" t="s">
        <v>
507</v>
      </c>
      <c r="M51" s="64" t="s">
        <v>
507</v>
      </c>
      <c r="N51" s="64" t="s">
        <v>
507</v>
      </c>
      <c r="O51" s="65" t="s">
        <v>
507</v>
      </c>
      <c r="P51" s="48"/>
      <c r="Q51" s="48"/>
      <c r="R51" s="48"/>
      <c r="S51" s="48"/>
      <c r="T51" s="48"/>
      <c r="U51" s="48"/>
    </row>
    <row r="52" spans="1:21" ht="30.75" customHeight="1" x14ac:dyDescent="0.2">
      <c r="A52" s="48"/>
      <c r="B52" s="1258" t="s">
        <v>
18</v>
      </c>
      <c r="C52" s="1259"/>
      <c r="D52" s="66"/>
      <c r="E52" s="1260" t="s">
        <v>
19</v>
      </c>
      <c r="F52" s="1260"/>
      <c r="G52" s="1260"/>
      <c r="H52" s="1260"/>
      <c r="I52" s="1260"/>
      <c r="J52" s="1261"/>
      <c r="K52" s="63">
        <v>
12962</v>
      </c>
      <c r="L52" s="64">
        <v>
12625</v>
      </c>
      <c r="M52" s="64">
        <v>
12288</v>
      </c>
      <c r="N52" s="64">
        <v>
12035</v>
      </c>
      <c r="O52" s="65">
        <v>
11767</v>
      </c>
      <c r="P52" s="48"/>
      <c r="Q52" s="48"/>
      <c r="R52" s="48"/>
      <c r="S52" s="48"/>
      <c r="T52" s="48"/>
      <c r="U52" s="48"/>
    </row>
    <row r="53" spans="1:21" ht="30.75" customHeight="1" thickBot="1" x14ac:dyDescent="0.25">
      <c r="A53" s="48"/>
      <c r="B53" s="1262" t="s">
        <v>
20</v>
      </c>
      <c r="C53" s="1263"/>
      <c r="D53" s="67"/>
      <c r="E53" s="1264" t="s">
        <v>
21</v>
      </c>
      <c r="F53" s="1264"/>
      <c r="G53" s="1264"/>
      <c r="H53" s="1264"/>
      <c r="I53" s="1264"/>
      <c r="J53" s="1265"/>
      <c r="K53" s="68">
        <v>
-6130</v>
      </c>
      <c r="L53" s="69">
        <v>
-6768</v>
      </c>
      <c r="M53" s="69">
        <v>
-6342</v>
      </c>
      <c r="N53" s="69">
        <v>
-5621</v>
      </c>
      <c r="O53" s="70">
        <v>
-5280</v>
      </c>
      <c r="P53" s="48"/>
      <c r="Q53" s="48"/>
      <c r="R53" s="48"/>
      <c r="S53" s="48"/>
      <c r="T53" s="48"/>
      <c r="U53" s="48"/>
    </row>
    <row r="54" spans="1:21" ht="24" customHeight="1" x14ac:dyDescent="0.2">
      <c r="A54" s="48"/>
      <c r="B54" s="71" t="s">
        <v>
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
23</v>
      </c>
      <c r="C55" s="73"/>
      <c r="D55" s="73"/>
      <c r="E55" s="73"/>
      <c r="F55" s="73"/>
      <c r="G55" s="73"/>
      <c r="H55" s="73"/>
      <c r="I55" s="73"/>
      <c r="J55" s="73"/>
      <c r="K55" s="74"/>
      <c r="L55" s="74"/>
      <c r="M55" s="74"/>
      <c r="N55" s="74"/>
      <c r="O55" s="75" t="s">
        <v>
563</v>
      </c>
      <c r="P55" s="48"/>
      <c r="Q55" s="48"/>
      <c r="R55" s="48"/>
      <c r="S55" s="48"/>
      <c r="T55" s="48"/>
      <c r="U55" s="48"/>
    </row>
    <row r="56" spans="1:21" ht="31.5" customHeight="1" thickBot="1" x14ac:dyDescent="0.25">
      <c r="A56" s="48"/>
      <c r="B56" s="76"/>
      <c r="C56" s="77"/>
      <c r="D56" s="77"/>
      <c r="E56" s="78"/>
      <c r="F56" s="78"/>
      <c r="G56" s="78"/>
      <c r="H56" s="78"/>
      <c r="I56" s="78"/>
      <c r="J56" s="79" t="s">
        <v>
2</v>
      </c>
      <c r="K56" s="80" t="s">
        <v>
564</v>
      </c>
      <c r="L56" s="81" t="s">
        <v>
565</v>
      </c>
      <c r="M56" s="81" t="s">
        <v>
566</v>
      </c>
      <c r="N56" s="81" t="s">
        <v>
567</v>
      </c>
      <c r="O56" s="82" t="s">
        <v>
568</v>
      </c>
      <c r="P56" s="48"/>
      <c r="Q56" s="48"/>
      <c r="R56" s="48"/>
      <c r="S56" s="48"/>
      <c r="T56" s="48"/>
      <c r="U56" s="48"/>
    </row>
    <row r="57" spans="1:21" ht="31.5" customHeight="1" x14ac:dyDescent="0.2">
      <c r="B57" s="1266" t="s">
        <v>
24</v>
      </c>
      <c r="C57" s="1267"/>
      <c r="D57" s="1270" t="s">
        <v>
25</v>
      </c>
      <c r="E57" s="1271"/>
      <c r="F57" s="1271"/>
      <c r="G57" s="1271"/>
      <c r="H57" s="1271"/>
      <c r="I57" s="1271"/>
      <c r="J57" s="1272"/>
      <c r="K57" s="83">
        <v>
8584</v>
      </c>
      <c r="L57" s="84">
        <v>
5222</v>
      </c>
      <c r="M57" s="84">
        <v>
6324</v>
      </c>
      <c r="N57" s="84">
        <v>
7604</v>
      </c>
      <c r="O57" s="85">
        <v>
8368</v>
      </c>
    </row>
    <row r="58" spans="1:21" ht="31.5" customHeight="1" thickBot="1" x14ac:dyDescent="0.25">
      <c r="B58" s="1268"/>
      <c r="C58" s="1269"/>
      <c r="D58" s="1273" t="s">
        <v>
26</v>
      </c>
      <c r="E58" s="1274"/>
      <c r="F58" s="1274"/>
      <c r="G58" s="1274"/>
      <c r="H58" s="1274"/>
      <c r="I58" s="1274"/>
      <c r="J58" s="1275"/>
      <c r="K58" s="86">
        <v>
1572</v>
      </c>
      <c r="L58" s="87">
        <v>
1239</v>
      </c>
      <c r="M58" s="87">
        <v>
1319</v>
      </c>
      <c r="N58" s="87">
        <v>
1504</v>
      </c>
      <c r="O58" s="88">
        <v>
1528</v>
      </c>
    </row>
    <row r="59" spans="1:21" ht="24" customHeight="1" x14ac:dyDescent="0.2">
      <c r="B59" s="89"/>
      <c r="C59" s="89"/>
      <c r="D59" s="90" t="s">
        <v>
27</v>
      </c>
      <c r="E59" s="91"/>
      <c r="F59" s="91"/>
      <c r="G59" s="91"/>
      <c r="H59" s="91"/>
      <c r="I59" s="91"/>
      <c r="J59" s="91"/>
      <c r="K59" s="91"/>
      <c r="L59" s="91"/>
      <c r="M59" s="91"/>
      <c r="N59" s="91"/>
      <c r="O59" s="91"/>
    </row>
    <row r="60" spans="1:21" ht="24" customHeight="1" x14ac:dyDescent="0.2">
      <c r="B60" s="92"/>
      <c r="C60" s="92"/>
      <c r="D60" s="90" t="s">
        <v>
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ysFPBf1dyCfu8sc0Om5vcjZu2gUWK8rgJKdlhCalPyv0MRfpUkYC80LDXvlarGk9ClFcIu5gqJNbcXY53fShQ==" saltValue="a+yH4h7MlXVxGIuH0KPBO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
8</v>
      </c>
    </row>
    <row r="40" spans="2:13" ht="27.75" customHeight="1" thickBot="1" x14ac:dyDescent="0.25">
      <c r="B40" s="95" t="s">
        <v>
9</v>
      </c>
      <c r="C40" s="96"/>
      <c r="D40" s="96"/>
      <c r="E40" s="97"/>
      <c r="F40" s="97"/>
      <c r="G40" s="97"/>
      <c r="H40" s="98" t="s">
        <v>
2</v>
      </c>
      <c r="I40" s="99" t="s">
        <v>
549</v>
      </c>
      <c r="J40" s="100" t="s">
        <v>
550</v>
      </c>
      <c r="K40" s="100" t="s">
        <v>
551</v>
      </c>
      <c r="L40" s="100" t="s">
        <v>
552</v>
      </c>
      <c r="M40" s="101" t="s">
        <v>
553</v>
      </c>
    </row>
    <row r="41" spans="2:13" ht="27.75" customHeight="1" x14ac:dyDescent="0.2">
      <c r="B41" s="1296" t="s">
        <v>
29</v>
      </c>
      <c r="C41" s="1297"/>
      <c r="D41" s="102"/>
      <c r="E41" s="1298" t="s">
        <v>
30</v>
      </c>
      <c r="F41" s="1298"/>
      <c r="G41" s="1298"/>
      <c r="H41" s="1299"/>
      <c r="I41" s="103">
        <v>
49913</v>
      </c>
      <c r="J41" s="104">
        <v>
54040</v>
      </c>
      <c r="K41" s="104">
        <v>
55764</v>
      </c>
      <c r="L41" s="104">
        <v>
57250</v>
      </c>
      <c r="M41" s="105">
        <v>
56919</v>
      </c>
    </row>
    <row r="42" spans="2:13" ht="27.75" customHeight="1" x14ac:dyDescent="0.2">
      <c r="B42" s="1286"/>
      <c r="C42" s="1287"/>
      <c r="D42" s="106"/>
      <c r="E42" s="1290" t="s">
        <v>
31</v>
      </c>
      <c r="F42" s="1290"/>
      <c r="G42" s="1290"/>
      <c r="H42" s="1291"/>
      <c r="I42" s="107">
        <v>
22732</v>
      </c>
      <c r="J42" s="108">
        <v>
20337</v>
      </c>
      <c r="K42" s="108">
        <v>
20166</v>
      </c>
      <c r="L42" s="108">
        <v>
21365</v>
      </c>
      <c r="M42" s="109">
        <v>
24120</v>
      </c>
    </row>
    <row r="43" spans="2:13" ht="27.75" customHeight="1" x14ac:dyDescent="0.2">
      <c r="B43" s="1286"/>
      <c r="C43" s="1287"/>
      <c r="D43" s="106"/>
      <c r="E43" s="1290" t="s">
        <v>
32</v>
      </c>
      <c r="F43" s="1290"/>
      <c r="G43" s="1290"/>
      <c r="H43" s="1291"/>
      <c r="I43" s="107">
        <v>
1174</v>
      </c>
      <c r="J43" s="108">
        <v>
1031</v>
      </c>
      <c r="K43" s="108">
        <v>
880</v>
      </c>
      <c r="L43" s="108">
        <v>
737</v>
      </c>
      <c r="M43" s="109">
        <v>
616</v>
      </c>
    </row>
    <row r="44" spans="2:13" ht="27.75" customHeight="1" x14ac:dyDescent="0.2">
      <c r="B44" s="1286"/>
      <c r="C44" s="1287"/>
      <c r="D44" s="106"/>
      <c r="E44" s="1290" t="s">
        <v>
33</v>
      </c>
      <c r="F44" s="1290"/>
      <c r="G44" s="1290"/>
      <c r="H44" s="1291"/>
      <c r="I44" s="107">
        <v>
1784</v>
      </c>
      <c r="J44" s="108">
        <v>
1875</v>
      </c>
      <c r="K44" s="108">
        <v>
2225</v>
      </c>
      <c r="L44" s="108">
        <v>
2224</v>
      </c>
      <c r="M44" s="109">
        <v>
2262</v>
      </c>
    </row>
    <row r="45" spans="2:13" ht="27.75" customHeight="1" x14ac:dyDescent="0.2">
      <c r="B45" s="1286"/>
      <c r="C45" s="1287"/>
      <c r="D45" s="106"/>
      <c r="E45" s="1290" t="s">
        <v>
34</v>
      </c>
      <c r="F45" s="1290"/>
      <c r="G45" s="1290"/>
      <c r="H45" s="1291"/>
      <c r="I45" s="107">
        <v>
35562</v>
      </c>
      <c r="J45" s="108">
        <v>
34018</v>
      </c>
      <c r="K45" s="108">
        <v>
34391</v>
      </c>
      <c r="L45" s="108">
        <v>
33711</v>
      </c>
      <c r="M45" s="109">
        <v>
33873</v>
      </c>
    </row>
    <row r="46" spans="2:13" ht="27.75" customHeight="1" x14ac:dyDescent="0.2">
      <c r="B46" s="1286"/>
      <c r="C46" s="1287"/>
      <c r="D46" s="110"/>
      <c r="E46" s="1290" t="s">
        <v>
35</v>
      </c>
      <c r="F46" s="1290"/>
      <c r="G46" s="1290"/>
      <c r="H46" s="1291"/>
      <c r="I46" s="107" t="s">
        <v>
507</v>
      </c>
      <c r="J46" s="108" t="s">
        <v>
507</v>
      </c>
      <c r="K46" s="108" t="s">
        <v>
507</v>
      </c>
      <c r="L46" s="108" t="s">
        <v>
507</v>
      </c>
      <c r="M46" s="109" t="s">
        <v>
507</v>
      </c>
    </row>
    <row r="47" spans="2:13" ht="27.75" customHeight="1" x14ac:dyDescent="0.2">
      <c r="B47" s="1286"/>
      <c r="C47" s="1287"/>
      <c r="D47" s="111"/>
      <c r="E47" s="1300" t="s">
        <v>
36</v>
      </c>
      <c r="F47" s="1301"/>
      <c r="G47" s="1301"/>
      <c r="H47" s="1302"/>
      <c r="I47" s="107" t="s">
        <v>
507</v>
      </c>
      <c r="J47" s="108" t="s">
        <v>
507</v>
      </c>
      <c r="K47" s="108" t="s">
        <v>
507</v>
      </c>
      <c r="L47" s="108" t="s">
        <v>
507</v>
      </c>
      <c r="M47" s="109" t="s">
        <v>
507</v>
      </c>
    </row>
    <row r="48" spans="2:13" ht="27.75" customHeight="1" x14ac:dyDescent="0.2">
      <c r="B48" s="1286"/>
      <c r="C48" s="1287"/>
      <c r="D48" s="106"/>
      <c r="E48" s="1290" t="s">
        <v>
37</v>
      </c>
      <c r="F48" s="1290"/>
      <c r="G48" s="1290"/>
      <c r="H48" s="1291"/>
      <c r="I48" s="107" t="s">
        <v>
507</v>
      </c>
      <c r="J48" s="108" t="s">
        <v>
507</v>
      </c>
      <c r="K48" s="108" t="s">
        <v>
507</v>
      </c>
      <c r="L48" s="108" t="s">
        <v>
507</v>
      </c>
      <c r="M48" s="109" t="s">
        <v>
507</v>
      </c>
    </row>
    <row r="49" spans="2:13" ht="27.75" customHeight="1" x14ac:dyDescent="0.2">
      <c r="B49" s="1288"/>
      <c r="C49" s="1289"/>
      <c r="D49" s="106"/>
      <c r="E49" s="1290" t="s">
        <v>
38</v>
      </c>
      <c r="F49" s="1290"/>
      <c r="G49" s="1290"/>
      <c r="H49" s="1291"/>
      <c r="I49" s="107" t="s">
        <v>
507</v>
      </c>
      <c r="J49" s="108" t="s">
        <v>
507</v>
      </c>
      <c r="K49" s="108" t="s">
        <v>
507</v>
      </c>
      <c r="L49" s="108" t="s">
        <v>
507</v>
      </c>
      <c r="M49" s="109" t="s">
        <v>
507</v>
      </c>
    </row>
    <row r="50" spans="2:13" ht="27.75" customHeight="1" x14ac:dyDescent="0.2">
      <c r="B50" s="1284" t="s">
        <v>
39</v>
      </c>
      <c r="C50" s="1285"/>
      <c r="D50" s="112"/>
      <c r="E50" s="1290" t="s">
        <v>
40</v>
      </c>
      <c r="F50" s="1290"/>
      <c r="G50" s="1290"/>
      <c r="H50" s="1291"/>
      <c r="I50" s="107">
        <v>
76732</v>
      </c>
      <c r="J50" s="108">
        <v>
82922</v>
      </c>
      <c r="K50" s="108">
        <v>
93225</v>
      </c>
      <c r="L50" s="108">
        <v>
100430</v>
      </c>
      <c r="M50" s="109">
        <v>
108584</v>
      </c>
    </row>
    <row r="51" spans="2:13" ht="27.75" customHeight="1" x14ac:dyDescent="0.2">
      <c r="B51" s="1286"/>
      <c r="C51" s="1287"/>
      <c r="D51" s="106"/>
      <c r="E51" s="1290" t="s">
        <v>
41</v>
      </c>
      <c r="F51" s="1290"/>
      <c r="G51" s="1290"/>
      <c r="H51" s="1291"/>
      <c r="I51" s="107">
        <v>
6289</v>
      </c>
      <c r="J51" s="108">
        <v>
3796</v>
      </c>
      <c r="K51" s="108">
        <v>
4824</v>
      </c>
      <c r="L51" s="108">
        <v>
4712</v>
      </c>
      <c r="M51" s="109">
        <v>
5660</v>
      </c>
    </row>
    <row r="52" spans="2:13" ht="27.75" customHeight="1" x14ac:dyDescent="0.2">
      <c r="B52" s="1288"/>
      <c r="C52" s="1289"/>
      <c r="D52" s="106"/>
      <c r="E52" s="1290" t="s">
        <v>
42</v>
      </c>
      <c r="F52" s="1290"/>
      <c r="G52" s="1290"/>
      <c r="H52" s="1291"/>
      <c r="I52" s="107">
        <v>
143710</v>
      </c>
      <c r="J52" s="108">
        <v>
133618</v>
      </c>
      <c r="K52" s="108">
        <v>
123618</v>
      </c>
      <c r="L52" s="108">
        <v>
113241</v>
      </c>
      <c r="M52" s="109">
        <v>
103219</v>
      </c>
    </row>
    <row r="53" spans="2:13" ht="27.75" customHeight="1" thickBot="1" x14ac:dyDescent="0.25">
      <c r="B53" s="1292" t="s">
        <v>
43</v>
      </c>
      <c r="C53" s="1293"/>
      <c r="D53" s="113"/>
      <c r="E53" s="1294" t="s">
        <v>
44</v>
      </c>
      <c r="F53" s="1294"/>
      <c r="G53" s="1294"/>
      <c r="H53" s="1295"/>
      <c r="I53" s="114">
        <v>
-115565</v>
      </c>
      <c r="J53" s="115">
        <v>
-109034</v>
      </c>
      <c r="K53" s="115">
        <v>
-108241</v>
      </c>
      <c r="L53" s="115">
        <v>
-103096</v>
      </c>
      <c r="M53" s="116">
        <v>
-99671</v>
      </c>
    </row>
    <row r="54" spans="2:13" ht="27.75" customHeight="1" x14ac:dyDescent="0.2">
      <c r="B54" s="117" t="s">
        <v>
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Kvz1+xQSszwwn5I2XwOPge2Lh2ffhzdg0T8Wizsd0E6xZVwC6ZzPt1863y2i0FeVnNSI0j7MawcZ8Zju2q3wPw==" saltValue="sWwxztmdTRXB9wMOhkbds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
46</v>
      </c>
    </row>
    <row r="54" spans="2:8" ht="29.25" customHeight="1" thickBot="1" x14ac:dyDescent="0.3">
      <c r="B54" s="122" t="s">
        <v>
1</v>
      </c>
      <c r="C54" s="123"/>
      <c r="D54" s="123"/>
      <c r="E54" s="124" t="s">
        <v>
2</v>
      </c>
      <c r="F54" s="125" t="s">
        <v>
551</v>
      </c>
      <c r="G54" s="125" t="s">
        <v>
552</v>
      </c>
      <c r="H54" s="126" t="s">
        <v>
553</v>
      </c>
    </row>
    <row r="55" spans="2:8" ht="52.5" customHeight="1" x14ac:dyDescent="0.2">
      <c r="B55" s="127"/>
      <c r="C55" s="1311" t="s">
        <v>
47</v>
      </c>
      <c r="D55" s="1311"/>
      <c r="E55" s="1312"/>
      <c r="F55" s="128">
        <v>
41812</v>
      </c>
      <c r="G55" s="128">
        <v>
43113</v>
      </c>
      <c r="H55" s="129">
        <v>
45671</v>
      </c>
    </row>
    <row r="56" spans="2:8" ht="52.5" customHeight="1" x14ac:dyDescent="0.2">
      <c r="B56" s="130"/>
      <c r="C56" s="1313" t="s">
        <v>
48</v>
      </c>
      <c r="D56" s="1313"/>
      <c r="E56" s="1314"/>
      <c r="F56" s="131">
        <v>
2957</v>
      </c>
      <c r="G56" s="131">
        <v>
2879</v>
      </c>
      <c r="H56" s="132">
        <v>
2701</v>
      </c>
    </row>
    <row r="57" spans="2:8" ht="53.25" customHeight="1" x14ac:dyDescent="0.2">
      <c r="B57" s="130"/>
      <c r="C57" s="1315" t="s">
        <v>
49</v>
      </c>
      <c r="D57" s="1315"/>
      <c r="E57" s="1316"/>
      <c r="F57" s="133">
        <v>
35929</v>
      </c>
      <c r="G57" s="133">
        <v>
40883</v>
      </c>
      <c r="H57" s="134">
        <v>
45751</v>
      </c>
    </row>
    <row r="58" spans="2:8" ht="45.75" customHeight="1" x14ac:dyDescent="0.2">
      <c r="B58" s="135"/>
      <c r="C58" s="1303" t="s">
        <v>
586</v>
      </c>
      <c r="D58" s="1304"/>
      <c r="E58" s="1305"/>
      <c r="F58" s="136">
        <v>
19890</v>
      </c>
      <c r="G58" s="136">
        <v>
22910</v>
      </c>
      <c r="H58" s="137">
        <v>
26932</v>
      </c>
    </row>
    <row r="59" spans="2:8" ht="45.75" customHeight="1" x14ac:dyDescent="0.2">
      <c r="B59" s="135"/>
      <c r="C59" s="1303" t="s">
        <v>
587</v>
      </c>
      <c r="D59" s="1304"/>
      <c r="E59" s="1305"/>
      <c r="F59" s="136">
        <v>
5505</v>
      </c>
      <c r="G59" s="136">
        <v>
6508</v>
      </c>
      <c r="H59" s="137">
        <v>
6513</v>
      </c>
    </row>
    <row r="60" spans="2:8" ht="45.75" customHeight="1" x14ac:dyDescent="0.2">
      <c r="B60" s="135"/>
      <c r="C60" s="1303" t="s">
        <v>
588</v>
      </c>
      <c r="D60" s="1304"/>
      <c r="E60" s="1305"/>
      <c r="F60" s="136">
        <v>
3608</v>
      </c>
      <c r="G60" s="136">
        <v>
4313</v>
      </c>
      <c r="H60" s="137">
        <v>
5017</v>
      </c>
    </row>
    <row r="61" spans="2:8" ht="45.75" customHeight="1" x14ac:dyDescent="0.2">
      <c r="B61" s="135"/>
      <c r="C61" s="1303" t="s">
        <v>
589</v>
      </c>
      <c r="D61" s="1304"/>
      <c r="E61" s="1305"/>
      <c r="F61" s="136">
        <v>
3470</v>
      </c>
      <c r="G61" s="136">
        <v>
3573</v>
      </c>
      <c r="H61" s="137">
        <v>
3689</v>
      </c>
    </row>
    <row r="62" spans="2:8" ht="45.75" customHeight="1" thickBot="1" x14ac:dyDescent="0.25">
      <c r="B62" s="138"/>
      <c r="C62" s="1306" t="s">
        <v>
590</v>
      </c>
      <c r="D62" s="1307"/>
      <c r="E62" s="1308"/>
      <c r="F62" s="139">
        <v>
1831</v>
      </c>
      <c r="G62" s="139">
        <v>
1882</v>
      </c>
      <c r="H62" s="140">
        <v>
1888</v>
      </c>
    </row>
    <row r="63" spans="2:8" ht="52.5" customHeight="1" thickBot="1" x14ac:dyDescent="0.25">
      <c r="B63" s="141"/>
      <c r="C63" s="1309" t="s">
        <v>
50</v>
      </c>
      <c r="D63" s="1309"/>
      <c r="E63" s="1310"/>
      <c r="F63" s="142">
        <v>
80698</v>
      </c>
      <c r="G63" s="142">
        <v>
86875</v>
      </c>
      <c r="H63" s="143">
        <v>
94123</v>
      </c>
    </row>
    <row r="64" spans="2:8" ht="15" customHeight="1" x14ac:dyDescent="0.2"/>
  </sheetData>
  <sheetProtection algorithmName="SHA-512" hashValue="sd5QH0PqYyNycaTvbd2A/9BoTdHCoUIdY33OMsgLES7ZDkYhYjn9xPz1+DDHod5Bg4P7NTTAMpr5pe07KFem5g==" saltValue="JA0I9nVGMLbXn5eqgKXk3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ZM160"/>
  <sheetViews>
    <sheetView showGridLines="0" zoomScale="85" zoomScaleNormal="85" workbookViewId="0">
      <selection activeCell="BN14" sqref="BN14"/>
    </sheetView>
  </sheetViews>
  <sheetFormatPr defaultColWidth="0" defaultRowHeight="13.5" customHeight="1" zeroHeight="1" x14ac:dyDescent="0.2"/>
  <cols>
    <col min="1" max="1" width="6.33203125" style="388" customWidth="1"/>
    <col min="2" max="107" width="2.44140625" style="388" customWidth="1"/>
    <col min="108" max="108" width="6.109375" style="396" customWidth="1"/>
    <col min="109" max="109" width="5.88671875" style="395"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2"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
591</v>
      </c>
    </row>
    <row r="11" spans="1:143" s="291" customFormat="1" ht="13.2"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
591</v>
      </c>
    </row>
    <row r="13" spans="1:143" s="291" customFormat="1" ht="13.2"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8"/>
      <c r="DE19" s="388"/>
    </row>
    <row r="20" spans="1:351" ht="13.2" x14ac:dyDescent="0.2">
      <c r="DD20" s="388"/>
      <c r="DE20" s="388"/>
    </row>
    <row r="21" spans="1:351" ht="16.2"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2" x14ac:dyDescent="0.2">
      <c r="B22" s="395"/>
      <c r="MM22" s="394"/>
    </row>
    <row r="23" spans="1:351" ht="13.2" x14ac:dyDescent="0.2">
      <c r="B23" s="395"/>
    </row>
    <row r="24" spans="1:351" ht="13.2" x14ac:dyDescent="0.2">
      <c r="B24" s="395"/>
    </row>
    <row r="25" spans="1:351" ht="13.2" x14ac:dyDescent="0.2">
      <c r="B25" s="395"/>
    </row>
    <row r="26" spans="1:351" ht="13.2" x14ac:dyDescent="0.2">
      <c r="B26" s="395"/>
    </row>
    <row r="27" spans="1:351" ht="13.2" x14ac:dyDescent="0.2">
      <c r="B27" s="395"/>
    </row>
    <row r="28" spans="1:351" ht="13.2" x14ac:dyDescent="0.2">
      <c r="B28" s="395"/>
    </row>
    <row r="29" spans="1:351" ht="13.2" x14ac:dyDescent="0.2">
      <c r="B29" s="395"/>
    </row>
    <row r="30" spans="1:351" ht="13.2" x14ac:dyDescent="0.2">
      <c r="B30" s="395"/>
    </row>
    <row r="31" spans="1:351" ht="13.2" x14ac:dyDescent="0.2">
      <c r="B31" s="395"/>
    </row>
    <row r="32" spans="1:351" ht="13.2" x14ac:dyDescent="0.2">
      <c r="B32" s="395"/>
    </row>
    <row r="33" spans="2:109" ht="13.2" x14ac:dyDescent="0.2">
      <c r="B33" s="395"/>
    </row>
    <row r="34" spans="2:109" ht="13.2" x14ac:dyDescent="0.2">
      <c r="B34" s="395"/>
    </row>
    <row r="35" spans="2:109" ht="13.2" x14ac:dyDescent="0.2">
      <c r="B35" s="395"/>
    </row>
    <row r="36" spans="2:109" ht="13.2" x14ac:dyDescent="0.2">
      <c r="B36" s="395"/>
    </row>
    <row r="37" spans="2:109" ht="13.2" x14ac:dyDescent="0.2">
      <c r="B37" s="395"/>
    </row>
    <row r="38" spans="2:109" ht="13.2" x14ac:dyDescent="0.2">
      <c r="B38" s="395"/>
    </row>
    <row r="39" spans="2:109" ht="13.2"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2" x14ac:dyDescent="0.2">
      <c r="B40" s="400"/>
      <c r="DD40" s="400"/>
      <c r="DE40" s="388"/>
    </row>
    <row r="41" spans="2:109" ht="16.2" x14ac:dyDescent="0.2">
      <c r="B41" s="401" t="s">
        <v>
592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2" x14ac:dyDescent="0.2">
      <c r="B42" s="395"/>
      <c r="G42" s="402"/>
      <c r="I42" s="403"/>
      <c r="J42" s="403"/>
      <c r="K42" s="403"/>
      <c r="AM42" s="402"/>
      <c r="AN42" s="402" t="s">
        <v>
593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29" t="s">
        <v>
594</v>
      </c>
      <c r="AO43" s="1330"/>
      <c r="AP43" s="1330"/>
      <c r="AQ43" s="1330"/>
      <c r="AR43" s="1330"/>
      <c r="AS43" s="1330"/>
      <c r="AT43" s="1330"/>
      <c r="AU43" s="1330"/>
      <c r="AV43" s="1330"/>
      <c r="AW43" s="1330"/>
      <c r="AX43" s="1330"/>
      <c r="AY43" s="1330"/>
      <c r="AZ43" s="1330"/>
      <c r="BA43" s="1330"/>
      <c r="BB43" s="1330"/>
      <c r="BC43" s="1330"/>
      <c r="BD43" s="1330"/>
      <c r="BE43" s="1330"/>
      <c r="BF43" s="1330"/>
      <c r="BG43" s="1330"/>
      <c r="BH43" s="1330"/>
      <c r="BI43" s="1330"/>
      <c r="BJ43" s="1330"/>
      <c r="BK43" s="1330"/>
      <c r="BL43" s="1330"/>
      <c r="BM43" s="1330"/>
      <c r="BN43" s="1330"/>
      <c r="BO43" s="1330"/>
      <c r="BP43" s="1330"/>
      <c r="BQ43" s="1330"/>
      <c r="BR43" s="1330"/>
      <c r="BS43" s="1330"/>
      <c r="BT43" s="1330"/>
      <c r="BU43" s="1330"/>
      <c r="BV43" s="1330"/>
      <c r="BW43" s="1330"/>
      <c r="BX43" s="1330"/>
      <c r="BY43" s="1330"/>
      <c r="BZ43" s="1330"/>
      <c r="CA43" s="1330"/>
      <c r="CB43" s="1330"/>
      <c r="CC43" s="1330"/>
      <c r="CD43" s="1330"/>
      <c r="CE43" s="1330"/>
      <c r="CF43" s="1330"/>
      <c r="CG43" s="1330"/>
      <c r="CH43" s="1330"/>
      <c r="CI43" s="1330"/>
      <c r="CJ43" s="1330"/>
      <c r="CK43" s="1330"/>
      <c r="CL43" s="1330"/>
      <c r="CM43" s="1330"/>
      <c r="CN43" s="1330"/>
      <c r="CO43" s="1330"/>
      <c r="CP43" s="1330"/>
      <c r="CQ43" s="1330"/>
      <c r="CR43" s="1330"/>
      <c r="CS43" s="1330"/>
      <c r="CT43" s="1330"/>
      <c r="CU43" s="1330"/>
      <c r="CV43" s="1330"/>
      <c r="CW43" s="1330"/>
      <c r="CX43" s="1330"/>
      <c r="CY43" s="1330"/>
      <c r="CZ43" s="1330"/>
      <c r="DA43" s="1330"/>
      <c r="DB43" s="1330"/>
      <c r="DC43" s="1331"/>
    </row>
    <row r="44" spans="2:109" ht="13.2" x14ac:dyDescent="0.2">
      <c r="B44" s="395"/>
      <c r="AN44" s="1332"/>
      <c r="AO44" s="1333"/>
      <c r="AP44" s="1333"/>
      <c r="AQ44" s="1333"/>
      <c r="AR44" s="1333"/>
      <c r="AS44" s="1333"/>
      <c r="AT44" s="1333"/>
      <c r="AU44" s="1333"/>
      <c r="AV44" s="1333"/>
      <c r="AW44" s="1333"/>
      <c r="AX44" s="1333"/>
      <c r="AY44" s="1333"/>
      <c r="AZ44" s="1333"/>
      <c r="BA44" s="1333"/>
      <c r="BB44" s="1333"/>
      <c r="BC44" s="1333"/>
      <c r="BD44" s="1333"/>
      <c r="BE44" s="1333"/>
      <c r="BF44" s="1333"/>
      <c r="BG44" s="1333"/>
      <c r="BH44" s="1333"/>
      <c r="BI44" s="1333"/>
      <c r="BJ44" s="1333"/>
      <c r="BK44" s="1333"/>
      <c r="BL44" s="1333"/>
      <c r="BM44" s="1333"/>
      <c r="BN44" s="1333"/>
      <c r="BO44" s="1333"/>
      <c r="BP44" s="1333"/>
      <c r="BQ44" s="1333"/>
      <c r="BR44" s="1333"/>
      <c r="BS44" s="1333"/>
      <c r="BT44" s="1333"/>
      <c r="BU44" s="1333"/>
      <c r="BV44" s="1333"/>
      <c r="BW44" s="1333"/>
      <c r="BX44" s="1333"/>
      <c r="BY44" s="1333"/>
      <c r="BZ44" s="1333"/>
      <c r="CA44" s="1333"/>
      <c r="CB44" s="1333"/>
      <c r="CC44" s="1333"/>
      <c r="CD44" s="1333"/>
      <c r="CE44" s="1333"/>
      <c r="CF44" s="1333"/>
      <c r="CG44" s="1333"/>
      <c r="CH44" s="1333"/>
      <c r="CI44" s="1333"/>
      <c r="CJ44" s="1333"/>
      <c r="CK44" s="1333"/>
      <c r="CL44" s="1333"/>
      <c r="CM44" s="1333"/>
      <c r="CN44" s="1333"/>
      <c r="CO44" s="1333"/>
      <c r="CP44" s="1333"/>
      <c r="CQ44" s="1333"/>
      <c r="CR44" s="1333"/>
      <c r="CS44" s="1333"/>
      <c r="CT44" s="1333"/>
      <c r="CU44" s="1333"/>
      <c r="CV44" s="1333"/>
      <c r="CW44" s="1333"/>
      <c r="CX44" s="1333"/>
      <c r="CY44" s="1333"/>
      <c r="CZ44" s="1333"/>
      <c r="DA44" s="1333"/>
      <c r="DB44" s="1333"/>
      <c r="DC44" s="1334"/>
    </row>
    <row r="45" spans="2:109" ht="13.2" x14ac:dyDescent="0.2">
      <c r="B45" s="395"/>
      <c r="AN45" s="1332"/>
      <c r="AO45" s="1333"/>
      <c r="AP45" s="1333"/>
      <c r="AQ45" s="1333"/>
      <c r="AR45" s="1333"/>
      <c r="AS45" s="1333"/>
      <c r="AT45" s="1333"/>
      <c r="AU45" s="1333"/>
      <c r="AV45" s="1333"/>
      <c r="AW45" s="1333"/>
      <c r="AX45" s="1333"/>
      <c r="AY45" s="1333"/>
      <c r="AZ45" s="1333"/>
      <c r="BA45" s="1333"/>
      <c r="BB45" s="1333"/>
      <c r="BC45" s="1333"/>
      <c r="BD45" s="1333"/>
      <c r="BE45" s="1333"/>
      <c r="BF45" s="1333"/>
      <c r="BG45" s="1333"/>
      <c r="BH45" s="1333"/>
      <c r="BI45" s="1333"/>
      <c r="BJ45" s="1333"/>
      <c r="BK45" s="1333"/>
      <c r="BL45" s="1333"/>
      <c r="BM45" s="1333"/>
      <c r="BN45" s="1333"/>
      <c r="BO45" s="1333"/>
      <c r="BP45" s="1333"/>
      <c r="BQ45" s="1333"/>
      <c r="BR45" s="1333"/>
      <c r="BS45" s="1333"/>
      <c r="BT45" s="1333"/>
      <c r="BU45" s="1333"/>
      <c r="BV45" s="1333"/>
      <c r="BW45" s="1333"/>
      <c r="BX45" s="1333"/>
      <c r="BY45" s="1333"/>
      <c r="BZ45" s="1333"/>
      <c r="CA45" s="1333"/>
      <c r="CB45" s="1333"/>
      <c r="CC45" s="1333"/>
      <c r="CD45" s="1333"/>
      <c r="CE45" s="1333"/>
      <c r="CF45" s="1333"/>
      <c r="CG45" s="1333"/>
      <c r="CH45" s="1333"/>
      <c r="CI45" s="1333"/>
      <c r="CJ45" s="1333"/>
      <c r="CK45" s="1333"/>
      <c r="CL45" s="1333"/>
      <c r="CM45" s="1333"/>
      <c r="CN45" s="1333"/>
      <c r="CO45" s="1333"/>
      <c r="CP45" s="1333"/>
      <c r="CQ45" s="1333"/>
      <c r="CR45" s="1333"/>
      <c r="CS45" s="1333"/>
      <c r="CT45" s="1333"/>
      <c r="CU45" s="1333"/>
      <c r="CV45" s="1333"/>
      <c r="CW45" s="1333"/>
      <c r="CX45" s="1333"/>
      <c r="CY45" s="1333"/>
      <c r="CZ45" s="1333"/>
      <c r="DA45" s="1333"/>
      <c r="DB45" s="1333"/>
      <c r="DC45" s="1334"/>
    </row>
    <row r="46" spans="2:109" ht="13.2" x14ac:dyDescent="0.2">
      <c r="B46" s="395"/>
      <c r="AN46" s="1332"/>
      <c r="AO46" s="1333"/>
      <c r="AP46" s="1333"/>
      <c r="AQ46" s="1333"/>
      <c r="AR46" s="1333"/>
      <c r="AS46" s="1333"/>
      <c r="AT46" s="1333"/>
      <c r="AU46" s="1333"/>
      <c r="AV46" s="1333"/>
      <c r="AW46" s="1333"/>
      <c r="AX46" s="1333"/>
      <c r="AY46" s="1333"/>
      <c r="AZ46" s="1333"/>
      <c r="BA46" s="1333"/>
      <c r="BB46" s="1333"/>
      <c r="BC46" s="1333"/>
      <c r="BD46" s="1333"/>
      <c r="BE46" s="1333"/>
      <c r="BF46" s="1333"/>
      <c r="BG46" s="1333"/>
      <c r="BH46" s="1333"/>
      <c r="BI46" s="1333"/>
      <c r="BJ46" s="1333"/>
      <c r="BK46" s="1333"/>
      <c r="BL46" s="1333"/>
      <c r="BM46" s="1333"/>
      <c r="BN46" s="1333"/>
      <c r="BO46" s="1333"/>
      <c r="BP46" s="1333"/>
      <c r="BQ46" s="1333"/>
      <c r="BR46" s="1333"/>
      <c r="BS46" s="1333"/>
      <c r="BT46" s="1333"/>
      <c r="BU46" s="1333"/>
      <c r="BV46" s="1333"/>
      <c r="BW46" s="1333"/>
      <c r="BX46" s="1333"/>
      <c r="BY46" s="1333"/>
      <c r="BZ46" s="1333"/>
      <c r="CA46" s="1333"/>
      <c r="CB46" s="1333"/>
      <c r="CC46" s="1333"/>
      <c r="CD46" s="1333"/>
      <c r="CE46" s="1333"/>
      <c r="CF46" s="1333"/>
      <c r="CG46" s="1333"/>
      <c r="CH46" s="1333"/>
      <c r="CI46" s="1333"/>
      <c r="CJ46" s="1333"/>
      <c r="CK46" s="1333"/>
      <c r="CL46" s="1333"/>
      <c r="CM46" s="1333"/>
      <c r="CN46" s="1333"/>
      <c r="CO46" s="1333"/>
      <c r="CP46" s="1333"/>
      <c r="CQ46" s="1333"/>
      <c r="CR46" s="1333"/>
      <c r="CS46" s="1333"/>
      <c r="CT46" s="1333"/>
      <c r="CU46" s="1333"/>
      <c r="CV46" s="1333"/>
      <c r="CW46" s="1333"/>
      <c r="CX46" s="1333"/>
      <c r="CY46" s="1333"/>
      <c r="CZ46" s="1333"/>
      <c r="DA46" s="1333"/>
      <c r="DB46" s="1333"/>
      <c r="DC46" s="1334"/>
    </row>
    <row r="47" spans="2:109" ht="13.2" x14ac:dyDescent="0.2">
      <c r="B47" s="395"/>
      <c r="AN47" s="1335"/>
      <c r="AO47" s="1336"/>
      <c r="AP47" s="1336"/>
      <c r="AQ47" s="1336"/>
      <c r="AR47" s="1336"/>
      <c r="AS47" s="1336"/>
      <c r="AT47" s="1336"/>
      <c r="AU47" s="1336"/>
      <c r="AV47" s="1336"/>
      <c r="AW47" s="1336"/>
      <c r="AX47" s="1336"/>
      <c r="AY47" s="1336"/>
      <c r="AZ47" s="1336"/>
      <c r="BA47" s="1336"/>
      <c r="BB47" s="1336"/>
      <c r="BC47" s="1336"/>
      <c r="BD47" s="1336"/>
      <c r="BE47" s="1336"/>
      <c r="BF47" s="1336"/>
      <c r="BG47" s="1336"/>
      <c r="BH47" s="1336"/>
      <c r="BI47" s="1336"/>
      <c r="BJ47" s="1336"/>
      <c r="BK47" s="1336"/>
      <c r="BL47" s="1336"/>
      <c r="BM47" s="1336"/>
      <c r="BN47" s="1336"/>
      <c r="BO47" s="1336"/>
      <c r="BP47" s="1336"/>
      <c r="BQ47" s="1336"/>
      <c r="BR47" s="1336"/>
      <c r="BS47" s="1336"/>
      <c r="BT47" s="1336"/>
      <c r="BU47" s="1336"/>
      <c r="BV47" s="1336"/>
      <c r="BW47" s="1336"/>
      <c r="BX47" s="1336"/>
      <c r="BY47" s="1336"/>
      <c r="BZ47" s="1336"/>
      <c r="CA47" s="1336"/>
      <c r="CB47" s="1336"/>
      <c r="CC47" s="1336"/>
      <c r="CD47" s="1336"/>
      <c r="CE47" s="1336"/>
      <c r="CF47" s="1336"/>
      <c r="CG47" s="1336"/>
      <c r="CH47" s="1336"/>
      <c r="CI47" s="1336"/>
      <c r="CJ47" s="1336"/>
      <c r="CK47" s="1336"/>
      <c r="CL47" s="1336"/>
      <c r="CM47" s="1336"/>
      <c r="CN47" s="1336"/>
      <c r="CO47" s="1336"/>
      <c r="CP47" s="1336"/>
      <c r="CQ47" s="1336"/>
      <c r="CR47" s="1336"/>
      <c r="CS47" s="1336"/>
      <c r="CT47" s="1336"/>
      <c r="CU47" s="1336"/>
      <c r="CV47" s="1336"/>
      <c r="CW47" s="1336"/>
      <c r="CX47" s="1336"/>
      <c r="CY47" s="1336"/>
      <c r="CZ47" s="1336"/>
      <c r="DA47" s="1336"/>
      <c r="DB47" s="1336"/>
      <c r="DC47" s="1337"/>
    </row>
    <row r="48" spans="2:109" ht="13.2"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2" x14ac:dyDescent="0.2">
      <c r="B49" s="395"/>
      <c r="AN49" s="388" t="s">
        <v>
595</v>
      </c>
    </row>
    <row r="50" spans="1:109" ht="13.2" x14ac:dyDescent="0.2">
      <c r="B50" s="395"/>
      <c r="G50" s="1323"/>
      <c r="H50" s="1323"/>
      <c r="I50" s="1323"/>
      <c r="J50" s="1323"/>
      <c r="K50" s="405"/>
      <c r="L50" s="405"/>
      <c r="M50" s="406"/>
      <c r="N50" s="406"/>
      <c r="AN50" s="1326"/>
      <c r="AO50" s="1327"/>
      <c r="AP50" s="1327"/>
      <c r="AQ50" s="1327"/>
      <c r="AR50" s="1327"/>
      <c r="AS50" s="1327"/>
      <c r="AT50" s="1327"/>
      <c r="AU50" s="1327"/>
      <c r="AV50" s="1327"/>
      <c r="AW50" s="1327"/>
      <c r="AX50" s="1327"/>
      <c r="AY50" s="1327"/>
      <c r="AZ50" s="1327"/>
      <c r="BA50" s="1327"/>
      <c r="BB50" s="1327"/>
      <c r="BC50" s="1327"/>
      <c r="BD50" s="1327"/>
      <c r="BE50" s="1327"/>
      <c r="BF50" s="1327"/>
      <c r="BG50" s="1327"/>
      <c r="BH50" s="1327"/>
      <c r="BI50" s="1327"/>
      <c r="BJ50" s="1327"/>
      <c r="BK50" s="1327"/>
      <c r="BL50" s="1327"/>
      <c r="BM50" s="1327"/>
      <c r="BN50" s="1327"/>
      <c r="BO50" s="1328"/>
      <c r="BP50" s="1322" t="s">
        <v>
549</v>
      </c>
      <c r="BQ50" s="1322"/>
      <c r="BR50" s="1322"/>
      <c r="BS50" s="1322"/>
      <c r="BT50" s="1322"/>
      <c r="BU50" s="1322"/>
      <c r="BV50" s="1322"/>
      <c r="BW50" s="1322"/>
      <c r="BX50" s="1322" t="s">
        <v>
550</v>
      </c>
      <c r="BY50" s="1322"/>
      <c r="BZ50" s="1322"/>
      <c r="CA50" s="1322"/>
      <c r="CB50" s="1322"/>
      <c r="CC50" s="1322"/>
      <c r="CD50" s="1322"/>
      <c r="CE50" s="1322"/>
      <c r="CF50" s="1322" t="s">
        <v>
551</v>
      </c>
      <c r="CG50" s="1322"/>
      <c r="CH50" s="1322"/>
      <c r="CI50" s="1322"/>
      <c r="CJ50" s="1322"/>
      <c r="CK50" s="1322"/>
      <c r="CL50" s="1322"/>
      <c r="CM50" s="1322"/>
      <c r="CN50" s="1322" t="s">
        <v>
552</v>
      </c>
      <c r="CO50" s="1322"/>
      <c r="CP50" s="1322"/>
      <c r="CQ50" s="1322"/>
      <c r="CR50" s="1322"/>
      <c r="CS50" s="1322"/>
      <c r="CT50" s="1322"/>
      <c r="CU50" s="1322"/>
      <c r="CV50" s="1322" t="s">
        <v>
553</v>
      </c>
      <c r="CW50" s="1322"/>
      <c r="CX50" s="1322"/>
      <c r="CY50" s="1322"/>
      <c r="CZ50" s="1322"/>
      <c r="DA50" s="1322"/>
      <c r="DB50" s="1322"/>
      <c r="DC50" s="1322"/>
    </row>
    <row r="51" spans="1:109" ht="13.5" customHeight="1" x14ac:dyDescent="0.2">
      <c r="B51" s="395"/>
      <c r="G51" s="1325"/>
      <c r="H51" s="1325"/>
      <c r="I51" s="1338"/>
      <c r="J51" s="1338"/>
      <c r="K51" s="1324"/>
      <c r="L51" s="1324"/>
      <c r="M51" s="1324"/>
      <c r="N51" s="1324"/>
      <c r="AM51" s="404"/>
      <c r="AN51" s="1320" t="s">
        <v>
596</v>
      </c>
      <c r="AO51" s="1320"/>
      <c r="AP51" s="1320"/>
      <c r="AQ51" s="1320"/>
      <c r="AR51" s="1320"/>
      <c r="AS51" s="1320"/>
      <c r="AT51" s="1320"/>
      <c r="AU51" s="1320"/>
      <c r="AV51" s="1320"/>
      <c r="AW51" s="1320"/>
      <c r="AX51" s="1320"/>
      <c r="AY51" s="1320"/>
      <c r="AZ51" s="1320"/>
      <c r="BA51" s="1320"/>
      <c r="BB51" s="1320" t="s">
        <v>
597</v>
      </c>
      <c r="BC51" s="1320"/>
      <c r="BD51" s="1320"/>
      <c r="BE51" s="1320"/>
      <c r="BF51" s="1320"/>
      <c r="BG51" s="1320"/>
      <c r="BH51" s="1320"/>
      <c r="BI51" s="1320"/>
      <c r="BJ51" s="1320"/>
      <c r="BK51" s="1320"/>
      <c r="BL51" s="1320"/>
      <c r="BM51" s="1320"/>
      <c r="BN51" s="1320"/>
      <c r="BO51" s="1320"/>
      <c r="BP51" s="1317"/>
      <c r="BQ51" s="1317"/>
      <c r="BR51" s="1317"/>
      <c r="BS51" s="1317"/>
      <c r="BT51" s="1317"/>
      <c r="BU51" s="1317"/>
      <c r="BV51" s="1317"/>
      <c r="BW51" s="1317"/>
      <c r="BX51" s="1317"/>
      <c r="BY51" s="1317"/>
      <c r="BZ51" s="1317"/>
      <c r="CA51" s="1317"/>
      <c r="CB51" s="1317"/>
      <c r="CC51" s="1317"/>
      <c r="CD51" s="1317"/>
      <c r="CE51" s="1317"/>
      <c r="CF51" s="1317"/>
      <c r="CG51" s="1317"/>
      <c r="CH51" s="1317"/>
      <c r="CI51" s="1317"/>
      <c r="CJ51" s="1317"/>
      <c r="CK51" s="1317"/>
      <c r="CL51" s="1317"/>
      <c r="CM51" s="1317"/>
      <c r="CN51" s="1317"/>
      <c r="CO51" s="1317"/>
      <c r="CP51" s="1317"/>
      <c r="CQ51" s="1317"/>
      <c r="CR51" s="1317"/>
      <c r="CS51" s="1317"/>
      <c r="CT51" s="1317"/>
      <c r="CU51" s="1317"/>
      <c r="CV51" s="1317"/>
      <c r="CW51" s="1317"/>
      <c r="CX51" s="1317"/>
      <c r="CY51" s="1317"/>
      <c r="CZ51" s="1317"/>
      <c r="DA51" s="1317"/>
      <c r="DB51" s="1317"/>
      <c r="DC51" s="1317"/>
    </row>
    <row r="52" spans="1:109" ht="13.2" x14ac:dyDescent="0.2">
      <c r="B52" s="395"/>
      <c r="G52" s="1325"/>
      <c r="H52" s="1325"/>
      <c r="I52" s="1338"/>
      <c r="J52" s="1338"/>
      <c r="K52" s="1324"/>
      <c r="L52" s="1324"/>
      <c r="M52" s="1324"/>
      <c r="N52" s="1324"/>
      <c r="AM52" s="404"/>
      <c r="AN52" s="1320"/>
      <c r="AO52" s="1320"/>
      <c r="AP52" s="1320"/>
      <c r="AQ52" s="1320"/>
      <c r="AR52" s="1320"/>
      <c r="AS52" s="1320"/>
      <c r="AT52" s="1320"/>
      <c r="AU52" s="1320"/>
      <c r="AV52" s="1320"/>
      <c r="AW52" s="1320"/>
      <c r="AX52" s="1320"/>
      <c r="AY52" s="1320"/>
      <c r="AZ52" s="1320"/>
      <c r="BA52" s="1320"/>
      <c r="BB52" s="1320"/>
      <c r="BC52" s="1320"/>
      <c r="BD52" s="1320"/>
      <c r="BE52" s="1320"/>
      <c r="BF52" s="1320"/>
      <c r="BG52" s="1320"/>
      <c r="BH52" s="1320"/>
      <c r="BI52" s="1320"/>
      <c r="BJ52" s="1320"/>
      <c r="BK52" s="1320"/>
      <c r="BL52" s="1320"/>
      <c r="BM52" s="1320"/>
      <c r="BN52" s="1320"/>
      <c r="BO52" s="1320"/>
      <c r="BP52" s="1317"/>
      <c r="BQ52" s="1317"/>
      <c r="BR52" s="1317"/>
      <c r="BS52" s="1317"/>
      <c r="BT52" s="1317"/>
      <c r="BU52" s="1317"/>
      <c r="BV52" s="1317"/>
      <c r="BW52" s="1317"/>
      <c r="BX52" s="1317"/>
      <c r="BY52" s="1317"/>
      <c r="BZ52" s="1317"/>
      <c r="CA52" s="1317"/>
      <c r="CB52" s="1317"/>
      <c r="CC52" s="1317"/>
      <c r="CD52" s="1317"/>
      <c r="CE52" s="1317"/>
      <c r="CF52" s="1317"/>
      <c r="CG52" s="1317"/>
      <c r="CH52" s="1317"/>
      <c r="CI52" s="1317"/>
      <c r="CJ52" s="1317"/>
      <c r="CK52" s="1317"/>
      <c r="CL52" s="1317"/>
      <c r="CM52" s="1317"/>
      <c r="CN52" s="1317"/>
      <c r="CO52" s="1317"/>
      <c r="CP52" s="1317"/>
      <c r="CQ52" s="1317"/>
      <c r="CR52" s="1317"/>
      <c r="CS52" s="1317"/>
      <c r="CT52" s="1317"/>
      <c r="CU52" s="1317"/>
      <c r="CV52" s="1317"/>
      <c r="CW52" s="1317"/>
      <c r="CX52" s="1317"/>
      <c r="CY52" s="1317"/>
      <c r="CZ52" s="1317"/>
      <c r="DA52" s="1317"/>
      <c r="DB52" s="1317"/>
      <c r="DC52" s="1317"/>
    </row>
    <row r="53" spans="1:109" ht="13.2" x14ac:dyDescent="0.2">
      <c r="A53" s="403"/>
      <c r="B53" s="395"/>
      <c r="G53" s="1325"/>
      <c r="H53" s="1325"/>
      <c r="I53" s="1323"/>
      <c r="J53" s="1323"/>
      <c r="K53" s="1324"/>
      <c r="L53" s="1324"/>
      <c r="M53" s="1324"/>
      <c r="N53" s="1324"/>
      <c r="AM53" s="404"/>
      <c r="AN53" s="1320"/>
      <c r="AO53" s="1320"/>
      <c r="AP53" s="1320"/>
      <c r="AQ53" s="1320"/>
      <c r="AR53" s="1320"/>
      <c r="AS53" s="1320"/>
      <c r="AT53" s="1320"/>
      <c r="AU53" s="1320"/>
      <c r="AV53" s="1320"/>
      <c r="AW53" s="1320"/>
      <c r="AX53" s="1320"/>
      <c r="AY53" s="1320"/>
      <c r="AZ53" s="1320"/>
      <c r="BA53" s="1320"/>
      <c r="BB53" s="1320" t="s">
        <v>
598</v>
      </c>
      <c r="BC53" s="1320"/>
      <c r="BD53" s="1320"/>
      <c r="BE53" s="1320"/>
      <c r="BF53" s="1320"/>
      <c r="BG53" s="1320"/>
      <c r="BH53" s="1320"/>
      <c r="BI53" s="1320"/>
      <c r="BJ53" s="1320"/>
      <c r="BK53" s="1320"/>
      <c r="BL53" s="1320"/>
      <c r="BM53" s="1320"/>
      <c r="BN53" s="1320"/>
      <c r="BO53" s="1320"/>
      <c r="BP53" s="1317">
        <v>
62.2</v>
      </c>
      <c r="BQ53" s="1317"/>
      <c r="BR53" s="1317"/>
      <c r="BS53" s="1317"/>
      <c r="BT53" s="1317"/>
      <c r="BU53" s="1317"/>
      <c r="BV53" s="1317"/>
      <c r="BW53" s="1317"/>
      <c r="BX53" s="1317">
        <v>
60.1</v>
      </c>
      <c r="BY53" s="1317"/>
      <c r="BZ53" s="1317"/>
      <c r="CA53" s="1317"/>
      <c r="CB53" s="1317"/>
      <c r="CC53" s="1317"/>
      <c r="CD53" s="1317"/>
      <c r="CE53" s="1317"/>
      <c r="CF53" s="1317">
        <v>
60.5</v>
      </c>
      <c r="CG53" s="1317"/>
      <c r="CH53" s="1317"/>
      <c r="CI53" s="1317"/>
      <c r="CJ53" s="1317"/>
      <c r="CK53" s="1317"/>
      <c r="CL53" s="1317"/>
      <c r="CM53" s="1317"/>
      <c r="CN53" s="1317">
        <v>
61.1</v>
      </c>
      <c r="CO53" s="1317"/>
      <c r="CP53" s="1317"/>
      <c r="CQ53" s="1317"/>
      <c r="CR53" s="1317"/>
      <c r="CS53" s="1317"/>
      <c r="CT53" s="1317"/>
      <c r="CU53" s="1317"/>
      <c r="CV53" s="1317">
        <v>
61.6</v>
      </c>
      <c r="CW53" s="1317"/>
      <c r="CX53" s="1317"/>
      <c r="CY53" s="1317"/>
      <c r="CZ53" s="1317"/>
      <c r="DA53" s="1317"/>
      <c r="DB53" s="1317"/>
      <c r="DC53" s="1317"/>
    </row>
    <row r="54" spans="1:109" ht="13.2" x14ac:dyDescent="0.2">
      <c r="A54" s="403"/>
      <c r="B54" s="395"/>
      <c r="G54" s="1325"/>
      <c r="H54" s="1325"/>
      <c r="I54" s="1323"/>
      <c r="J54" s="1323"/>
      <c r="K54" s="1324"/>
      <c r="L54" s="1324"/>
      <c r="M54" s="1324"/>
      <c r="N54" s="1324"/>
      <c r="AM54" s="404"/>
      <c r="AN54" s="1320"/>
      <c r="AO54" s="1320"/>
      <c r="AP54" s="1320"/>
      <c r="AQ54" s="1320"/>
      <c r="AR54" s="1320"/>
      <c r="AS54" s="1320"/>
      <c r="AT54" s="1320"/>
      <c r="AU54" s="1320"/>
      <c r="AV54" s="1320"/>
      <c r="AW54" s="1320"/>
      <c r="AX54" s="1320"/>
      <c r="AY54" s="1320"/>
      <c r="AZ54" s="1320"/>
      <c r="BA54" s="1320"/>
      <c r="BB54" s="1320"/>
      <c r="BC54" s="1320"/>
      <c r="BD54" s="1320"/>
      <c r="BE54" s="1320"/>
      <c r="BF54" s="1320"/>
      <c r="BG54" s="1320"/>
      <c r="BH54" s="1320"/>
      <c r="BI54" s="1320"/>
      <c r="BJ54" s="1320"/>
      <c r="BK54" s="1320"/>
      <c r="BL54" s="1320"/>
      <c r="BM54" s="1320"/>
      <c r="BN54" s="1320"/>
      <c r="BO54" s="1320"/>
      <c r="BP54" s="1317"/>
      <c r="BQ54" s="1317"/>
      <c r="BR54" s="1317"/>
      <c r="BS54" s="1317"/>
      <c r="BT54" s="1317"/>
      <c r="BU54" s="1317"/>
      <c r="BV54" s="1317"/>
      <c r="BW54" s="1317"/>
      <c r="BX54" s="1317"/>
      <c r="BY54" s="1317"/>
      <c r="BZ54" s="1317"/>
      <c r="CA54" s="1317"/>
      <c r="CB54" s="1317"/>
      <c r="CC54" s="1317"/>
      <c r="CD54" s="1317"/>
      <c r="CE54" s="1317"/>
      <c r="CF54" s="1317"/>
      <c r="CG54" s="1317"/>
      <c r="CH54" s="1317"/>
      <c r="CI54" s="1317"/>
      <c r="CJ54" s="1317"/>
      <c r="CK54" s="1317"/>
      <c r="CL54" s="1317"/>
      <c r="CM54" s="1317"/>
      <c r="CN54" s="1317"/>
      <c r="CO54" s="1317"/>
      <c r="CP54" s="1317"/>
      <c r="CQ54" s="1317"/>
      <c r="CR54" s="1317"/>
      <c r="CS54" s="1317"/>
      <c r="CT54" s="1317"/>
      <c r="CU54" s="1317"/>
      <c r="CV54" s="1317"/>
      <c r="CW54" s="1317"/>
      <c r="CX54" s="1317"/>
      <c r="CY54" s="1317"/>
      <c r="CZ54" s="1317"/>
      <c r="DA54" s="1317"/>
      <c r="DB54" s="1317"/>
      <c r="DC54" s="1317"/>
    </row>
    <row r="55" spans="1:109" ht="13.2" x14ac:dyDescent="0.2">
      <c r="A55" s="403"/>
      <c r="B55" s="395"/>
      <c r="G55" s="1323"/>
      <c r="H55" s="1323"/>
      <c r="I55" s="1323"/>
      <c r="J55" s="1323"/>
      <c r="K55" s="1324"/>
      <c r="L55" s="1324"/>
      <c r="M55" s="1324"/>
      <c r="N55" s="1324"/>
      <c r="AN55" s="1322" t="s">
        <v>
599</v>
      </c>
      <c r="AO55" s="1322"/>
      <c r="AP55" s="1322"/>
      <c r="AQ55" s="1322"/>
      <c r="AR55" s="1322"/>
      <c r="AS55" s="1322"/>
      <c r="AT55" s="1322"/>
      <c r="AU55" s="1322"/>
      <c r="AV55" s="1322"/>
      <c r="AW55" s="1322"/>
      <c r="AX55" s="1322"/>
      <c r="AY55" s="1322"/>
      <c r="AZ55" s="1322"/>
      <c r="BA55" s="1322"/>
      <c r="BB55" s="1320" t="s">
        <v>
597</v>
      </c>
      <c r="BC55" s="1320"/>
      <c r="BD55" s="1320"/>
      <c r="BE55" s="1320"/>
      <c r="BF55" s="1320"/>
      <c r="BG55" s="1320"/>
      <c r="BH55" s="1320"/>
      <c r="BI55" s="1320"/>
      <c r="BJ55" s="1320"/>
      <c r="BK55" s="1320"/>
      <c r="BL55" s="1320"/>
      <c r="BM55" s="1320"/>
      <c r="BN55" s="1320"/>
      <c r="BO55" s="1320"/>
      <c r="BP55" s="1317">
        <v>
0</v>
      </c>
      <c r="BQ55" s="1317"/>
      <c r="BR55" s="1317"/>
      <c r="BS55" s="1317"/>
      <c r="BT55" s="1317"/>
      <c r="BU55" s="1317"/>
      <c r="BV55" s="1317"/>
      <c r="BW55" s="1317"/>
      <c r="BX55" s="1317">
        <v>
0</v>
      </c>
      <c r="BY55" s="1317"/>
      <c r="BZ55" s="1317"/>
      <c r="CA55" s="1317"/>
      <c r="CB55" s="1317"/>
      <c r="CC55" s="1317"/>
      <c r="CD55" s="1317"/>
      <c r="CE55" s="1317"/>
      <c r="CF55" s="1317">
        <v>
0</v>
      </c>
      <c r="CG55" s="1317"/>
      <c r="CH55" s="1317"/>
      <c r="CI55" s="1317"/>
      <c r="CJ55" s="1317"/>
      <c r="CK55" s="1317"/>
      <c r="CL55" s="1317"/>
      <c r="CM55" s="1317"/>
      <c r="CN55" s="1317">
        <v>
0</v>
      </c>
      <c r="CO55" s="1317"/>
      <c r="CP55" s="1317"/>
      <c r="CQ55" s="1317"/>
      <c r="CR55" s="1317"/>
      <c r="CS55" s="1317"/>
      <c r="CT55" s="1317"/>
      <c r="CU55" s="1317"/>
      <c r="CV55" s="1317">
        <v>
0</v>
      </c>
      <c r="CW55" s="1317"/>
      <c r="CX55" s="1317"/>
      <c r="CY55" s="1317"/>
      <c r="CZ55" s="1317"/>
      <c r="DA55" s="1317"/>
      <c r="DB55" s="1317"/>
      <c r="DC55" s="1317"/>
    </row>
    <row r="56" spans="1:109" ht="13.2" x14ac:dyDescent="0.2">
      <c r="A56" s="403"/>
      <c r="B56" s="395"/>
      <c r="G56" s="1323"/>
      <c r="H56" s="1323"/>
      <c r="I56" s="1323"/>
      <c r="J56" s="1323"/>
      <c r="K56" s="1324"/>
      <c r="L56" s="1324"/>
      <c r="M56" s="1324"/>
      <c r="N56" s="1324"/>
      <c r="AN56" s="1322"/>
      <c r="AO56" s="1322"/>
      <c r="AP56" s="1322"/>
      <c r="AQ56" s="1322"/>
      <c r="AR56" s="1322"/>
      <c r="AS56" s="1322"/>
      <c r="AT56" s="1322"/>
      <c r="AU56" s="1322"/>
      <c r="AV56" s="1322"/>
      <c r="AW56" s="1322"/>
      <c r="AX56" s="1322"/>
      <c r="AY56" s="1322"/>
      <c r="AZ56" s="1322"/>
      <c r="BA56" s="1322"/>
      <c r="BB56" s="1320"/>
      <c r="BC56" s="1320"/>
      <c r="BD56" s="1320"/>
      <c r="BE56" s="1320"/>
      <c r="BF56" s="1320"/>
      <c r="BG56" s="1320"/>
      <c r="BH56" s="1320"/>
      <c r="BI56" s="1320"/>
      <c r="BJ56" s="1320"/>
      <c r="BK56" s="1320"/>
      <c r="BL56" s="1320"/>
      <c r="BM56" s="1320"/>
      <c r="BN56" s="1320"/>
      <c r="BO56" s="1320"/>
      <c r="BP56" s="1317"/>
      <c r="BQ56" s="1317"/>
      <c r="BR56" s="1317"/>
      <c r="BS56" s="1317"/>
      <c r="BT56" s="1317"/>
      <c r="BU56" s="1317"/>
      <c r="BV56" s="1317"/>
      <c r="BW56" s="1317"/>
      <c r="BX56" s="1317"/>
      <c r="BY56" s="1317"/>
      <c r="BZ56" s="1317"/>
      <c r="CA56" s="1317"/>
      <c r="CB56" s="1317"/>
      <c r="CC56" s="1317"/>
      <c r="CD56" s="1317"/>
      <c r="CE56" s="1317"/>
      <c r="CF56" s="1317"/>
      <c r="CG56" s="1317"/>
      <c r="CH56" s="1317"/>
      <c r="CI56" s="1317"/>
      <c r="CJ56" s="1317"/>
      <c r="CK56" s="1317"/>
      <c r="CL56" s="1317"/>
      <c r="CM56" s="1317"/>
      <c r="CN56" s="1317"/>
      <c r="CO56" s="1317"/>
      <c r="CP56" s="1317"/>
      <c r="CQ56" s="1317"/>
      <c r="CR56" s="1317"/>
      <c r="CS56" s="1317"/>
      <c r="CT56" s="1317"/>
      <c r="CU56" s="1317"/>
      <c r="CV56" s="1317"/>
      <c r="CW56" s="1317"/>
      <c r="CX56" s="1317"/>
      <c r="CY56" s="1317"/>
      <c r="CZ56" s="1317"/>
      <c r="DA56" s="1317"/>
      <c r="DB56" s="1317"/>
      <c r="DC56" s="1317"/>
    </row>
    <row r="57" spans="1:109" s="403" customFormat="1" ht="13.2" x14ac:dyDescent="0.2">
      <c r="B57" s="407"/>
      <c r="G57" s="1323"/>
      <c r="H57" s="1323"/>
      <c r="I57" s="1318"/>
      <c r="J57" s="1318"/>
      <c r="K57" s="1324"/>
      <c r="L57" s="1324"/>
      <c r="M57" s="1324"/>
      <c r="N57" s="1324"/>
      <c r="AM57" s="388"/>
      <c r="AN57" s="1322"/>
      <c r="AO57" s="1322"/>
      <c r="AP57" s="1322"/>
      <c r="AQ57" s="1322"/>
      <c r="AR57" s="1322"/>
      <c r="AS57" s="1322"/>
      <c r="AT57" s="1322"/>
      <c r="AU57" s="1322"/>
      <c r="AV57" s="1322"/>
      <c r="AW57" s="1322"/>
      <c r="AX57" s="1322"/>
      <c r="AY57" s="1322"/>
      <c r="AZ57" s="1322"/>
      <c r="BA57" s="1322"/>
      <c r="BB57" s="1320" t="s">
        <v>
598</v>
      </c>
      <c r="BC57" s="1320"/>
      <c r="BD57" s="1320"/>
      <c r="BE57" s="1320"/>
      <c r="BF57" s="1320"/>
      <c r="BG57" s="1320"/>
      <c r="BH57" s="1320"/>
      <c r="BI57" s="1320"/>
      <c r="BJ57" s="1320"/>
      <c r="BK57" s="1320"/>
      <c r="BL57" s="1320"/>
      <c r="BM57" s="1320"/>
      <c r="BN57" s="1320"/>
      <c r="BO57" s="1320"/>
      <c r="BP57" s="1317">
        <v>
60.2</v>
      </c>
      <c r="BQ57" s="1317"/>
      <c r="BR57" s="1317"/>
      <c r="BS57" s="1317"/>
      <c r="BT57" s="1317"/>
      <c r="BU57" s="1317"/>
      <c r="BV57" s="1317"/>
      <c r="BW57" s="1317"/>
      <c r="BX57" s="1317">
        <v>
56.8</v>
      </c>
      <c r="BY57" s="1317"/>
      <c r="BZ57" s="1317"/>
      <c r="CA57" s="1317"/>
      <c r="CB57" s="1317"/>
      <c r="CC57" s="1317"/>
      <c r="CD57" s="1317"/>
      <c r="CE57" s="1317"/>
      <c r="CF57" s="1317">
        <v>
56.9</v>
      </c>
      <c r="CG57" s="1317"/>
      <c r="CH57" s="1317"/>
      <c r="CI57" s="1317"/>
      <c r="CJ57" s="1317"/>
      <c r="CK57" s="1317"/>
      <c r="CL57" s="1317"/>
      <c r="CM57" s="1317"/>
      <c r="CN57" s="1317">
        <v>
57.7</v>
      </c>
      <c r="CO57" s="1317"/>
      <c r="CP57" s="1317"/>
      <c r="CQ57" s="1317"/>
      <c r="CR57" s="1317"/>
      <c r="CS57" s="1317"/>
      <c r="CT57" s="1317"/>
      <c r="CU57" s="1317"/>
      <c r="CV57" s="1317">
        <v>
56.3</v>
      </c>
      <c r="CW57" s="1317"/>
      <c r="CX57" s="1317"/>
      <c r="CY57" s="1317"/>
      <c r="CZ57" s="1317"/>
      <c r="DA57" s="1317"/>
      <c r="DB57" s="1317"/>
      <c r="DC57" s="1317"/>
      <c r="DD57" s="408"/>
      <c r="DE57" s="407"/>
    </row>
    <row r="58" spans="1:109" s="403" customFormat="1" ht="13.2" x14ac:dyDescent="0.2">
      <c r="A58" s="388"/>
      <c r="B58" s="407"/>
      <c r="G58" s="1323"/>
      <c r="H58" s="1323"/>
      <c r="I58" s="1318"/>
      <c r="J58" s="1318"/>
      <c r="K58" s="1324"/>
      <c r="L58" s="1324"/>
      <c r="M58" s="1324"/>
      <c r="N58" s="1324"/>
      <c r="AM58" s="388"/>
      <c r="AN58" s="1322"/>
      <c r="AO58" s="1322"/>
      <c r="AP58" s="1322"/>
      <c r="AQ58" s="1322"/>
      <c r="AR58" s="1322"/>
      <c r="AS58" s="1322"/>
      <c r="AT58" s="1322"/>
      <c r="AU58" s="1322"/>
      <c r="AV58" s="1322"/>
      <c r="AW58" s="1322"/>
      <c r="AX58" s="1322"/>
      <c r="AY58" s="1322"/>
      <c r="AZ58" s="1322"/>
      <c r="BA58" s="1322"/>
      <c r="BB58" s="1320"/>
      <c r="BC58" s="1320"/>
      <c r="BD58" s="1320"/>
      <c r="BE58" s="1320"/>
      <c r="BF58" s="1320"/>
      <c r="BG58" s="1320"/>
      <c r="BH58" s="1320"/>
      <c r="BI58" s="1320"/>
      <c r="BJ58" s="1320"/>
      <c r="BK58" s="1320"/>
      <c r="BL58" s="1320"/>
      <c r="BM58" s="1320"/>
      <c r="BN58" s="1320"/>
      <c r="BO58" s="1320"/>
      <c r="BP58" s="1317"/>
      <c r="BQ58" s="1317"/>
      <c r="BR58" s="1317"/>
      <c r="BS58" s="1317"/>
      <c r="BT58" s="1317"/>
      <c r="BU58" s="1317"/>
      <c r="BV58" s="1317"/>
      <c r="BW58" s="1317"/>
      <c r="BX58" s="1317"/>
      <c r="BY58" s="1317"/>
      <c r="BZ58" s="1317"/>
      <c r="CA58" s="1317"/>
      <c r="CB58" s="1317"/>
      <c r="CC58" s="1317"/>
      <c r="CD58" s="1317"/>
      <c r="CE58" s="1317"/>
      <c r="CF58" s="1317"/>
      <c r="CG58" s="1317"/>
      <c r="CH58" s="1317"/>
      <c r="CI58" s="1317"/>
      <c r="CJ58" s="1317"/>
      <c r="CK58" s="1317"/>
      <c r="CL58" s="1317"/>
      <c r="CM58" s="1317"/>
      <c r="CN58" s="1317"/>
      <c r="CO58" s="1317"/>
      <c r="CP58" s="1317"/>
      <c r="CQ58" s="1317"/>
      <c r="CR58" s="1317"/>
      <c r="CS58" s="1317"/>
      <c r="CT58" s="1317"/>
      <c r="CU58" s="1317"/>
      <c r="CV58" s="1317"/>
      <c r="CW58" s="1317"/>
      <c r="CX58" s="1317"/>
      <c r="CY58" s="1317"/>
      <c r="CZ58" s="1317"/>
      <c r="DA58" s="1317"/>
      <c r="DB58" s="1317"/>
      <c r="DC58" s="1317"/>
      <c r="DD58" s="408"/>
      <c r="DE58" s="407"/>
    </row>
    <row r="59" spans="1:109" s="403" customFormat="1" ht="13.2"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2"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2"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2"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2" x14ac:dyDescent="0.2">
      <c r="B63" s="414" t="s">
        <v>
600</v>
      </c>
    </row>
    <row r="64" spans="1:109" ht="13.2" x14ac:dyDescent="0.2">
      <c r="B64" s="395"/>
      <c r="G64" s="402"/>
      <c r="I64" s="415"/>
      <c r="J64" s="415"/>
      <c r="K64" s="415"/>
      <c r="L64" s="415"/>
      <c r="M64" s="415"/>
      <c r="N64" s="416"/>
      <c r="AM64" s="402"/>
      <c r="AN64" s="402" t="s">
        <v>
593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2" x14ac:dyDescent="0.2">
      <c r="B65" s="395"/>
      <c r="AN65" s="1329" t="s">
        <v>
601</v>
      </c>
      <c r="AO65" s="1330"/>
      <c r="AP65" s="1330"/>
      <c r="AQ65" s="1330"/>
      <c r="AR65" s="1330"/>
      <c r="AS65" s="1330"/>
      <c r="AT65" s="1330"/>
      <c r="AU65" s="1330"/>
      <c r="AV65" s="1330"/>
      <c r="AW65" s="1330"/>
      <c r="AX65" s="1330"/>
      <c r="AY65" s="1330"/>
      <c r="AZ65" s="1330"/>
      <c r="BA65" s="1330"/>
      <c r="BB65" s="1330"/>
      <c r="BC65" s="1330"/>
      <c r="BD65" s="1330"/>
      <c r="BE65" s="1330"/>
      <c r="BF65" s="1330"/>
      <c r="BG65" s="1330"/>
      <c r="BH65" s="1330"/>
      <c r="BI65" s="1330"/>
      <c r="BJ65" s="1330"/>
      <c r="BK65" s="1330"/>
      <c r="BL65" s="1330"/>
      <c r="BM65" s="1330"/>
      <c r="BN65" s="1330"/>
      <c r="BO65" s="1330"/>
      <c r="BP65" s="1330"/>
      <c r="BQ65" s="1330"/>
      <c r="BR65" s="1330"/>
      <c r="BS65" s="1330"/>
      <c r="BT65" s="1330"/>
      <c r="BU65" s="1330"/>
      <c r="BV65" s="1330"/>
      <c r="BW65" s="1330"/>
      <c r="BX65" s="1330"/>
      <c r="BY65" s="1330"/>
      <c r="BZ65" s="1330"/>
      <c r="CA65" s="1330"/>
      <c r="CB65" s="1330"/>
      <c r="CC65" s="1330"/>
      <c r="CD65" s="1330"/>
      <c r="CE65" s="1330"/>
      <c r="CF65" s="1330"/>
      <c r="CG65" s="1330"/>
      <c r="CH65" s="1330"/>
      <c r="CI65" s="1330"/>
      <c r="CJ65" s="1330"/>
      <c r="CK65" s="1330"/>
      <c r="CL65" s="1330"/>
      <c r="CM65" s="1330"/>
      <c r="CN65" s="1330"/>
      <c r="CO65" s="1330"/>
      <c r="CP65" s="1330"/>
      <c r="CQ65" s="1330"/>
      <c r="CR65" s="1330"/>
      <c r="CS65" s="1330"/>
      <c r="CT65" s="1330"/>
      <c r="CU65" s="1330"/>
      <c r="CV65" s="1330"/>
      <c r="CW65" s="1330"/>
      <c r="CX65" s="1330"/>
      <c r="CY65" s="1330"/>
      <c r="CZ65" s="1330"/>
      <c r="DA65" s="1330"/>
      <c r="DB65" s="1330"/>
      <c r="DC65" s="1331"/>
    </row>
    <row r="66" spans="2:107" ht="13.2" x14ac:dyDescent="0.2">
      <c r="B66" s="395"/>
      <c r="AN66" s="1332"/>
      <c r="AO66" s="1333"/>
      <c r="AP66" s="1333"/>
      <c r="AQ66" s="1333"/>
      <c r="AR66" s="1333"/>
      <c r="AS66" s="1333"/>
      <c r="AT66" s="1333"/>
      <c r="AU66" s="1333"/>
      <c r="AV66" s="1333"/>
      <c r="AW66" s="1333"/>
      <c r="AX66" s="1333"/>
      <c r="AY66" s="1333"/>
      <c r="AZ66" s="1333"/>
      <c r="BA66" s="1333"/>
      <c r="BB66" s="1333"/>
      <c r="BC66" s="1333"/>
      <c r="BD66" s="1333"/>
      <c r="BE66" s="1333"/>
      <c r="BF66" s="1333"/>
      <c r="BG66" s="1333"/>
      <c r="BH66" s="1333"/>
      <c r="BI66" s="1333"/>
      <c r="BJ66" s="1333"/>
      <c r="BK66" s="1333"/>
      <c r="BL66" s="1333"/>
      <c r="BM66" s="1333"/>
      <c r="BN66" s="1333"/>
      <c r="BO66" s="1333"/>
      <c r="BP66" s="1333"/>
      <c r="BQ66" s="1333"/>
      <c r="BR66" s="1333"/>
      <c r="BS66" s="1333"/>
      <c r="BT66" s="1333"/>
      <c r="BU66" s="1333"/>
      <c r="BV66" s="1333"/>
      <c r="BW66" s="1333"/>
      <c r="BX66" s="1333"/>
      <c r="BY66" s="1333"/>
      <c r="BZ66" s="1333"/>
      <c r="CA66" s="1333"/>
      <c r="CB66" s="1333"/>
      <c r="CC66" s="1333"/>
      <c r="CD66" s="1333"/>
      <c r="CE66" s="1333"/>
      <c r="CF66" s="1333"/>
      <c r="CG66" s="1333"/>
      <c r="CH66" s="1333"/>
      <c r="CI66" s="1333"/>
      <c r="CJ66" s="1333"/>
      <c r="CK66" s="1333"/>
      <c r="CL66" s="1333"/>
      <c r="CM66" s="1333"/>
      <c r="CN66" s="1333"/>
      <c r="CO66" s="1333"/>
      <c r="CP66" s="1333"/>
      <c r="CQ66" s="1333"/>
      <c r="CR66" s="1333"/>
      <c r="CS66" s="1333"/>
      <c r="CT66" s="1333"/>
      <c r="CU66" s="1333"/>
      <c r="CV66" s="1333"/>
      <c r="CW66" s="1333"/>
      <c r="CX66" s="1333"/>
      <c r="CY66" s="1333"/>
      <c r="CZ66" s="1333"/>
      <c r="DA66" s="1333"/>
      <c r="DB66" s="1333"/>
      <c r="DC66" s="1334"/>
    </row>
    <row r="67" spans="2:107" ht="13.2" x14ac:dyDescent="0.2">
      <c r="B67" s="395"/>
      <c r="AN67" s="1332"/>
      <c r="AO67" s="1333"/>
      <c r="AP67" s="1333"/>
      <c r="AQ67" s="1333"/>
      <c r="AR67" s="1333"/>
      <c r="AS67" s="1333"/>
      <c r="AT67" s="1333"/>
      <c r="AU67" s="1333"/>
      <c r="AV67" s="1333"/>
      <c r="AW67" s="1333"/>
      <c r="AX67" s="1333"/>
      <c r="AY67" s="1333"/>
      <c r="AZ67" s="1333"/>
      <c r="BA67" s="1333"/>
      <c r="BB67" s="1333"/>
      <c r="BC67" s="1333"/>
      <c r="BD67" s="1333"/>
      <c r="BE67" s="1333"/>
      <c r="BF67" s="1333"/>
      <c r="BG67" s="1333"/>
      <c r="BH67" s="1333"/>
      <c r="BI67" s="1333"/>
      <c r="BJ67" s="1333"/>
      <c r="BK67" s="1333"/>
      <c r="BL67" s="1333"/>
      <c r="BM67" s="1333"/>
      <c r="BN67" s="1333"/>
      <c r="BO67" s="1333"/>
      <c r="BP67" s="1333"/>
      <c r="BQ67" s="1333"/>
      <c r="BR67" s="1333"/>
      <c r="BS67" s="1333"/>
      <c r="BT67" s="1333"/>
      <c r="BU67" s="1333"/>
      <c r="BV67" s="1333"/>
      <c r="BW67" s="1333"/>
      <c r="BX67" s="1333"/>
      <c r="BY67" s="1333"/>
      <c r="BZ67" s="1333"/>
      <c r="CA67" s="1333"/>
      <c r="CB67" s="1333"/>
      <c r="CC67" s="1333"/>
      <c r="CD67" s="1333"/>
      <c r="CE67" s="1333"/>
      <c r="CF67" s="1333"/>
      <c r="CG67" s="1333"/>
      <c r="CH67" s="1333"/>
      <c r="CI67" s="1333"/>
      <c r="CJ67" s="1333"/>
      <c r="CK67" s="1333"/>
      <c r="CL67" s="1333"/>
      <c r="CM67" s="1333"/>
      <c r="CN67" s="1333"/>
      <c r="CO67" s="1333"/>
      <c r="CP67" s="1333"/>
      <c r="CQ67" s="1333"/>
      <c r="CR67" s="1333"/>
      <c r="CS67" s="1333"/>
      <c r="CT67" s="1333"/>
      <c r="CU67" s="1333"/>
      <c r="CV67" s="1333"/>
      <c r="CW67" s="1333"/>
      <c r="CX67" s="1333"/>
      <c r="CY67" s="1333"/>
      <c r="CZ67" s="1333"/>
      <c r="DA67" s="1333"/>
      <c r="DB67" s="1333"/>
      <c r="DC67" s="1334"/>
    </row>
    <row r="68" spans="2:107" ht="13.2" x14ac:dyDescent="0.2">
      <c r="B68" s="395"/>
      <c r="AN68" s="1332"/>
      <c r="AO68" s="1333"/>
      <c r="AP68" s="1333"/>
      <c r="AQ68" s="1333"/>
      <c r="AR68" s="1333"/>
      <c r="AS68" s="1333"/>
      <c r="AT68" s="1333"/>
      <c r="AU68" s="1333"/>
      <c r="AV68" s="1333"/>
      <c r="AW68" s="1333"/>
      <c r="AX68" s="1333"/>
      <c r="AY68" s="1333"/>
      <c r="AZ68" s="1333"/>
      <c r="BA68" s="1333"/>
      <c r="BB68" s="1333"/>
      <c r="BC68" s="1333"/>
      <c r="BD68" s="1333"/>
      <c r="BE68" s="1333"/>
      <c r="BF68" s="1333"/>
      <c r="BG68" s="1333"/>
      <c r="BH68" s="1333"/>
      <c r="BI68" s="1333"/>
      <c r="BJ68" s="1333"/>
      <c r="BK68" s="1333"/>
      <c r="BL68" s="1333"/>
      <c r="BM68" s="1333"/>
      <c r="BN68" s="1333"/>
      <c r="BO68" s="1333"/>
      <c r="BP68" s="1333"/>
      <c r="BQ68" s="1333"/>
      <c r="BR68" s="1333"/>
      <c r="BS68" s="1333"/>
      <c r="BT68" s="1333"/>
      <c r="BU68" s="1333"/>
      <c r="BV68" s="1333"/>
      <c r="BW68" s="1333"/>
      <c r="BX68" s="1333"/>
      <c r="BY68" s="1333"/>
      <c r="BZ68" s="1333"/>
      <c r="CA68" s="1333"/>
      <c r="CB68" s="1333"/>
      <c r="CC68" s="1333"/>
      <c r="CD68" s="1333"/>
      <c r="CE68" s="1333"/>
      <c r="CF68" s="1333"/>
      <c r="CG68" s="1333"/>
      <c r="CH68" s="1333"/>
      <c r="CI68" s="1333"/>
      <c r="CJ68" s="1333"/>
      <c r="CK68" s="1333"/>
      <c r="CL68" s="1333"/>
      <c r="CM68" s="1333"/>
      <c r="CN68" s="1333"/>
      <c r="CO68" s="1333"/>
      <c r="CP68" s="1333"/>
      <c r="CQ68" s="1333"/>
      <c r="CR68" s="1333"/>
      <c r="CS68" s="1333"/>
      <c r="CT68" s="1333"/>
      <c r="CU68" s="1333"/>
      <c r="CV68" s="1333"/>
      <c r="CW68" s="1333"/>
      <c r="CX68" s="1333"/>
      <c r="CY68" s="1333"/>
      <c r="CZ68" s="1333"/>
      <c r="DA68" s="1333"/>
      <c r="DB68" s="1333"/>
      <c r="DC68" s="1334"/>
    </row>
    <row r="69" spans="2:107" ht="13.2" x14ac:dyDescent="0.2">
      <c r="B69" s="395"/>
      <c r="AN69" s="1335"/>
      <c r="AO69" s="1336"/>
      <c r="AP69" s="1336"/>
      <c r="AQ69" s="1336"/>
      <c r="AR69" s="1336"/>
      <c r="AS69" s="1336"/>
      <c r="AT69" s="1336"/>
      <c r="AU69" s="1336"/>
      <c r="AV69" s="1336"/>
      <c r="AW69" s="1336"/>
      <c r="AX69" s="1336"/>
      <c r="AY69" s="1336"/>
      <c r="AZ69" s="1336"/>
      <c r="BA69" s="1336"/>
      <c r="BB69" s="1336"/>
      <c r="BC69" s="1336"/>
      <c r="BD69" s="1336"/>
      <c r="BE69" s="1336"/>
      <c r="BF69" s="1336"/>
      <c r="BG69" s="1336"/>
      <c r="BH69" s="1336"/>
      <c r="BI69" s="1336"/>
      <c r="BJ69" s="1336"/>
      <c r="BK69" s="1336"/>
      <c r="BL69" s="1336"/>
      <c r="BM69" s="1336"/>
      <c r="BN69" s="1336"/>
      <c r="BO69" s="1336"/>
      <c r="BP69" s="1336"/>
      <c r="BQ69" s="1336"/>
      <c r="BR69" s="1336"/>
      <c r="BS69" s="1336"/>
      <c r="BT69" s="1336"/>
      <c r="BU69" s="1336"/>
      <c r="BV69" s="1336"/>
      <c r="BW69" s="1336"/>
      <c r="BX69" s="1336"/>
      <c r="BY69" s="1336"/>
      <c r="BZ69" s="1336"/>
      <c r="CA69" s="1336"/>
      <c r="CB69" s="1336"/>
      <c r="CC69" s="1336"/>
      <c r="CD69" s="1336"/>
      <c r="CE69" s="1336"/>
      <c r="CF69" s="1336"/>
      <c r="CG69" s="1336"/>
      <c r="CH69" s="1336"/>
      <c r="CI69" s="1336"/>
      <c r="CJ69" s="1336"/>
      <c r="CK69" s="1336"/>
      <c r="CL69" s="1336"/>
      <c r="CM69" s="1336"/>
      <c r="CN69" s="1336"/>
      <c r="CO69" s="1336"/>
      <c r="CP69" s="1336"/>
      <c r="CQ69" s="1336"/>
      <c r="CR69" s="1336"/>
      <c r="CS69" s="1336"/>
      <c r="CT69" s="1336"/>
      <c r="CU69" s="1336"/>
      <c r="CV69" s="1336"/>
      <c r="CW69" s="1336"/>
      <c r="CX69" s="1336"/>
      <c r="CY69" s="1336"/>
      <c r="CZ69" s="1336"/>
      <c r="DA69" s="1336"/>
      <c r="DB69" s="1336"/>
      <c r="DC69" s="1337"/>
    </row>
    <row r="70" spans="2:107" ht="13.2"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2" x14ac:dyDescent="0.2">
      <c r="B71" s="395"/>
      <c r="G71" s="420"/>
      <c r="I71" s="421"/>
      <c r="J71" s="418"/>
      <c r="K71" s="418"/>
      <c r="L71" s="419"/>
      <c r="M71" s="418"/>
      <c r="N71" s="419"/>
      <c r="AM71" s="420"/>
      <c r="AN71" s="388" t="s">
        <v>
595</v>
      </c>
    </row>
    <row r="72" spans="2:107" ht="13.2" x14ac:dyDescent="0.2">
      <c r="B72" s="395"/>
      <c r="G72" s="1323"/>
      <c r="H72" s="1323"/>
      <c r="I72" s="1323"/>
      <c r="J72" s="1323"/>
      <c r="K72" s="405"/>
      <c r="L72" s="405"/>
      <c r="M72" s="406"/>
      <c r="N72" s="406"/>
      <c r="AN72" s="1326"/>
      <c r="AO72" s="1327"/>
      <c r="AP72" s="1327"/>
      <c r="AQ72" s="1327"/>
      <c r="AR72" s="1327"/>
      <c r="AS72" s="1327"/>
      <c r="AT72" s="1327"/>
      <c r="AU72" s="1327"/>
      <c r="AV72" s="1327"/>
      <c r="AW72" s="1327"/>
      <c r="AX72" s="1327"/>
      <c r="AY72" s="1327"/>
      <c r="AZ72" s="1327"/>
      <c r="BA72" s="1327"/>
      <c r="BB72" s="1327"/>
      <c r="BC72" s="1327"/>
      <c r="BD72" s="1327"/>
      <c r="BE72" s="1327"/>
      <c r="BF72" s="1327"/>
      <c r="BG72" s="1327"/>
      <c r="BH72" s="1327"/>
      <c r="BI72" s="1327"/>
      <c r="BJ72" s="1327"/>
      <c r="BK72" s="1327"/>
      <c r="BL72" s="1327"/>
      <c r="BM72" s="1327"/>
      <c r="BN72" s="1327"/>
      <c r="BO72" s="1328"/>
      <c r="BP72" s="1322" t="s">
        <v>
549</v>
      </c>
      <c r="BQ72" s="1322"/>
      <c r="BR72" s="1322"/>
      <c r="BS72" s="1322"/>
      <c r="BT72" s="1322"/>
      <c r="BU72" s="1322"/>
      <c r="BV72" s="1322"/>
      <c r="BW72" s="1322"/>
      <c r="BX72" s="1322" t="s">
        <v>
550</v>
      </c>
      <c r="BY72" s="1322"/>
      <c r="BZ72" s="1322"/>
      <c r="CA72" s="1322"/>
      <c r="CB72" s="1322"/>
      <c r="CC72" s="1322"/>
      <c r="CD72" s="1322"/>
      <c r="CE72" s="1322"/>
      <c r="CF72" s="1322" t="s">
        <v>
551</v>
      </c>
      <c r="CG72" s="1322"/>
      <c r="CH72" s="1322"/>
      <c r="CI72" s="1322"/>
      <c r="CJ72" s="1322"/>
      <c r="CK72" s="1322"/>
      <c r="CL72" s="1322"/>
      <c r="CM72" s="1322"/>
      <c r="CN72" s="1322" t="s">
        <v>
552</v>
      </c>
      <c r="CO72" s="1322"/>
      <c r="CP72" s="1322"/>
      <c r="CQ72" s="1322"/>
      <c r="CR72" s="1322"/>
      <c r="CS72" s="1322"/>
      <c r="CT72" s="1322"/>
      <c r="CU72" s="1322"/>
      <c r="CV72" s="1322" t="s">
        <v>
553</v>
      </c>
      <c r="CW72" s="1322"/>
      <c r="CX72" s="1322"/>
      <c r="CY72" s="1322"/>
      <c r="CZ72" s="1322"/>
      <c r="DA72" s="1322"/>
      <c r="DB72" s="1322"/>
      <c r="DC72" s="1322"/>
    </row>
    <row r="73" spans="2:107" ht="13.2" x14ac:dyDescent="0.2">
      <c r="B73" s="395"/>
      <c r="G73" s="1325"/>
      <c r="H73" s="1325"/>
      <c r="I73" s="1325"/>
      <c r="J73" s="1325"/>
      <c r="K73" s="1321"/>
      <c r="L73" s="1321"/>
      <c r="M73" s="1321"/>
      <c r="N73" s="1321"/>
      <c r="AM73" s="404"/>
      <c r="AN73" s="1320" t="s">
        <v>
596</v>
      </c>
      <c r="AO73" s="1320"/>
      <c r="AP73" s="1320"/>
      <c r="AQ73" s="1320"/>
      <c r="AR73" s="1320"/>
      <c r="AS73" s="1320"/>
      <c r="AT73" s="1320"/>
      <c r="AU73" s="1320"/>
      <c r="AV73" s="1320"/>
      <c r="AW73" s="1320"/>
      <c r="AX73" s="1320"/>
      <c r="AY73" s="1320"/>
      <c r="AZ73" s="1320"/>
      <c r="BA73" s="1320"/>
      <c r="BB73" s="1320" t="s">
        <v>
597</v>
      </c>
      <c r="BC73" s="1320"/>
      <c r="BD73" s="1320"/>
      <c r="BE73" s="1320"/>
      <c r="BF73" s="1320"/>
      <c r="BG73" s="1320"/>
      <c r="BH73" s="1320"/>
      <c r="BI73" s="1320"/>
      <c r="BJ73" s="1320"/>
      <c r="BK73" s="1320"/>
      <c r="BL73" s="1320"/>
      <c r="BM73" s="1320"/>
      <c r="BN73" s="1320"/>
      <c r="BO73" s="1320"/>
      <c r="BP73" s="1317"/>
      <c r="BQ73" s="1317"/>
      <c r="BR73" s="1317"/>
      <c r="BS73" s="1317"/>
      <c r="BT73" s="1317"/>
      <c r="BU73" s="1317"/>
      <c r="BV73" s="1317"/>
      <c r="BW73" s="1317"/>
      <c r="BX73" s="1317"/>
      <c r="BY73" s="1317"/>
      <c r="BZ73" s="1317"/>
      <c r="CA73" s="1317"/>
      <c r="CB73" s="1317"/>
      <c r="CC73" s="1317"/>
      <c r="CD73" s="1317"/>
      <c r="CE73" s="1317"/>
      <c r="CF73" s="1317"/>
      <c r="CG73" s="1317"/>
      <c r="CH73" s="1317"/>
      <c r="CI73" s="1317"/>
      <c r="CJ73" s="1317"/>
      <c r="CK73" s="1317"/>
      <c r="CL73" s="1317"/>
      <c r="CM73" s="1317"/>
      <c r="CN73" s="1317"/>
      <c r="CO73" s="1317"/>
      <c r="CP73" s="1317"/>
      <c r="CQ73" s="1317"/>
      <c r="CR73" s="1317"/>
      <c r="CS73" s="1317"/>
      <c r="CT73" s="1317"/>
      <c r="CU73" s="1317"/>
      <c r="CV73" s="1317"/>
      <c r="CW73" s="1317"/>
      <c r="CX73" s="1317"/>
      <c r="CY73" s="1317"/>
      <c r="CZ73" s="1317"/>
      <c r="DA73" s="1317"/>
      <c r="DB73" s="1317"/>
      <c r="DC73" s="1317"/>
    </row>
    <row r="74" spans="2:107" ht="13.2" x14ac:dyDescent="0.2">
      <c r="B74" s="395"/>
      <c r="G74" s="1325"/>
      <c r="H74" s="1325"/>
      <c r="I74" s="1325"/>
      <c r="J74" s="1325"/>
      <c r="K74" s="1321"/>
      <c r="L74" s="1321"/>
      <c r="M74" s="1321"/>
      <c r="N74" s="1321"/>
      <c r="AM74" s="404"/>
      <c r="AN74" s="1320"/>
      <c r="AO74" s="1320"/>
      <c r="AP74" s="1320"/>
      <c r="AQ74" s="1320"/>
      <c r="AR74" s="1320"/>
      <c r="AS74" s="1320"/>
      <c r="AT74" s="1320"/>
      <c r="AU74" s="1320"/>
      <c r="AV74" s="1320"/>
      <c r="AW74" s="1320"/>
      <c r="AX74" s="1320"/>
      <c r="AY74" s="1320"/>
      <c r="AZ74" s="1320"/>
      <c r="BA74" s="1320"/>
      <c r="BB74" s="1320"/>
      <c r="BC74" s="1320"/>
      <c r="BD74" s="1320"/>
      <c r="BE74" s="1320"/>
      <c r="BF74" s="1320"/>
      <c r="BG74" s="1320"/>
      <c r="BH74" s="1320"/>
      <c r="BI74" s="1320"/>
      <c r="BJ74" s="1320"/>
      <c r="BK74" s="1320"/>
      <c r="BL74" s="1320"/>
      <c r="BM74" s="1320"/>
      <c r="BN74" s="1320"/>
      <c r="BO74" s="1320"/>
      <c r="BP74" s="1317"/>
      <c r="BQ74" s="1317"/>
      <c r="BR74" s="1317"/>
      <c r="BS74" s="1317"/>
      <c r="BT74" s="1317"/>
      <c r="BU74" s="1317"/>
      <c r="BV74" s="1317"/>
      <c r="BW74" s="1317"/>
      <c r="BX74" s="1317"/>
      <c r="BY74" s="1317"/>
      <c r="BZ74" s="1317"/>
      <c r="CA74" s="1317"/>
      <c r="CB74" s="1317"/>
      <c r="CC74" s="1317"/>
      <c r="CD74" s="1317"/>
      <c r="CE74" s="1317"/>
      <c r="CF74" s="1317"/>
      <c r="CG74" s="1317"/>
      <c r="CH74" s="1317"/>
      <c r="CI74" s="1317"/>
      <c r="CJ74" s="1317"/>
      <c r="CK74" s="1317"/>
      <c r="CL74" s="1317"/>
      <c r="CM74" s="1317"/>
      <c r="CN74" s="1317"/>
      <c r="CO74" s="1317"/>
      <c r="CP74" s="1317"/>
      <c r="CQ74" s="1317"/>
      <c r="CR74" s="1317"/>
      <c r="CS74" s="1317"/>
      <c r="CT74" s="1317"/>
      <c r="CU74" s="1317"/>
      <c r="CV74" s="1317"/>
      <c r="CW74" s="1317"/>
      <c r="CX74" s="1317"/>
      <c r="CY74" s="1317"/>
      <c r="CZ74" s="1317"/>
      <c r="DA74" s="1317"/>
      <c r="DB74" s="1317"/>
      <c r="DC74" s="1317"/>
    </row>
    <row r="75" spans="2:107" ht="13.2" x14ac:dyDescent="0.2">
      <c r="B75" s="395"/>
      <c r="G75" s="1325"/>
      <c r="H75" s="1325"/>
      <c r="I75" s="1323"/>
      <c r="J75" s="1323"/>
      <c r="K75" s="1324"/>
      <c r="L75" s="1324"/>
      <c r="M75" s="1324"/>
      <c r="N75" s="1324"/>
      <c r="AM75" s="404"/>
      <c r="AN75" s="1320"/>
      <c r="AO75" s="1320"/>
      <c r="AP75" s="1320"/>
      <c r="AQ75" s="1320"/>
      <c r="AR75" s="1320"/>
      <c r="AS75" s="1320"/>
      <c r="AT75" s="1320"/>
      <c r="AU75" s="1320"/>
      <c r="AV75" s="1320"/>
      <c r="AW75" s="1320"/>
      <c r="AX75" s="1320"/>
      <c r="AY75" s="1320"/>
      <c r="AZ75" s="1320"/>
      <c r="BA75" s="1320"/>
      <c r="BB75" s="1320" t="s">
        <v>
602</v>
      </c>
      <c r="BC75" s="1320"/>
      <c r="BD75" s="1320"/>
      <c r="BE75" s="1320"/>
      <c r="BF75" s="1320"/>
      <c r="BG75" s="1320"/>
      <c r="BH75" s="1320"/>
      <c r="BI75" s="1320"/>
      <c r="BJ75" s="1320"/>
      <c r="BK75" s="1320"/>
      <c r="BL75" s="1320"/>
      <c r="BM75" s="1320"/>
      <c r="BN75" s="1320"/>
      <c r="BO75" s="1320"/>
      <c r="BP75" s="1317">
        <v>
-3</v>
      </c>
      <c r="BQ75" s="1317"/>
      <c r="BR75" s="1317"/>
      <c r="BS75" s="1317"/>
      <c r="BT75" s="1317"/>
      <c r="BU75" s="1317"/>
      <c r="BV75" s="1317"/>
      <c r="BW75" s="1317"/>
      <c r="BX75" s="1317">
        <v>
-4</v>
      </c>
      <c r="BY75" s="1317"/>
      <c r="BZ75" s="1317"/>
      <c r="CA75" s="1317"/>
      <c r="CB75" s="1317"/>
      <c r="CC75" s="1317"/>
      <c r="CD75" s="1317"/>
      <c r="CE75" s="1317"/>
      <c r="CF75" s="1317">
        <v>
-4.2</v>
      </c>
      <c r="CG75" s="1317"/>
      <c r="CH75" s="1317"/>
      <c r="CI75" s="1317"/>
      <c r="CJ75" s="1317"/>
      <c r="CK75" s="1317"/>
      <c r="CL75" s="1317"/>
      <c r="CM75" s="1317"/>
      <c r="CN75" s="1317">
        <v>
-4</v>
      </c>
      <c r="CO75" s="1317"/>
      <c r="CP75" s="1317"/>
      <c r="CQ75" s="1317"/>
      <c r="CR75" s="1317"/>
      <c r="CS75" s="1317"/>
      <c r="CT75" s="1317"/>
      <c r="CU75" s="1317"/>
      <c r="CV75" s="1317">
        <v>
-3.6</v>
      </c>
      <c r="CW75" s="1317"/>
      <c r="CX75" s="1317"/>
      <c r="CY75" s="1317"/>
      <c r="CZ75" s="1317"/>
      <c r="DA75" s="1317"/>
      <c r="DB75" s="1317"/>
      <c r="DC75" s="1317"/>
    </row>
    <row r="76" spans="2:107" ht="13.2" x14ac:dyDescent="0.2">
      <c r="B76" s="395"/>
      <c r="G76" s="1325"/>
      <c r="H76" s="1325"/>
      <c r="I76" s="1323"/>
      <c r="J76" s="1323"/>
      <c r="K76" s="1324"/>
      <c r="L76" s="1324"/>
      <c r="M76" s="1324"/>
      <c r="N76" s="1324"/>
      <c r="AM76" s="404"/>
      <c r="AN76" s="1320"/>
      <c r="AO76" s="1320"/>
      <c r="AP76" s="1320"/>
      <c r="AQ76" s="1320"/>
      <c r="AR76" s="1320"/>
      <c r="AS76" s="1320"/>
      <c r="AT76" s="1320"/>
      <c r="AU76" s="1320"/>
      <c r="AV76" s="1320"/>
      <c r="AW76" s="1320"/>
      <c r="AX76" s="1320"/>
      <c r="AY76" s="1320"/>
      <c r="AZ76" s="1320"/>
      <c r="BA76" s="1320"/>
      <c r="BB76" s="1320"/>
      <c r="BC76" s="1320"/>
      <c r="BD76" s="1320"/>
      <c r="BE76" s="1320"/>
      <c r="BF76" s="1320"/>
      <c r="BG76" s="1320"/>
      <c r="BH76" s="1320"/>
      <c r="BI76" s="1320"/>
      <c r="BJ76" s="1320"/>
      <c r="BK76" s="1320"/>
      <c r="BL76" s="1320"/>
      <c r="BM76" s="1320"/>
      <c r="BN76" s="1320"/>
      <c r="BO76" s="1320"/>
      <c r="BP76" s="1317"/>
      <c r="BQ76" s="1317"/>
      <c r="BR76" s="1317"/>
      <c r="BS76" s="1317"/>
      <c r="BT76" s="1317"/>
      <c r="BU76" s="1317"/>
      <c r="BV76" s="1317"/>
      <c r="BW76" s="1317"/>
      <c r="BX76" s="1317"/>
      <c r="BY76" s="1317"/>
      <c r="BZ76" s="1317"/>
      <c r="CA76" s="1317"/>
      <c r="CB76" s="1317"/>
      <c r="CC76" s="1317"/>
      <c r="CD76" s="1317"/>
      <c r="CE76" s="1317"/>
      <c r="CF76" s="1317"/>
      <c r="CG76" s="1317"/>
      <c r="CH76" s="1317"/>
      <c r="CI76" s="1317"/>
      <c r="CJ76" s="1317"/>
      <c r="CK76" s="1317"/>
      <c r="CL76" s="1317"/>
      <c r="CM76" s="1317"/>
      <c r="CN76" s="1317"/>
      <c r="CO76" s="1317"/>
      <c r="CP76" s="1317"/>
      <c r="CQ76" s="1317"/>
      <c r="CR76" s="1317"/>
      <c r="CS76" s="1317"/>
      <c r="CT76" s="1317"/>
      <c r="CU76" s="1317"/>
      <c r="CV76" s="1317"/>
      <c r="CW76" s="1317"/>
      <c r="CX76" s="1317"/>
      <c r="CY76" s="1317"/>
      <c r="CZ76" s="1317"/>
      <c r="DA76" s="1317"/>
      <c r="DB76" s="1317"/>
      <c r="DC76" s="1317"/>
    </row>
    <row r="77" spans="2:107" ht="13.2" x14ac:dyDescent="0.2">
      <c r="B77" s="395"/>
      <c r="G77" s="1323"/>
      <c r="H77" s="1323"/>
      <c r="I77" s="1323"/>
      <c r="J77" s="1323"/>
      <c r="K77" s="1321"/>
      <c r="L77" s="1321"/>
      <c r="M77" s="1321"/>
      <c r="N77" s="1321"/>
      <c r="AN77" s="1322" t="s">
        <v>
599</v>
      </c>
      <c r="AO77" s="1322"/>
      <c r="AP77" s="1322"/>
      <c r="AQ77" s="1322"/>
      <c r="AR77" s="1322"/>
      <c r="AS77" s="1322"/>
      <c r="AT77" s="1322"/>
      <c r="AU77" s="1322"/>
      <c r="AV77" s="1322"/>
      <c r="AW77" s="1322"/>
      <c r="AX77" s="1322"/>
      <c r="AY77" s="1322"/>
      <c r="AZ77" s="1322"/>
      <c r="BA77" s="1322"/>
      <c r="BB77" s="1320" t="s">
        <v>
597</v>
      </c>
      <c r="BC77" s="1320"/>
      <c r="BD77" s="1320"/>
      <c r="BE77" s="1320"/>
      <c r="BF77" s="1320"/>
      <c r="BG77" s="1320"/>
      <c r="BH77" s="1320"/>
      <c r="BI77" s="1320"/>
      <c r="BJ77" s="1320"/>
      <c r="BK77" s="1320"/>
      <c r="BL77" s="1320"/>
      <c r="BM77" s="1320"/>
      <c r="BN77" s="1320"/>
      <c r="BO77" s="1320"/>
      <c r="BP77" s="1317">
        <v>
0</v>
      </c>
      <c r="BQ77" s="1317"/>
      <c r="BR77" s="1317"/>
      <c r="BS77" s="1317"/>
      <c r="BT77" s="1317"/>
      <c r="BU77" s="1317"/>
      <c r="BV77" s="1317"/>
      <c r="BW77" s="1317"/>
      <c r="BX77" s="1317">
        <v>
0</v>
      </c>
      <c r="BY77" s="1317"/>
      <c r="BZ77" s="1317"/>
      <c r="CA77" s="1317"/>
      <c r="CB77" s="1317"/>
      <c r="CC77" s="1317"/>
      <c r="CD77" s="1317"/>
      <c r="CE77" s="1317"/>
      <c r="CF77" s="1317">
        <v>
0</v>
      </c>
      <c r="CG77" s="1317"/>
      <c r="CH77" s="1317"/>
      <c r="CI77" s="1317"/>
      <c r="CJ77" s="1317"/>
      <c r="CK77" s="1317"/>
      <c r="CL77" s="1317"/>
      <c r="CM77" s="1317"/>
      <c r="CN77" s="1317">
        <v>
0</v>
      </c>
      <c r="CO77" s="1317"/>
      <c r="CP77" s="1317"/>
      <c r="CQ77" s="1317"/>
      <c r="CR77" s="1317"/>
      <c r="CS77" s="1317"/>
      <c r="CT77" s="1317"/>
      <c r="CU77" s="1317"/>
      <c r="CV77" s="1317">
        <v>
0</v>
      </c>
      <c r="CW77" s="1317"/>
      <c r="CX77" s="1317"/>
      <c r="CY77" s="1317"/>
      <c r="CZ77" s="1317"/>
      <c r="DA77" s="1317"/>
      <c r="DB77" s="1317"/>
      <c r="DC77" s="1317"/>
    </row>
    <row r="78" spans="2:107" ht="13.2" x14ac:dyDescent="0.2">
      <c r="B78" s="395"/>
      <c r="G78" s="1323"/>
      <c r="H78" s="1323"/>
      <c r="I78" s="1323"/>
      <c r="J78" s="1323"/>
      <c r="K78" s="1321"/>
      <c r="L78" s="1321"/>
      <c r="M78" s="1321"/>
      <c r="N78" s="1321"/>
      <c r="AN78" s="1322"/>
      <c r="AO78" s="1322"/>
      <c r="AP78" s="1322"/>
      <c r="AQ78" s="1322"/>
      <c r="AR78" s="1322"/>
      <c r="AS78" s="1322"/>
      <c r="AT78" s="1322"/>
      <c r="AU78" s="1322"/>
      <c r="AV78" s="1322"/>
      <c r="AW78" s="1322"/>
      <c r="AX78" s="1322"/>
      <c r="AY78" s="1322"/>
      <c r="AZ78" s="1322"/>
      <c r="BA78" s="1322"/>
      <c r="BB78" s="1320"/>
      <c r="BC78" s="1320"/>
      <c r="BD78" s="1320"/>
      <c r="BE78" s="1320"/>
      <c r="BF78" s="1320"/>
      <c r="BG78" s="1320"/>
      <c r="BH78" s="1320"/>
      <c r="BI78" s="1320"/>
      <c r="BJ78" s="1320"/>
      <c r="BK78" s="1320"/>
      <c r="BL78" s="1320"/>
      <c r="BM78" s="1320"/>
      <c r="BN78" s="1320"/>
      <c r="BO78" s="1320"/>
      <c r="BP78" s="1317"/>
      <c r="BQ78" s="1317"/>
      <c r="BR78" s="1317"/>
      <c r="BS78" s="1317"/>
      <c r="BT78" s="1317"/>
      <c r="BU78" s="1317"/>
      <c r="BV78" s="1317"/>
      <c r="BW78" s="1317"/>
      <c r="BX78" s="1317"/>
      <c r="BY78" s="1317"/>
      <c r="BZ78" s="1317"/>
      <c r="CA78" s="1317"/>
      <c r="CB78" s="1317"/>
      <c r="CC78" s="1317"/>
      <c r="CD78" s="1317"/>
      <c r="CE78" s="1317"/>
      <c r="CF78" s="1317"/>
      <c r="CG78" s="1317"/>
      <c r="CH78" s="1317"/>
      <c r="CI78" s="1317"/>
      <c r="CJ78" s="1317"/>
      <c r="CK78" s="1317"/>
      <c r="CL78" s="1317"/>
      <c r="CM78" s="1317"/>
      <c r="CN78" s="1317"/>
      <c r="CO78" s="1317"/>
      <c r="CP78" s="1317"/>
      <c r="CQ78" s="1317"/>
      <c r="CR78" s="1317"/>
      <c r="CS78" s="1317"/>
      <c r="CT78" s="1317"/>
      <c r="CU78" s="1317"/>
      <c r="CV78" s="1317"/>
      <c r="CW78" s="1317"/>
      <c r="CX78" s="1317"/>
      <c r="CY78" s="1317"/>
      <c r="CZ78" s="1317"/>
      <c r="DA78" s="1317"/>
      <c r="DB78" s="1317"/>
      <c r="DC78" s="1317"/>
    </row>
    <row r="79" spans="2:107" ht="13.2" x14ac:dyDescent="0.2">
      <c r="B79" s="395"/>
      <c r="G79" s="1323"/>
      <c r="H79" s="1323"/>
      <c r="I79" s="1318"/>
      <c r="J79" s="1318"/>
      <c r="K79" s="1319"/>
      <c r="L79" s="1319"/>
      <c r="M79" s="1319"/>
      <c r="N79" s="1319"/>
      <c r="AN79" s="1322"/>
      <c r="AO79" s="1322"/>
      <c r="AP79" s="1322"/>
      <c r="AQ79" s="1322"/>
      <c r="AR79" s="1322"/>
      <c r="AS79" s="1322"/>
      <c r="AT79" s="1322"/>
      <c r="AU79" s="1322"/>
      <c r="AV79" s="1322"/>
      <c r="AW79" s="1322"/>
      <c r="AX79" s="1322"/>
      <c r="AY79" s="1322"/>
      <c r="AZ79" s="1322"/>
      <c r="BA79" s="1322"/>
      <c r="BB79" s="1320" t="s">
        <v>
602</v>
      </c>
      <c r="BC79" s="1320"/>
      <c r="BD79" s="1320"/>
      <c r="BE79" s="1320"/>
      <c r="BF79" s="1320"/>
      <c r="BG79" s="1320"/>
      <c r="BH79" s="1320"/>
      <c r="BI79" s="1320"/>
      <c r="BJ79" s="1320"/>
      <c r="BK79" s="1320"/>
      <c r="BL79" s="1320"/>
      <c r="BM79" s="1320"/>
      <c r="BN79" s="1320"/>
      <c r="BO79" s="1320"/>
      <c r="BP79" s="1317">
        <v>
-2.2999999999999998</v>
      </c>
      <c r="BQ79" s="1317"/>
      <c r="BR79" s="1317"/>
      <c r="BS79" s="1317"/>
      <c r="BT79" s="1317"/>
      <c r="BU79" s="1317"/>
      <c r="BV79" s="1317"/>
      <c r="BW79" s="1317"/>
      <c r="BX79" s="1317">
        <v>
-2.8</v>
      </c>
      <c r="BY79" s="1317"/>
      <c r="BZ79" s="1317"/>
      <c r="CA79" s="1317"/>
      <c r="CB79" s="1317"/>
      <c r="CC79" s="1317"/>
      <c r="CD79" s="1317"/>
      <c r="CE79" s="1317"/>
      <c r="CF79" s="1317">
        <v>
-3.2</v>
      </c>
      <c r="CG79" s="1317"/>
      <c r="CH79" s="1317"/>
      <c r="CI79" s="1317"/>
      <c r="CJ79" s="1317"/>
      <c r="CK79" s="1317"/>
      <c r="CL79" s="1317"/>
      <c r="CM79" s="1317"/>
      <c r="CN79" s="1317">
        <v>
-3.4</v>
      </c>
      <c r="CO79" s="1317"/>
      <c r="CP79" s="1317"/>
      <c r="CQ79" s="1317"/>
      <c r="CR79" s="1317"/>
      <c r="CS79" s="1317"/>
      <c r="CT79" s="1317"/>
      <c r="CU79" s="1317"/>
      <c r="CV79" s="1317">
        <v>
-3.5</v>
      </c>
      <c r="CW79" s="1317"/>
      <c r="CX79" s="1317"/>
      <c r="CY79" s="1317"/>
      <c r="CZ79" s="1317"/>
      <c r="DA79" s="1317"/>
      <c r="DB79" s="1317"/>
      <c r="DC79" s="1317"/>
    </row>
    <row r="80" spans="2:107" ht="13.2" x14ac:dyDescent="0.2">
      <c r="B80" s="395"/>
      <c r="G80" s="1323"/>
      <c r="H80" s="1323"/>
      <c r="I80" s="1318"/>
      <c r="J80" s="1318"/>
      <c r="K80" s="1319"/>
      <c r="L80" s="1319"/>
      <c r="M80" s="1319"/>
      <c r="N80" s="1319"/>
      <c r="AN80" s="1322"/>
      <c r="AO80" s="1322"/>
      <c r="AP80" s="1322"/>
      <c r="AQ80" s="1322"/>
      <c r="AR80" s="1322"/>
      <c r="AS80" s="1322"/>
      <c r="AT80" s="1322"/>
      <c r="AU80" s="1322"/>
      <c r="AV80" s="1322"/>
      <c r="AW80" s="1322"/>
      <c r="AX80" s="1322"/>
      <c r="AY80" s="1322"/>
      <c r="AZ80" s="1322"/>
      <c r="BA80" s="1322"/>
      <c r="BB80" s="1320"/>
      <c r="BC80" s="1320"/>
      <c r="BD80" s="1320"/>
      <c r="BE80" s="1320"/>
      <c r="BF80" s="1320"/>
      <c r="BG80" s="1320"/>
      <c r="BH80" s="1320"/>
      <c r="BI80" s="1320"/>
      <c r="BJ80" s="1320"/>
      <c r="BK80" s="1320"/>
      <c r="BL80" s="1320"/>
      <c r="BM80" s="1320"/>
      <c r="BN80" s="1320"/>
      <c r="BO80" s="1320"/>
      <c r="BP80" s="1317"/>
      <c r="BQ80" s="1317"/>
      <c r="BR80" s="1317"/>
      <c r="BS80" s="1317"/>
      <c r="BT80" s="1317"/>
      <c r="BU80" s="1317"/>
      <c r="BV80" s="1317"/>
      <c r="BW80" s="1317"/>
      <c r="BX80" s="1317"/>
      <c r="BY80" s="1317"/>
      <c r="BZ80" s="1317"/>
      <c r="CA80" s="1317"/>
      <c r="CB80" s="1317"/>
      <c r="CC80" s="1317"/>
      <c r="CD80" s="1317"/>
      <c r="CE80" s="1317"/>
      <c r="CF80" s="1317"/>
      <c r="CG80" s="1317"/>
      <c r="CH80" s="1317"/>
      <c r="CI80" s="1317"/>
      <c r="CJ80" s="1317"/>
      <c r="CK80" s="1317"/>
      <c r="CL80" s="1317"/>
      <c r="CM80" s="1317"/>
      <c r="CN80" s="1317"/>
      <c r="CO80" s="1317"/>
      <c r="CP80" s="1317"/>
      <c r="CQ80" s="1317"/>
      <c r="CR80" s="1317"/>
      <c r="CS80" s="1317"/>
      <c r="CT80" s="1317"/>
      <c r="CU80" s="1317"/>
      <c r="CV80" s="1317"/>
      <c r="CW80" s="1317"/>
      <c r="CX80" s="1317"/>
      <c r="CY80" s="1317"/>
      <c r="CZ80" s="1317"/>
      <c r="DA80" s="1317"/>
      <c r="DB80" s="1317"/>
      <c r="DC80" s="1317"/>
    </row>
    <row r="81" spans="2:109" ht="13.2" x14ac:dyDescent="0.2">
      <c r="B81" s="395"/>
    </row>
    <row r="82" spans="2:109" ht="16.2"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2"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423"/>
      <c r="AQ87" s="423"/>
      <c r="BC87" s="423"/>
      <c r="BO87" s="423"/>
      <c r="CA87" s="423"/>
      <c r="CM87" s="423"/>
      <c r="CY87" s="423"/>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zoomScale="70" zoomScaleNormal="70" workbookViewId="0">
      <selection activeCell="BL19" sqref="BL19"/>
    </sheetView>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
495</v>
      </c>
    </row>
  </sheetData>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zoomScale="70" zoomScaleNormal="70" workbookViewId="0">
      <selection activeCell="BV24" sqref="BV23:BV24"/>
    </sheetView>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
495</v>
      </c>
    </row>
  </sheetData>
  <phoneticPr fontId="2"/>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
51</v>
      </c>
      <c r="E2" s="155"/>
      <c r="F2" s="156" t="s">
        <v>
546</v>
      </c>
      <c r="G2" s="157"/>
      <c r="H2" s="158"/>
    </row>
    <row r="3" spans="1:8" x14ac:dyDescent="0.2">
      <c r="A3" s="154" t="s">
        <v>
539</v>
      </c>
      <c r="B3" s="159"/>
      <c r="C3" s="160"/>
      <c r="D3" s="161">
        <v>
27434</v>
      </c>
      <c r="E3" s="162"/>
      <c r="F3" s="163">
        <v>
43773</v>
      </c>
      <c r="G3" s="164"/>
      <c r="H3" s="165"/>
    </row>
    <row r="4" spans="1:8" x14ac:dyDescent="0.2">
      <c r="A4" s="166"/>
      <c r="B4" s="167"/>
      <c r="C4" s="168"/>
      <c r="D4" s="169">
        <v>
21881</v>
      </c>
      <c r="E4" s="170"/>
      <c r="F4" s="171">
        <v>
30346</v>
      </c>
      <c r="G4" s="172"/>
      <c r="H4" s="173"/>
    </row>
    <row r="5" spans="1:8" x14ac:dyDescent="0.2">
      <c r="A5" s="154" t="s">
        <v>
541</v>
      </c>
      <c r="B5" s="159"/>
      <c r="C5" s="160"/>
      <c r="D5" s="161">
        <v>
39973</v>
      </c>
      <c r="E5" s="162"/>
      <c r="F5" s="163">
        <v>
51565</v>
      </c>
      <c r="G5" s="164"/>
      <c r="H5" s="165"/>
    </row>
    <row r="6" spans="1:8" x14ac:dyDescent="0.2">
      <c r="A6" s="166"/>
      <c r="B6" s="167"/>
      <c r="C6" s="168"/>
      <c r="D6" s="169">
        <v>
28231</v>
      </c>
      <c r="E6" s="170"/>
      <c r="F6" s="171">
        <v>
35359</v>
      </c>
      <c r="G6" s="172"/>
      <c r="H6" s="173"/>
    </row>
    <row r="7" spans="1:8" x14ac:dyDescent="0.2">
      <c r="A7" s="154" t="s">
        <v>
542</v>
      </c>
      <c r="B7" s="159"/>
      <c r="C7" s="160"/>
      <c r="D7" s="161">
        <v>
27916</v>
      </c>
      <c r="E7" s="162"/>
      <c r="F7" s="163">
        <v>
46686</v>
      </c>
      <c r="G7" s="164"/>
      <c r="H7" s="165"/>
    </row>
    <row r="8" spans="1:8" x14ac:dyDescent="0.2">
      <c r="A8" s="166"/>
      <c r="B8" s="167"/>
      <c r="C8" s="168"/>
      <c r="D8" s="169">
        <v>
22693</v>
      </c>
      <c r="E8" s="170"/>
      <c r="F8" s="171">
        <v>
32595</v>
      </c>
      <c r="G8" s="172"/>
      <c r="H8" s="173"/>
    </row>
    <row r="9" spans="1:8" x14ac:dyDescent="0.2">
      <c r="A9" s="154" t="s">
        <v>
543</v>
      </c>
      <c r="B9" s="159"/>
      <c r="C9" s="160"/>
      <c r="D9" s="161">
        <v>
39258</v>
      </c>
      <c r="E9" s="162"/>
      <c r="F9" s="163">
        <v>
49796</v>
      </c>
      <c r="G9" s="164"/>
      <c r="H9" s="165"/>
    </row>
    <row r="10" spans="1:8" x14ac:dyDescent="0.2">
      <c r="A10" s="166"/>
      <c r="B10" s="167"/>
      <c r="C10" s="168"/>
      <c r="D10" s="169">
        <v>
32652</v>
      </c>
      <c r="E10" s="170"/>
      <c r="F10" s="171">
        <v>
37281</v>
      </c>
      <c r="G10" s="172"/>
      <c r="H10" s="173"/>
    </row>
    <row r="11" spans="1:8" x14ac:dyDescent="0.2">
      <c r="A11" s="154" t="s">
        <v>
544</v>
      </c>
      <c r="B11" s="159"/>
      <c r="C11" s="160"/>
      <c r="D11" s="161">
        <v>
36625</v>
      </c>
      <c r="E11" s="162"/>
      <c r="F11" s="163">
        <v>
51681</v>
      </c>
      <c r="G11" s="164"/>
      <c r="H11" s="165"/>
    </row>
    <row r="12" spans="1:8" x14ac:dyDescent="0.2">
      <c r="A12" s="166"/>
      <c r="B12" s="167"/>
      <c r="C12" s="174"/>
      <c r="D12" s="169">
        <v>
32729</v>
      </c>
      <c r="E12" s="170"/>
      <c r="F12" s="171">
        <v>
37226</v>
      </c>
      <c r="G12" s="172"/>
      <c r="H12" s="173"/>
    </row>
    <row r="13" spans="1:8" x14ac:dyDescent="0.2">
      <c r="A13" s="154"/>
      <c r="B13" s="159"/>
      <c r="C13" s="175"/>
      <c r="D13" s="176">
        <v>
34241</v>
      </c>
      <c r="E13" s="177"/>
      <c r="F13" s="178">
        <v>
48700</v>
      </c>
      <c r="G13" s="179"/>
      <c r="H13" s="165"/>
    </row>
    <row r="14" spans="1:8" x14ac:dyDescent="0.2">
      <c r="A14" s="166"/>
      <c r="B14" s="167"/>
      <c r="C14" s="168"/>
      <c r="D14" s="169">
        <v>
27637</v>
      </c>
      <c r="E14" s="170"/>
      <c r="F14" s="171">
        <v>
34561</v>
      </c>
      <c r="G14" s="172"/>
      <c r="H14" s="173"/>
    </row>
    <row r="17" spans="1:11" x14ac:dyDescent="0.2">
      <c r="A17" s="150" t="s">
        <v>
52</v>
      </c>
    </row>
    <row r="18" spans="1:11" x14ac:dyDescent="0.2">
      <c r="A18" s="180"/>
      <c r="B18" s="180" t="str">
        <f>
実質収支比率等に係る経年分析!F$46</f>
        <v>
H27</v>
      </c>
      <c r="C18" s="180" t="str">
        <f>
実質収支比率等に係る経年分析!G$46</f>
        <v>
H28</v>
      </c>
      <c r="D18" s="180" t="str">
        <f>
実質収支比率等に係る経年分析!H$46</f>
        <v>
H29</v>
      </c>
      <c r="E18" s="180" t="str">
        <f>
実質収支比率等に係る経年分析!I$46</f>
        <v>
H30</v>
      </c>
      <c r="F18" s="180" t="str">
        <f>
実質収支比率等に係る経年分析!J$46</f>
        <v>
R01</v>
      </c>
    </row>
    <row r="19" spans="1:11" x14ac:dyDescent="0.2">
      <c r="A19" s="180" t="s">
        <v>
53</v>
      </c>
      <c r="B19" s="180">
        <f>
ROUND(VALUE(SUBSTITUTE(実質収支比率等に係る経年分析!F$48,"▲","-")),2)</f>
        <v>
3.74</v>
      </c>
      <c r="C19" s="180">
        <f>
ROUND(VALUE(SUBSTITUTE(実質収支比率等に係る経年分析!G$48,"▲","-")),2)</f>
        <v>
4.3899999999999997</v>
      </c>
      <c r="D19" s="180">
        <f>
ROUND(VALUE(SUBSTITUTE(実質収支比率等に係る経年分析!H$48,"▲","-")),2)</f>
        <v>
5</v>
      </c>
      <c r="E19" s="180">
        <f>
ROUND(VALUE(SUBSTITUTE(実質収支比率等に係る経年分析!I$48,"▲","-")),2)</f>
        <v>
3.67</v>
      </c>
      <c r="F19" s="180">
        <f>
ROUND(VALUE(SUBSTITUTE(実質収支比率等に係る経年分析!J$48,"▲","-")),2)</f>
        <v>
3.29</v>
      </c>
    </row>
    <row r="20" spans="1:11" x14ac:dyDescent="0.2">
      <c r="A20" s="180" t="s">
        <v>
54</v>
      </c>
      <c r="B20" s="180">
        <f>
ROUND(VALUE(SUBSTITUTE(実質収支比率等に係る経年分析!F$47,"▲","-")),2)</f>
        <v>
20.8</v>
      </c>
      <c r="C20" s="180">
        <f>
ROUND(VALUE(SUBSTITUTE(実質収支比率等に係る経年分析!G$47,"▲","-")),2)</f>
        <v>
23.12</v>
      </c>
      <c r="D20" s="180">
        <f>
ROUND(VALUE(SUBSTITUTE(実質収支比率等に係る経年分析!H$47,"▲","-")),2)</f>
        <v>
25.72</v>
      </c>
      <c r="E20" s="180">
        <f>
ROUND(VALUE(SUBSTITUTE(実質収支比率等に係る経年分析!I$47,"▲","-")),2)</f>
        <v>
25.83</v>
      </c>
      <c r="F20" s="180">
        <f>
ROUND(VALUE(SUBSTITUTE(実質収支比率等に係る経年分析!J$47,"▲","-")),2)</f>
        <v>
26.19</v>
      </c>
    </row>
    <row r="21" spans="1:11" x14ac:dyDescent="0.2">
      <c r="A21" s="180" t="s">
        <v>
55</v>
      </c>
      <c r="B21" s="180">
        <f>
IF(ISNUMBER(VALUE(SUBSTITUTE(実質収支比率等に係る経年分析!F$49,"▲","-"))),ROUND(VALUE(SUBSTITUTE(実質収支比率等に係る経年分析!F$49,"▲","-")),2),NA())</f>
        <v>
5.47</v>
      </c>
      <c r="C21" s="180">
        <f>
IF(ISNUMBER(VALUE(SUBSTITUTE(実質収支比率等に係る経年分析!G$49,"▲","-"))),ROUND(VALUE(SUBSTITUTE(実質収支比率等に係る経年分析!G$49,"▲","-")),2),NA())</f>
        <v>
1.31</v>
      </c>
      <c r="D21" s="180">
        <f>
IF(ISNUMBER(VALUE(SUBSTITUTE(実質収支比率等に係る経年分析!H$49,"▲","-"))),ROUND(VALUE(SUBSTITUTE(実質収支比率等に係る経年分析!H$49,"▲","-")),2),NA())</f>
        <v>
0.56000000000000005</v>
      </c>
      <c r="E21" s="180">
        <f>
IF(ISNUMBER(VALUE(SUBSTITUTE(実質収支比率等に係る経年分析!I$49,"▲","-"))),ROUND(VALUE(SUBSTITUTE(実質収支比率等に係る経年分析!I$49,"▲","-")),2),NA())</f>
        <v>
-2.85</v>
      </c>
      <c r="F21" s="180">
        <f>
IF(ISNUMBER(VALUE(SUBSTITUTE(実質収支比率等に係る経年分析!J$49,"▲","-"))),ROUND(VALUE(SUBSTITUTE(実質収支比率等に係る経年分析!J$49,"▲","-")),2),NA())</f>
        <v>
-0.51</v>
      </c>
    </row>
    <row r="24" spans="1:11" x14ac:dyDescent="0.2">
      <c r="A24" s="150" t="s">
        <v>
56</v>
      </c>
    </row>
    <row r="25" spans="1:11" x14ac:dyDescent="0.2">
      <c r="A25" s="181"/>
      <c r="B25" s="181" t="str">
        <f>
連結実質赤字比率に係る赤字・黒字の構成分析!F$33</f>
        <v>
H27</v>
      </c>
      <c r="C25" s="181"/>
      <c r="D25" s="181" t="str">
        <f>
連結実質赤字比率に係る赤字・黒字の構成分析!G$33</f>
        <v>
H28</v>
      </c>
      <c r="E25" s="181"/>
      <c r="F25" s="181" t="str">
        <f>
連結実質赤字比率に係る赤字・黒字の構成分析!H$33</f>
        <v>
H29</v>
      </c>
      <c r="G25" s="181"/>
      <c r="H25" s="181" t="str">
        <f>
連結実質赤字比率に係る赤字・黒字の構成分析!I$33</f>
        <v>
H30</v>
      </c>
      <c r="I25" s="181"/>
      <c r="J25" s="181" t="str">
        <f>
連結実質赤字比率に係る赤字・黒字の構成分析!J$33</f>
        <v>
R01</v>
      </c>
      <c r="K25" s="181"/>
    </row>
    <row r="26" spans="1:11" x14ac:dyDescent="0.2">
      <c r="A26" s="181"/>
      <c r="B26" s="181" t="s">
        <v>
57</v>
      </c>
      <c r="C26" s="181" t="s">
        <v>
58</v>
      </c>
      <c r="D26" s="181" t="s">
        <v>
57</v>
      </c>
      <c r="E26" s="181" t="s">
        <v>
58</v>
      </c>
      <c r="F26" s="181" t="s">
        <v>
57</v>
      </c>
      <c r="G26" s="181" t="s">
        <v>
58</v>
      </c>
      <c r="H26" s="181" t="s">
        <v>
57</v>
      </c>
      <c r="I26" s="181" t="s">
        <v>
58</v>
      </c>
      <c r="J26" s="181" t="s">
        <v>
57</v>
      </c>
      <c r="K26" s="181" t="s">
        <v>
58</v>
      </c>
    </row>
    <row r="27" spans="1:11" x14ac:dyDescent="0.2">
      <c r="A27" s="181" t="str">
        <f>
IF(連結実質赤字比率に係る赤字・黒字の構成分析!C$43="",NA(),連結実質赤字比率に係る赤字・黒字の構成分析!C$43)</f>
        <v>
その他会計（黒字）</v>
      </c>
      <c r="B27" s="181" t="e">
        <f>
IF(ROUND(VALUE(SUBSTITUTE(連結実質赤字比率に係る赤字・黒字の構成分析!F$43,"▲", "-")), 2) &lt; 0, ABS(ROUND(VALUE(SUBSTITUTE(連結実質赤字比率に係る赤字・黒字の構成分析!F$43,"▲", "-")), 2)), NA())</f>
        <v>
#N/A</v>
      </c>
      <c r="C27" s="181">
        <f>
IF(ROUND(VALUE(SUBSTITUTE(連結実質赤字比率に係る赤字・黒字の構成分析!F$43,"▲", "-")), 2) &gt;= 0, ABS(ROUND(VALUE(SUBSTITUTE(連結実質赤字比率に係る赤字・黒字の構成分析!F$43,"▲", "-")), 2)), NA())</f>
        <v>
0</v>
      </c>
      <c r="D27" s="181" t="e">
        <f>
IF(ROUND(VALUE(SUBSTITUTE(連結実質赤字比率に係る赤字・黒字の構成分析!G$43,"▲", "-")), 2) &lt; 0, ABS(ROUND(VALUE(SUBSTITUTE(連結実質赤字比率に係る赤字・黒字の構成分析!G$43,"▲", "-")), 2)), NA())</f>
        <v>
#N/A</v>
      </c>
      <c r="E27" s="181">
        <f>
IF(ROUND(VALUE(SUBSTITUTE(連結実質赤字比率に係る赤字・黒字の構成分析!G$43,"▲", "-")), 2) &gt;= 0, ABS(ROUND(VALUE(SUBSTITUTE(連結実質赤字比率に係る赤字・黒字の構成分析!G$43,"▲", "-")), 2)), NA())</f>
        <v>
0</v>
      </c>
      <c r="F27" s="181" t="e">
        <f>
IF(ROUND(VALUE(SUBSTITUTE(連結実質赤字比率に係る赤字・黒字の構成分析!H$43,"▲", "-")), 2) &lt; 0, ABS(ROUND(VALUE(SUBSTITUTE(連結実質赤字比率に係る赤字・黒字の構成分析!H$43,"▲", "-")), 2)), NA())</f>
        <v>
#N/A</v>
      </c>
      <c r="G27" s="181">
        <f>
IF(ROUND(VALUE(SUBSTITUTE(連結実質赤字比率に係る赤字・黒字の構成分析!H$43,"▲", "-")), 2) &gt;= 0, ABS(ROUND(VALUE(SUBSTITUTE(連結実質赤字比率に係る赤字・黒字の構成分析!H$43,"▲", "-")), 2)), NA())</f>
        <v>
0</v>
      </c>
      <c r="H27" s="181" t="e">
        <f>
IF(ROUND(VALUE(SUBSTITUTE(連結実質赤字比率に係る赤字・黒字の構成分析!I$43,"▲", "-")), 2) &lt; 0, ABS(ROUND(VALUE(SUBSTITUTE(連結実質赤字比率に係る赤字・黒字の構成分析!I$43,"▲", "-")), 2)), NA())</f>
        <v>
#N/A</v>
      </c>
      <c r="I27" s="181">
        <f>
IF(ROUND(VALUE(SUBSTITUTE(連結実質赤字比率に係る赤字・黒字の構成分析!I$43,"▲", "-")), 2) &gt;= 0, ABS(ROUND(VALUE(SUBSTITUTE(連結実質赤字比率に係る赤字・黒字の構成分析!I$43,"▲", "-")), 2)), NA())</f>
        <v>
0</v>
      </c>
      <c r="J27" s="181" t="e">
        <f>
IF(ROUND(VALUE(SUBSTITUTE(連結実質赤字比率に係る赤字・黒字の構成分析!J$43,"▲", "-")), 2) &lt; 0, ABS(ROUND(VALUE(SUBSTITUTE(連結実質赤字比率に係る赤字・黒字の構成分析!J$43,"▲", "-")), 2)), NA())</f>
        <v>
#VALUE!</v>
      </c>
      <c r="K27" s="181" t="e">
        <f>
IF(ROUND(VALUE(SUBSTITUTE(連結実質赤字比率に係る赤字・黒字の構成分析!J$43,"▲", "-")), 2) &gt;= 0, ABS(ROUND(VALUE(SUBSTITUTE(連結実質赤字比率に係る赤字・黒字の構成分析!J$43,"▲", "-")), 2)), NA())</f>
        <v>
#VALUE!</v>
      </c>
    </row>
    <row r="28" spans="1:11" x14ac:dyDescent="0.2">
      <c r="A28" s="181" t="str">
        <f>
IF(連結実質赤字比率に係る赤字・黒字の構成分析!C$42="",NA(),連結実質赤字比率に係る赤字・黒字の構成分析!C$42)</f>
        <v>
その他会計（赤字）</v>
      </c>
      <c r="B28" s="181" t="e">
        <f>
IF(ROUND(VALUE(SUBSTITUTE(連結実質赤字比率に係る赤字・黒字の構成分析!F$42,"▲", "-")), 2) &lt; 0, ABS(ROUND(VALUE(SUBSTITUTE(連結実質赤字比率に係る赤字・黒字の構成分析!F$42,"▲", "-")), 2)), NA())</f>
        <v>
#VALUE!</v>
      </c>
      <c r="C28" s="181" t="e">
        <f>
IF(ROUND(VALUE(SUBSTITUTE(連結実質赤字比率に係る赤字・黒字の構成分析!F$42,"▲", "-")), 2) &gt;= 0, ABS(ROUND(VALUE(SUBSTITUTE(連結実質赤字比率に係る赤字・黒字の構成分析!F$42,"▲", "-")), 2)), NA())</f>
        <v>
#VALUE!</v>
      </c>
      <c r="D28" s="181" t="e">
        <f>
IF(ROUND(VALUE(SUBSTITUTE(連結実質赤字比率に係る赤字・黒字の構成分析!G$42,"▲", "-")), 2) &lt; 0, ABS(ROUND(VALUE(SUBSTITUTE(連結実質赤字比率に係る赤字・黒字の構成分析!G$42,"▲", "-")), 2)), NA())</f>
        <v>
#VALUE!</v>
      </c>
      <c r="E28" s="181" t="e">
        <f>
IF(ROUND(VALUE(SUBSTITUTE(連結実質赤字比率に係る赤字・黒字の構成分析!G$42,"▲", "-")), 2) &gt;= 0, ABS(ROUND(VALUE(SUBSTITUTE(連結実質赤字比率に係る赤字・黒字の構成分析!G$42,"▲", "-")), 2)), NA())</f>
        <v>
#VALUE!</v>
      </c>
      <c r="F28" s="181" t="e">
        <f>
IF(ROUND(VALUE(SUBSTITUTE(連結実質赤字比率に係る赤字・黒字の構成分析!H$42,"▲", "-")), 2) &lt; 0, ABS(ROUND(VALUE(SUBSTITUTE(連結実質赤字比率に係る赤字・黒字の構成分析!H$42,"▲", "-")), 2)), NA())</f>
        <v>
#VALUE!</v>
      </c>
      <c r="G28" s="181" t="e">
        <f>
IF(ROUND(VALUE(SUBSTITUTE(連結実質赤字比率に係る赤字・黒字の構成分析!H$42,"▲", "-")), 2) &gt;= 0, ABS(ROUND(VALUE(SUBSTITUTE(連結実質赤字比率に係る赤字・黒字の構成分析!H$42,"▲", "-")), 2)), NA())</f>
        <v>
#VALUE!</v>
      </c>
      <c r="H28" s="181" t="e">
        <f>
IF(ROUND(VALUE(SUBSTITUTE(連結実質赤字比率に係る赤字・黒字の構成分析!I$42,"▲", "-")), 2) &lt; 0, ABS(ROUND(VALUE(SUBSTITUTE(連結実質赤字比率に係る赤字・黒字の構成分析!I$42,"▲", "-")), 2)), NA())</f>
        <v>
#VALUE!</v>
      </c>
      <c r="I28" s="181" t="e">
        <f>
IF(ROUND(VALUE(SUBSTITUTE(連結実質赤字比率に係る赤字・黒字の構成分析!I$42,"▲", "-")), 2) &gt;= 0, ABS(ROUND(VALUE(SUBSTITUTE(連結実質赤字比率に係る赤字・黒字の構成分析!I$42,"▲", "-")), 2)), NA())</f>
        <v>
#VALUE!</v>
      </c>
      <c r="J28" s="181" t="e">
        <f>
IF(ROUND(VALUE(SUBSTITUTE(連結実質赤字比率に係る赤字・黒字の構成分析!J$42,"▲", "-")), 2) &lt; 0, ABS(ROUND(VALUE(SUBSTITUTE(連結実質赤字比率に係る赤字・黒字の構成分析!J$42,"▲", "-")), 2)), NA())</f>
        <v>
#VALUE!</v>
      </c>
      <c r="K28" s="181" t="e">
        <f>
IF(ROUND(VALUE(SUBSTITUTE(連結実質赤字比率に係る赤字・黒字の構成分析!J$42,"▲", "-")), 2) &gt;= 0, ABS(ROUND(VALUE(SUBSTITUTE(連結実質赤字比率に係る赤字・黒字の構成分析!J$42,"▲", "-")), 2)), NA())</f>
        <v>
#VALUE!</v>
      </c>
    </row>
    <row r="29" spans="1:11" x14ac:dyDescent="0.2">
      <c r="A29" s="181" t="e">
        <f>
IF(連結実質赤字比率に係る赤字・黒字の構成分析!C$41="",NA(),連結実質赤字比率に係る赤字・黒字の構成分析!C$41)</f>
        <v>
#N/A</v>
      </c>
      <c r="B29" s="181" t="e">
        <f>
IF(ROUND(VALUE(SUBSTITUTE(連結実質赤字比率に係る赤字・黒字の構成分析!F$41,"▲", "-")), 2) &lt; 0, ABS(ROUND(VALUE(SUBSTITUTE(連結実質赤字比率に係る赤字・黒字の構成分析!F$41,"▲", "-")), 2)), NA())</f>
        <v>
#VALUE!</v>
      </c>
      <c r="C29" s="181" t="e">
        <f>
IF(ROUND(VALUE(SUBSTITUTE(連結実質赤字比率に係る赤字・黒字の構成分析!F$41,"▲", "-")), 2) &gt;= 0, ABS(ROUND(VALUE(SUBSTITUTE(連結実質赤字比率に係る赤字・黒字の構成分析!F$41,"▲", "-")), 2)), NA())</f>
        <v>
#VALUE!</v>
      </c>
      <c r="D29" s="181" t="e">
        <f>
IF(ROUND(VALUE(SUBSTITUTE(連結実質赤字比率に係る赤字・黒字の構成分析!G$41,"▲", "-")), 2) &lt; 0, ABS(ROUND(VALUE(SUBSTITUTE(連結実質赤字比率に係る赤字・黒字の構成分析!G$41,"▲", "-")), 2)), NA())</f>
        <v>
#VALUE!</v>
      </c>
      <c r="E29" s="181" t="e">
        <f>
IF(ROUND(VALUE(SUBSTITUTE(連結実質赤字比率に係る赤字・黒字の構成分析!G$41,"▲", "-")), 2) &gt;= 0, ABS(ROUND(VALUE(SUBSTITUTE(連結実質赤字比率に係る赤字・黒字の構成分析!G$41,"▲", "-")), 2)), NA())</f>
        <v>
#VALUE!</v>
      </c>
      <c r="F29" s="181" t="e">
        <f>
IF(ROUND(VALUE(SUBSTITUTE(連結実質赤字比率に係る赤字・黒字の構成分析!H$41,"▲", "-")), 2) &lt; 0, ABS(ROUND(VALUE(SUBSTITUTE(連結実質赤字比率に係る赤字・黒字の構成分析!H$41,"▲", "-")), 2)), NA())</f>
        <v>
#VALUE!</v>
      </c>
      <c r="G29" s="181" t="e">
        <f>
IF(ROUND(VALUE(SUBSTITUTE(連結実質赤字比率に係る赤字・黒字の構成分析!H$41,"▲", "-")), 2) &gt;= 0, ABS(ROUND(VALUE(SUBSTITUTE(連結実質赤字比率に係る赤字・黒字の構成分析!H$41,"▲", "-")), 2)), NA())</f>
        <v>
#VALUE!</v>
      </c>
      <c r="H29" s="181" t="e">
        <f>
IF(ROUND(VALUE(SUBSTITUTE(連結実質赤字比率に係る赤字・黒字の構成分析!I$41,"▲", "-")), 2) &lt; 0, ABS(ROUND(VALUE(SUBSTITUTE(連結実質赤字比率に係る赤字・黒字の構成分析!I$41,"▲", "-")), 2)), NA())</f>
        <v>
#VALUE!</v>
      </c>
      <c r="I29" s="181" t="e">
        <f>
IF(ROUND(VALUE(SUBSTITUTE(連結実質赤字比率に係る赤字・黒字の構成分析!I$41,"▲", "-")), 2) &gt;= 0, ABS(ROUND(VALUE(SUBSTITUTE(連結実質赤字比率に係る赤字・黒字の構成分析!I$41,"▲", "-")), 2)), NA())</f>
        <v>
#VALUE!</v>
      </c>
      <c r="J29" s="181" t="e">
        <f>
IF(ROUND(VALUE(SUBSTITUTE(連結実質赤字比率に係る赤字・黒字の構成分析!J$41,"▲", "-")), 2) &lt; 0, ABS(ROUND(VALUE(SUBSTITUTE(連結実質赤字比率に係る赤字・黒字の構成分析!J$41,"▲", "-")), 2)), NA())</f>
        <v>
#VALUE!</v>
      </c>
      <c r="K29" s="181" t="e">
        <f>
IF(ROUND(VALUE(SUBSTITUTE(連結実質赤字比率に係る赤字・黒字の構成分析!J$41,"▲", "-")), 2) &gt;= 0, ABS(ROUND(VALUE(SUBSTITUTE(連結実質赤字比率に係る赤字・黒字の構成分析!J$41,"▲", "-")), 2)), NA())</f>
        <v>
#VALUE!</v>
      </c>
    </row>
    <row r="30" spans="1:11" x14ac:dyDescent="0.2">
      <c r="A30" s="181" t="e">
        <f>
IF(連結実質赤字比率に係る赤字・黒字の構成分析!C$40="",NA(),連結実質赤字比率に係る赤字・黒字の構成分析!C$40)</f>
        <v>
#N/A</v>
      </c>
      <c r="B30" s="181" t="e">
        <f>
IF(ROUND(VALUE(SUBSTITUTE(連結実質赤字比率に係る赤字・黒字の構成分析!F$40,"▲", "-")), 2) &lt; 0, ABS(ROUND(VALUE(SUBSTITUTE(連結実質赤字比率に係る赤字・黒字の構成分析!F$40,"▲", "-")), 2)), NA())</f>
        <v>
#VALUE!</v>
      </c>
      <c r="C30" s="181" t="e">
        <f>
IF(ROUND(VALUE(SUBSTITUTE(連結実質赤字比率に係る赤字・黒字の構成分析!F$40,"▲", "-")), 2) &gt;= 0, ABS(ROUND(VALUE(SUBSTITUTE(連結実質赤字比率に係る赤字・黒字の構成分析!F$40,"▲", "-")), 2)), NA())</f>
        <v>
#VALUE!</v>
      </c>
      <c r="D30" s="181" t="e">
        <f>
IF(ROUND(VALUE(SUBSTITUTE(連結実質赤字比率に係る赤字・黒字の構成分析!G$40,"▲", "-")), 2) &lt; 0, ABS(ROUND(VALUE(SUBSTITUTE(連結実質赤字比率に係る赤字・黒字の構成分析!G$40,"▲", "-")), 2)), NA())</f>
        <v>
#VALUE!</v>
      </c>
      <c r="E30" s="181" t="e">
        <f>
IF(ROUND(VALUE(SUBSTITUTE(連結実質赤字比率に係る赤字・黒字の構成分析!G$40,"▲", "-")), 2) &gt;= 0, ABS(ROUND(VALUE(SUBSTITUTE(連結実質赤字比率に係る赤字・黒字の構成分析!G$40,"▲", "-")), 2)), NA())</f>
        <v>
#VALUE!</v>
      </c>
      <c r="F30" s="181" t="e">
        <f>
IF(ROUND(VALUE(SUBSTITUTE(連結実質赤字比率に係る赤字・黒字の構成分析!H$40,"▲", "-")), 2) &lt; 0, ABS(ROUND(VALUE(SUBSTITUTE(連結実質赤字比率に係る赤字・黒字の構成分析!H$40,"▲", "-")), 2)), NA())</f>
        <v>
#VALUE!</v>
      </c>
      <c r="G30" s="181" t="e">
        <f>
IF(ROUND(VALUE(SUBSTITUTE(連結実質赤字比率に係る赤字・黒字の構成分析!H$40,"▲", "-")), 2) &gt;= 0, ABS(ROUND(VALUE(SUBSTITUTE(連結実質赤字比率に係る赤字・黒字の構成分析!H$40,"▲", "-")), 2)), NA())</f>
        <v>
#VALUE!</v>
      </c>
      <c r="H30" s="181" t="e">
        <f>
IF(ROUND(VALUE(SUBSTITUTE(連結実質赤字比率に係る赤字・黒字の構成分析!I$40,"▲", "-")), 2) &lt; 0, ABS(ROUND(VALUE(SUBSTITUTE(連結実質赤字比率に係る赤字・黒字の構成分析!I$40,"▲", "-")), 2)), NA())</f>
        <v>
#VALUE!</v>
      </c>
      <c r="I30" s="181" t="e">
        <f>
IF(ROUND(VALUE(SUBSTITUTE(連結実質赤字比率に係る赤字・黒字の構成分析!I$40,"▲", "-")), 2) &gt;= 0, ABS(ROUND(VALUE(SUBSTITUTE(連結実質赤字比率に係る赤字・黒字の構成分析!I$40,"▲", "-")), 2)), NA())</f>
        <v>
#VALUE!</v>
      </c>
      <c r="J30" s="181" t="e">
        <f>
IF(ROUND(VALUE(SUBSTITUTE(連結実質赤字比率に係る赤字・黒字の構成分析!J$40,"▲", "-")), 2) &lt; 0, ABS(ROUND(VALUE(SUBSTITUTE(連結実質赤字比率に係る赤字・黒字の構成分析!J$40,"▲", "-")), 2)), NA())</f>
        <v>
#VALUE!</v>
      </c>
      <c r="K30" s="181" t="e">
        <f>
IF(ROUND(VALUE(SUBSTITUTE(連結実質赤字比率に係る赤字・黒字の構成分析!J$40,"▲", "-")), 2) &gt;= 0, ABS(ROUND(VALUE(SUBSTITUTE(連結実質赤字比率に係る赤字・黒字の構成分析!J$40,"▲", "-")), 2)), NA())</f>
        <v>
#VALUE!</v>
      </c>
    </row>
    <row r="31" spans="1:11" x14ac:dyDescent="0.2">
      <c r="A31" s="181" t="e">
        <f>
IF(連結実質赤字比率に係る赤字・黒字の構成分析!C$39="",NA(),連結実質赤字比率に係る赤字・黒字の構成分析!C$39)</f>
        <v>
#N/A</v>
      </c>
      <c r="B31" s="181" t="e">
        <f>
IF(ROUND(VALUE(SUBSTITUTE(連結実質赤字比率に係る赤字・黒字の構成分析!F$39,"▲", "-")), 2) &lt; 0, ABS(ROUND(VALUE(SUBSTITUTE(連結実質赤字比率に係る赤字・黒字の構成分析!F$39,"▲", "-")), 2)), NA())</f>
        <v>
#VALUE!</v>
      </c>
      <c r="C31" s="181" t="e">
        <f>
IF(ROUND(VALUE(SUBSTITUTE(連結実質赤字比率に係る赤字・黒字の構成分析!F$39,"▲", "-")), 2) &gt;= 0, ABS(ROUND(VALUE(SUBSTITUTE(連結実質赤字比率に係る赤字・黒字の構成分析!F$39,"▲", "-")), 2)), NA())</f>
        <v>
#VALUE!</v>
      </c>
      <c r="D31" s="181" t="e">
        <f>
IF(ROUND(VALUE(SUBSTITUTE(連結実質赤字比率に係る赤字・黒字の構成分析!G$39,"▲", "-")), 2) &lt; 0, ABS(ROUND(VALUE(SUBSTITUTE(連結実質赤字比率に係る赤字・黒字の構成分析!G$39,"▲", "-")), 2)), NA())</f>
        <v>
#VALUE!</v>
      </c>
      <c r="E31" s="181" t="e">
        <f>
IF(ROUND(VALUE(SUBSTITUTE(連結実質赤字比率に係る赤字・黒字の構成分析!G$39,"▲", "-")), 2) &gt;= 0, ABS(ROUND(VALUE(SUBSTITUTE(連結実質赤字比率に係る赤字・黒字の構成分析!G$39,"▲", "-")), 2)), NA())</f>
        <v>
#VALUE!</v>
      </c>
      <c r="F31" s="181" t="e">
        <f>
IF(ROUND(VALUE(SUBSTITUTE(連結実質赤字比率に係る赤字・黒字の構成分析!H$39,"▲", "-")), 2) &lt; 0, ABS(ROUND(VALUE(SUBSTITUTE(連結実質赤字比率に係る赤字・黒字の構成分析!H$39,"▲", "-")), 2)), NA())</f>
        <v>
#VALUE!</v>
      </c>
      <c r="G31" s="181" t="e">
        <f>
IF(ROUND(VALUE(SUBSTITUTE(連結実質赤字比率に係る赤字・黒字の構成分析!H$39,"▲", "-")), 2) &gt;= 0, ABS(ROUND(VALUE(SUBSTITUTE(連結実質赤字比率に係る赤字・黒字の構成分析!H$39,"▲", "-")), 2)), NA())</f>
        <v>
#VALUE!</v>
      </c>
      <c r="H31" s="181" t="e">
        <f>
IF(ROUND(VALUE(SUBSTITUTE(連結実質赤字比率に係る赤字・黒字の構成分析!I$39,"▲", "-")), 2) &lt; 0, ABS(ROUND(VALUE(SUBSTITUTE(連結実質赤字比率に係る赤字・黒字の構成分析!I$39,"▲", "-")), 2)), NA())</f>
        <v>
#VALUE!</v>
      </c>
      <c r="I31" s="181" t="e">
        <f>
IF(ROUND(VALUE(SUBSTITUTE(連結実質赤字比率に係る赤字・黒字の構成分析!I$39,"▲", "-")), 2) &gt;= 0, ABS(ROUND(VALUE(SUBSTITUTE(連結実質赤字比率に係る赤字・黒字の構成分析!I$39,"▲", "-")), 2)), NA())</f>
        <v>
#VALUE!</v>
      </c>
      <c r="J31" s="181" t="e">
        <f>
IF(ROUND(VALUE(SUBSTITUTE(連結実質赤字比率に係る赤字・黒字の構成分析!J$39,"▲", "-")), 2) &lt; 0, ABS(ROUND(VALUE(SUBSTITUTE(連結実質赤字比率に係る赤字・黒字の構成分析!J$39,"▲", "-")), 2)), NA())</f>
        <v>
#VALUE!</v>
      </c>
      <c r="K31" s="181" t="e">
        <f>
IF(ROUND(VALUE(SUBSTITUTE(連結実質赤字比率に係る赤字・黒字の構成分析!J$39,"▲", "-")), 2) &gt;= 0, ABS(ROUND(VALUE(SUBSTITUTE(連結実質赤字比率に係る赤字・黒字の構成分析!J$39,"▲", "-")), 2)), NA())</f>
        <v>
#VALUE!</v>
      </c>
    </row>
    <row r="32" spans="1:11" x14ac:dyDescent="0.2">
      <c r="A32" s="181" t="str">
        <f>
IF(連結実質赤字比率に係る赤字・黒字の構成分析!C$38="",NA(),連結実質赤字比率に係る赤字・黒字の構成分析!C$38)</f>
        <v>
公共駐車場会計</v>
      </c>
      <c r="B32" s="181" t="e">
        <f>
IF(ROUND(VALUE(SUBSTITUTE(連結実質赤字比率に係る赤字・黒字の構成分析!F$38,"▲", "-")), 2) &lt; 0, ABS(ROUND(VALUE(SUBSTITUTE(連結実質赤字比率に係る赤字・黒字の構成分析!F$38,"▲", "-")), 2)), NA())</f>
        <v>
#N/A</v>
      </c>
      <c r="C32" s="181">
        <f>
IF(ROUND(VALUE(SUBSTITUTE(連結実質赤字比率に係る赤字・黒字の構成分析!F$38,"▲", "-")), 2) &gt;= 0, ABS(ROUND(VALUE(SUBSTITUTE(連結実質赤字比率に係る赤字・黒字の構成分析!F$38,"▲", "-")), 2)), NA())</f>
        <v>
0</v>
      </c>
      <c r="D32" s="181" t="e">
        <f>
IF(ROUND(VALUE(SUBSTITUTE(連結実質赤字比率に係る赤字・黒字の構成分析!G$38,"▲", "-")), 2) &lt; 0, ABS(ROUND(VALUE(SUBSTITUTE(連結実質赤字比率に係る赤字・黒字の構成分析!G$38,"▲", "-")), 2)), NA())</f>
        <v>
#N/A</v>
      </c>
      <c r="E32" s="181">
        <f>
IF(ROUND(VALUE(SUBSTITUTE(連結実質赤字比率に係る赤字・黒字の構成分析!G$38,"▲", "-")), 2) &gt;= 0, ABS(ROUND(VALUE(SUBSTITUTE(連結実質赤字比率に係る赤字・黒字の構成分析!G$38,"▲", "-")), 2)), NA())</f>
        <v>
0</v>
      </c>
      <c r="F32" s="181" t="e">
        <f>
IF(ROUND(VALUE(SUBSTITUTE(連結実質赤字比率に係る赤字・黒字の構成分析!H$38,"▲", "-")), 2) &lt; 0, ABS(ROUND(VALUE(SUBSTITUTE(連結実質赤字比率に係る赤字・黒字の構成分析!H$38,"▲", "-")), 2)), NA())</f>
        <v>
#N/A</v>
      </c>
      <c r="G32" s="181">
        <f>
IF(ROUND(VALUE(SUBSTITUTE(連結実質赤字比率に係る赤字・黒字の構成分析!H$38,"▲", "-")), 2) &gt;= 0, ABS(ROUND(VALUE(SUBSTITUTE(連結実質赤字比率に係る赤字・黒字の構成分析!H$38,"▲", "-")), 2)), NA())</f>
        <v>
0</v>
      </c>
      <c r="H32" s="181" t="e">
        <f>
IF(ROUND(VALUE(SUBSTITUTE(連結実質赤字比率に係る赤字・黒字の構成分析!I$38,"▲", "-")), 2) &lt; 0, ABS(ROUND(VALUE(SUBSTITUTE(連結実質赤字比率に係る赤字・黒字の構成分析!I$38,"▲", "-")), 2)), NA())</f>
        <v>
#N/A</v>
      </c>
      <c r="I32" s="181">
        <f>
IF(ROUND(VALUE(SUBSTITUTE(連結実質赤字比率に係る赤字・黒字の構成分析!I$38,"▲", "-")), 2) &gt;= 0, ABS(ROUND(VALUE(SUBSTITUTE(連結実質赤字比率に係る赤字・黒字の構成分析!I$38,"▲", "-")), 2)), NA())</f>
        <v>
0</v>
      </c>
      <c r="J32" s="181" t="e">
        <f>
IF(ROUND(VALUE(SUBSTITUTE(連結実質赤字比率に係る赤字・黒字の構成分析!J$38,"▲", "-")), 2) &lt; 0, ABS(ROUND(VALUE(SUBSTITUTE(連結実質赤字比率に係る赤字・黒字の構成分析!J$38,"▲", "-")), 2)), NA())</f>
        <v>
#N/A</v>
      </c>
      <c r="K32" s="181">
        <f>
IF(ROUND(VALUE(SUBSTITUTE(連結実質赤字比率に係る赤字・黒字の構成分析!J$38,"▲", "-")), 2) &gt;= 0, ABS(ROUND(VALUE(SUBSTITUTE(連結実質赤字比率に係る赤字・黒字の構成分析!J$38,"▲", "-")), 2)), NA())</f>
        <v>
0</v>
      </c>
    </row>
    <row r="33" spans="1:16" x14ac:dyDescent="0.2">
      <c r="A33" s="181" t="str">
        <f>
IF(連結実質赤字比率に係る赤字・黒字の構成分析!C$37="",NA(),連結実質赤字比率に係る赤字・黒字の構成分析!C$37)</f>
        <v>
後期高齢者医療会計</v>
      </c>
      <c r="B33" s="181" t="e">
        <f>
IF(ROUND(VALUE(SUBSTITUTE(連結実質赤字比率に係る赤字・黒字の構成分析!F$37,"▲", "-")), 2) &lt; 0, ABS(ROUND(VALUE(SUBSTITUTE(連結実質赤字比率に係る赤字・黒字の構成分析!F$37,"▲", "-")), 2)), NA())</f>
        <v>
#N/A</v>
      </c>
      <c r="C33" s="181">
        <f>
IF(ROUND(VALUE(SUBSTITUTE(連結実質赤字比率に係る赤字・黒字の構成分析!F$37,"▲", "-")), 2) &gt;= 0, ABS(ROUND(VALUE(SUBSTITUTE(連結実質赤字比率に係る赤字・黒字の構成分析!F$37,"▲", "-")), 2)), NA())</f>
        <v>
0</v>
      </c>
      <c r="D33" s="181" t="e">
        <f>
IF(ROUND(VALUE(SUBSTITUTE(連結実質赤字比率に係る赤字・黒字の構成分析!G$37,"▲", "-")), 2) &lt; 0, ABS(ROUND(VALUE(SUBSTITUTE(連結実質赤字比率に係る赤字・黒字の構成分析!G$37,"▲", "-")), 2)), NA())</f>
        <v>
#N/A</v>
      </c>
      <c r="E33" s="181">
        <f>
IF(ROUND(VALUE(SUBSTITUTE(連結実質赤字比率に係る赤字・黒字の構成分析!G$37,"▲", "-")), 2) &gt;= 0, ABS(ROUND(VALUE(SUBSTITUTE(連結実質赤字比率に係る赤字・黒字の構成分析!G$37,"▲", "-")), 2)), NA())</f>
        <v>
0.01</v>
      </c>
      <c r="F33" s="181" t="e">
        <f>
IF(ROUND(VALUE(SUBSTITUTE(連結実質赤字比率に係る赤字・黒字の構成分析!H$37,"▲", "-")), 2) &lt; 0, ABS(ROUND(VALUE(SUBSTITUTE(連結実質赤字比率に係る赤字・黒字の構成分析!H$37,"▲", "-")), 2)), NA())</f>
        <v>
#N/A</v>
      </c>
      <c r="G33" s="181">
        <f>
IF(ROUND(VALUE(SUBSTITUTE(連結実質赤字比率に係る赤字・黒字の構成分析!H$37,"▲", "-")), 2) &gt;= 0, ABS(ROUND(VALUE(SUBSTITUTE(連結実質赤字比率に係る赤字・黒字の構成分析!H$37,"▲", "-")), 2)), NA())</f>
        <v>
0.01</v>
      </c>
      <c r="H33" s="181" t="e">
        <f>
IF(ROUND(VALUE(SUBSTITUTE(連結実質赤字比率に係る赤字・黒字の構成分析!I$37,"▲", "-")), 2) &lt; 0, ABS(ROUND(VALUE(SUBSTITUTE(連結実質赤字比率に係る赤字・黒字の構成分析!I$37,"▲", "-")), 2)), NA())</f>
        <v>
#N/A</v>
      </c>
      <c r="I33" s="181">
        <f>
IF(ROUND(VALUE(SUBSTITUTE(連結実質赤字比率に係る赤字・黒字の構成分析!I$37,"▲", "-")), 2) &gt;= 0, ABS(ROUND(VALUE(SUBSTITUTE(連結実質赤字比率に係る赤字・黒字の構成分析!I$37,"▲", "-")), 2)), NA())</f>
        <v>
0.01</v>
      </c>
      <c r="J33" s="181" t="e">
        <f>
IF(ROUND(VALUE(SUBSTITUTE(連結実質赤字比率に係る赤字・黒字の構成分析!J$37,"▲", "-")), 2) &lt; 0, ABS(ROUND(VALUE(SUBSTITUTE(連結実質赤字比率に係る赤字・黒字の構成分析!J$37,"▲", "-")), 2)), NA())</f>
        <v>
#N/A</v>
      </c>
      <c r="K33" s="181">
        <f>
IF(ROUND(VALUE(SUBSTITUTE(連結実質赤字比率に係る赤字・黒字の構成分析!J$37,"▲", "-")), 2) &gt;= 0, ABS(ROUND(VALUE(SUBSTITUTE(連結実質赤字比率に係る赤字・黒字の構成分析!J$37,"▲", "-")), 2)), NA())</f>
        <v>
0.01</v>
      </c>
    </row>
    <row r="34" spans="1:16" x14ac:dyDescent="0.2">
      <c r="A34" s="181" t="str">
        <f>
IF(連結実質赤字比率に係る赤字・黒字の構成分析!C$36="",NA(),連結実質赤字比率に係る赤字・黒字の構成分析!C$36)</f>
        <v>
国民健康保険事業会計</v>
      </c>
      <c r="B34" s="181" t="e">
        <f>
IF(ROUND(VALUE(SUBSTITUTE(連結実質赤字比率に係る赤字・黒字の構成分析!F$36,"▲", "-")), 2) &lt; 0, ABS(ROUND(VALUE(SUBSTITUTE(連結実質赤字比率に係る赤字・黒字の構成分析!F$36,"▲", "-")), 2)), NA())</f>
        <v>
#N/A</v>
      </c>
      <c r="C34" s="181">
        <f>
IF(ROUND(VALUE(SUBSTITUTE(連結実質赤字比率に係る赤字・黒字の構成分析!F$36,"▲", "-")), 2) &gt;= 0, ABS(ROUND(VALUE(SUBSTITUTE(連結実質赤字比率に係る赤字・黒字の構成分析!F$36,"▲", "-")), 2)), NA())</f>
        <v>
0.36</v>
      </c>
      <c r="D34" s="181" t="e">
        <f>
IF(ROUND(VALUE(SUBSTITUTE(連結実質赤字比率に係る赤字・黒字の構成分析!G$36,"▲", "-")), 2) &lt; 0, ABS(ROUND(VALUE(SUBSTITUTE(連結実質赤字比率に係る赤字・黒字の構成分析!G$36,"▲", "-")), 2)), NA())</f>
        <v>
#N/A</v>
      </c>
      <c r="E34" s="181">
        <f>
IF(ROUND(VALUE(SUBSTITUTE(連結実質赤字比率に係る赤字・黒字の構成分析!G$36,"▲", "-")), 2) &gt;= 0, ABS(ROUND(VALUE(SUBSTITUTE(連結実質赤字比率に係る赤字・黒字の構成分析!G$36,"▲", "-")), 2)), NA())</f>
        <v>
0.36</v>
      </c>
      <c r="F34" s="181" t="e">
        <f>
IF(ROUND(VALUE(SUBSTITUTE(連結実質赤字比率に係る赤字・黒字の構成分析!H$36,"▲", "-")), 2) &lt; 0, ABS(ROUND(VALUE(SUBSTITUTE(連結実質赤字比率に係る赤字・黒字の構成分析!H$36,"▲", "-")), 2)), NA())</f>
        <v>
#N/A</v>
      </c>
      <c r="G34" s="181">
        <f>
IF(ROUND(VALUE(SUBSTITUTE(連結実質赤字比率に係る赤字・黒字の構成分析!H$36,"▲", "-")), 2) &gt;= 0, ABS(ROUND(VALUE(SUBSTITUTE(連結実質赤字比率に係る赤字・黒字の構成分析!H$36,"▲", "-")), 2)), NA())</f>
        <v>
0.36</v>
      </c>
      <c r="H34" s="181" t="e">
        <f>
IF(ROUND(VALUE(SUBSTITUTE(連結実質赤字比率に係る赤字・黒字の構成分析!I$36,"▲", "-")), 2) &lt; 0, ABS(ROUND(VALUE(SUBSTITUTE(連結実質赤字比率に係る赤字・黒字の構成分析!I$36,"▲", "-")), 2)), NA())</f>
        <v>
#N/A</v>
      </c>
      <c r="I34" s="181">
        <f>
IF(ROUND(VALUE(SUBSTITUTE(連結実質赤字比率に係る赤字・黒字の構成分析!I$36,"▲", "-")), 2) &gt;= 0, ABS(ROUND(VALUE(SUBSTITUTE(連結実質赤字比率に係る赤字・黒字の構成分析!I$36,"▲", "-")), 2)), NA())</f>
        <v>
0.35</v>
      </c>
      <c r="J34" s="181" t="e">
        <f>
IF(ROUND(VALUE(SUBSTITUTE(連結実質赤字比率に係る赤字・黒字の構成分析!J$36,"▲", "-")), 2) &lt; 0, ABS(ROUND(VALUE(SUBSTITUTE(連結実質赤字比率に係る赤字・黒字の構成分析!J$36,"▲", "-")), 2)), NA())</f>
        <v>
#N/A</v>
      </c>
      <c r="K34" s="181">
        <f>
IF(ROUND(VALUE(SUBSTITUTE(連結実質赤字比率に係る赤字・黒字の構成分析!J$36,"▲", "-")), 2) &gt;= 0, ABS(ROUND(VALUE(SUBSTITUTE(連結実質赤字比率に係る赤字・黒字の構成分析!J$36,"▲", "-")), 2)), NA())</f>
        <v>
0.27</v>
      </c>
    </row>
    <row r="35" spans="1:16" x14ac:dyDescent="0.2">
      <c r="A35" s="181" t="str">
        <f>
IF(連結実質赤字比率に係る赤字・黒字の構成分析!C$35="",NA(),連結実質赤字比率に係る赤字・黒字の構成分析!C$35)</f>
        <v>
介護保険会計（保険事業勘定）</v>
      </c>
      <c r="B35" s="181" t="e">
        <f>
IF(ROUND(VALUE(SUBSTITUTE(連結実質赤字比率に係る赤字・黒字の構成分析!F$35,"▲", "-")), 2) &lt; 0, ABS(ROUND(VALUE(SUBSTITUTE(連結実質赤字比率に係る赤字・黒字の構成分析!F$35,"▲", "-")), 2)), NA())</f>
        <v>
#N/A</v>
      </c>
      <c r="C35" s="181">
        <f>
IF(ROUND(VALUE(SUBSTITUTE(連結実質赤字比率に係る赤字・黒字の構成分析!F$35,"▲", "-")), 2) &gt;= 0, ABS(ROUND(VALUE(SUBSTITUTE(連結実質赤字比率に係る赤字・黒字の構成分析!F$35,"▲", "-")), 2)), NA())</f>
        <v>
0.35</v>
      </c>
      <c r="D35" s="181" t="e">
        <f>
IF(ROUND(VALUE(SUBSTITUTE(連結実質赤字比率に係る赤字・黒字の構成分析!G$35,"▲", "-")), 2) &lt; 0, ABS(ROUND(VALUE(SUBSTITUTE(連結実質赤字比率に係る赤字・黒字の構成分析!G$35,"▲", "-")), 2)), NA())</f>
        <v>
#N/A</v>
      </c>
      <c r="E35" s="181">
        <f>
IF(ROUND(VALUE(SUBSTITUTE(連結実質赤字比率に係る赤字・黒字の構成分析!G$35,"▲", "-")), 2) &gt;= 0, ABS(ROUND(VALUE(SUBSTITUTE(連結実質赤字比率に係る赤字・黒字の構成分析!G$35,"▲", "-")), 2)), NA())</f>
        <v>
0.44</v>
      </c>
      <c r="F35" s="181" t="e">
        <f>
IF(ROUND(VALUE(SUBSTITUTE(連結実質赤字比率に係る赤字・黒字の構成分析!H$35,"▲", "-")), 2) &lt; 0, ABS(ROUND(VALUE(SUBSTITUTE(連結実質赤字比率に係る赤字・黒字の構成分析!H$35,"▲", "-")), 2)), NA())</f>
        <v>
#N/A</v>
      </c>
      <c r="G35" s="181">
        <f>
IF(ROUND(VALUE(SUBSTITUTE(連結実質赤字比率に係る赤字・黒字の構成分析!H$35,"▲", "-")), 2) &gt;= 0, ABS(ROUND(VALUE(SUBSTITUTE(連結実質赤字比率に係る赤字・黒字の構成分析!H$35,"▲", "-")), 2)), NA())</f>
        <v>
0.37</v>
      </c>
      <c r="H35" s="181" t="e">
        <f>
IF(ROUND(VALUE(SUBSTITUTE(連結実質赤字比率に係る赤字・黒字の構成分析!I$35,"▲", "-")), 2) &lt; 0, ABS(ROUND(VALUE(SUBSTITUTE(連結実質赤字比率に係る赤字・黒字の構成分析!I$35,"▲", "-")), 2)), NA())</f>
        <v>
#N/A</v>
      </c>
      <c r="I35" s="181">
        <f>
IF(ROUND(VALUE(SUBSTITUTE(連結実質赤字比率に係る赤字・黒字の構成分析!I$35,"▲", "-")), 2) &gt;= 0, ABS(ROUND(VALUE(SUBSTITUTE(連結実質赤字比率に係る赤字・黒字の構成分析!I$35,"▲", "-")), 2)), NA())</f>
        <v>
0.4</v>
      </c>
      <c r="J35" s="181" t="e">
        <f>
IF(ROUND(VALUE(SUBSTITUTE(連結実質赤字比率に係る赤字・黒字の構成分析!J$35,"▲", "-")), 2) &lt; 0, ABS(ROUND(VALUE(SUBSTITUTE(連結実質赤字比率に係る赤字・黒字の構成分析!J$35,"▲", "-")), 2)), NA())</f>
        <v>
#N/A</v>
      </c>
      <c r="K35" s="181">
        <f>
IF(ROUND(VALUE(SUBSTITUTE(連結実質赤字比率に係る赤字・黒字の構成分析!J$35,"▲", "-")), 2) &gt;= 0, ABS(ROUND(VALUE(SUBSTITUTE(連結実質赤字比率に係る赤字・黒字の構成分析!J$35,"▲", "-")), 2)), NA())</f>
        <v>
0.31</v>
      </c>
    </row>
    <row r="36" spans="1:16" x14ac:dyDescent="0.2">
      <c r="A36" s="181" t="str">
        <f>
IF(連結実質赤字比率に係る赤字・黒字の構成分析!C$34="",NA(),連結実質赤字比率に係る赤字・黒字の構成分析!C$34)</f>
        <v>
一般会計</v>
      </c>
      <c r="B36" s="181" t="e">
        <f>
IF(ROUND(VALUE(SUBSTITUTE(連結実質赤字比率に係る赤字・黒字の構成分析!F$34,"▲", "-")), 2) &lt; 0, ABS(ROUND(VALUE(SUBSTITUTE(連結実質赤字比率に係る赤字・黒字の構成分析!F$34,"▲", "-")), 2)), NA())</f>
        <v>
#N/A</v>
      </c>
      <c r="C36" s="181">
        <f>
IF(ROUND(VALUE(SUBSTITUTE(連結実質赤字比率に係る赤字・黒字の構成分析!F$34,"▲", "-")), 2) &gt;= 0, ABS(ROUND(VALUE(SUBSTITUTE(連結実質赤字比率に係る赤字・黒字の構成分析!F$34,"▲", "-")), 2)), NA())</f>
        <v>
3.74</v>
      </c>
      <c r="D36" s="181" t="e">
        <f>
IF(ROUND(VALUE(SUBSTITUTE(連結実質赤字比率に係る赤字・黒字の構成分析!G$34,"▲", "-")), 2) &lt; 0, ABS(ROUND(VALUE(SUBSTITUTE(連結実質赤字比率に係る赤字・黒字の構成分析!G$34,"▲", "-")), 2)), NA())</f>
        <v>
#N/A</v>
      </c>
      <c r="E36" s="181">
        <f>
IF(ROUND(VALUE(SUBSTITUTE(連結実質赤字比率に係る赤字・黒字の構成分析!G$34,"▲", "-")), 2) &gt;= 0, ABS(ROUND(VALUE(SUBSTITUTE(連結実質赤字比率に係る赤字・黒字の構成分析!G$34,"▲", "-")), 2)), NA())</f>
        <v>
4.38</v>
      </c>
      <c r="F36" s="181" t="e">
        <f>
IF(ROUND(VALUE(SUBSTITUTE(連結実質赤字比率に係る赤字・黒字の構成分析!H$34,"▲", "-")), 2) &lt; 0, ABS(ROUND(VALUE(SUBSTITUTE(連結実質赤字比率に係る赤字・黒字の構成分析!H$34,"▲", "-")), 2)), NA())</f>
        <v>
#N/A</v>
      </c>
      <c r="G36" s="181">
        <f>
IF(ROUND(VALUE(SUBSTITUTE(連結実質赤字比率に係る赤字・黒字の構成分析!H$34,"▲", "-")), 2) &gt;= 0, ABS(ROUND(VALUE(SUBSTITUTE(連結実質赤字比率に係る赤字・黒字の構成分析!H$34,"▲", "-")), 2)), NA())</f>
        <v>
4.99</v>
      </c>
      <c r="H36" s="181" t="e">
        <f>
IF(ROUND(VALUE(SUBSTITUTE(連結実質赤字比率に係る赤字・黒字の構成分析!I$34,"▲", "-")), 2) &lt; 0, ABS(ROUND(VALUE(SUBSTITUTE(連結実質赤字比率に係る赤字・黒字の構成分析!I$34,"▲", "-")), 2)), NA())</f>
        <v>
#N/A</v>
      </c>
      <c r="I36" s="181">
        <f>
IF(ROUND(VALUE(SUBSTITUTE(連結実質赤字比率に係る赤字・黒字の構成分析!I$34,"▲", "-")), 2) &gt;= 0, ABS(ROUND(VALUE(SUBSTITUTE(連結実質赤字比率に係る赤字・黒字の構成分析!I$34,"▲", "-")), 2)), NA())</f>
        <v>
3.66</v>
      </c>
      <c r="J36" s="181" t="e">
        <f>
IF(ROUND(VALUE(SUBSTITUTE(連結実質赤字比率に係る赤字・黒字の構成分析!J$34,"▲", "-")), 2) &lt; 0, ABS(ROUND(VALUE(SUBSTITUTE(連結実質赤字比率に係る赤字・黒字の構成分析!J$34,"▲", "-")), 2)), NA())</f>
        <v>
#N/A</v>
      </c>
      <c r="K36" s="181">
        <f>
IF(ROUND(VALUE(SUBSTITUTE(連結実質赤字比率に係る赤字・黒字の構成分析!J$34,"▲", "-")), 2) &gt;= 0, ABS(ROUND(VALUE(SUBSTITUTE(連結実質赤字比率に係る赤字・黒字の構成分析!J$34,"▲", "-")), 2)), NA())</f>
        <v>
3.29</v>
      </c>
    </row>
    <row r="39" spans="1:16" x14ac:dyDescent="0.2">
      <c r="A39" s="150" t="s">
        <v>
59</v>
      </c>
    </row>
    <row r="40" spans="1:16" x14ac:dyDescent="0.2">
      <c r="A40" s="182"/>
      <c r="B40" s="182" t="str">
        <f>
'実質公債費比率（分子）の構造'!K$44</f>
        <v>
H27</v>
      </c>
      <c r="C40" s="182"/>
      <c r="D40" s="182"/>
      <c r="E40" s="182" t="str">
        <f>
'実質公債費比率（分子）の構造'!L$44</f>
        <v>
H28</v>
      </c>
      <c r="F40" s="182"/>
      <c r="G40" s="182"/>
      <c r="H40" s="182" t="str">
        <f>
'実質公債費比率（分子）の構造'!M$44</f>
        <v>
H29</v>
      </c>
      <c r="I40" s="182"/>
      <c r="J40" s="182"/>
      <c r="K40" s="182" t="str">
        <f>
'実質公債費比率（分子）の構造'!N$44</f>
        <v>
H30</v>
      </c>
      <c r="L40" s="182"/>
      <c r="M40" s="182"/>
      <c r="N40" s="182" t="str">
        <f>
'実質公債費比率（分子）の構造'!O$44</f>
        <v>
R01</v>
      </c>
      <c r="O40" s="182"/>
      <c r="P40" s="182"/>
    </row>
    <row r="41" spans="1:16" x14ac:dyDescent="0.2">
      <c r="A41" s="182"/>
      <c r="B41" s="182" t="s">
        <v>
60</v>
      </c>
      <c r="C41" s="182"/>
      <c r="D41" s="182" t="s">
        <v>
61</v>
      </c>
      <c r="E41" s="182" t="s">
        <v>
60</v>
      </c>
      <c r="F41" s="182"/>
      <c r="G41" s="182" t="s">
        <v>
61</v>
      </c>
      <c r="H41" s="182" t="s">
        <v>
60</v>
      </c>
      <c r="I41" s="182"/>
      <c r="J41" s="182" t="s">
        <v>
61</v>
      </c>
      <c r="K41" s="182" t="s">
        <v>
60</v>
      </c>
      <c r="L41" s="182"/>
      <c r="M41" s="182" t="s">
        <v>
61</v>
      </c>
      <c r="N41" s="182" t="s">
        <v>
60</v>
      </c>
      <c r="O41" s="182"/>
      <c r="P41" s="182" t="s">
        <v>
61</v>
      </c>
    </row>
    <row r="42" spans="1:16" x14ac:dyDescent="0.2">
      <c r="A42" s="182" t="s">
        <v>
62</v>
      </c>
      <c r="B42" s="182"/>
      <c r="C42" s="182"/>
      <c r="D42" s="182">
        <f>
'実質公債費比率（分子）の構造'!K$52</f>
        <v>
12962</v>
      </c>
      <c r="E42" s="182"/>
      <c r="F42" s="182"/>
      <c r="G42" s="182">
        <f>
'実質公債費比率（分子）の構造'!L$52</f>
        <v>
12625</v>
      </c>
      <c r="H42" s="182"/>
      <c r="I42" s="182"/>
      <c r="J42" s="182">
        <f>
'実質公債費比率（分子）の構造'!M$52</f>
        <v>
12288</v>
      </c>
      <c r="K42" s="182"/>
      <c r="L42" s="182"/>
      <c r="M42" s="182">
        <f>
'実質公債費比率（分子）の構造'!N$52</f>
        <v>
12035</v>
      </c>
      <c r="N42" s="182"/>
      <c r="O42" s="182"/>
      <c r="P42" s="182">
        <f>
'実質公債費比率（分子）の構造'!O$52</f>
        <v>
11767</v>
      </c>
    </row>
    <row r="43" spans="1:16" x14ac:dyDescent="0.2">
      <c r="A43" s="182" t="s">
        <v>
63</v>
      </c>
      <c r="B43" s="182" t="str">
        <f>
'実質公債費比率（分子）の構造'!K$51</f>
        <v>
-</v>
      </c>
      <c r="C43" s="182"/>
      <c r="D43" s="182"/>
      <c r="E43" s="182" t="str">
        <f>
'実質公債費比率（分子）の構造'!L$51</f>
        <v>
-</v>
      </c>
      <c r="F43" s="182"/>
      <c r="G43" s="182"/>
      <c r="H43" s="182" t="str">
        <f>
'実質公債費比率（分子）の構造'!M$51</f>
        <v>
-</v>
      </c>
      <c r="I43" s="182"/>
      <c r="J43" s="182"/>
      <c r="K43" s="182" t="str">
        <f>
'実質公債費比率（分子）の構造'!N$51</f>
        <v>
-</v>
      </c>
      <c r="L43" s="182"/>
      <c r="M43" s="182"/>
      <c r="N43" s="182" t="str">
        <f>
'実質公債費比率（分子）の構造'!O$51</f>
        <v>
-</v>
      </c>
      <c r="O43" s="182"/>
      <c r="P43" s="182"/>
    </row>
    <row r="44" spans="1:16" x14ac:dyDescent="0.2">
      <c r="A44" s="182" t="s">
        <v>
64</v>
      </c>
      <c r="B44" s="182">
        <f>
'実質公債費比率（分子）の構造'!K$50</f>
        <v>
2067</v>
      </c>
      <c r="C44" s="182"/>
      <c r="D44" s="182"/>
      <c r="E44" s="182">
        <f>
'実質公債費比率（分子）の構造'!L$50</f>
        <v>
1479</v>
      </c>
      <c r="F44" s="182"/>
      <c r="G44" s="182"/>
      <c r="H44" s="182">
        <f>
'実質公債費比率（分子）の構造'!M$50</f>
        <v>
1595</v>
      </c>
      <c r="I44" s="182"/>
      <c r="J44" s="182"/>
      <c r="K44" s="182">
        <f>
'実質公債費比率（分子）の構造'!N$50</f>
        <v>
1869</v>
      </c>
      <c r="L44" s="182"/>
      <c r="M44" s="182"/>
      <c r="N44" s="182">
        <f>
'実質公債費比率（分子）の構造'!O$50</f>
        <v>
2346</v>
      </c>
      <c r="O44" s="182"/>
      <c r="P44" s="182"/>
    </row>
    <row r="45" spans="1:16" x14ac:dyDescent="0.2">
      <c r="A45" s="182" t="s">
        <v>
65</v>
      </c>
      <c r="B45" s="182">
        <f>
'実質公債費比率（分子）の構造'!K$49</f>
        <v>
319</v>
      </c>
      <c r="C45" s="182"/>
      <c r="D45" s="182"/>
      <c r="E45" s="182">
        <f>
'実質公債費比率（分子）の構造'!L$49</f>
        <v>
192</v>
      </c>
      <c r="F45" s="182"/>
      <c r="G45" s="182"/>
      <c r="H45" s="182">
        <f>
'実質公債費比率（分子）の構造'!M$49</f>
        <v>
161</v>
      </c>
      <c r="I45" s="182"/>
      <c r="J45" s="182"/>
      <c r="K45" s="182">
        <f>
'実質公債費比率（分子）の構造'!N$49</f>
        <v>
174</v>
      </c>
      <c r="L45" s="182"/>
      <c r="M45" s="182"/>
      <c r="N45" s="182">
        <f>
'実質公債費比率（分子）の構造'!O$49</f>
        <v>
180</v>
      </c>
      <c r="O45" s="182"/>
      <c r="P45" s="182"/>
    </row>
    <row r="46" spans="1:16" x14ac:dyDescent="0.2">
      <c r="A46" s="182" t="s">
        <v>
66</v>
      </c>
      <c r="B46" s="182">
        <f>
'実質公債費比率（分子）の構造'!K$48</f>
        <v>
160</v>
      </c>
      <c r="C46" s="182"/>
      <c r="D46" s="182"/>
      <c r="E46" s="182">
        <f>
'実質公債費比率（分子）の構造'!L$48</f>
        <v>
155</v>
      </c>
      <c r="F46" s="182"/>
      <c r="G46" s="182"/>
      <c r="H46" s="182">
        <f>
'実質公債費比率（分子）の構造'!M$48</f>
        <v>
155</v>
      </c>
      <c r="I46" s="182"/>
      <c r="J46" s="182"/>
      <c r="K46" s="182">
        <f>
'実質公債費比率（分子）の構造'!N$48</f>
        <v>
158</v>
      </c>
      <c r="L46" s="182"/>
      <c r="M46" s="182"/>
      <c r="N46" s="182">
        <f>
'実質公債費比率（分子）の構造'!O$48</f>
        <v>
116</v>
      </c>
      <c r="O46" s="182"/>
      <c r="P46" s="182"/>
    </row>
    <row r="47" spans="1:16" x14ac:dyDescent="0.2">
      <c r="A47" s="182" t="s">
        <v>
67</v>
      </c>
      <c r="B47" s="182">
        <f>
'実質公債費比率（分子）の構造'!K$47</f>
        <v>
573</v>
      </c>
      <c r="C47" s="182"/>
      <c r="D47" s="182"/>
      <c r="E47" s="182">
        <f>
'実質公債費比率（分子）の構造'!L$47</f>
        <v>
448</v>
      </c>
      <c r="F47" s="182"/>
      <c r="G47" s="182"/>
      <c r="H47" s="182">
        <f>
'実質公債費比率（分子）の構造'!M$47</f>
        <v>
510</v>
      </c>
      <c r="I47" s="182"/>
      <c r="J47" s="182"/>
      <c r="K47" s="182">
        <f>
'実質公債費比率（分子）の構造'!N$47</f>
        <v>
538</v>
      </c>
      <c r="L47" s="182"/>
      <c r="M47" s="182"/>
      <c r="N47" s="182">
        <f>
'実質公債費比率（分子）の構造'!O$47</f>
        <v>
582</v>
      </c>
      <c r="O47" s="182"/>
      <c r="P47" s="182"/>
    </row>
    <row r="48" spans="1:16" x14ac:dyDescent="0.2">
      <c r="A48" s="182" t="s">
        <v>
68</v>
      </c>
      <c r="B48" s="182" t="str">
        <f>
'実質公債費比率（分子）の構造'!K$46</f>
        <v>
-</v>
      </c>
      <c r="C48" s="182"/>
      <c r="D48" s="182"/>
      <c r="E48" s="182" t="str">
        <f>
'実質公債費比率（分子）の構造'!L$46</f>
        <v>
-</v>
      </c>
      <c r="F48" s="182"/>
      <c r="G48" s="182"/>
      <c r="H48" s="182" t="str">
        <f>
'実質公債費比率（分子）の構造'!M$46</f>
        <v>
-</v>
      </c>
      <c r="I48" s="182"/>
      <c r="J48" s="182"/>
      <c r="K48" s="182" t="str">
        <f>
'実質公債費比率（分子）の構造'!N$46</f>
        <v>
-</v>
      </c>
      <c r="L48" s="182"/>
      <c r="M48" s="182"/>
      <c r="N48" s="182" t="str">
        <f>
'実質公債費比率（分子）の構造'!O$46</f>
        <v>
-</v>
      </c>
      <c r="O48" s="182"/>
      <c r="P48" s="182"/>
    </row>
    <row r="49" spans="1:16" x14ac:dyDescent="0.2">
      <c r="A49" s="182" t="s">
        <v>
69</v>
      </c>
      <c r="B49" s="182">
        <f>
'実質公債費比率（分子）の構造'!K$45</f>
        <v>
3713</v>
      </c>
      <c r="C49" s="182"/>
      <c r="D49" s="182"/>
      <c r="E49" s="182">
        <f>
'実質公債費比率（分子）の構造'!L$45</f>
        <v>
3583</v>
      </c>
      <c r="F49" s="182"/>
      <c r="G49" s="182"/>
      <c r="H49" s="182">
        <f>
'実質公債費比率（分子）の構造'!M$45</f>
        <v>
3525</v>
      </c>
      <c r="I49" s="182"/>
      <c r="J49" s="182"/>
      <c r="K49" s="182">
        <f>
'実質公債費比率（分子）の構造'!N$45</f>
        <v>
3675</v>
      </c>
      <c r="L49" s="182"/>
      <c r="M49" s="182"/>
      <c r="N49" s="182">
        <f>
'実質公債費比率（分子）の構造'!O$45</f>
        <v>
3263</v>
      </c>
      <c r="O49" s="182"/>
      <c r="P49" s="182"/>
    </row>
    <row r="50" spans="1:16" x14ac:dyDescent="0.2">
      <c r="A50" s="182" t="s">
        <v>
70</v>
      </c>
      <c r="B50" s="182" t="e">
        <f>
NA()</f>
        <v>
#N/A</v>
      </c>
      <c r="C50" s="182">
        <f>
IF(ISNUMBER('実質公債費比率（分子）の構造'!K$53),'実質公債費比率（分子）の構造'!K$53,NA())</f>
        <v>
-6130</v>
      </c>
      <c r="D50" s="182" t="e">
        <f>
NA()</f>
        <v>
#N/A</v>
      </c>
      <c r="E50" s="182" t="e">
        <f>
NA()</f>
        <v>
#N/A</v>
      </c>
      <c r="F50" s="182">
        <f>
IF(ISNUMBER('実質公債費比率（分子）の構造'!L$53),'実質公債費比率（分子）の構造'!L$53,NA())</f>
        <v>
-6768</v>
      </c>
      <c r="G50" s="182" t="e">
        <f>
NA()</f>
        <v>
#N/A</v>
      </c>
      <c r="H50" s="182" t="e">
        <f>
NA()</f>
        <v>
#N/A</v>
      </c>
      <c r="I50" s="182">
        <f>
IF(ISNUMBER('実質公債費比率（分子）の構造'!M$53),'実質公債費比率（分子）の構造'!M$53,NA())</f>
        <v>
-6342</v>
      </c>
      <c r="J50" s="182" t="e">
        <f>
NA()</f>
        <v>
#N/A</v>
      </c>
      <c r="K50" s="182" t="e">
        <f>
NA()</f>
        <v>
#N/A</v>
      </c>
      <c r="L50" s="182">
        <f>
IF(ISNUMBER('実質公債費比率（分子）の構造'!N$53),'実質公債費比率（分子）の構造'!N$53,NA())</f>
        <v>
-5621</v>
      </c>
      <c r="M50" s="182" t="e">
        <f>
NA()</f>
        <v>
#N/A</v>
      </c>
      <c r="N50" s="182" t="e">
        <f>
NA()</f>
        <v>
#N/A</v>
      </c>
      <c r="O50" s="182">
        <f>
IF(ISNUMBER('実質公債費比率（分子）の構造'!O$53),'実質公債費比率（分子）の構造'!O$53,NA())</f>
        <v>
-5280</v>
      </c>
      <c r="P50" s="182" t="e">
        <f>
NA()</f>
        <v>
#N/A</v>
      </c>
    </row>
    <row r="53" spans="1:16" x14ac:dyDescent="0.2">
      <c r="A53" s="150" t="s">
        <v>
71</v>
      </c>
    </row>
    <row r="54" spans="1:16" x14ac:dyDescent="0.2">
      <c r="A54" s="181"/>
      <c r="B54" s="181" t="str">
        <f>
'将来負担比率（分子）の構造'!I$40</f>
        <v>
H27</v>
      </c>
      <c r="C54" s="181"/>
      <c r="D54" s="181"/>
      <c r="E54" s="181" t="str">
        <f>
'将来負担比率（分子）の構造'!J$40</f>
        <v>
H28</v>
      </c>
      <c r="F54" s="181"/>
      <c r="G54" s="181"/>
      <c r="H54" s="181" t="str">
        <f>
'将来負担比率（分子）の構造'!K$40</f>
        <v>
H29</v>
      </c>
      <c r="I54" s="181"/>
      <c r="J54" s="181"/>
      <c r="K54" s="181" t="str">
        <f>
'将来負担比率（分子）の構造'!L$40</f>
        <v>
H30</v>
      </c>
      <c r="L54" s="181"/>
      <c r="M54" s="181"/>
      <c r="N54" s="181" t="str">
        <f>
'将来負担比率（分子）の構造'!M$40</f>
        <v>
R01</v>
      </c>
      <c r="O54" s="181"/>
      <c r="P54" s="181"/>
    </row>
    <row r="55" spans="1:16" x14ac:dyDescent="0.2">
      <c r="A55" s="181"/>
      <c r="B55" s="181" t="s">
        <v>
72</v>
      </c>
      <c r="C55" s="181"/>
      <c r="D55" s="181" t="s">
        <v>
73</v>
      </c>
      <c r="E55" s="181" t="s">
        <v>
72</v>
      </c>
      <c r="F55" s="181"/>
      <c r="G55" s="181" t="s">
        <v>
73</v>
      </c>
      <c r="H55" s="181" t="s">
        <v>
72</v>
      </c>
      <c r="I55" s="181"/>
      <c r="J55" s="181" t="s">
        <v>
73</v>
      </c>
      <c r="K55" s="181" t="s">
        <v>
72</v>
      </c>
      <c r="L55" s="181"/>
      <c r="M55" s="181" t="s">
        <v>
73</v>
      </c>
      <c r="N55" s="181" t="s">
        <v>
72</v>
      </c>
      <c r="O55" s="181"/>
      <c r="P55" s="181" t="s">
        <v>
73</v>
      </c>
    </row>
    <row r="56" spans="1:16" x14ac:dyDescent="0.2">
      <c r="A56" s="181" t="s">
        <v>
42</v>
      </c>
      <c r="B56" s="181"/>
      <c r="C56" s="181"/>
      <c r="D56" s="181">
        <f>
'将来負担比率（分子）の構造'!I$52</f>
        <v>
143710</v>
      </c>
      <c r="E56" s="181"/>
      <c r="F56" s="181"/>
      <c r="G56" s="181">
        <f>
'将来負担比率（分子）の構造'!J$52</f>
        <v>
133618</v>
      </c>
      <c r="H56" s="181"/>
      <c r="I56" s="181"/>
      <c r="J56" s="181">
        <f>
'将来負担比率（分子）の構造'!K$52</f>
        <v>
123618</v>
      </c>
      <c r="K56" s="181"/>
      <c r="L56" s="181"/>
      <c r="M56" s="181">
        <f>
'将来負担比率（分子）の構造'!L$52</f>
        <v>
113241</v>
      </c>
      <c r="N56" s="181"/>
      <c r="O56" s="181"/>
      <c r="P56" s="181">
        <f>
'将来負担比率（分子）の構造'!M$52</f>
        <v>
103219</v>
      </c>
    </row>
    <row r="57" spans="1:16" x14ac:dyDescent="0.2">
      <c r="A57" s="181" t="s">
        <v>
41</v>
      </c>
      <c r="B57" s="181"/>
      <c r="C57" s="181"/>
      <c r="D57" s="181">
        <f>
'将来負担比率（分子）の構造'!I$51</f>
        <v>
6289</v>
      </c>
      <c r="E57" s="181"/>
      <c r="F57" s="181"/>
      <c r="G57" s="181">
        <f>
'将来負担比率（分子）の構造'!J$51</f>
        <v>
3796</v>
      </c>
      <c r="H57" s="181"/>
      <c r="I57" s="181"/>
      <c r="J57" s="181">
        <f>
'将来負担比率（分子）の構造'!K$51</f>
        <v>
4824</v>
      </c>
      <c r="K57" s="181"/>
      <c r="L57" s="181"/>
      <c r="M57" s="181">
        <f>
'将来負担比率（分子）の構造'!L$51</f>
        <v>
4712</v>
      </c>
      <c r="N57" s="181"/>
      <c r="O57" s="181"/>
      <c r="P57" s="181">
        <f>
'将来負担比率（分子）の構造'!M$51</f>
        <v>
5660</v>
      </c>
    </row>
    <row r="58" spans="1:16" x14ac:dyDescent="0.2">
      <c r="A58" s="181" t="s">
        <v>
40</v>
      </c>
      <c r="B58" s="181"/>
      <c r="C58" s="181"/>
      <c r="D58" s="181">
        <f>
'将来負担比率（分子）の構造'!I$50</f>
        <v>
76732</v>
      </c>
      <c r="E58" s="181"/>
      <c r="F58" s="181"/>
      <c r="G58" s="181">
        <f>
'将来負担比率（分子）の構造'!J$50</f>
        <v>
82922</v>
      </c>
      <c r="H58" s="181"/>
      <c r="I58" s="181"/>
      <c r="J58" s="181">
        <f>
'将来負担比率（分子）の構造'!K$50</f>
        <v>
93225</v>
      </c>
      <c r="K58" s="181"/>
      <c r="L58" s="181"/>
      <c r="M58" s="181">
        <f>
'将来負担比率（分子）の構造'!L$50</f>
        <v>
100430</v>
      </c>
      <c r="N58" s="181"/>
      <c r="O58" s="181"/>
      <c r="P58" s="181">
        <f>
'将来負担比率（分子）の構造'!M$50</f>
        <v>
108584</v>
      </c>
    </row>
    <row r="59" spans="1:16" x14ac:dyDescent="0.2">
      <c r="A59" s="181" t="s">
        <v>
38</v>
      </c>
      <c r="B59" s="181" t="str">
        <f>
'将来負担比率（分子）の構造'!I$49</f>
        <v>
-</v>
      </c>
      <c r="C59" s="181"/>
      <c r="D59" s="181"/>
      <c r="E59" s="181" t="str">
        <f>
'将来負担比率（分子）の構造'!J$49</f>
        <v>
-</v>
      </c>
      <c r="F59" s="181"/>
      <c r="G59" s="181"/>
      <c r="H59" s="181" t="str">
        <f>
'将来負担比率（分子）の構造'!K$49</f>
        <v>
-</v>
      </c>
      <c r="I59" s="181"/>
      <c r="J59" s="181"/>
      <c r="K59" s="181" t="str">
        <f>
'将来負担比率（分子）の構造'!L$49</f>
        <v>
-</v>
      </c>
      <c r="L59" s="181"/>
      <c r="M59" s="181"/>
      <c r="N59" s="181" t="str">
        <f>
'将来負担比率（分子）の構造'!M$49</f>
        <v>
-</v>
      </c>
      <c r="O59" s="181"/>
      <c r="P59" s="181"/>
    </row>
    <row r="60" spans="1:16" x14ac:dyDescent="0.2">
      <c r="A60" s="181" t="s">
        <v>
37</v>
      </c>
      <c r="B60" s="181" t="str">
        <f>
'将来負担比率（分子）の構造'!I$48</f>
        <v>
-</v>
      </c>
      <c r="C60" s="181"/>
      <c r="D60" s="181"/>
      <c r="E60" s="181" t="str">
        <f>
'将来負担比率（分子）の構造'!J$48</f>
        <v>
-</v>
      </c>
      <c r="F60" s="181"/>
      <c r="G60" s="181"/>
      <c r="H60" s="181" t="str">
        <f>
'将来負担比率（分子）の構造'!K$48</f>
        <v>
-</v>
      </c>
      <c r="I60" s="181"/>
      <c r="J60" s="181"/>
      <c r="K60" s="181" t="str">
        <f>
'将来負担比率（分子）の構造'!L$48</f>
        <v>
-</v>
      </c>
      <c r="L60" s="181"/>
      <c r="M60" s="181"/>
      <c r="N60" s="181" t="str">
        <f>
'将来負担比率（分子）の構造'!M$48</f>
        <v>
-</v>
      </c>
      <c r="O60" s="181"/>
      <c r="P60" s="181"/>
    </row>
    <row r="61" spans="1:16" x14ac:dyDescent="0.2">
      <c r="A61" s="181" t="s">
        <v>
35</v>
      </c>
      <c r="B61" s="181" t="str">
        <f>
'将来負担比率（分子）の構造'!I$46</f>
        <v>
-</v>
      </c>
      <c r="C61" s="181"/>
      <c r="D61" s="181"/>
      <c r="E61" s="181" t="str">
        <f>
'将来負担比率（分子）の構造'!J$46</f>
        <v>
-</v>
      </c>
      <c r="F61" s="181"/>
      <c r="G61" s="181"/>
      <c r="H61" s="181" t="str">
        <f>
'将来負担比率（分子）の構造'!K$46</f>
        <v>
-</v>
      </c>
      <c r="I61" s="181"/>
      <c r="J61" s="181"/>
      <c r="K61" s="181" t="str">
        <f>
'将来負担比率（分子）の構造'!L$46</f>
        <v>
-</v>
      </c>
      <c r="L61" s="181"/>
      <c r="M61" s="181"/>
      <c r="N61" s="181" t="str">
        <f>
'将来負担比率（分子）の構造'!M$46</f>
        <v>
-</v>
      </c>
      <c r="O61" s="181"/>
      <c r="P61" s="181"/>
    </row>
    <row r="62" spans="1:16" x14ac:dyDescent="0.2">
      <c r="A62" s="181" t="s">
        <v>
34</v>
      </c>
      <c r="B62" s="181">
        <f>
'将来負担比率（分子）の構造'!I$45</f>
        <v>
35562</v>
      </c>
      <c r="C62" s="181"/>
      <c r="D62" s="181"/>
      <c r="E62" s="181">
        <f>
'将来負担比率（分子）の構造'!J$45</f>
        <v>
34018</v>
      </c>
      <c r="F62" s="181"/>
      <c r="G62" s="181"/>
      <c r="H62" s="181">
        <f>
'将来負担比率（分子）の構造'!K$45</f>
        <v>
34391</v>
      </c>
      <c r="I62" s="181"/>
      <c r="J62" s="181"/>
      <c r="K62" s="181">
        <f>
'将来負担比率（分子）の構造'!L$45</f>
        <v>
33711</v>
      </c>
      <c r="L62" s="181"/>
      <c r="M62" s="181"/>
      <c r="N62" s="181">
        <f>
'将来負担比率（分子）の構造'!M$45</f>
        <v>
33873</v>
      </c>
      <c r="O62" s="181"/>
      <c r="P62" s="181"/>
    </row>
    <row r="63" spans="1:16" x14ac:dyDescent="0.2">
      <c r="A63" s="181" t="s">
        <v>
33</v>
      </c>
      <c r="B63" s="181">
        <f>
'将来負担比率（分子）の構造'!I$44</f>
        <v>
1784</v>
      </c>
      <c r="C63" s="181"/>
      <c r="D63" s="181"/>
      <c r="E63" s="181">
        <f>
'将来負担比率（分子）の構造'!J$44</f>
        <v>
1875</v>
      </c>
      <c r="F63" s="181"/>
      <c r="G63" s="181"/>
      <c r="H63" s="181">
        <f>
'将来負担比率（分子）の構造'!K$44</f>
        <v>
2225</v>
      </c>
      <c r="I63" s="181"/>
      <c r="J63" s="181"/>
      <c r="K63" s="181">
        <f>
'将来負担比率（分子）の構造'!L$44</f>
        <v>
2224</v>
      </c>
      <c r="L63" s="181"/>
      <c r="M63" s="181"/>
      <c r="N63" s="181">
        <f>
'将来負担比率（分子）の構造'!M$44</f>
        <v>
2262</v>
      </c>
      <c r="O63" s="181"/>
      <c r="P63" s="181"/>
    </row>
    <row r="64" spans="1:16" x14ac:dyDescent="0.2">
      <c r="A64" s="181" t="s">
        <v>
32</v>
      </c>
      <c r="B64" s="181">
        <f>
'将来負担比率（分子）の構造'!I$43</f>
        <v>
1174</v>
      </c>
      <c r="C64" s="181"/>
      <c r="D64" s="181"/>
      <c r="E64" s="181">
        <f>
'将来負担比率（分子）の構造'!J$43</f>
        <v>
1031</v>
      </c>
      <c r="F64" s="181"/>
      <c r="G64" s="181"/>
      <c r="H64" s="181">
        <f>
'将来負担比率（分子）の構造'!K$43</f>
        <v>
880</v>
      </c>
      <c r="I64" s="181"/>
      <c r="J64" s="181"/>
      <c r="K64" s="181">
        <f>
'将来負担比率（分子）の構造'!L$43</f>
        <v>
737</v>
      </c>
      <c r="L64" s="181"/>
      <c r="M64" s="181"/>
      <c r="N64" s="181">
        <f>
'将来負担比率（分子）の構造'!M$43</f>
        <v>
616</v>
      </c>
      <c r="O64" s="181"/>
      <c r="P64" s="181"/>
    </row>
    <row r="65" spans="1:16" x14ac:dyDescent="0.2">
      <c r="A65" s="181" t="s">
        <v>
31</v>
      </c>
      <c r="B65" s="181">
        <f>
'将来負担比率（分子）の構造'!I$42</f>
        <v>
22732</v>
      </c>
      <c r="C65" s="181"/>
      <c r="D65" s="181"/>
      <c r="E65" s="181">
        <f>
'将来負担比率（分子）の構造'!J$42</f>
        <v>
20337</v>
      </c>
      <c r="F65" s="181"/>
      <c r="G65" s="181"/>
      <c r="H65" s="181">
        <f>
'将来負担比率（分子）の構造'!K$42</f>
        <v>
20166</v>
      </c>
      <c r="I65" s="181"/>
      <c r="J65" s="181"/>
      <c r="K65" s="181">
        <f>
'将来負担比率（分子）の構造'!L$42</f>
        <v>
21365</v>
      </c>
      <c r="L65" s="181"/>
      <c r="M65" s="181"/>
      <c r="N65" s="181">
        <f>
'将来負担比率（分子）の構造'!M$42</f>
        <v>
24120</v>
      </c>
      <c r="O65" s="181"/>
      <c r="P65" s="181"/>
    </row>
    <row r="66" spans="1:16" x14ac:dyDescent="0.2">
      <c r="A66" s="181" t="s">
        <v>
30</v>
      </c>
      <c r="B66" s="181">
        <f>
'将来負担比率（分子）の構造'!I$41</f>
        <v>
49913</v>
      </c>
      <c r="C66" s="181"/>
      <c r="D66" s="181"/>
      <c r="E66" s="181">
        <f>
'将来負担比率（分子）の構造'!J$41</f>
        <v>
54040</v>
      </c>
      <c r="F66" s="181"/>
      <c r="G66" s="181"/>
      <c r="H66" s="181">
        <f>
'将来負担比率（分子）の構造'!K$41</f>
        <v>
55764</v>
      </c>
      <c r="I66" s="181"/>
      <c r="J66" s="181"/>
      <c r="K66" s="181">
        <f>
'将来負担比率（分子）の構造'!L$41</f>
        <v>
57250</v>
      </c>
      <c r="L66" s="181"/>
      <c r="M66" s="181"/>
      <c r="N66" s="181">
        <f>
'将来負担比率（分子）の構造'!M$41</f>
        <v>
56919</v>
      </c>
      <c r="O66" s="181"/>
      <c r="P66" s="181"/>
    </row>
    <row r="67" spans="1:16" x14ac:dyDescent="0.2">
      <c r="A67" s="181" t="s">
        <v>
74</v>
      </c>
      <c r="B67" s="181" t="e">
        <f>
NA()</f>
        <v>
#N/A</v>
      </c>
      <c r="C67" s="181">
        <f>
IF(ISNUMBER('将来負担比率（分子）の構造'!I$53), IF('将来負担比率（分子）の構造'!I$53 &lt; 0, 0, '将来負担比率（分子）の構造'!I$53), NA())</f>
        <v>
0</v>
      </c>
      <c r="D67" s="181" t="e">
        <f>
NA()</f>
        <v>
#N/A</v>
      </c>
      <c r="E67" s="181" t="e">
        <f>
NA()</f>
        <v>
#N/A</v>
      </c>
      <c r="F67" s="181">
        <f>
IF(ISNUMBER('将来負担比率（分子）の構造'!J$53), IF('将来負担比率（分子）の構造'!J$53 &lt; 0, 0, '将来負担比率（分子）の構造'!J$53), NA())</f>
        <v>
0</v>
      </c>
      <c r="G67" s="181" t="e">
        <f>
NA()</f>
        <v>
#N/A</v>
      </c>
      <c r="H67" s="181" t="e">
        <f>
NA()</f>
        <v>
#N/A</v>
      </c>
      <c r="I67" s="181">
        <f>
IF(ISNUMBER('将来負担比率（分子）の構造'!K$53), IF('将来負担比率（分子）の構造'!K$53 &lt; 0, 0, '将来負担比率（分子）の構造'!K$53), NA())</f>
        <v>
0</v>
      </c>
      <c r="J67" s="181" t="e">
        <f>
NA()</f>
        <v>
#N/A</v>
      </c>
      <c r="K67" s="181" t="e">
        <f>
NA()</f>
        <v>
#N/A</v>
      </c>
      <c r="L67" s="181">
        <f>
IF(ISNUMBER('将来負担比率（分子）の構造'!L$53), IF('将来負担比率（分子）の構造'!L$53 &lt; 0, 0, '将来負担比率（分子）の構造'!L$53), NA())</f>
        <v>
0</v>
      </c>
      <c r="M67" s="181" t="e">
        <f>
NA()</f>
        <v>
#N/A</v>
      </c>
      <c r="N67" s="181" t="e">
        <f>
NA()</f>
        <v>
#N/A</v>
      </c>
      <c r="O67" s="181">
        <f>
IF(ISNUMBER('将来負担比率（分子）の構造'!M$53), IF('将来負担比率（分子）の構造'!M$53 &lt; 0, 0, '将来負担比率（分子）の構造'!M$53), NA())</f>
        <v>
0</v>
      </c>
      <c r="P67" s="181" t="e">
        <f>
NA()</f>
        <v>
#N/A</v>
      </c>
    </row>
    <row r="70" spans="1:16" x14ac:dyDescent="0.2">
      <c r="A70" s="183" t="s">
        <v>
75</v>
      </c>
      <c r="B70" s="183"/>
      <c r="C70" s="183"/>
      <c r="D70" s="183"/>
      <c r="E70" s="183"/>
      <c r="F70" s="183"/>
    </row>
    <row r="71" spans="1:16" x14ac:dyDescent="0.2">
      <c r="A71" s="184"/>
      <c r="B71" s="184" t="str">
        <f>
基金残高に係る経年分析!F54</f>
        <v>
H29</v>
      </c>
      <c r="C71" s="184" t="str">
        <f>
基金残高に係る経年分析!G54</f>
        <v>
H30</v>
      </c>
      <c r="D71" s="184" t="str">
        <f>
基金残高に係る経年分析!H54</f>
        <v>
R01</v>
      </c>
    </row>
    <row r="72" spans="1:16" x14ac:dyDescent="0.2">
      <c r="A72" s="184" t="s">
        <v>
76</v>
      </c>
      <c r="B72" s="185">
        <f>
基金残高に係る経年分析!F55</f>
        <v>
41812</v>
      </c>
      <c r="C72" s="185">
        <f>
基金残高に係る経年分析!G55</f>
        <v>
43113</v>
      </c>
      <c r="D72" s="185">
        <f>
基金残高に係る経年分析!H55</f>
        <v>
45671</v>
      </c>
    </row>
    <row r="73" spans="1:16" x14ac:dyDescent="0.2">
      <c r="A73" s="184" t="s">
        <v>
77</v>
      </c>
      <c r="B73" s="185">
        <f>
基金残高に係る経年分析!F56</f>
        <v>
2957</v>
      </c>
      <c r="C73" s="185">
        <f>
基金残高に係る経年分析!G56</f>
        <v>
2879</v>
      </c>
      <c r="D73" s="185">
        <f>
基金残高に係る経年分析!H56</f>
        <v>
2701</v>
      </c>
    </row>
    <row r="74" spans="1:16" x14ac:dyDescent="0.2">
      <c r="A74" s="184" t="s">
        <v>
78</v>
      </c>
      <c r="B74" s="185">
        <f>
基金残高に係る経年分析!F57</f>
        <v>
35929</v>
      </c>
      <c r="C74" s="185">
        <f>
基金残高に係る経年分析!G57</f>
        <v>
40883</v>
      </c>
      <c r="D74" s="185">
        <f>
基金残高に係る経年分析!H57</f>
        <v>
45751</v>
      </c>
    </row>
  </sheetData>
  <sheetProtection algorithmName="SHA-512" hashValue="0lYXysyy/zQQKBNptKw9+J0sttdB/fNLpD+ZhUteJoyuDHfpweMfWWHtAMd6DnlhMa/6mtnQwjiLn7L9zlECBQ==" saltValue="25p3Fpz8PEuXzDtElUCH5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
214</v>
      </c>
      <c r="DI1" s="798"/>
      <c r="DJ1" s="798"/>
      <c r="DK1" s="798"/>
      <c r="DL1" s="798"/>
      <c r="DM1" s="798"/>
      <c r="DN1" s="799"/>
      <c r="DO1" s="226"/>
      <c r="DP1" s="797" t="s">
        <v>
215</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2">
      <c r="B2" s="227" t="s">
        <v>
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39" t="s">
        <v>
217</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
218</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
219</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2">
      <c r="B4" s="739" t="s">
        <v>
1</v>
      </c>
      <c r="C4" s="740"/>
      <c r="D4" s="740"/>
      <c r="E4" s="740"/>
      <c r="F4" s="740"/>
      <c r="G4" s="740"/>
      <c r="H4" s="740"/>
      <c r="I4" s="740"/>
      <c r="J4" s="740"/>
      <c r="K4" s="740"/>
      <c r="L4" s="740"/>
      <c r="M4" s="740"/>
      <c r="N4" s="740"/>
      <c r="O4" s="740"/>
      <c r="P4" s="740"/>
      <c r="Q4" s="741"/>
      <c r="R4" s="739" t="s">
        <v>
220</v>
      </c>
      <c r="S4" s="740"/>
      <c r="T4" s="740"/>
      <c r="U4" s="740"/>
      <c r="V4" s="740"/>
      <c r="W4" s="740"/>
      <c r="X4" s="740"/>
      <c r="Y4" s="741"/>
      <c r="Z4" s="739" t="s">
        <v>
221</v>
      </c>
      <c r="AA4" s="740"/>
      <c r="AB4" s="740"/>
      <c r="AC4" s="741"/>
      <c r="AD4" s="739" t="s">
        <v>
222</v>
      </c>
      <c r="AE4" s="740"/>
      <c r="AF4" s="740"/>
      <c r="AG4" s="740"/>
      <c r="AH4" s="740"/>
      <c r="AI4" s="740"/>
      <c r="AJ4" s="740"/>
      <c r="AK4" s="741"/>
      <c r="AL4" s="739" t="s">
        <v>
221</v>
      </c>
      <c r="AM4" s="740"/>
      <c r="AN4" s="740"/>
      <c r="AO4" s="741"/>
      <c r="AP4" s="800" t="s">
        <v>
223</v>
      </c>
      <c r="AQ4" s="800"/>
      <c r="AR4" s="800"/>
      <c r="AS4" s="800"/>
      <c r="AT4" s="800"/>
      <c r="AU4" s="800"/>
      <c r="AV4" s="800"/>
      <c r="AW4" s="800"/>
      <c r="AX4" s="800"/>
      <c r="AY4" s="800"/>
      <c r="AZ4" s="800"/>
      <c r="BA4" s="800"/>
      <c r="BB4" s="800"/>
      <c r="BC4" s="800"/>
      <c r="BD4" s="800"/>
      <c r="BE4" s="800"/>
      <c r="BF4" s="800"/>
      <c r="BG4" s="800" t="s">
        <v>
224</v>
      </c>
      <c r="BH4" s="800"/>
      <c r="BI4" s="800"/>
      <c r="BJ4" s="800"/>
      <c r="BK4" s="800"/>
      <c r="BL4" s="800"/>
      <c r="BM4" s="800"/>
      <c r="BN4" s="800"/>
      <c r="BO4" s="800" t="s">
        <v>
221</v>
      </c>
      <c r="BP4" s="800"/>
      <c r="BQ4" s="800"/>
      <c r="BR4" s="800"/>
      <c r="BS4" s="800" t="s">
        <v>
225</v>
      </c>
      <c r="BT4" s="800"/>
      <c r="BU4" s="800"/>
      <c r="BV4" s="800"/>
      <c r="BW4" s="800"/>
      <c r="BX4" s="800"/>
      <c r="BY4" s="800"/>
      <c r="BZ4" s="800"/>
      <c r="CA4" s="800"/>
      <c r="CB4" s="800"/>
      <c r="CD4" s="782" t="s">
        <v>
226</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2">
      <c r="B5" s="744" t="s">
        <v>
227</v>
      </c>
      <c r="C5" s="745"/>
      <c r="D5" s="745"/>
      <c r="E5" s="745"/>
      <c r="F5" s="745"/>
      <c r="G5" s="745"/>
      <c r="H5" s="745"/>
      <c r="I5" s="745"/>
      <c r="J5" s="745"/>
      <c r="K5" s="745"/>
      <c r="L5" s="745"/>
      <c r="M5" s="745"/>
      <c r="N5" s="745"/>
      <c r="O5" s="745"/>
      <c r="P5" s="745"/>
      <c r="Q5" s="746"/>
      <c r="R5" s="733">
        <v>
67494332</v>
      </c>
      <c r="S5" s="734"/>
      <c r="T5" s="734"/>
      <c r="U5" s="734"/>
      <c r="V5" s="734"/>
      <c r="W5" s="734"/>
      <c r="X5" s="734"/>
      <c r="Y5" s="777"/>
      <c r="Z5" s="795">
        <v>
24.9</v>
      </c>
      <c r="AA5" s="795"/>
      <c r="AB5" s="795"/>
      <c r="AC5" s="795"/>
      <c r="AD5" s="796">
        <v>
67494332</v>
      </c>
      <c r="AE5" s="796"/>
      <c r="AF5" s="796"/>
      <c r="AG5" s="796"/>
      <c r="AH5" s="796"/>
      <c r="AI5" s="796"/>
      <c r="AJ5" s="796"/>
      <c r="AK5" s="796"/>
      <c r="AL5" s="778">
        <v>
38.299999999999997</v>
      </c>
      <c r="AM5" s="749"/>
      <c r="AN5" s="749"/>
      <c r="AO5" s="779"/>
      <c r="AP5" s="744" t="s">
        <v>
228</v>
      </c>
      <c r="AQ5" s="745"/>
      <c r="AR5" s="745"/>
      <c r="AS5" s="745"/>
      <c r="AT5" s="745"/>
      <c r="AU5" s="745"/>
      <c r="AV5" s="745"/>
      <c r="AW5" s="745"/>
      <c r="AX5" s="745"/>
      <c r="AY5" s="745"/>
      <c r="AZ5" s="745"/>
      <c r="BA5" s="745"/>
      <c r="BB5" s="745"/>
      <c r="BC5" s="745"/>
      <c r="BD5" s="745"/>
      <c r="BE5" s="745"/>
      <c r="BF5" s="746"/>
      <c r="BG5" s="678">
        <v>
67467194</v>
      </c>
      <c r="BH5" s="679"/>
      <c r="BI5" s="679"/>
      <c r="BJ5" s="679"/>
      <c r="BK5" s="679"/>
      <c r="BL5" s="679"/>
      <c r="BM5" s="679"/>
      <c r="BN5" s="680"/>
      <c r="BO5" s="715">
        <v>
100</v>
      </c>
      <c r="BP5" s="715"/>
      <c r="BQ5" s="715"/>
      <c r="BR5" s="715"/>
      <c r="BS5" s="716" t="s">
        <v>
229</v>
      </c>
      <c r="BT5" s="716"/>
      <c r="BU5" s="716"/>
      <c r="BV5" s="716"/>
      <c r="BW5" s="716"/>
      <c r="BX5" s="716"/>
      <c r="BY5" s="716"/>
      <c r="BZ5" s="716"/>
      <c r="CA5" s="716"/>
      <c r="CB5" s="775"/>
      <c r="CD5" s="782" t="s">
        <v>
223</v>
      </c>
      <c r="CE5" s="783"/>
      <c r="CF5" s="783"/>
      <c r="CG5" s="783"/>
      <c r="CH5" s="783"/>
      <c r="CI5" s="783"/>
      <c r="CJ5" s="783"/>
      <c r="CK5" s="783"/>
      <c r="CL5" s="783"/>
      <c r="CM5" s="783"/>
      <c r="CN5" s="783"/>
      <c r="CO5" s="783"/>
      <c r="CP5" s="783"/>
      <c r="CQ5" s="784"/>
      <c r="CR5" s="782" t="s">
        <v>
230</v>
      </c>
      <c r="CS5" s="783"/>
      <c r="CT5" s="783"/>
      <c r="CU5" s="783"/>
      <c r="CV5" s="783"/>
      <c r="CW5" s="783"/>
      <c r="CX5" s="783"/>
      <c r="CY5" s="784"/>
      <c r="CZ5" s="782" t="s">
        <v>
221</v>
      </c>
      <c r="DA5" s="783"/>
      <c r="DB5" s="783"/>
      <c r="DC5" s="784"/>
      <c r="DD5" s="782" t="s">
        <v>
231</v>
      </c>
      <c r="DE5" s="783"/>
      <c r="DF5" s="783"/>
      <c r="DG5" s="783"/>
      <c r="DH5" s="783"/>
      <c r="DI5" s="783"/>
      <c r="DJ5" s="783"/>
      <c r="DK5" s="783"/>
      <c r="DL5" s="783"/>
      <c r="DM5" s="783"/>
      <c r="DN5" s="783"/>
      <c r="DO5" s="783"/>
      <c r="DP5" s="784"/>
      <c r="DQ5" s="782" t="s">
        <v>
232</v>
      </c>
      <c r="DR5" s="783"/>
      <c r="DS5" s="783"/>
      <c r="DT5" s="783"/>
      <c r="DU5" s="783"/>
      <c r="DV5" s="783"/>
      <c r="DW5" s="783"/>
      <c r="DX5" s="783"/>
      <c r="DY5" s="783"/>
      <c r="DZ5" s="783"/>
      <c r="EA5" s="783"/>
      <c r="EB5" s="783"/>
      <c r="EC5" s="784"/>
    </row>
    <row r="6" spans="2:143" ht="11.25" customHeight="1" x14ac:dyDescent="0.2">
      <c r="B6" s="675" t="s">
        <v>
233</v>
      </c>
      <c r="C6" s="676"/>
      <c r="D6" s="676"/>
      <c r="E6" s="676"/>
      <c r="F6" s="676"/>
      <c r="G6" s="676"/>
      <c r="H6" s="676"/>
      <c r="I6" s="676"/>
      <c r="J6" s="676"/>
      <c r="K6" s="676"/>
      <c r="L6" s="676"/>
      <c r="M6" s="676"/>
      <c r="N6" s="676"/>
      <c r="O6" s="676"/>
      <c r="P6" s="676"/>
      <c r="Q6" s="677"/>
      <c r="R6" s="678">
        <v>
1031110</v>
      </c>
      <c r="S6" s="679"/>
      <c r="T6" s="679"/>
      <c r="U6" s="679"/>
      <c r="V6" s="679"/>
      <c r="W6" s="679"/>
      <c r="X6" s="679"/>
      <c r="Y6" s="680"/>
      <c r="Z6" s="715">
        <v>
0.4</v>
      </c>
      <c r="AA6" s="715"/>
      <c r="AB6" s="715"/>
      <c r="AC6" s="715"/>
      <c r="AD6" s="716">
        <v>
1031110</v>
      </c>
      <c r="AE6" s="716"/>
      <c r="AF6" s="716"/>
      <c r="AG6" s="716"/>
      <c r="AH6" s="716"/>
      <c r="AI6" s="716"/>
      <c r="AJ6" s="716"/>
      <c r="AK6" s="716"/>
      <c r="AL6" s="681">
        <v>
0.6</v>
      </c>
      <c r="AM6" s="682"/>
      <c r="AN6" s="682"/>
      <c r="AO6" s="717"/>
      <c r="AP6" s="675" t="s">
        <v>
234</v>
      </c>
      <c r="AQ6" s="676"/>
      <c r="AR6" s="676"/>
      <c r="AS6" s="676"/>
      <c r="AT6" s="676"/>
      <c r="AU6" s="676"/>
      <c r="AV6" s="676"/>
      <c r="AW6" s="676"/>
      <c r="AX6" s="676"/>
      <c r="AY6" s="676"/>
      <c r="AZ6" s="676"/>
      <c r="BA6" s="676"/>
      <c r="BB6" s="676"/>
      <c r="BC6" s="676"/>
      <c r="BD6" s="676"/>
      <c r="BE6" s="676"/>
      <c r="BF6" s="677"/>
      <c r="BG6" s="678">
        <v>
67467194</v>
      </c>
      <c r="BH6" s="679"/>
      <c r="BI6" s="679"/>
      <c r="BJ6" s="679"/>
      <c r="BK6" s="679"/>
      <c r="BL6" s="679"/>
      <c r="BM6" s="679"/>
      <c r="BN6" s="680"/>
      <c r="BO6" s="715">
        <v>
100</v>
      </c>
      <c r="BP6" s="715"/>
      <c r="BQ6" s="715"/>
      <c r="BR6" s="715"/>
      <c r="BS6" s="716" t="s">
        <v>
229</v>
      </c>
      <c r="BT6" s="716"/>
      <c r="BU6" s="716"/>
      <c r="BV6" s="716"/>
      <c r="BW6" s="716"/>
      <c r="BX6" s="716"/>
      <c r="BY6" s="716"/>
      <c r="BZ6" s="716"/>
      <c r="CA6" s="716"/>
      <c r="CB6" s="775"/>
      <c r="CD6" s="736" t="s">
        <v>
235</v>
      </c>
      <c r="CE6" s="737"/>
      <c r="CF6" s="737"/>
      <c r="CG6" s="737"/>
      <c r="CH6" s="737"/>
      <c r="CI6" s="737"/>
      <c r="CJ6" s="737"/>
      <c r="CK6" s="737"/>
      <c r="CL6" s="737"/>
      <c r="CM6" s="737"/>
      <c r="CN6" s="737"/>
      <c r="CO6" s="737"/>
      <c r="CP6" s="737"/>
      <c r="CQ6" s="738"/>
      <c r="CR6" s="678">
        <v>
1008050</v>
      </c>
      <c r="CS6" s="679"/>
      <c r="CT6" s="679"/>
      <c r="CU6" s="679"/>
      <c r="CV6" s="679"/>
      <c r="CW6" s="679"/>
      <c r="CX6" s="679"/>
      <c r="CY6" s="680"/>
      <c r="CZ6" s="778">
        <v>
0.4</v>
      </c>
      <c r="DA6" s="749"/>
      <c r="DB6" s="749"/>
      <c r="DC6" s="781"/>
      <c r="DD6" s="684" t="s">
        <v>
229</v>
      </c>
      <c r="DE6" s="679"/>
      <c r="DF6" s="679"/>
      <c r="DG6" s="679"/>
      <c r="DH6" s="679"/>
      <c r="DI6" s="679"/>
      <c r="DJ6" s="679"/>
      <c r="DK6" s="679"/>
      <c r="DL6" s="679"/>
      <c r="DM6" s="679"/>
      <c r="DN6" s="679"/>
      <c r="DO6" s="679"/>
      <c r="DP6" s="680"/>
      <c r="DQ6" s="684">
        <v>
1008050</v>
      </c>
      <c r="DR6" s="679"/>
      <c r="DS6" s="679"/>
      <c r="DT6" s="679"/>
      <c r="DU6" s="679"/>
      <c r="DV6" s="679"/>
      <c r="DW6" s="679"/>
      <c r="DX6" s="679"/>
      <c r="DY6" s="679"/>
      <c r="DZ6" s="679"/>
      <c r="EA6" s="679"/>
      <c r="EB6" s="679"/>
      <c r="EC6" s="722"/>
    </row>
    <row r="7" spans="2:143" ht="11.25" customHeight="1" x14ac:dyDescent="0.2">
      <c r="B7" s="675" t="s">
        <v>
236</v>
      </c>
      <c r="C7" s="676"/>
      <c r="D7" s="676"/>
      <c r="E7" s="676"/>
      <c r="F7" s="676"/>
      <c r="G7" s="676"/>
      <c r="H7" s="676"/>
      <c r="I7" s="676"/>
      <c r="J7" s="676"/>
      <c r="K7" s="676"/>
      <c r="L7" s="676"/>
      <c r="M7" s="676"/>
      <c r="N7" s="676"/>
      <c r="O7" s="676"/>
      <c r="P7" s="676"/>
      <c r="Q7" s="677"/>
      <c r="R7" s="678">
        <v>
207596</v>
      </c>
      <c r="S7" s="679"/>
      <c r="T7" s="679"/>
      <c r="U7" s="679"/>
      <c r="V7" s="679"/>
      <c r="W7" s="679"/>
      <c r="X7" s="679"/>
      <c r="Y7" s="680"/>
      <c r="Z7" s="715">
        <v>
0.1</v>
      </c>
      <c r="AA7" s="715"/>
      <c r="AB7" s="715"/>
      <c r="AC7" s="715"/>
      <c r="AD7" s="716">
        <v>
207596</v>
      </c>
      <c r="AE7" s="716"/>
      <c r="AF7" s="716"/>
      <c r="AG7" s="716"/>
      <c r="AH7" s="716"/>
      <c r="AI7" s="716"/>
      <c r="AJ7" s="716"/>
      <c r="AK7" s="716"/>
      <c r="AL7" s="681">
        <v>
0.1</v>
      </c>
      <c r="AM7" s="682"/>
      <c r="AN7" s="682"/>
      <c r="AO7" s="717"/>
      <c r="AP7" s="675" t="s">
        <v>
237</v>
      </c>
      <c r="AQ7" s="676"/>
      <c r="AR7" s="676"/>
      <c r="AS7" s="676"/>
      <c r="AT7" s="676"/>
      <c r="AU7" s="676"/>
      <c r="AV7" s="676"/>
      <c r="AW7" s="676"/>
      <c r="AX7" s="676"/>
      <c r="AY7" s="676"/>
      <c r="AZ7" s="676"/>
      <c r="BA7" s="676"/>
      <c r="BB7" s="676"/>
      <c r="BC7" s="676"/>
      <c r="BD7" s="676"/>
      <c r="BE7" s="676"/>
      <c r="BF7" s="677"/>
      <c r="BG7" s="678">
        <v>
63709889</v>
      </c>
      <c r="BH7" s="679"/>
      <c r="BI7" s="679"/>
      <c r="BJ7" s="679"/>
      <c r="BK7" s="679"/>
      <c r="BL7" s="679"/>
      <c r="BM7" s="679"/>
      <c r="BN7" s="680"/>
      <c r="BO7" s="715">
        <v>
94.4</v>
      </c>
      <c r="BP7" s="715"/>
      <c r="BQ7" s="715"/>
      <c r="BR7" s="715"/>
      <c r="BS7" s="716" t="s">
        <v>
229</v>
      </c>
      <c r="BT7" s="716"/>
      <c r="BU7" s="716"/>
      <c r="BV7" s="716"/>
      <c r="BW7" s="716"/>
      <c r="BX7" s="716"/>
      <c r="BY7" s="716"/>
      <c r="BZ7" s="716"/>
      <c r="CA7" s="716"/>
      <c r="CB7" s="775"/>
      <c r="CD7" s="711" t="s">
        <v>
238</v>
      </c>
      <c r="CE7" s="712"/>
      <c r="CF7" s="712"/>
      <c r="CG7" s="712"/>
      <c r="CH7" s="712"/>
      <c r="CI7" s="712"/>
      <c r="CJ7" s="712"/>
      <c r="CK7" s="712"/>
      <c r="CL7" s="712"/>
      <c r="CM7" s="712"/>
      <c r="CN7" s="712"/>
      <c r="CO7" s="712"/>
      <c r="CP7" s="712"/>
      <c r="CQ7" s="713"/>
      <c r="CR7" s="678">
        <v>
24574963</v>
      </c>
      <c r="CS7" s="679"/>
      <c r="CT7" s="679"/>
      <c r="CU7" s="679"/>
      <c r="CV7" s="679"/>
      <c r="CW7" s="679"/>
      <c r="CX7" s="679"/>
      <c r="CY7" s="680"/>
      <c r="CZ7" s="715">
        <v>
9.3000000000000007</v>
      </c>
      <c r="DA7" s="715"/>
      <c r="DB7" s="715"/>
      <c r="DC7" s="715"/>
      <c r="DD7" s="684">
        <v>
2426981</v>
      </c>
      <c r="DE7" s="679"/>
      <c r="DF7" s="679"/>
      <c r="DG7" s="679"/>
      <c r="DH7" s="679"/>
      <c r="DI7" s="679"/>
      <c r="DJ7" s="679"/>
      <c r="DK7" s="679"/>
      <c r="DL7" s="679"/>
      <c r="DM7" s="679"/>
      <c r="DN7" s="679"/>
      <c r="DO7" s="679"/>
      <c r="DP7" s="680"/>
      <c r="DQ7" s="684">
        <v>
22160620</v>
      </c>
      <c r="DR7" s="679"/>
      <c r="DS7" s="679"/>
      <c r="DT7" s="679"/>
      <c r="DU7" s="679"/>
      <c r="DV7" s="679"/>
      <c r="DW7" s="679"/>
      <c r="DX7" s="679"/>
      <c r="DY7" s="679"/>
      <c r="DZ7" s="679"/>
      <c r="EA7" s="679"/>
      <c r="EB7" s="679"/>
      <c r="EC7" s="722"/>
    </row>
    <row r="8" spans="2:143" ht="11.25" customHeight="1" x14ac:dyDescent="0.2">
      <c r="B8" s="675" t="s">
        <v>
239</v>
      </c>
      <c r="C8" s="676"/>
      <c r="D8" s="676"/>
      <c r="E8" s="676"/>
      <c r="F8" s="676"/>
      <c r="G8" s="676"/>
      <c r="H8" s="676"/>
      <c r="I8" s="676"/>
      <c r="J8" s="676"/>
      <c r="K8" s="676"/>
      <c r="L8" s="676"/>
      <c r="M8" s="676"/>
      <c r="N8" s="676"/>
      <c r="O8" s="676"/>
      <c r="P8" s="676"/>
      <c r="Q8" s="677"/>
      <c r="R8" s="678">
        <v>
1031987</v>
      </c>
      <c r="S8" s="679"/>
      <c r="T8" s="679"/>
      <c r="U8" s="679"/>
      <c r="V8" s="679"/>
      <c r="W8" s="679"/>
      <c r="X8" s="679"/>
      <c r="Y8" s="680"/>
      <c r="Z8" s="715">
        <v>
0.4</v>
      </c>
      <c r="AA8" s="715"/>
      <c r="AB8" s="715"/>
      <c r="AC8" s="715"/>
      <c r="AD8" s="716">
        <v>
1031987</v>
      </c>
      <c r="AE8" s="716"/>
      <c r="AF8" s="716"/>
      <c r="AG8" s="716"/>
      <c r="AH8" s="716"/>
      <c r="AI8" s="716"/>
      <c r="AJ8" s="716"/>
      <c r="AK8" s="716"/>
      <c r="AL8" s="681">
        <v>
0.6</v>
      </c>
      <c r="AM8" s="682"/>
      <c r="AN8" s="682"/>
      <c r="AO8" s="717"/>
      <c r="AP8" s="675" t="s">
        <v>
240</v>
      </c>
      <c r="AQ8" s="676"/>
      <c r="AR8" s="676"/>
      <c r="AS8" s="676"/>
      <c r="AT8" s="676"/>
      <c r="AU8" s="676"/>
      <c r="AV8" s="676"/>
      <c r="AW8" s="676"/>
      <c r="AX8" s="676"/>
      <c r="AY8" s="676"/>
      <c r="AZ8" s="676"/>
      <c r="BA8" s="676"/>
      <c r="BB8" s="676"/>
      <c r="BC8" s="676"/>
      <c r="BD8" s="676"/>
      <c r="BE8" s="676"/>
      <c r="BF8" s="677"/>
      <c r="BG8" s="678">
        <v>
1372996</v>
      </c>
      <c r="BH8" s="679"/>
      <c r="BI8" s="679"/>
      <c r="BJ8" s="679"/>
      <c r="BK8" s="679"/>
      <c r="BL8" s="679"/>
      <c r="BM8" s="679"/>
      <c r="BN8" s="680"/>
      <c r="BO8" s="715">
        <v>
2</v>
      </c>
      <c r="BP8" s="715"/>
      <c r="BQ8" s="715"/>
      <c r="BR8" s="715"/>
      <c r="BS8" s="684" t="s">
        <v>
229</v>
      </c>
      <c r="BT8" s="679"/>
      <c r="BU8" s="679"/>
      <c r="BV8" s="679"/>
      <c r="BW8" s="679"/>
      <c r="BX8" s="679"/>
      <c r="BY8" s="679"/>
      <c r="BZ8" s="679"/>
      <c r="CA8" s="679"/>
      <c r="CB8" s="722"/>
      <c r="CD8" s="711" t="s">
        <v>
241</v>
      </c>
      <c r="CE8" s="712"/>
      <c r="CF8" s="712"/>
      <c r="CG8" s="712"/>
      <c r="CH8" s="712"/>
      <c r="CI8" s="712"/>
      <c r="CJ8" s="712"/>
      <c r="CK8" s="712"/>
      <c r="CL8" s="712"/>
      <c r="CM8" s="712"/>
      <c r="CN8" s="712"/>
      <c r="CO8" s="712"/>
      <c r="CP8" s="712"/>
      <c r="CQ8" s="713"/>
      <c r="CR8" s="678">
        <v>
153751468</v>
      </c>
      <c r="CS8" s="679"/>
      <c r="CT8" s="679"/>
      <c r="CU8" s="679"/>
      <c r="CV8" s="679"/>
      <c r="CW8" s="679"/>
      <c r="CX8" s="679"/>
      <c r="CY8" s="680"/>
      <c r="CZ8" s="715">
        <v>
58.1</v>
      </c>
      <c r="DA8" s="715"/>
      <c r="DB8" s="715"/>
      <c r="DC8" s="715"/>
      <c r="DD8" s="684">
        <v>
4136430</v>
      </c>
      <c r="DE8" s="679"/>
      <c r="DF8" s="679"/>
      <c r="DG8" s="679"/>
      <c r="DH8" s="679"/>
      <c r="DI8" s="679"/>
      <c r="DJ8" s="679"/>
      <c r="DK8" s="679"/>
      <c r="DL8" s="679"/>
      <c r="DM8" s="679"/>
      <c r="DN8" s="679"/>
      <c r="DO8" s="679"/>
      <c r="DP8" s="680"/>
      <c r="DQ8" s="684">
        <v>
85066137</v>
      </c>
      <c r="DR8" s="679"/>
      <c r="DS8" s="679"/>
      <c r="DT8" s="679"/>
      <c r="DU8" s="679"/>
      <c r="DV8" s="679"/>
      <c r="DW8" s="679"/>
      <c r="DX8" s="679"/>
      <c r="DY8" s="679"/>
      <c r="DZ8" s="679"/>
      <c r="EA8" s="679"/>
      <c r="EB8" s="679"/>
      <c r="EC8" s="722"/>
    </row>
    <row r="9" spans="2:143" ht="11.25" customHeight="1" x14ac:dyDescent="0.2">
      <c r="B9" s="675" t="s">
        <v>
242</v>
      </c>
      <c r="C9" s="676"/>
      <c r="D9" s="676"/>
      <c r="E9" s="676"/>
      <c r="F9" s="676"/>
      <c r="G9" s="676"/>
      <c r="H9" s="676"/>
      <c r="I9" s="676"/>
      <c r="J9" s="676"/>
      <c r="K9" s="676"/>
      <c r="L9" s="676"/>
      <c r="M9" s="676"/>
      <c r="N9" s="676"/>
      <c r="O9" s="676"/>
      <c r="P9" s="676"/>
      <c r="Q9" s="677"/>
      <c r="R9" s="678">
        <v>
636415</v>
      </c>
      <c r="S9" s="679"/>
      <c r="T9" s="679"/>
      <c r="U9" s="679"/>
      <c r="V9" s="679"/>
      <c r="W9" s="679"/>
      <c r="X9" s="679"/>
      <c r="Y9" s="680"/>
      <c r="Z9" s="715">
        <v>
0.2</v>
      </c>
      <c r="AA9" s="715"/>
      <c r="AB9" s="715"/>
      <c r="AC9" s="715"/>
      <c r="AD9" s="716">
        <v>
636415</v>
      </c>
      <c r="AE9" s="716"/>
      <c r="AF9" s="716"/>
      <c r="AG9" s="716"/>
      <c r="AH9" s="716"/>
      <c r="AI9" s="716"/>
      <c r="AJ9" s="716"/>
      <c r="AK9" s="716"/>
      <c r="AL9" s="681">
        <v>
0.4</v>
      </c>
      <c r="AM9" s="682"/>
      <c r="AN9" s="682"/>
      <c r="AO9" s="717"/>
      <c r="AP9" s="675" t="s">
        <v>
243</v>
      </c>
      <c r="AQ9" s="676"/>
      <c r="AR9" s="676"/>
      <c r="AS9" s="676"/>
      <c r="AT9" s="676"/>
      <c r="AU9" s="676"/>
      <c r="AV9" s="676"/>
      <c r="AW9" s="676"/>
      <c r="AX9" s="676"/>
      <c r="AY9" s="676"/>
      <c r="AZ9" s="676"/>
      <c r="BA9" s="676"/>
      <c r="BB9" s="676"/>
      <c r="BC9" s="676"/>
      <c r="BD9" s="676"/>
      <c r="BE9" s="676"/>
      <c r="BF9" s="677"/>
      <c r="BG9" s="678">
        <v>
62336893</v>
      </c>
      <c r="BH9" s="679"/>
      <c r="BI9" s="679"/>
      <c r="BJ9" s="679"/>
      <c r="BK9" s="679"/>
      <c r="BL9" s="679"/>
      <c r="BM9" s="679"/>
      <c r="BN9" s="680"/>
      <c r="BO9" s="715">
        <v>
92.4</v>
      </c>
      <c r="BP9" s="715"/>
      <c r="BQ9" s="715"/>
      <c r="BR9" s="715"/>
      <c r="BS9" s="684" t="s">
        <v>
229</v>
      </c>
      <c r="BT9" s="679"/>
      <c r="BU9" s="679"/>
      <c r="BV9" s="679"/>
      <c r="BW9" s="679"/>
      <c r="BX9" s="679"/>
      <c r="BY9" s="679"/>
      <c r="BZ9" s="679"/>
      <c r="CA9" s="679"/>
      <c r="CB9" s="722"/>
      <c r="CD9" s="711" t="s">
        <v>
244</v>
      </c>
      <c r="CE9" s="712"/>
      <c r="CF9" s="712"/>
      <c r="CG9" s="712"/>
      <c r="CH9" s="712"/>
      <c r="CI9" s="712"/>
      <c r="CJ9" s="712"/>
      <c r="CK9" s="712"/>
      <c r="CL9" s="712"/>
      <c r="CM9" s="712"/>
      <c r="CN9" s="712"/>
      <c r="CO9" s="712"/>
      <c r="CP9" s="712"/>
      <c r="CQ9" s="713"/>
      <c r="CR9" s="678">
        <v>
19988188</v>
      </c>
      <c r="CS9" s="679"/>
      <c r="CT9" s="679"/>
      <c r="CU9" s="679"/>
      <c r="CV9" s="679"/>
      <c r="CW9" s="679"/>
      <c r="CX9" s="679"/>
      <c r="CY9" s="680"/>
      <c r="CZ9" s="715">
        <v>
7.6</v>
      </c>
      <c r="DA9" s="715"/>
      <c r="DB9" s="715"/>
      <c r="DC9" s="715"/>
      <c r="DD9" s="684">
        <v>
2176174</v>
      </c>
      <c r="DE9" s="679"/>
      <c r="DF9" s="679"/>
      <c r="DG9" s="679"/>
      <c r="DH9" s="679"/>
      <c r="DI9" s="679"/>
      <c r="DJ9" s="679"/>
      <c r="DK9" s="679"/>
      <c r="DL9" s="679"/>
      <c r="DM9" s="679"/>
      <c r="DN9" s="679"/>
      <c r="DO9" s="679"/>
      <c r="DP9" s="680"/>
      <c r="DQ9" s="684">
        <v>
17440046</v>
      </c>
      <c r="DR9" s="679"/>
      <c r="DS9" s="679"/>
      <c r="DT9" s="679"/>
      <c r="DU9" s="679"/>
      <c r="DV9" s="679"/>
      <c r="DW9" s="679"/>
      <c r="DX9" s="679"/>
      <c r="DY9" s="679"/>
      <c r="DZ9" s="679"/>
      <c r="EA9" s="679"/>
      <c r="EB9" s="679"/>
      <c r="EC9" s="722"/>
    </row>
    <row r="10" spans="2:143" ht="11.25" customHeight="1" x14ac:dyDescent="0.2">
      <c r="B10" s="675" t="s">
        <v>
245</v>
      </c>
      <c r="C10" s="676"/>
      <c r="D10" s="676"/>
      <c r="E10" s="676"/>
      <c r="F10" s="676"/>
      <c r="G10" s="676"/>
      <c r="H10" s="676"/>
      <c r="I10" s="676"/>
      <c r="J10" s="676"/>
      <c r="K10" s="676"/>
      <c r="L10" s="676"/>
      <c r="M10" s="676"/>
      <c r="N10" s="676"/>
      <c r="O10" s="676"/>
      <c r="P10" s="676"/>
      <c r="Q10" s="677"/>
      <c r="R10" s="678" t="s">
        <v>
127</v>
      </c>
      <c r="S10" s="679"/>
      <c r="T10" s="679"/>
      <c r="U10" s="679"/>
      <c r="V10" s="679"/>
      <c r="W10" s="679"/>
      <c r="X10" s="679"/>
      <c r="Y10" s="680"/>
      <c r="Z10" s="715" t="s">
        <v>
229</v>
      </c>
      <c r="AA10" s="715"/>
      <c r="AB10" s="715"/>
      <c r="AC10" s="715"/>
      <c r="AD10" s="716" t="s">
        <v>
127</v>
      </c>
      <c r="AE10" s="716"/>
      <c r="AF10" s="716"/>
      <c r="AG10" s="716"/>
      <c r="AH10" s="716"/>
      <c r="AI10" s="716"/>
      <c r="AJ10" s="716"/>
      <c r="AK10" s="716"/>
      <c r="AL10" s="681" t="s">
        <v>
127</v>
      </c>
      <c r="AM10" s="682"/>
      <c r="AN10" s="682"/>
      <c r="AO10" s="717"/>
      <c r="AP10" s="675" t="s">
        <v>
246</v>
      </c>
      <c r="AQ10" s="676"/>
      <c r="AR10" s="676"/>
      <c r="AS10" s="676"/>
      <c r="AT10" s="676"/>
      <c r="AU10" s="676"/>
      <c r="AV10" s="676"/>
      <c r="AW10" s="676"/>
      <c r="AX10" s="676"/>
      <c r="AY10" s="676"/>
      <c r="AZ10" s="676"/>
      <c r="BA10" s="676"/>
      <c r="BB10" s="676"/>
      <c r="BC10" s="676"/>
      <c r="BD10" s="676"/>
      <c r="BE10" s="676"/>
      <c r="BF10" s="677"/>
      <c r="BG10" s="678" t="s">
        <v>
229</v>
      </c>
      <c r="BH10" s="679"/>
      <c r="BI10" s="679"/>
      <c r="BJ10" s="679"/>
      <c r="BK10" s="679"/>
      <c r="BL10" s="679"/>
      <c r="BM10" s="679"/>
      <c r="BN10" s="680"/>
      <c r="BO10" s="715" t="s">
        <v>
127</v>
      </c>
      <c r="BP10" s="715"/>
      <c r="BQ10" s="715"/>
      <c r="BR10" s="715"/>
      <c r="BS10" s="684" t="s">
        <v>
229</v>
      </c>
      <c r="BT10" s="679"/>
      <c r="BU10" s="679"/>
      <c r="BV10" s="679"/>
      <c r="BW10" s="679"/>
      <c r="BX10" s="679"/>
      <c r="BY10" s="679"/>
      <c r="BZ10" s="679"/>
      <c r="CA10" s="679"/>
      <c r="CB10" s="722"/>
      <c r="CD10" s="711" t="s">
        <v>
247</v>
      </c>
      <c r="CE10" s="712"/>
      <c r="CF10" s="712"/>
      <c r="CG10" s="712"/>
      <c r="CH10" s="712"/>
      <c r="CI10" s="712"/>
      <c r="CJ10" s="712"/>
      <c r="CK10" s="712"/>
      <c r="CL10" s="712"/>
      <c r="CM10" s="712"/>
      <c r="CN10" s="712"/>
      <c r="CO10" s="712"/>
      <c r="CP10" s="712"/>
      <c r="CQ10" s="713"/>
      <c r="CR10" s="678">
        <v>
679325</v>
      </c>
      <c r="CS10" s="679"/>
      <c r="CT10" s="679"/>
      <c r="CU10" s="679"/>
      <c r="CV10" s="679"/>
      <c r="CW10" s="679"/>
      <c r="CX10" s="679"/>
      <c r="CY10" s="680"/>
      <c r="CZ10" s="715">
        <v>
0.3</v>
      </c>
      <c r="DA10" s="715"/>
      <c r="DB10" s="715"/>
      <c r="DC10" s="715"/>
      <c r="DD10" s="684" t="s">
        <v>
229</v>
      </c>
      <c r="DE10" s="679"/>
      <c r="DF10" s="679"/>
      <c r="DG10" s="679"/>
      <c r="DH10" s="679"/>
      <c r="DI10" s="679"/>
      <c r="DJ10" s="679"/>
      <c r="DK10" s="679"/>
      <c r="DL10" s="679"/>
      <c r="DM10" s="679"/>
      <c r="DN10" s="679"/>
      <c r="DO10" s="679"/>
      <c r="DP10" s="680"/>
      <c r="DQ10" s="684">
        <v>
664397</v>
      </c>
      <c r="DR10" s="679"/>
      <c r="DS10" s="679"/>
      <c r="DT10" s="679"/>
      <c r="DU10" s="679"/>
      <c r="DV10" s="679"/>
      <c r="DW10" s="679"/>
      <c r="DX10" s="679"/>
      <c r="DY10" s="679"/>
      <c r="DZ10" s="679"/>
      <c r="EA10" s="679"/>
      <c r="EB10" s="679"/>
      <c r="EC10" s="722"/>
    </row>
    <row r="11" spans="2:143" ht="11.25" customHeight="1" x14ac:dyDescent="0.2">
      <c r="B11" s="675" t="s">
        <v>
248</v>
      </c>
      <c r="C11" s="676"/>
      <c r="D11" s="676"/>
      <c r="E11" s="676"/>
      <c r="F11" s="676"/>
      <c r="G11" s="676"/>
      <c r="H11" s="676"/>
      <c r="I11" s="676"/>
      <c r="J11" s="676"/>
      <c r="K11" s="676"/>
      <c r="L11" s="676"/>
      <c r="M11" s="676"/>
      <c r="N11" s="676"/>
      <c r="O11" s="676"/>
      <c r="P11" s="676"/>
      <c r="Q11" s="677"/>
      <c r="R11" s="678">
        <v>
11543520</v>
      </c>
      <c r="S11" s="679"/>
      <c r="T11" s="679"/>
      <c r="U11" s="679"/>
      <c r="V11" s="679"/>
      <c r="W11" s="679"/>
      <c r="X11" s="679"/>
      <c r="Y11" s="680"/>
      <c r="Z11" s="681">
        <v>
4.3</v>
      </c>
      <c r="AA11" s="682"/>
      <c r="AB11" s="682"/>
      <c r="AC11" s="683"/>
      <c r="AD11" s="684">
        <v>
11543520</v>
      </c>
      <c r="AE11" s="679"/>
      <c r="AF11" s="679"/>
      <c r="AG11" s="679"/>
      <c r="AH11" s="679"/>
      <c r="AI11" s="679"/>
      <c r="AJ11" s="679"/>
      <c r="AK11" s="680"/>
      <c r="AL11" s="681">
        <v>
6.6</v>
      </c>
      <c r="AM11" s="682"/>
      <c r="AN11" s="682"/>
      <c r="AO11" s="717"/>
      <c r="AP11" s="675" t="s">
        <v>
249</v>
      </c>
      <c r="AQ11" s="676"/>
      <c r="AR11" s="676"/>
      <c r="AS11" s="676"/>
      <c r="AT11" s="676"/>
      <c r="AU11" s="676"/>
      <c r="AV11" s="676"/>
      <c r="AW11" s="676"/>
      <c r="AX11" s="676"/>
      <c r="AY11" s="676"/>
      <c r="AZ11" s="676"/>
      <c r="BA11" s="676"/>
      <c r="BB11" s="676"/>
      <c r="BC11" s="676"/>
      <c r="BD11" s="676"/>
      <c r="BE11" s="676"/>
      <c r="BF11" s="677"/>
      <c r="BG11" s="678" t="s">
        <v>
229</v>
      </c>
      <c r="BH11" s="679"/>
      <c r="BI11" s="679"/>
      <c r="BJ11" s="679"/>
      <c r="BK11" s="679"/>
      <c r="BL11" s="679"/>
      <c r="BM11" s="679"/>
      <c r="BN11" s="680"/>
      <c r="BO11" s="715" t="s">
        <v>
229</v>
      </c>
      <c r="BP11" s="715"/>
      <c r="BQ11" s="715"/>
      <c r="BR11" s="715"/>
      <c r="BS11" s="684" t="s">
        <v>
229</v>
      </c>
      <c r="BT11" s="679"/>
      <c r="BU11" s="679"/>
      <c r="BV11" s="679"/>
      <c r="BW11" s="679"/>
      <c r="BX11" s="679"/>
      <c r="BY11" s="679"/>
      <c r="BZ11" s="679"/>
      <c r="CA11" s="679"/>
      <c r="CB11" s="722"/>
      <c r="CD11" s="711" t="s">
        <v>
250</v>
      </c>
      <c r="CE11" s="712"/>
      <c r="CF11" s="712"/>
      <c r="CG11" s="712"/>
      <c r="CH11" s="712"/>
      <c r="CI11" s="712"/>
      <c r="CJ11" s="712"/>
      <c r="CK11" s="712"/>
      <c r="CL11" s="712"/>
      <c r="CM11" s="712"/>
      <c r="CN11" s="712"/>
      <c r="CO11" s="712"/>
      <c r="CP11" s="712"/>
      <c r="CQ11" s="713"/>
      <c r="CR11" s="678">
        <v>
1123824</v>
      </c>
      <c r="CS11" s="679"/>
      <c r="CT11" s="679"/>
      <c r="CU11" s="679"/>
      <c r="CV11" s="679"/>
      <c r="CW11" s="679"/>
      <c r="CX11" s="679"/>
      <c r="CY11" s="680"/>
      <c r="CZ11" s="715">
        <v>
0.4</v>
      </c>
      <c r="DA11" s="715"/>
      <c r="DB11" s="715"/>
      <c r="DC11" s="715"/>
      <c r="DD11" s="684">
        <v>
714934</v>
      </c>
      <c r="DE11" s="679"/>
      <c r="DF11" s="679"/>
      <c r="DG11" s="679"/>
      <c r="DH11" s="679"/>
      <c r="DI11" s="679"/>
      <c r="DJ11" s="679"/>
      <c r="DK11" s="679"/>
      <c r="DL11" s="679"/>
      <c r="DM11" s="679"/>
      <c r="DN11" s="679"/>
      <c r="DO11" s="679"/>
      <c r="DP11" s="680"/>
      <c r="DQ11" s="684">
        <v>
717993</v>
      </c>
      <c r="DR11" s="679"/>
      <c r="DS11" s="679"/>
      <c r="DT11" s="679"/>
      <c r="DU11" s="679"/>
      <c r="DV11" s="679"/>
      <c r="DW11" s="679"/>
      <c r="DX11" s="679"/>
      <c r="DY11" s="679"/>
      <c r="DZ11" s="679"/>
      <c r="EA11" s="679"/>
      <c r="EB11" s="679"/>
      <c r="EC11" s="722"/>
    </row>
    <row r="12" spans="2:143" ht="11.25" customHeight="1" x14ac:dyDescent="0.2">
      <c r="B12" s="675" t="s">
        <v>
251</v>
      </c>
      <c r="C12" s="676"/>
      <c r="D12" s="676"/>
      <c r="E12" s="676"/>
      <c r="F12" s="676"/>
      <c r="G12" s="676"/>
      <c r="H12" s="676"/>
      <c r="I12" s="676"/>
      <c r="J12" s="676"/>
      <c r="K12" s="676"/>
      <c r="L12" s="676"/>
      <c r="M12" s="676"/>
      <c r="N12" s="676"/>
      <c r="O12" s="676"/>
      <c r="P12" s="676"/>
      <c r="Q12" s="677"/>
      <c r="R12" s="678" t="s">
        <v>
127</v>
      </c>
      <c r="S12" s="679"/>
      <c r="T12" s="679"/>
      <c r="U12" s="679"/>
      <c r="V12" s="679"/>
      <c r="W12" s="679"/>
      <c r="X12" s="679"/>
      <c r="Y12" s="680"/>
      <c r="Z12" s="715" t="s">
        <v>
229</v>
      </c>
      <c r="AA12" s="715"/>
      <c r="AB12" s="715"/>
      <c r="AC12" s="715"/>
      <c r="AD12" s="716" t="s">
        <v>
229</v>
      </c>
      <c r="AE12" s="716"/>
      <c r="AF12" s="716"/>
      <c r="AG12" s="716"/>
      <c r="AH12" s="716"/>
      <c r="AI12" s="716"/>
      <c r="AJ12" s="716"/>
      <c r="AK12" s="716"/>
      <c r="AL12" s="681" t="s">
        <v>
229</v>
      </c>
      <c r="AM12" s="682"/>
      <c r="AN12" s="682"/>
      <c r="AO12" s="717"/>
      <c r="AP12" s="675" t="s">
        <v>
252</v>
      </c>
      <c r="AQ12" s="676"/>
      <c r="AR12" s="676"/>
      <c r="AS12" s="676"/>
      <c r="AT12" s="676"/>
      <c r="AU12" s="676"/>
      <c r="AV12" s="676"/>
      <c r="AW12" s="676"/>
      <c r="AX12" s="676"/>
      <c r="AY12" s="676"/>
      <c r="AZ12" s="676"/>
      <c r="BA12" s="676"/>
      <c r="BB12" s="676"/>
      <c r="BC12" s="676"/>
      <c r="BD12" s="676"/>
      <c r="BE12" s="676"/>
      <c r="BF12" s="677"/>
      <c r="BG12" s="678" t="s">
        <v>
229</v>
      </c>
      <c r="BH12" s="679"/>
      <c r="BI12" s="679"/>
      <c r="BJ12" s="679"/>
      <c r="BK12" s="679"/>
      <c r="BL12" s="679"/>
      <c r="BM12" s="679"/>
      <c r="BN12" s="680"/>
      <c r="BO12" s="715" t="s">
        <v>
229</v>
      </c>
      <c r="BP12" s="715"/>
      <c r="BQ12" s="715"/>
      <c r="BR12" s="715"/>
      <c r="BS12" s="684" t="s">
        <v>
127</v>
      </c>
      <c r="BT12" s="679"/>
      <c r="BU12" s="679"/>
      <c r="BV12" s="679"/>
      <c r="BW12" s="679"/>
      <c r="BX12" s="679"/>
      <c r="BY12" s="679"/>
      <c r="BZ12" s="679"/>
      <c r="CA12" s="679"/>
      <c r="CB12" s="722"/>
      <c r="CD12" s="711" t="s">
        <v>
253</v>
      </c>
      <c r="CE12" s="712"/>
      <c r="CF12" s="712"/>
      <c r="CG12" s="712"/>
      <c r="CH12" s="712"/>
      <c r="CI12" s="712"/>
      <c r="CJ12" s="712"/>
      <c r="CK12" s="712"/>
      <c r="CL12" s="712"/>
      <c r="CM12" s="712"/>
      <c r="CN12" s="712"/>
      <c r="CO12" s="712"/>
      <c r="CP12" s="712"/>
      <c r="CQ12" s="713"/>
      <c r="CR12" s="678">
        <v>
3055324</v>
      </c>
      <c r="CS12" s="679"/>
      <c r="CT12" s="679"/>
      <c r="CU12" s="679"/>
      <c r="CV12" s="679"/>
      <c r="CW12" s="679"/>
      <c r="CX12" s="679"/>
      <c r="CY12" s="680"/>
      <c r="CZ12" s="715">
        <v>
1.2</v>
      </c>
      <c r="DA12" s="715"/>
      <c r="DB12" s="715"/>
      <c r="DC12" s="715"/>
      <c r="DD12" s="684" t="s">
        <v>
127</v>
      </c>
      <c r="DE12" s="679"/>
      <c r="DF12" s="679"/>
      <c r="DG12" s="679"/>
      <c r="DH12" s="679"/>
      <c r="DI12" s="679"/>
      <c r="DJ12" s="679"/>
      <c r="DK12" s="679"/>
      <c r="DL12" s="679"/>
      <c r="DM12" s="679"/>
      <c r="DN12" s="679"/>
      <c r="DO12" s="679"/>
      <c r="DP12" s="680"/>
      <c r="DQ12" s="684">
        <v>
1711098</v>
      </c>
      <c r="DR12" s="679"/>
      <c r="DS12" s="679"/>
      <c r="DT12" s="679"/>
      <c r="DU12" s="679"/>
      <c r="DV12" s="679"/>
      <c r="DW12" s="679"/>
      <c r="DX12" s="679"/>
      <c r="DY12" s="679"/>
      <c r="DZ12" s="679"/>
      <c r="EA12" s="679"/>
      <c r="EB12" s="679"/>
      <c r="EC12" s="722"/>
    </row>
    <row r="13" spans="2:143" ht="11.25" customHeight="1" x14ac:dyDescent="0.2">
      <c r="B13" s="675" t="s">
        <v>
254</v>
      </c>
      <c r="C13" s="676"/>
      <c r="D13" s="676"/>
      <c r="E13" s="676"/>
      <c r="F13" s="676"/>
      <c r="G13" s="676"/>
      <c r="H13" s="676"/>
      <c r="I13" s="676"/>
      <c r="J13" s="676"/>
      <c r="K13" s="676"/>
      <c r="L13" s="676"/>
      <c r="M13" s="676"/>
      <c r="N13" s="676"/>
      <c r="O13" s="676"/>
      <c r="P13" s="676"/>
      <c r="Q13" s="677"/>
      <c r="R13" s="678" t="s">
        <v>
229</v>
      </c>
      <c r="S13" s="679"/>
      <c r="T13" s="679"/>
      <c r="U13" s="679"/>
      <c r="V13" s="679"/>
      <c r="W13" s="679"/>
      <c r="X13" s="679"/>
      <c r="Y13" s="680"/>
      <c r="Z13" s="715" t="s">
        <v>
229</v>
      </c>
      <c r="AA13" s="715"/>
      <c r="AB13" s="715"/>
      <c r="AC13" s="715"/>
      <c r="AD13" s="716" t="s">
        <v>
127</v>
      </c>
      <c r="AE13" s="716"/>
      <c r="AF13" s="716"/>
      <c r="AG13" s="716"/>
      <c r="AH13" s="716"/>
      <c r="AI13" s="716"/>
      <c r="AJ13" s="716"/>
      <c r="AK13" s="716"/>
      <c r="AL13" s="681" t="s">
        <v>
127</v>
      </c>
      <c r="AM13" s="682"/>
      <c r="AN13" s="682"/>
      <c r="AO13" s="717"/>
      <c r="AP13" s="675" t="s">
        <v>
255</v>
      </c>
      <c r="AQ13" s="676"/>
      <c r="AR13" s="676"/>
      <c r="AS13" s="676"/>
      <c r="AT13" s="676"/>
      <c r="AU13" s="676"/>
      <c r="AV13" s="676"/>
      <c r="AW13" s="676"/>
      <c r="AX13" s="676"/>
      <c r="AY13" s="676"/>
      <c r="AZ13" s="676"/>
      <c r="BA13" s="676"/>
      <c r="BB13" s="676"/>
      <c r="BC13" s="676"/>
      <c r="BD13" s="676"/>
      <c r="BE13" s="676"/>
      <c r="BF13" s="677"/>
      <c r="BG13" s="678" t="s">
        <v>
127</v>
      </c>
      <c r="BH13" s="679"/>
      <c r="BI13" s="679"/>
      <c r="BJ13" s="679"/>
      <c r="BK13" s="679"/>
      <c r="BL13" s="679"/>
      <c r="BM13" s="679"/>
      <c r="BN13" s="680"/>
      <c r="BO13" s="715" t="s">
        <v>
229</v>
      </c>
      <c r="BP13" s="715"/>
      <c r="BQ13" s="715"/>
      <c r="BR13" s="715"/>
      <c r="BS13" s="684" t="s">
        <v>
229</v>
      </c>
      <c r="BT13" s="679"/>
      <c r="BU13" s="679"/>
      <c r="BV13" s="679"/>
      <c r="BW13" s="679"/>
      <c r="BX13" s="679"/>
      <c r="BY13" s="679"/>
      <c r="BZ13" s="679"/>
      <c r="CA13" s="679"/>
      <c r="CB13" s="722"/>
      <c r="CD13" s="711" t="s">
        <v>
256</v>
      </c>
      <c r="CE13" s="712"/>
      <c r="CF13" s="712"/>
      <c r="CG13" s="712"/>
      <c r="CH13" s="712"/>
      <c r="CI13" s="712"/>
      <c r="CJ13" s="712"/>
      <c r="CK13" s="712"/>
      <c r="CL13" s="712"/>
      <c r="CM13" s="712"/>
      <c r="CN13" s="712"/>
      <c r="CO13" s="712"/>
      <c r="CP13" s="712"/>
      <c r="CQ13" s="713"/>
      <c r="CR13" s="678">
        <v>
18629972</v>
      </c>
      <c r="CS13" s="679"/>
      <c r="CT13" s="679"/>
      <c r="CU13" s="679"/>
      <c r="CV13" s="679"/>
      <c r="CW13" s="679"/>
      <c r="CX13" s="679"/>
      <c r="CY13" s="680"/>
      <c r="CZ13" s="715">
        <v>
7</v>
      </c>
      <c r="DA13" s="715"/>
      <c r="DB13" s="715"/>
      <c r="DC13" s="715"/>
      <c r="DD13" s="684">
        <v>
7844391</v>
      </c>
      <c r="DE13" s="679"/>
      <c r="DF13" s="679"/>
      <c r="DG13" s="679"/>
      <c r="DH13" s="679"/>
      <c r="DI13" s="679"/>
      <c r="DJ13" s="679"/>
      <c r="DK13" s="679"/>
      <c r="DL13" s="679"/>
      <c r="DM13" s="679"/>
      <c r="DN13" s="679"/>
      <c r="DO13" s="679"/>
      <c r="DP13" s="680"/>
      <c r="DQ13" s="684">
        <v>
14639858</v>
      </c>
      <c r="DR13" s="679"/>
      <c r="DS13" s="679"/>
      <c r="DT13" s="679"/>
      <c r="DU13" s="679"/>
      <c r="DV13" s="679"/>
      <c r="DW13" s="679"/>
      <c r="DX13" s="679"/>
      <c r="DY13" s="679"/>
      <c r="DZ13" s="679"/>
      <c r="EA13" s="679"/>
      <c r="EB13" s="679"/>
      <c r="EC13" s="722"/>
    </row>
    <row r="14" spans="2:143" ht="11.25" customHeight="1" x14ac:dyDescent="0.2">
      <c r="B14" s="675" t="s">
        <v>
257</v>
      </c>
      <c r="C14" s="676"/>
      <c r="D14" s="676"/>
      <c r="E14" s="676"/>
      <c r="F14" s="676"/>
      <c r="G14" s="676"/>
      <c r="H14" s="676"/>
      <c r="I14" s="676"/>
      <c r="J14" s="676"/>
      <c r="K14" s="676"/>
      <c r="L14" s="676"/>
      <c r="M14" s="676"/>
      <c r="N14" s="676"/>
      <c r="O14" s="676"/>
      <c r="P14" s="676"/>
      <c r="Q14" s="677"/>
      <c r="R14" s="678">
        <v>
301939</v>
      </c>
      <c r="S14" s="679"/>
      <c r="T14" s="679"/>
      <c r="U14" s="679"/>
      <c r="V14" s="679"/>
      <c r="W14" s="679"/>
      <c r="X14" s="679"/>
      <c r="Y14" s="680"/>
      <c r="Z14" s="715">
        <v>
0.1</v>
      </c>
      <c r="AA14" s="715"/>
      <c r="AB14" s="715"/>
      <c r="AC14" s="715"/>
      <c r="AD14" s="716">
        <v>
301939</v>
      </c>
      <c r="AE14" s="716"/>
      <c r="AF14" s="716"/>
      <c r="AG14" s="716"/>
      <c r="AH14" s="716"/>
      <c r="AI14" s="716"/>
      <c r="AJ14" s="716"/>
      <c r="AK14" s="716"/>
      <c r="AL14" s="681">
        <v>
0.2</v>
      </c>
      <c r="AM14" s="682"/>
      <c r="AN14" s="682"/>
      <c r="AO14" s="717"/>
      <c r="AP14" s="675" t="s">
        <v>
258</v>
      </c>
      <c r="AQ14" s="676"/>
      <c r="AR14" s="676"/>
      <c r="AS14" s="676"/>
      <c r="AT14" s="676"/>
      <c r="AU14" s="676"/>
      <c r="AV14" s="676"/>
      <c r="AW14" s="676"/>
      <c r="AX14" s="676"/>
      <c r="AY14" s="676"/>
      <c r="AZ14" s="676"/>
      <c r="BA14" s="676"/>
      <c r="BB14" s="676"/>
      <c r="BC14" s="676"/>
      <c r="BD14" s="676"/>
      <c r="BE14" s="676"/>
      <c r="BF14" s="677"/>
      <c r="BG14" s="678">
        <v>
366301</v>
      </c>
      <c r="BH14" s="679"/>
      <c r="BI14" s="679"/>
      <c r="BJ14" s="679"/>
      <c r="BK14" s="679"/>
      <c r="BL14" s="679"/>
      <c r="BM14" s="679"/>
      <c r="BN14" s="680"/>
      <c r="BO14" s="715">
        <v>
0.5</v>
      </c>
      <c r="BP14" s="715"/>
      <c r="BQ14" s="715"/>
      <c r="BR14" s="715"/>
      <c r="BS14" s="684" t="s">
        <v>
229</v>
      </c>
      <c r="BT14" s="679"/>
      <c r="BU14" s="679"/>
      <c r="BV14" s="679"/>
      <c r="BW14" s="679"/>
      <c r="BX14" s="679"/>
      <c r="BY14" s="679"/>
      <c r="BZ14" s="679"/>
      <c r="CA14" s="679"/>
      <c r="CB14" s="722"/>
      <c r="CD14" s="711" t="s">
        <v>
259</v>
      </c>
      <c r="CE14" s="712"/>
      <c r="CF14" s="712"/>
      <c r="CG14" s="712"/>
      <c r="CH14" s="712"/>
      <c r="CI14" s="712"/>
      <c r="CJ14" s="712"/>
      <c r="CK14" s="712"/>
      <c r="CL14" s="712"/>
      <c r="CM14" s="712"/>
      <c r="CN14" s="712"/>
      <c r="CO14" s="712"/>
      <c r="CP14" s="712"/>
      <c r="CQ14" s="713"/>
      <c r="CR14" s="678">
        <v>
1464514</v>
      </c>
      <c r="CS14" s="679"/>
      <c r="CT14" s="679"/>
      <c r="CU14" s="679"/>
      <c r="CV14" s="679"/>
      <c r="CW14" s="679"/>
      <c r="CX14" s="679"/>
      <c r="CY14" s="680"/>
      <c r="CZ14" s="715">
        <v>
0.6</v>
      </c>
      <c r="DA14" s="715"/>
      <c r="DB14" s="715"/>
      <c r="DC14" s="715"/>
      <c r="DD14" s="684">
        <v>
600792</v>
      </c>
      <c r="DE14" s="679"/>
      <c r="DF14" s="679"/>
      <c r="DG14" s="679"/>
      <c r="DH14" s="679"/>
      <c r="DI14" s="679"/>
      <c r="DJ14" s="679"/>
      <c r="DK14" s="679"/>
      <c r="DL14" s="679"/>
      <c r="DM14" s="679"/>
      <c r="DN14" s="679"/>
      <c r="DO14" s="679"/>
      <c r="DP14" s="680"/>
      <c r="DQ14" s="684">
        <v>
1141393</v>
      </c>
      <c r="DR14" s="679"/>
      <c r="DS14" s="679"/>
      <c r="DT14" s="679"/>
      <c r="DU14" s="679"/>
      <c r="DV14" s="679"/>
      <c r="DW14" s="679"/>
      <c r="DX14" s="679"/>
      <c r="DY14" s="679"/>
      <c r="DZ14" s="679"/>
      <c r="EA14" s="679"/>
      <c r="EB14" s="679"/>
      <c r="EC14" s="722"/>
    </row>
    <row r="15" spans="2:143" ht="11.25" customHeight="1" x14ac:dyDescent="0.2">
      <c r="B15" s="675" t="s">
        <v>
260</v>
      </c>
      <c r="C15" s="676"/>
      <c r="D15" s="676"/>
      <c r="E15" s="676"/>
      <c r="F15" s="676"/>
      <c r="G15" s="676"/>
      <c r="H15" s="676"/>
      <c r="I15" s="676"/>
      <c r="J15" s="676"/>
      <c r="K15" s="676"/>
      <c r="L15" s="676"/>
      <c r="M15" s="676"/>
      <c r="N15" s="676"/>
      <c r="O15" s="676"/>
      <c r="P15" s="676"/>
      <c r="Q15" s="677"/>
      <c r="R15" s="678" t="s">
        <v>
229</v>
      </c>
      <c r="S15" s="679"/>
      <c r="T15" s="679"/>
      <c r="U15" s="679"/>
      <c r="V15" s="679"/>
      <c r="W15" s="679"/>
      <c r="X15" s="679"/>
      <c r="Y15" s="680"/>
      <c r="Z15" s="715" t="s">
        <v>
127</v>
      </c>
      <c r="AA15" s="715"/>
      <c r="AB15" s="715"/>
      <c r="AC15" s="715"/>
      <c r="AD15" s="716" t="s">
        <v>
229</v>
      </c>
      <c r="AE15" s="716"/>
      <c r="AF15" s="716"/>
      <c r="AG15" s="716"/>
      <c r="AH15" s="716"/>
      <c r="AI15" s="716"/>
      <c r="AJ15" s="716"/>
      <c r="AK15" s="716"/>
      <c r="AL15" s="681" t="s">
        <v>
127</v>
      </c>
      <c r="AM15" s="682"/>
      <c r="AN15" s="682"/>
      <c r="AO15" s="717"/>
      <c r="AP15" s="675" t="s">
        <v>
261</v>
      </c>
      <c r="AQ15" s="676"/>
      <c r="AR15" s="676"/>
      <c r="AS15" s="676"/>
      <c r="AT15" s="676"/>
      <c r="AU15" s="676"/>
      <c r="AV15" s="676"/>
      <c r="AW15" s="676"/>
      <c r="AX15" s="676"/>
      <c r="AY15" s="676"/>
      <c r="AZ15" s="676"/>
      <c r="BA15" s="676"/>
      <c r="BB15" s="676"/>
      <c r="BC15" s="676"/>
      <c r="BD15" s="676"/>
      <c r="BE15" s="676"/>
      <c r="BF15" s="677"/>
      <c r="BG15" s="678">
        <v>
3391004</v>
      </c>
      <c r="BH15" s="679"/>
      <c r="BI15" s="679"/>
      <c r="BJ15" s="679"/>
      <c r="BK15" s="679"/>
      <c r="BL15" s="679"/>
      <c r="BM15" s="679"/>
      <c r="BN15" s="680"/>
      <c r="BO15" s="715">
        <v>
5</v>
      </c>
      <c r="BP15" s="715"/>
      <c r="BQ15" s="715"/>
      <c r="BR15" s="715"/>
      <c r="BS15" s="684" t="s">
        <v>
127</v>
      </c>
      <c r="BT15" s="679"/>
      <c r="BU15" s="679"/>
      <c r="BV15" s="679"/>
      <c r="BW15" s="679"/>
      <c r="BX15" s="679"/>
      <c r="BY15" s="679"/>
      <c r="BZ15" s="679"/>
      <c r="CA15" s="679"/>
      <c r="CB15" s="722"/>
      <c r="CD15" s="711" t="s">
        <v>
262</v>
      </c>
      <c r="CE15" s="712"/>
      <c r="CF15" s="712"/>
      <c r="CG15" s="712"/>
      <c r="CH15" s="712"/>
      <c r="CI15" s="712"/>
      <c r="CJ15" s="712"/>
      <c r="CK15" s="712"/>
      <c r="CL15" s="712"/>
      <c r="CM15" s="712"/>
      <c r="CN15" s="712"/>
      <c r="CO15" s="712"/>
      <c r="CP15" s="712"/>
      <c r="CQ15" s="713"/>
      <c r="CR15" s="678">
        <v>
35394679</v>
      </c>
      <c r="CS15" s="679"/>
      <c r="CT15" s="679"/>
      <c r="CU15" s="679"/>
      <c r="CV15" s="679"/>
      <c r="CW15" s="679"/>
      <c r="CX15" s="679"/>
      <c r="CY15" s="680"/>
      <c r="CZ15" s="715">
        <v>
13.4</v>
      </c>
      <c r="DA15" s="715"/>
      <c r="DB15" s="715"/>
      <c r="DC15" s="715"/>
      <c r="DD15" s="684">
        <v>
9182025</v>
      </c>
      <c r="DE15" s="679"/>
      <c r="DF15" s="679"/>
      <c r="DG15" s="679"/>
      <c r="DH15" s="679"/>
      <c r="DI15" s="679"/>
      <c r="DJ15" s="679"/>
      <c r="DK15" s="679"/>
      <c r="DL15" s="679"/>
      <c r="DM15" s="679"/>
      <c r="DN15" s="679"/>
      <c r="DO15" s="679"/>
      <c r="DP15" s="680"/>
      <c r="DQ15" s="684">
        <v>
30097598</v>
      </c>
      <c r="DR15" s="679"/>
      <c r="DS15" s="679"/>
      <c r="DT15" s="679"/>
      <c r="DU15" s="679"/>
      <c r="DV15" s="679"/>
      <c r="DW15" s="679"/>
      <c r="DX15" s="679"/>
      <c r="DY15" s="679"/>
      <c r="DZ15" s="679"/>
      <c r="EA15" s="679"/>
      <c r="EB15" s="679"/>
      <c r="EC15" s="722"/>
    </row>
    <row r="16" spans="2:143" ht="11.25" customHeight="1" x14ac:dyDescent="0.2">
      <c r="B16" s="675" t="s">
        <v>
263</v>
      </c>
      <c r="C16" s="676"/>
      <c r="D16" s="676"/>
      <c r="E16" s="676"/>
      <c r="F16" s="676"/>
      <c r="G16" s="676"/>
      <c r="H16" s="676"/>
      <c r="I16" s="676"/>
      <c r="J16" s="676"/>
      <c r="K16" s="676"/>
      <c r="L16" s="676"/>
      <c r="M16" s="676"/>
      <c r="N16" s="676"/>
      <c r="O16" s="676"/>
      <c r="P16" s="676"/>
      <c r="Q16" s="677"/>
      <c r="R16" s="678">
        <v>
106692</v>
      </c>
      <c r="S16" s="679"/>
      <c r="T16" s="679"/>
      <c r="U16" s="679"/>
      <c r="V16" s="679"/>
      <c r="W16" s="679"/>
      <c r="X16" s="679"/>
      <c r="Y16" s="680"/>
      <c r="Z16" s="715">
        <v>
0</v>
      </c>
      <c r="AA16" s="715"/>
      <c r="AB16" s="715"/>
      <c r="AC16" s="715"/>
      <c r="AD16" s="716">
        <v>
106692</v>
      </c>
      <c r="AE16" s="716"/>
      <c r="AF16" s="716"/>
      <c r="AG16" s="716"/>
      <c r="AH16" s="716"/>
      <c r="AI16" s="716"/>
      <c r="AJ16" s="716"/>
      <c r="AK16" s="716"/>
      <c r="AL16" s="681">
        <v>
0.1</v>
      </c>
      <c r="AM16" s="682"/>
      <c r="AN16" s="682"/>
      <c r="AO16" s="717"/>
      <c r="AP16" s="675" t="s">
        <v>
264</v>
      </c>
      <c r="AQ16" s="676"/>
      <c r="AR16" s="676"/>
      <c r="AS16" s="676"/>
      <c r="AT16" s="676"/>
      <c r="AU16" s="676"/>
      <c r="AV16" s="676"/>
      <c r="AW16" s="676"/>
      <c r="AX16" s="676"/>
      <c r="AY16" s="676"/>
      <c r="AZ16" s="676"/>
      <c r="BA16" s="676"/>
      <c r="BB16" s="676"/>
      <c r="BC16" s="676"/>
      <c r="BD16" s="676"/>
      <c r="BE16" s="676"/>
      <c r="BF16" s="677"/>
      <c r="BG16" s="678" t="s">
        <v>
229</v>
      </c>
      <c r="BH16" s="679"/>
      <c r="BI16" s="679"/>
      <c r="BJ16" s="679"/>
      <c r="BK16" s="679"/>
      <c r="BL16" s="679"/>
      <c r="BM16" s="679"/>
      <c r="BN16" s="680"/>
      <c r="BO16" s="715" t="s">
        <v>
127</v>
      </c>
      <c r="BP16" s="715"/>
      <c r="BQ16" s="715"/>
      <c r="BR16" s="715"/>
      <c r="BS16" s="684" t="s">
        <v>
229</v>
      </c>
      <c r="BT16" s="679"/>
      <c r="BU16" s="679"/>
      <c r="BV16" s="679"/>
      <c r="BW16" s="679"/>
      <c r="BX16" s="679"/>
      <c r="BY16" s="679"/>
      <c r="BZ16" s="679"/>
      <c r="CA16" s="679"/>
      <c r="CB16" s="722"/>
      <c r="CD16" s="711" t="s">
        <v>
265</v>
      </c>
      <c r="CE16" s="712"/>
      <c r="CF16" s="712"/>
      <c r="CG16" s="712"/>
      <c r="CH16" s="712"/>
      <c r="CI16" s="712"/>
      <c r="CJ16" s="712"/>
      <c r="CK16" s="712"/>
      <c r="CL16" s="712"/>
      <c r="CM16" s="712"/>
      <c r="CN16" s="712"/>
      <c r="CO16" s="712"/>
      <c r="CP16" s="712"/>
      <c r="CQ16" s="713"/>
      <c r="CR16" s="678" t="s">
        <v>
127</v>
      </c>
      <c r="CS16" s="679"/>
      <c r="CT16" s="679"/>
      <c r="CU16" s="679"/>
      <c r="CV16" s="679"/>
      <c r="CW16" s="679"/>
      <c r="CX16" s="679"/>
      <c r="CY16" s="680"/>
      <c r="CZ16" s="715" t="s">
        <v>
229</v>
      </c>
      <c r="DA16" s="715"/>
      <c r="DB16" s="715"/>
      <c r="DC16" s="715"/>
      <c r="DD16" s="684" t="s">
        <v>
127</v>
      </c>
      <c r="DE16" s="679"/>
      <c r="DF16" s="679"/>
      <c r="DG16" s="679"/>
      <c r="DH16" s="679"/>
      <c r="DI16" s="679"/>
      <c r="DJ16" s="679"/>
      <c r="DK16" s="679"/>
      <c r="DL16" s="679"/>
      <c r="DM16" s="679"/>
      <c r="DN16" s="679"/>
      <c r="DO16" s="679"/>
      <c r="DP16" s="680"/>
      <c r="DQ16" s="684" t="s">
        <v>
127</v>
      </c>
      <c r="DR16" s="679"/>
      <c r="DS16" s="679"/>
      <c r="DT16" s="679"/>
      <c r="DU16" s="679"/>
      <c r="DV16" s="679"/>
      <c r="DW16" s="679"/>
      <c r="DX16" s="679"/>
      <c r="DY16" s="679"/>
      <c r="DZ16" s="679"/>
      <c r="EA16" s="679"/>
      <c r="EB16" s="679"/>
      <c r="EC16" s="722"/>
    </row>
    <row r="17" spans="2:133" ht="11.25" customHeight="1" x14ac:dyDescent="0.2">
      <c r="B17" s="675" t="s">
        <v>
266</v>
      </c>
      <c r="C17" s="676"/>
      <c r="D17" s="676"/>
      <c r="E17" s="676"/>
      <c r="F17" s="676"/>
      <c r="G17" s="676"/>
      <c r="H17" s="676"/>
      <c r="I17" s="676"/>
      <c r="J17" s="676"/>
      <c r="K17" s="676"/>
      <c r="L17" s="676"/>
      <c r="M17" s="676"/>
      <c r="N17" s="676"/>
      <c r="O17" s="676"/>
      <c r="P17" s="676"/>
      <c r="Q17" s="677"/>
      <c r="R17" s="678">
        <v>
1928113</v>
      </c>
      <c r="S17" s="679"/>
      <c r="T17" s="679"/>
      <c r="U17" s="679"/>
      <c r="V17" s="679"/>
      <c r="W17" s="679"/>
      <c r="X17" s="679"/>
      <c r="Y17" s="680"/>
      <c r="Z17" s="715">
        <v>
0.7</v>
      </c>
      <c r="AA17" s="715"/>
      <c r="AB17" s="715"/>
      <c r="AC17" s="715"/>
      <c r="AD17" s="716">
        <v>
1928113</v>
      </c>
      <c r="AE17" s="716"/>
      <c r="AF17" s="716"/>
      <c r="AG17" s="716"/>
      <c r="AH17" s="716"/>
      <c r="AI17" s="716"/>
      <c r="AJ17" s="716"/>
      <c r="AK17" s="716"/>
      <c r="AL17" s="681">
        <v>
1.1000000000000001</v>
      </c>
      <c r="AM17" s="682"/>
      <c r="AN17" s="682"/>
      <c r="AO17" s="717"/>
      <c r="AP17" s="675" t="s">
        <v>
267</v>
      </c>
      <c r="AQ17" s="676"/>
      <c r="AR17" s="676"/>
      <c r="AS17" s="676"/>
      <c r="AT17" s="676"/>
      <c r="AU17" s="676"/>
      <c r="AV17" s="676"/>
      <c r="AW17" s="676"/>
      <c r="AX17" s="676"/>
      <c r="AY17" s="676"/>
      <c r="AZ17" s="676"/>
      <c r="BA17" s="676"/>
      <c r="BB17" s="676"/>
      <c r="BC17" s="676"/>
      <c r="BD17" s="676"/>
      <c r="BE17" s="676"/>
      <c r="BF17" s="677"/>
      <c r="BG17" s="678" t="s">
        <v>
229</v>
      </c>
      <c r="BH17" s="679"/>
      <c r="BI17" s="679"/>
      <c r="BJ17" s="679"/>
      <c r="BK17" s="679"/>
      <c r="BL17" s="679"/>
      <c r="BM17" s="679"/>
      <c r="BN17" s="680"/>
      <c r="BO17" s="715" t="s">
        <v>
229</v>
      </c>
      <c r="BP17" s="715"/>
      <c r="BQ17" s="715"/>
      <c r="BR17" s="715"/>
      <c r="BS17" s="684" t="s">
        <v>
127</v>
      </c>
      <c r="BT17" s="679"/>
      <c r="BU17" s="679"/>
      <c r="BV17" s="679"/>
      <c r="BW17" s="679"/>
      <c r="BX17" s="679"/>
      <c r="BY17" s="679"/>
      <c r="BZ17" s="679"/>
      <c r="CA17" s="679"/>
      <c r="CB17" s="722"/>
      <c r="CD17" s="711" t="s">
        <v>
268</v>
      </c>
      <c r="CE17" s="712"/>
      <c r="CF17" s="712"/>
      <c r="CG17" s="712"/>
      <c r="CH17" s="712"/>
      <c r="CI17" s="712"/>
      <c r="CJ17" s="712"/>
      <c r="CK17" s="712"/>
      <c r="CL17" s="712"/>
      <c r="CM17" s="712"/>
      <c r="CN17" s="712"/>
      <c r="CO17" s="712"/>
      <c r="CP17" s="712"/>
      <c r="CQ17" s="713"/>
      <c r="CR17" s="678">
        <v>
5033537</v>
      </c>
      <c r="CS17" s="679"/>
      <c r="CT17" s="679"/>
      <c r="CU17" s="679"/>
      <c r="CV17" s="679"/>
      <c r="CW17" s="679"/>
      <c r="CX17" s="679"/>
      <c r="CY17" s="680"/>
      <c r="CZ17" s="715">
        <v>
1.9</v>
      </c>
      <c r="DA17" s="715"/>
      <c r="DB17" s="715"/>
      <c r="DC17" s="715"/>
      <c r="DD17" s="684" t="s">
        <v>
229</v>
      </c>
      <c r="DE17" s="679"/>
      <c r="DF17" s="679"/>
      <c r="DG17" s="679"/>
      <c r="DH17" s="679"/>
      <c r="DI17" s="679"/>
      <c r="DJ17" s="679"/>
      <c r="DK17" s="679"/>
      <c r="DL17" s="679"/>
      <c r="DM17" s="679"/>
      <c r="DN17" s="679"/>
      <c r="DO17" s="679"/>
      <c r="DP17" s="680"/>
      <c r="DQ17" s="684">
        <v>
5033537</v>
      </c>
      <c r="DR17" s="679"/>
      <c r="DS17" s="679"/>
      <c r="DT17" s="679"/>
      <c r="DU17" s="679"/>
      <c r="DV17" s="679"/>
      <c r="DW17" s="679"/>
      <c r="DX17" s="679"/>
      <c r="DY17" s="679"/>
      <c r="DZ17" s="679"/>
      <c r="EA17" s="679"/>
      <c r="EB17" s="679"/>
      <c r="EC17" s="722"/>
    </row>
    <row r="18" spans="2:133" ht="11.25" customHeight="1" x14ac:dyDescent="0.2">
      <c r="B18" s="675" t="s">
        <v>
269</v>
      </c>
      <c r="C18" s="676"/>
      <c r="D18" s="676"/>
      <c r="E18" s="676"/>
      <c r="F18" s="676"/>
      <c r="G18" s="676"/>
      <c r="H18" s="676"/>
      <c r="I18" s="676"/>
      <c r="J18" s="676"/>
      <c r="K18" s="676"/>
      <c r="L18" s="676"/>
      <c r="M18" s="676"/>
      <c r="N18" s="676"/>
      <c r="O18" s="676"/>
      <c r="P18" s="676"/>
      <c r="Q18" s="677"/>
      <c r="R18" s="678">
        <v>
496570</v>
      </c>
      <c r="S18" s="679"/>
      <c r="T18" s="679"/>
      <c r="U18" s="679"/>
      <c r="V18" s="679"/>
      <c r="W18" s="679"/>
      <c r="X18" s="679"/>
      <c r="Y18" s="680"/>
      <c r="Z18" s="715">
        <v>
0.2</v>
      </c>
      <c r="AA18" s="715"/>
      <c r="AB18" s="715"/>
      <c r="AC18" s="715"/>
      <c r="AD18" s="716">
        <v>
496570</v>
      </c>
      <c r="AE18" s="716"/>
      <c r="AF18" s="716"/>
      <c r="AG18" s="716"/>
      <c r="AH18" s="716"/>
      <c r="AI18" s="716"/>
      <c r="AJ18" s="716"/>
      <c r="AK18" s="716"/>
      <c r="AL18" s="681">
        <v>
0.3</v>
      </c>
      <c r="AM18" s="682"/>
      <c r="AN18" s="682"/>
      <c r="AO18" s="717"/>
      <c r="AP18" s="675" t="s">
        <v>
270</v>
      </c>
      <c r="AQ18" s="676"/>
      <c r="AR18" s="676"/>
      <c r="AS18" s="676"/>
      <c r="AT18" s="676"/>
      <c r="AU18" s="676"/>
      <c r="AV18" s="676"/>
      <c r="AW18" s="676"/>
      <c r="AX18" s="676"/>
      <c r="AY18" s="676"/>
      <c r="AZ18" s="676"/>
      <c r="BA18" s="676"/>
      <c r="BB18" s="676"/>
      <c r="BC18" s="676"/>
      <c r="BD18" s="676"/>
      <c r="BE18" s="676"/>
      <c r="BF18" s="677"/>
      <c r="BG18" s="678" t="s">
        <v>
229</v>
      </c>
      <c r="BH18" s="679"/>
      <c r="BI18" s="679"/>
      <c r="BJ18" s="679"/>
      <c r="BK18" s="679"/>
      <c r="BL18" s="679"/>
      <c r="BM18" s="679"/>
      <c r="BN18" s="680"/>
      <c r="BO18" s="715" t="s">
        <v>
127</v>
      </c>
      <c r="BP18" s="715"/>
      <c r="BQ18" s="715"/>
      <c r="BR18" s="715"/>
      <c r="BS18" s="684" t="s">
        <v>
229</v>
      </c>
      <c r="BT18" s="679"/>
      <c r="BU18" s="679"/>
      <c r="BV18" s="679"/>
      <c r="BW18" s="679"/>
      <c r="BX18" s="679"/>
      <c r="BY18" s="679"/>
      <c r="BZ18" s="679"/>
      <c r="CA18" s="679"/>
      <c r="CB18" s="722"/>
      <c r="CD18" s="711" t="s">
        <v>
271</v>
      </c>
      <c r="CE18" s="712"/>
      <c r="CF18" s="712"/>
      <c r="CG18" s="712"/>
      <c r="CH18" s="712"/>
      <c r="CI18" s="712"/>
      <c r="CJ18" s="712"/>
      <c r="CK18" s="712"/>
      <c r="CL18" s="712"/>
      <c r="CM18" s="712"/>
      <c r="CN18" s="712"/>
      <c r="CO18" s="712"/>
      <c r="CP18" s="712"/>
      <c r="CQ18" s="713"/>
      <c r="CR18" s="678" t="s">
        <v>
127</v>
      </c>
      <c r="CS18" s="679"/>
      <c r="CT18" s="679"/>
      <c r="CU18" s="679"/>
      <c r="CV18" s="679"/>
      <c r="CW18" s="679"/>
      <c r="CX18" s="679"/>
      <c r="CY18" s="680"/>
      <c r="CZ18" s="715" t="s">
        <v>
229</v>
      </c>
      <c r="DA18" s="715"/>
      <c r="DB18" s="715"/>
      <c r="DC18" s="715"/>
      <c r="DD18" s="684" t="s">
        <v>
229</v>
      </c>
      <c r="DE18" s="679"/>
      <c r="DF18" s="679"/>
      <c r="DG18" s="679"/>
      <c r="DH18" s="679"/>
      <c r="DI18" s="679"/>
      <c r="DJ18" s="679"/>
      <c r="DK18" s="679"/>
      <c r="DL18" s="679"/>
      <c r="DM18" s="679"/>
      <c r="DN18" s="679"/>
      <c r="DO18" s="679"/>
      <c r="DP18" s="680"/>
      <c r="DQ18" s="684" t="s">
        <v>
229</v>
      </c>
      <c r="DR18" s="679"/>
      <c r="DS18" s="679"/>
      <c r="DT18" s="679"/>
      <c r="DU18" s="679"/>
      <c r="DV18" s="679"/>
      <c r="DW18" s="679"/>
      <c r="DX18" s="679"/>
      <c r="DY18" s="679"/>
      <c r="DZ18" s="679"/>
      <c r="EA18" s="679"/>
      <c r="EB18" s="679"/>
      <c r="EC18" s="722"/>
    </row>
    <row r="19" spans="2:133" ht="11.25" customHeight="1" x14ac:dyDescent="0.2">
      <c r="B19" s="675" t="s">
        <v>
272</v>
      </c>
      <c r="C19" s="676"/>
      <c r="D19" s="676"/>
      <c r="E19" s="676"/>
      <c r="F19" s="676"/>
      <c r="G19" s="676"/>
      <c r="H19" s="676"/>
      <c r="I19" s="676"/>
      <c r="J19" s="676"/>
      <c r="K19" s="676"/>
      <c r="L19" s="676"/>
      <c r="M19" s="676"/>
      <c r="N19" s="676"/>
      <c r="O19" s="676"/>
      <c r="P19" s="676"/>
      <c r="Q19" s="677"/>
      <c r="R19" s="678">
        <v>
51315</v>
      </c>
      <c r="S19" s="679"/>
      <c r="T19" s="679"/>
      <c r="U19" s="679"/>
      <c r="V19" s="679"/>
      <c r="W19" s="679"/>
      <c r="X19" s="679"/>
      <c r="Y19" s="680"/>
      <c r="Z19" s="715">
        <v>
0</v>
      </c>
      <c r="AA19" s="715"/>
      <c r="AB19" s="715"/>
      <c r="AC19" s="715"/>
      <c r="AD19" s="716">
        <v>
51315</v>
      </c>
      <c r="AE19" s="716"/>
      <c r="AF19" s="716"/>
      <c r="AG19" s="716"/>
      <c r="AH19" s="716"/>
      <c r="AI19" s="716"/>
      <c r="AJ19" s="716"/>
      <c r="AK19" s="716"/>
      <c r="AL19" s="681">
        <v>
0</v>
      </c>
      <c r="AM19" s="682"/>
      <c r="AN19" s="682"/>
      <c r="AO19" s="717"/>
      <c r="AP19" s="675" t="s">
        <v>
273</v>
      </c>
      <c r="AQ19" s="676"/>
      <c r="AR19" s="676"/>
      <c r="AS19" s="676"/>
      <c r="AT19" s="676"/>
      <c r="AU19" s="676"/>
      <c r="AV19" s="676"/>
      <c r="AW19" s="676"/>
      <c r="AX19" s="676"/>
      <c r="AY19" s="676"/>
      <c r="AZ19" s="676"/>
      <c r="BA19" s="676"/>
      <c r="BB19" s="676"/>
      <c r="BC19" s="676"/>
      <c r="BD19" s="676"/>
      <c r="BE19" s="676"/>
      <c r="BF19" s="677"/>
      <c r="BG19" s="678">
        <v>
27138</v>
      </c>
      <c r="BH19" s="679"/>
      <c r="BI19" s="679"/>
      <c r="BJ19" s="679"/>
      <c r="BK19" s="679"/>
      <c r="BL19" s="679"/>
      <c r="BM19" s="679"/>
      <c r="BN19" s="680"/>
      <c r="BO19" s="715">
        <v>
0</v>
      </c>
      <c r="BP19" s="715"/>
      <c r="BQ19" s="715"/>
      <c r="BR19" s="715"/>
      <c r="BS19" s="684" t="s">
        <v>
127</v>
      </c>
      <c r="BT19" s="679"/>
      <c r="BU19" s="679"/>
      <c r="BV19" s="679"/>
      <c r="BW19" s="679"/>
      <c r="BX19" s="679"/>
      <c r="BY19" s="679"/>
      <c r="BZ19" s="679"/>
      <c r="CA19" s="679"/>
      <c r="CB19" s="722"/>
      <c r="CD19" s="711" t="s">
        <v>
274</v>
      </c>
      <c r="CE19" s="712"/>
      <c r="CF19" s="712"/>
      <c r="CG19" s="712"/>
      <c r="CH19" s="712"/>
      <c r="CI19" s="712"/>
      <c r="CJ19" s="712"/>
      <c r="CK19" s="712"/>
      <c r="CL19" s="712"/>
      <c r="CM19" s="712"/>
      <c r="CN19" s="712"/>
      <c r="CO19" s="712"/>
      <c r="CP19" s="712"/>
      <c r="CQ19" s="713"/>
      <c r="CR19" s="678" t="s">
        <v>
229</v>
      </c>
      <c r="CS19" s="679"/>
      <c r="CT19" s="679"/>
      <c r="CU19" s="679"/>
      <c r="CV19" s="679"/>
      <c r="CW19" s="679"/>
      <c r="CX19" s="679"/>
      <c r="CY19" s="680"/>
      <c r="CZ19" s="715" t="s">
        <v>
229</v>
      </c>
      <c r="DA19" s="715"/>
      <c r="DB19" s="715"/>
      <c r="DC19" s="715"/>
      <c r="DD19" s="684" t="s">
        <v>
229</v>
      </c>
      <c r="DE19" s="679"/>
      <c r="DF19" s="679"/>
      <c r="DG19" s="679"/>
      <c r="DH19" s="679"/>
      <c r="DI19" s="679"/>
      <c r="DJ19" s="679"/>
      <c r="DK19" s="679"/>
      <c r="DL19" s="679"/>
      <c r="DM19" s="679"/>
      <c r="DN19" s="679"/>
      <c r="DO19" s="679"/>
      <c r="DP19" s="680"/>
      <c r="DQ19" s="684" t="s">
        <v>
229</v>
      </c>
      <c r="DR19" s="679"/>
      <c r="DS19" s="679"/>
      <c r="DT19" s="679"/>
      <c r="DU19" s="679"/>
      <c r="DV19" s="679"/>
      <c r="DW19" s="679"/>
      <c r="DX19" s="679"/>
      <c r="DY19" s="679"/>
      <c r="DZ19" s="679"/>
      <c r="EA19" s="679"/>
      <c r="EB19" s="679"/>
      <c r="EC19" s="722"/>
    </row>
    <row r="20" spans="2:133" ht="11.25" customHeight="1" x14ac:dyDescent="0.2">
      <c r="B20" s="675" t="s">
        <v>
275</v>
      </c>
      <c r="C20" s="676"/>
      <c r="D20" s="676"/>
      <c r="E20" s="676"/>
      <c r="F20" s="676"/>
      <c r="G20" s="676"/>
      <c r="H20" s="676"/>
      <c r="I20" s="676"/>
      <c r="J20" s="676"/>
      <c r="K20" s="676"/>
      <c r="L20" s="676"/>
      <c r="M20" s="676"/>
      <c r="N20" s="676"/>
      <c r="O20" s="676"/>
      <c r="P20" s="676"/>
      <c r="Q20" s="677"/>
      <c r="R20" s="678">
        <v>
4627</v>
      </c>
      <c r="S20" s="679"/>
      <c r="T20" s="679"/>
      <c r="U20" s="679"/>
      <c r="V20" s="679"/>
      <c r="W20" s="679"/>
      <c r="X20" s="679"/>
      <c r="Y20" s="680"/>
      <c r="Z20" s="715">
        <v>
0</v>
      </c>
      <c r="AA20" s="715"/>
      <c r="AB20" s="715"/>
      <c r="AC20" s="715"/>
      <c r="AD20" s="716">
        <v>
4627</v>
      </c>
      <c r="AE20" s="716"/>
      <c r="AF20" s="716"/>
      <c r="AG20" s="716"/>
      <c r="AH20" s="716"/>
      <c r="AI20" s="716"/>
      <c r="AJ20" s="716"/>
      <c r="AK20" s="716"/>
      <c r="AL20" s="681">
        <v>
0</v>
      </c>
      <c r="AM20" s="682"/>
      <c r="AN20" s="682"/>
      <c r="AO20" s="717"/>
      <c r="AP20" s="675" t="s">
        <v>
276</v>
      </c>
      <c r="AQ20" s="676"/>
      <c r="AR20" s="676"/>
      <c r="AS20" s="676"/>
      <c r="AT20" s="676"/>
      <c r="AU20" s="676"/>
      <c r="AV20" s="676"/>
      <c r="AW20" s="676"/>
      <c r="AX20" s="676"/>
      <c r="AY20" s="676"/>
      <c r="AZ20" s="676"/>
      <c r="BA20" s="676"/>
      <c r="BB20" s="676"/>
      <c r="BC20" s="676"/>
      <c r="BD20" s="676"/>
      <c r="BE20" s="676"/>
      <c r="BF20" s="677"/>
      <c r="BG20" s="678">
        <v>
27138</v>
      </c>
      <c r="BH20" s="679"/>
      <c r="BI20" s="679"/>
      <c r="BJ20" s="679"/>
      <c r="BK20" s="679"/>
      <c r="BL20" s="679"/>
      <c r="BM20" s="679"/>
      <c r="BN20" s="680"/>
      <c r="BO20" s="715">
        <v>
0</v>
      </c>
      <c r="BP20" s="715"/>
      <c r="BQ20" s="715"/>
      <c r="BR20" s="715"/>
      <c r="BS20" s="684" t="s">
        <v>
127</v>
      </c>
      <c r="BT20" s="679"/>
      <c r="BU20" s="679"/>
      <c r="BV20" s="679"/>
      <c r="BW20" s="679"/>
      <c r="BX20" s="679"/>
      <c r="BY20" s="679"/>
      <c r="BZ20" s="679"/>
      <c r="CA20" s="679"/>
      <c r="CB20" s="722"/>
      <c r="CD20" s="711" t="s">
        <v>
277</v>
      </c>
      <c r="CE20" s="712"/>
      <c r="CF20" s="712"/>
      <c r="CG20" s="712"/>
      <c r="CH20" s="712"/>
      <c r="CI20" s="712"/>
      <c r="CJ20" s="712"/>
      <c r="CK20" s="712"/>
      <c r="CL20" s="712"/>
      <c r="CM20" s="712"/>
      <c r="CN20" s="712"/>
      <c r="CO20" s="712"/>
      <c r="CP20" s="712"/>
      <c r="CQ20" s="713"/>
      <c r="CR20" s="678">
        <v>
264703844</v>
      </c>
      <c r="CS20" s="679"/>
      <c r="CT20" s="679"/>
      <c r="CU20" s="679"/>
      <c r="CV20" s="679"/>
      <c r="CW20" s="679"/>
      <c r="CX20" s="679"/>
      <c r="CY20" s="680"/>
      <c r="CZ20" s="715">
        <v>
100</v>
      </c>
      <c r="DA20" s="715"/>
      <c r="DB20" s="715"/>
      <c r="DC20" s="715"/>
      <c r="DD20" s="684">
        <v>
27081727</v>
      </c>
      <c r="DE20" s="679"/>
      <c r="DF20" s="679"/>
      <c r="DG20" s="679"/>
      <c r="DH20" s="679"/>
      <c r="DI20" s="679"/>
      <c r="DJ20" s="679"/>
      <c r="DK20" s="679"/>
      <c r="DL20" s="679"/>
      <c r="DM20" s="679"/>
      <c r="DN20" s="679"/>
      <c r="DO20" s="679"/>
      <c r="DP20" s="680"/>
      <c r="DQ20" s="684">
        <v>
179680727</v>
      </c>
      <c r="DR20" s="679"/>
      <c r="DS20" s="679"/>
      <c r="DT20" s="679"/>
      <c r="DU20" s="679"/>
      <c r="DV20" s="679"/>
      <c r="DW20" s="679"/>
      <c r="DX20" s="679"/>
      <c r="DY20" s="679"/>
      <c r="DZ20" s="679"/>
      <c r="EA20" s="679"/>
      <c r="EB20" s="679"/>
      <c r="EC20" s="722"/>
    </row>
    <row r="21" spans="2:133" ht="11.25" customHeight="1" x14ac:dyDescent="0.2">
      <c r="B21" s="675" t="s">
        <v>
278</v>
      </c>
      <c r="C21" s="676"/>
      <c r="D21" s="676"/>
      <c r="E21" s="676"/>
      <c r="F21" s="676"/>
      <c r="G21" s="676"/>
      <c r="H21" s="676"/>
      <c r="I21" s="676"/>
      <c r="J21" s="676"/>
      <c r="K21" s="676"/>
      <c r="L21" s="676"/>
      <c r="M21" s="676"/>
      <c r="N21" s="676"/>
      <c r="O21" s="676"/>
      <c r="P21" s="676"/>
      <c r="Q21" s="677"/>
      <c r="R21" s="678">
        <v>
1375601</v>
      </c>
      <c r="S21" s="679"/>
      <c r="T21" s="679"/>
      <c r="U21" s="679"/>
      <c r="V21" s="679"/>
      <c r="W21" s="679"/>
      <c r="X21" s="679"/>
      <c r="Y21" s="680"/>
      <c r="Z21" s="715">
        <v>
0.5</v>
      </c>
      <c r="AA21" s="715"/>
      <c r="AB21" s="715"/>
      <c r="AC21" s="715"/>
      <c r="AD21" s="716">
        <v>
1375601</v>
      </c>
      <c r="AE21" s="716"/>
      <c r="AF21" s="716"/>
      <c r="AG21" s="716"/>
      <c r="AH21" s="716"/>
      <c r="AI21" s="716"/>
      <c r="AJ21" s="716"/>
      <c r="AK21" s="716"/>
      <c r="AL21" s="681">
        <v>
0.8</v>
      </c>
      <c r="AM21" s="682"/>
      <c r="AN21" s="682"/>
      <c r="AO21" s="717"/>
      <c r="AP21" s="772" t="s">
        <v>
279</v>
      </c>
      <c r="AQ21" s="780"/>
      <c r="AR21" s="780"/>
      <c r="AS21" s="780"/>
      <c r="AT21" s="780"/>
      <c r="AU21" s="780"/>
      <c r="AV21" s="780"/>
      <c r="AW21" s="780"/>
      <c r="AX21" s="780"/>
      <c r="AY21" s="780"/>
      <c r="AZ21" s="780"/>
      <c r="BA21" s="780"/>
      <c r="BB21" s="780"/>
      <c r="BC21" s="780"/>
      <c r="BD21" s="780"/>
      <c r="BE21" s="780"/>
      <c r="BF21" s="774"/>
      <c r="BG21" s="678">
        <v>
27138</v>
      </c>
      <c r="BH21" s="679"/>
      <c r="BI21" s="679"/>
      <c r="BJ21" s="679"/>
      <c r="BK21" s="679"/>
      <c r="BL21" s="679"/>
      <c r="BM21" s="679"/>
      <c r="BN21" s="680"/>
      <c r="BO21" s="715">
        <v>
0</v>
      </c>
      <c r="BP21" s="715"/>
      <c r="BQ21" s="715"/>
      <c r="BR21" s="715"/>
      <c r="BS21" s="684" t="s">
        <v>
229</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2">
      <c r="B22" s="675" t="s">
        <v>
280</v>
      </c>
      <c r="C22" s="676"/>
      <c r="D22" s="676"/>
      <c r="E22" s="676"/>
      <c r="F22" s="676"/>
      <c r="G22" s="676"/>
      <c r="H22" s="676"/>
      <c r="I22" s="676"/>
      <c r="J22" s="676"/>
      <c r="K22" s="676"/>
      <c r="L22" s="676"/>
      <c r="M22" s="676"/>
      <c r="N22" s="676"/>
      <c r="O22" s="676"/>
      <c r="P22" s="676"/>
      <c r="Q22" s="677"/>
      <c r="R22" s="678" t="s">
        <v>
229</v>
      </c>
      <c r="S22" s="679"/>
      <c r="T22" s="679"/>
      <c r="U22" s="679"/>
      <c r="V22" s="679"/>
      <c r="W22" s="679"/>
      <c r="X22" s="679"/>
      <c r="Y22" s="680"/>
      <c r="Z22" s="715" t="s">
        <v>
229</v>
      </c>
      <c r="AA22" s="715"/>
      <c r="AB22" s="715"/>
      <c r="AC22" s="715"/>
      <c r="AD22" s="716" t="s">
        <v>
127</v>
      </c>
      <c r="AE22" s="716"/>
      <c r="AF22" s="716"/>
      <c r="AG22" s="716"/>
      <c r="AH22" s="716"/>
      <c r="AI22" s="716"/>
      <c r="AJ22" s="716"/>
      <c r="AK22" s="716"/>
      <c r="AL22" s="681" t="s">
        <v>
127</v>
      </c>
      <c r="AM22" s="682"/>
      <c r="AN22" s="682"/>
      <c r="AO22" s="717"/>
      <c r="AP22" s="772" t="s">
        <v>
281</v>
      </c>
      <c r="AQ22" s="780"/>
      <c r="AR22" s="780"/>
      <c r="AS22" s="780"/>
      <c r="AT22" s="780"/>
      <c r="AU22" s="780"/>
      <c r="AV22" s="780"/>
      <c r="AW22" s="780"/>
      <c r="AX22" s="780"/>
      <c r="AY22" s="780"/>
      <c r="AZ22" s="780"/>
      <c r="BA22" s="780"/>
      <c r="BB22" s="780"/>
      <c r="BC22" s="780"/>
      <c r="BD22" s="780"/>
      <c r="BE22" s="780"/>
      <c r="BF22" s="774"/>
      <c r="BG22" s="678" t="s">
        <v>
127</v>
      </c>
      <c r="BH22" s="679"/>
      <c r="BI22" s="679"/>
      <c r="BJ22" s="679"/>
      <c r="BK22" s="679"/>
      <c r="BL22" s="679"/>
      <c r="BM22" s="679"/>
      <c r="BN22" s="680"/>
      <c r="BO22" s="715" t="s">
        <v>
127</v>
      </c>
      <c r="BP22" s="715"/>
      <c r="BQ22" s="715"/>
      <c r="BR22" s="715"/>
      <c r="BS22" s="684" t="s">
        <v>
127</v>
      </c>
      <c r="BT22" s="679"/>
      <c r="BU22" s="679"/>
      <c r="BV22" s="679"/>
      <c r="BW22" s="679"/>
      <c r="BX22" s="679"/>
      <c r="BY22" s="679"/>
      <c r="BZ22" s="679"/>
      <c r="CA22" s="679"/>
      <c r="CB22" s="722"/>
      <c r="CD22" s="782" t="s">
        <v>
282</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2">
      <c r="B23" s="675" t="s">
        <v>
283</v>
      </c>
      <c r="C23" s="676"/>
      <c r="D23" s="676"/>
      <c r="E23" s="676"/>
      <c r="F23" s="676"/>
      <c r="G23" s="676"/>
      <c r="H23" s="676"/>
      <c r="I23" s="676"/>
      <c r="J23" s="676"/>
      <c r="K23" s="676"/>
      <c r="L23" s="676"/>
      <c r="M23" s="676"/>
      <c r="N23" s="676"/>
      <c r="O23" s="676"/>
      <c r="P23" s="676"/>
      <c r="Q23" s="677"/>
      <c r="R23" s="678" t="s">
        <v>
127</v>
      </c>
      <c r="S23" s="679"/>
      <c r="T23" s="679"/>
      <c r="U23" s="679"/>
      <c r="V23" s="679"/>
      <c r="W23" s="679"/>
      <c r="X23" s="679"/>
      <c r="Y23" s="680"/>
      <c r="Z23" s="715" t="s">
        <v>
127</v>
      </c>
      <c r="AA23" s="715"/>
      <c r="AB23" s="715"/>
      <c r="AC23" s="715"/>
      <c r="AD23" s="716" t="s">
        <v>
229</v>
      </c>
      <c r="AE23" s="716"/>
      <c r="AF23" s="716"/>
      <c r="AG23" s="716"/>
      <c r="AH23" s="716"/>
      <c r="AI23" s="716"/>
      <c r="AJ23" s="716"/>
      <c r="AK23" s="716"/>
      <c r="AL23" s="681" t="s">
        <v>
229</v>
      </c>
      <c r="AM23" s="682"/>
      <c r="AN23" s="682"/>
      <c r="AO23" s="717"/>
      <c r="AP23" s="772" t="s">
        <v>
284</v>
      </c>
      <c r="AQ23" s="780"/>
      <c r="AR23" s="780"/>
      <c r="AS23" s="780"/>
      <c r="AT23" s="780"/>
      <c r="AU23" s="780"/>
      <c r="AV23" s="780"/>
      <c r="AW23" s="780"/>
      <c r="AX23" s="780"/>
      <c r="AY23" s="780"/>
      <c r="AZ23" s="780"/>
      <c r="BA23" s="780"/>
      <c r="BB23" s="780"/>
      <c r="BC23" s="780"/>
      <c r="BD23" s="780"/>
      <c r="BE23" s="780"/>
      <c r="BF23" s="774"/>
      <c r="BG23" s="678" t="s">
        <v>
127</v>
      </c>
      <c r="BH23" s="679"/>
      <c r="BI23" s="679"/>
      <c r="BJ23" s="679"/>
      <c r="BK23" s="679"/>
      <c r="BL23" s="679"/>
      <c r="BM23" s="679"/>
      <c r="BN23" s="680"/>
      <c r="BO23" s="715" t="s">
        <v>
229</v>
      </c>
      <c r="BP23" s="715"/>
      <c r="BQ23" s="715"/>
      <c r="BR23" s="715"/>
      <c r="BS23" s="684" t="s">
        <v>
229</v>
      </c>
      <c r="BT23" s="679"/>
      <c r="BU23" s="679"/>
      <c r="BV23" s="679"/>
      <c r="BW23" s="679"/>
      <c r="BX23" s="679"/>
      <c r="BY23" s="679"/>
      <c r="BZ23" s="679"/>
      <c r="CA23" s="679"/>
      <c r="CB23" s="722"/>
      <c r="CD23" s="782" t="s">
        <v>
223</v>
      </c>
      <c r="CE23" s="783"/>
      <c r="CF23" s="783"/>
      <c r="CG23" s="783"/>
      <c r="CH23" s="783"/>
      <c r="CI23" s="783"/>
      <c r="CJ23" s="783"/>
      <c r="CK23" s="783"/>
      <c r="CL23" s="783"/>
      <c r="CM23" s="783"/>
      <c r="CN23" s="783"/>
      <c r="CO23" s="783"/>
      <c r="CP23" s="783"/>
      <c r="CQ23" s="784"/>
      <c r="CR23" s="782" t="s">
        <v>
285</v>
      </c>
      <c r="CS23" s="783"/>
      <c r="CT23" s="783"/>
      <c r="CU23" s="783"/>
      <c r="CV23" s="783"/>
      <c r="CW23" s="783"/>
      <c r="CX23" s="783"/>
      <c r="CY23" s="784"/>
      <c r="CZ23" s="782" t="s">
        <v>
286</v>
      </c>
      <c r="DA23" s="783"/>
      <c r="DB23" s="783"/>
      <c r="DC23" s="784"/>
      <c r="DD23" s="782" t="s">
        <v>
287</v>
      </c>
      <c r="DE23" s="783"/>
      <c r="DF23" s="783"/>
      <c r="DG23" s="783"/>
      <c r="DH23" s="783"/>
      <c r="DI23" s="783"/>
      <c r="DJ23" s="783"/>
      <c r="DK23" s="784"/>
      <c r="DL23" s="791" t="s">
        <v>
288</v>
      </c>
      <c r="DM23" s="792"/>
      <c r="DN23" s="792"/>
      <c r="DO23" s="792"/>
      <c r="DP23" s="792"/>
      <c r="DQ23" s="792"/>
      <c r="DR23" s="792"/>
      <c r="DS23" s="792"/>
      <c r="DT23" s="792"/>
      <c r="DU23" s="792"/>
      <c r="DV23" s="793"/>
      <c r="DW23" s="782" t="s">
        <v>
289</v>
      </c>
      <c r="DX23" s="783"/>
      <c r="DY23" s="783"/>
      <c r="DZ23" s="783"/>
      <c r="EA23" s="783"/>
      <c r="EB23" s="783"/>
      <c r="EC23" s="784"/>
    </row>
    <row r="24" spans="2:133" ht="11.25" customHeight="1" x14ac:dyDescent="0.2">
      <c r="B24" s="675" t="s">
        <v>
290</v>
      </c>
      <c r="C24" s="676"/>
      <c r="D24" s="676"/>
      <c r="E24" s="676"/>
      <c r="F24" s="676"/>
      <c r="G24" s="676"/>
      <c r="H24" s="676"/>
      <c r="I24" s="676"/>
      <c r="J24" s="676"/>
      <c r="K24" s="676"/>
      <c r="L24" s="676"/>
      <c r="M24" s="676"/>
      <c r="N24" s="676"/>
      <c r="O24" s="676"/>
      <c r="P24" s="676"/>
      <c r="Q24" s="677"/>
      <c r="R24" s="678" t="s">
        <v>
229</v>
      </c>
      <c r="S24" s="679"/>
      <c r="T24" s="679"/>
      <c r="U24" s="679"/>
      <c r="V24" s="679"/>
      <c r="W24" s="679"/>
      <c r="X24" s="679"/>
      <c r="Y24" s="680"/>
      <c r="Z24" s="715" t="s">
        <v>
229</v>
      </c>
      <c r="AA24" s="715"/>
      <c r="AB24" s="715"/>
      <c r="AC24" s="715"/>
      <c r="AD24" s="716" t="s">
        <v>
127</v>
      </c>
      <c r="AE24" s="716"/>
      <c r="AF24" s="716"/>
      <c r="AG24" s="716"/>
      <c r="AH24" s="716"/>
      <c r="AI24" s="716"/>
      <c r="AJ24" s="716"/>
      <c r="AK24" s="716"/>
      <c r="AL24" s="681" t="s">
        <v>
229</v>
      </c>
      <c r="AM24" s="682"/>
      <c r="AN24" s="682"/>
      <c r="AO24" s="717"/>
      <c r="AP24" s="772" t="s">
        <v>
291</v>
      </c>
      <c r="AQ24" s="780"/>
      <c r="AR24" s="780"/>
      <c r="AS24" s="780"/>
      <c r="AT24" s="780"/>
      <c r="AU24" s="780"/>
      <c r="AV24" s="780"/>
      <c r="AW24" s="780"/>
      <c r="AX24" s="780"/>
      <c r="AY24" s="780"/>
      <c r="AZ24" s="780"/>
      <c r="BA24" s="780"/>
      <c r="BB24" s="780"/>
      <c r="BC24" s="780"/>
      <c r="BD24" s="780"/>
      <c r="BE24" s="780"/>
      <c r="BF24" s="774"/>
      <c r="BG24" s="678" t="s">
        <v>
127</v>
      </c>
      <c r="BH24" s="679"/>
      <c r="BI24" s="679"/>
      <c r="BJ24" s="679"/>
      <c r="BK24" s="679"/>
      <c r="BL24" s="679"/>
      <c r="BM24" s="679"/>
      <c r="BN24" s="680"/>
      <c r="BO24" s="715" t="s">
        <v>
229</v>
      </c>
      <c r="BP24" s="715"/>
      <c r="BQ24" s="715"/>
      <c r="BR24" s="715"/>
      <c r="BS24" s="684" t="s">
        <v>
229</v>
      </c>
      <c r="BT24" s="679"/>
      <c r="BU24" s="679"/>
      <c r="BV24" s="679"/>
      <c r="BW24" s="679"/>
      <c r="BX24" s="679"/>
      <c r="BY24" s="679"/>
      <c r="BZ24" s="679"/>
      <c r="CA24" s="679"/>
      <c r="CB24" s="722"/>
      <c r="CD24" s="736" t="s">
        <v>
292</v>
      </c>
      <c r="CE24" s="737"/>
      <c r="CF24" s="737"/>
      <c r="CG24" s="737"/>
      <c r="CH24" s="737"/>
      <c r="CI24" s="737"/>
      <c r="CJ24" s="737"/>
      <c r="CK24" s="737"/>
      <c r="CL24" s="737"/>
      <c r="CM24" s="737"/>
      <c r="CN24" s="737"/>
      <c r="CO24" s="737"/>
      <c r="CP24" s="737"/>
      <c r="CQ24" s="738"/>
      <c r="CR24" s="733">
        <v>
146581102</v>
      </c>
      <c r="CS24" s="734"/>
      <c r="CT24" s="734"/>
      <c r="CU24" s="734"/>
      <c r="CV24" s="734"/>
      <c r="CW24" s="734"/>
      <c r="CX24" s="734"/>
      <c r="CY24" s="777"/>
      <c r="CZ24" s="778">
        <v>
55.4</v>
      </c>
      <c r="DA24" s="749"/>
      <c r="DB24" s="749"/>
      <c r="DC24" s="781"/>
      <c r="DD24" s="776">
        <v>
86380939</v>
      </c>
      <c r="DE24" s="734"/>
      <c r="DF24" s="734"/>
      <c r="DG24" s="734"/>
      <c r="DH24" s="734"/>
      <c r="DI24" s="734"/>
      <c r="DJ24" s="734"/>
      <c r="DK24" s="777"/>
      <c r="DL24" s="776">
        <v>
85962069</v>
      </c>
      <c r="DM24" s="734"/>
      <c r="DN24" s="734"/>
      <c r="DO24" s="734"/>
      <c r="DP24" s="734"/>
      <c r="DQ24" s="734"/>
      <c r="DR24" s="734"/>
      <c r="DS24" s="734"/>
      <c r="DT24" s="734"/>
      <c r="DU24" s="734"/>
      <c r="DV24" s="777"/>
      <c r="DW24" s="778">
        <v>
48.8</v>
      </c>
      <c r="DX24" s="749"/>
      <c r="DY24" s="749"/>
      <c r="DZ24" s="749"/>
      <c r="EA24" s="749"/>
      <c r="EB24" s="749"/>
      <c r="EC24" s="779"/>
    </row>
    <row r="25" spans="2:133" ht="11.25" customHeight="1" x14ac:dyDescent="0.2">
      <c r="B25" s="675" t="s">
        <v>
293</v>
      </c>
      <c r="C25" s="676"/>
      <c r="D25" s="676"/>
      <c r="E25" s="676"/>
      <c r="F25" s="676"/>
      <c r="G25" s="676"/>
      <c r="H25" s="676"/>
      <c r="I25" s="676"/>
      <c r="J25" s="676"/>
      <c r="K25" s="676"/>
      <c r="L25" s="676"/>
      <c r="M25" s="676"/>
      <c r="N25" s="676"/>
      <c r="O25" s="676"/>
      <c r="P25" s="676"/>
      <c r="Q25" s="677"/>
      <c r="R25" s="678" t="s">
        <v>
229</v>
      </c>
      <c r="S25" s="679"/>
      <c r="T25" s="679"/>
      <c r="U25" s="679"/>
      <c r="V25" s="679"/>
      <c r="W25" s="679"/>
      <c r="X25" s="679"/>
      <c r="Y25" s="680"/>
      <c r="Z25" s="715" t="s">
        <v>
229</v>
      </c>
      <c r="AA25" s="715"/>
      <c r="AB25" s="715"/>
      <c r="AC25" s="715"/>
      <c r="AD25" s="716" t="s">
        <v>
127</v>
      </c>
      <c r="AE25" s="716"/>
      <c r="AF25" s="716"/>
      <c r="AG25" s="716"/>
      <c r="AH25" s="716"/>
      <c r="AI25" s="716"/>
      <c r="AJ25" s="716"/>
      <c r="AK25" s="716"/>
      <c r="AL25" s="681" t="s">
        <v>
127</v>
      </c>
      <c r="AM25" s="682"/>
      <c r="AN25" s="682"/>
      <c r="AO25" s="717"/>
      <c r="AP25" s="772" t="s">
        <v>
294</v>
      </c>
      <c r="AQ25" s="780"/>
      <c r="AR25" s="780"/>
      <c r="AS25" s="780"/>
      <c r="AT25" s="780"/>
      <c r="AU25" s="780"/>
      <c r="AV25" s="780"/>
      <c r="AW25" s="780"/>
      <c r="AX25" s="780"/>
      <c r="AY25" s="780"/>
      <c r="AZ25" s="780"/>
      <c r="BA25" s="780"/>
      <c r="BB25" s="780"/>
      <c r="BC25" s="780"/>
      <c r="BD25" s="780"/>
      <c r="BE25" s="780"/>
      <c r="BF25" s="774"/>
      <c r="BG25" s="678" t="s">
        <v>
229</v>
      </c>
      <c r="BH25" s="679"/>
      <c r="BI25" s="679"/>
      <c r="BJ25" s="679"/>
      <c r="BK25" s="679"/>
      <c r="BL25" s="679"/>
      <c r="BM25" s="679"/>
      <c r="BN25" s="680"/>
      <c r="BO25" s="715" t="s">
        <v>
127</v>
      </c>
      <c r="BP25" s="715"/>
      <c r="BQ25" s="715"/>
      <c r="BR25" s="715"/>
      <c r="BS25" s="684" t="s">
        <v>
229</v>
      </c>
      <c r="BT25" s="679"/>
      <c r="BU25" s="679"/>
      <c r="BV25" s="679"/>
      <c r="BW25" s="679"/>
      <c r="BX25" s="679"/>
      <c r="BY25" s="679"/>
      <c r="BZ25" s="679"/>
      <c r="CA25" s="679"/>
      <c r="CB25" s="722"/>
      <c r="CD25" s="711" t="s">
        <v>
295</v>
      </c>
      <c r="CE25" s="712"/>
      <c r="CF25" s="712"/>
      <c r="CG25" s="712"/>
      <c r="CH25" s="712"/>
      <c r="CI25" s="712"/>
      <c r="CJ25" s="712"/>
      <c r="CK25" s="712"/>
      <c r="CL25" s="712"/>
      <c r="CM25" s="712"/>
      <c r="CN25" s="712"/>
      <c r="CO25" s="712"/>
      <c r="CP25" s="712"/>
      <c r="CQ25" s="713"/>
      <c r="CR25" s="678">
        <v>
42826604</v>
      </c>
      <c r="CS25" s="697"/>
      <c r="CT25" s="697"/>
      <c r="CU25" s="697"/>
      <c r="CV25" s="697"/>
      <c r="CW25" s="697"/>
      <c r="CX25" s="697"/>
      <c r="CY25" s="698"/>
      <c r="CZ25" s="681">
        <v>
16.2</v>
      </c>
      <c r="DA25" s="699"/>
      <c r="DB25" s="699"/>
      <c r="DC25" s="700"/>
      <c r="DD25" s="684">
        <v>
39894653</v>
      </c>
      <c r="DE25" s="697"/>
      <c r="DF25" s="697"/>
      <c r="DG25" s="697"/>
      <c r="DH25" s="697"/>
      <c r="DI25" s="697"/>
      <c r="DJ25" s="697"/>
      <c r="DK25" s="698"/>
      <c r="DL25" s="684">
        <v>
39550177</v>
      </c>
      <c r="DM25" s="697"/>
      <c r="DN25" s="697"/>
      <c r="DO25" s="697"/>
      <c r="DP25" s="697"/>
      <c r="DQ25" s="697"/>
      <c r="DR25" s="697"/>
      <c r="DS25" s="697"/>
      <c r="DT25" s="697"/>
      <c r="DU25" s="697"/>
      <c r="DV25" s="698"/>
      <c r="DW25" s="681">
        <v>
22.4</v>
      </c>
      <c r="DX25" s="699"/>
      <c r="DY25" s="699"/>
      <c r="DZ25" s="699"/>
      <c r="EA25" s="699"/>
      <c r="EB25" s="699"/>
      <c r="EC25" s="714"/>
    </row>
    <row r="26" spans="2:133" ht="11.25" customHeight="1" x14ac:dyDescent="0.2">
      <c r="B26" s="675" t="s">
        <v>
296</v>
      </c>
      <c r="C26" s="676"/>
      <c r="D26" s="676"/>
      <c r="E26" s="676"/>
      <c r="F26" s="676"/>
      <c r="G26" s="676"/>
      <c r="H26" s="676"/>
      <c r="I26" s="676"/>
      <c r="J26" s="676"/>
      <c r="K26" s="676"/>
      <c r="L26" s="676"/>
      <c r="M26" s="676"/>
      <c r="N26" s="676"/>
      <c r="O26" s="676"/>
      <c r="P26" s="676"/>
      <c r="Q26" s="677"/>
      <c r="R26" s="678">
        <v>
84281704</v>
      </c>
      <c r="S26" s="679"/>
      <c r="T26" s="679"/>
      <c r="U26" s="679"/>
      <c r="V26" s="679"/>
      <c r="W26" s="679"/>
      <c r="X26" s="679"/>
      <c r="Y26" s="680"/>
      <c r="Z26" s="715">
        <v>
31.1</v>
      </c>
      <c r="AA26" s="715"/>
      <c r="AB26" s="715"/>
      <c r="AC26" s="715"/>
      <c r="AD26" s="716">
        <v>
84281704</v>
      </c>
      <c r="AE26" s="716"/>
      <c r="AF26" s="716"/>
      <c r="AG26" s="716"/>
      <c r="AH26" s="716"/>
      <c r="AI26" s="716"/>
      <c r="AJ26" s="716"/>
      <c r="AK26" s="716"/>
      <c r="AL26" s="681">
        <v>
47.8</v>
      </c>
      <c r="AM26" s="682"/>
      <c r="AN26" s="682"/>
      <c r="AO26" s="717"/>
      <c r="AP26" s="772" t="s">
        <v>
297</v>
      </c>
      <c r="AQ26" s="773"/>
      <c r="AR26" s="773"/>
      <c r="AS26" s="773"/>
      <c r="AT26" s="773"/>
      <c r="AU26" s="773"/>
      <c r="AV26" s="773"/>
      <c r="AW26" s="773"/>
      <c r="AX26" s="773"/>
      <c r="AY26" s="773"/>
      <c r="AZ26" s="773"/>
      <c r="BA26" s="773"/>
      <c r="BB26" s="773"/>
      <c r="BC26" s="773"/>
      <c r="BD26" s="773"/>
      <c r="BE26" s="773"/>
      <c r="BF26" s="774"/>
      <c r="BG26" s="678" t="s">
        <v>
127</v>
      </c>
      <c r="BH26" s="679"/>
      <c r="BI26" s="679"/>
      <c r="BJ26" s="679"/>
      <c r="BK26" s="679"/>
      <c r="BL26" s="679"/>
      <c r="BM26" s="679"/>
      <c r="BN26" s="680"/>
      <c r="BO26" s="715" t="s">
        <v>
229</v>
      </c>
      <c r="BP26" s="715"/>
      <c r="BQ26" s="715"/>
      <c r="BR26" s="715"/>
      <c r="BS26" s="684" t="s">
        <v>
229</v>
      </c>
      <c r="BT26" s="679"/>
      <c r="BU26" s="679"/>
      <c r="BV26" s="679"/>
      <c r="BW26" s="679"/>
      <c r="BX26" s="679"/>
      <c r="BY26" s="679"/>
      <c r="BZ26" s="679"/>
      <c r="CA26" s="679"/>
      <c r="CB26" s="722"/>
      <c r="CD26" s="711" t="s">
        <v>
298</v>
      </c>
      <c r="CE26" s="712"/>
      <c r="CF26" s="712"/>
      <c r="CG26" s="712"/>
      <c r="CH26" s="712"/>
      <c r="CI26" s="712"/>
      <c r="CJ26" s="712"/>
      <c r="CK26" s="712"/>
      <c r="CL26" s="712"/>
      <c r="CM26" s="712"/>
      <c r="CN26" s="712"/>
      <c r="CO26" s="712"/>
      <c r="CP26" s="712"/>
      <c r="CQ26" s="713"/>
      <c r="CR26" s="678">
        <v>
29373245</v>
      </c>
      <c r="CS26" s="679"/>
      <c r="CT26" s="679"/>
      <c r="CU26" s="679"/>
      <c r="CV26" s="679"/>
      <c r="CW26" s="679"/>
      <c r="CX26" s="679"/>
      <c r="CY26" s="680"/>
      <c r="CZ26" s="681">
        <v>
11.1</v>
      </c>
      <c r="DA26" s="699"/>
      <c r="DB26" s="699"/>
      <c r="DC26" s="700"/>
      <c r="DD26" s="684">
        <v>
27229223</v>
      </c>
      <c r="DE26" s="679"/>
      <c r="DF26" s="679"/>
      <c r="DG26" s="679"/>
      <c r="DH26" s="679"/>
      <c r="DI26" s="679"/>
      <c r="DJ26" s="679"/>
      <c r="DK26" s="680"/>
      <c r="DL26" s="684" t="s">
        <v>
229</v>
      </c>
      <c r="DM26" s="679"/>
      <c r="DN26" s="679"/>
      <c r="DO26" s="679"/>
      <c r="DP26" s="679"/>
      <c r="DQ26" s="679"/>
      <c r="DR26" s="679"/>
      <c r="DS26" s="679"/>
      <c r="DT26" s="679"/>
      <c r="DU26" s="679"/>
      <c r="DV26" s="680"/>
      <c r="DW26" s="681" t="s">
        <v>
127</v>
      </c>
      <c r="DX26" s="699"/>
      <c r="DY26" s="699"/>
      <c r="DZ26" s="699"/>
      <c r="EA26" s="699"/>
      <c r="EB26" s="699"/>
      <c r="EC26" s="714"/>
    </row>
    <row r="27" spans="2:133" ht="11.25" customHeight="1" x14ac:dyDescent="0.2">
      <c r="B27" s="675" t="s">
        <v>
299</v>
      </c>
      <c r="C27" s="676"/>
      <c r="D27" s="676"/>
      <c r="E27" s="676"/>
      <c r="F27" s="676"/>
      <c r="G27" s="676"/>
      <c r="H27" s="676"/>
      <c r="I27" s="676"/>
      <c r="J27" s="676"/>
      <c r="K27" s="676"/>
      <c r="L27" s="676"/>
      <c r="M27" s="676"/>
      <c r="N27" s="676"/>
      <c r="O27" s="676"/>
      <c r="P27" s="676"/>
      <c r="Q27" s="677"/>
      <c r="R27" s="678">
        <v>
63827</v>
      </c>
      <c r="S27" s="679"/>
      <c r="T27" s="679"/>
      <c r="U27" s="679"/>
      <c r="V27" s="679"/>
      <c r="W27" s="679"/>
      <c r="X27" s="679"/>
      <c r="Y27" s="680"/>
      <c r="Z27" s="715">
        <v>
0</v>
      </c>
      <c r="AA27" s="715"/>
      <c r="AB27" s="715"/>
      <c r="AC27" s="715"/>
      <c r="AD27" s="716">
        <v>
63827</v>
      </c>
      <c r="AE27" s="716"/>
      <c r="AF27" s="716"/>
      <c r="AG27" s="716"/>
      <c r="AH27" s="716"/>
      <c r="AI27" s="716"/>
      <c r="AJ27" s="716"/>
      <c r="AK27" s="716"/>
      <c r="AL27" s="681">
        <v>
0</v>
      </c>
      <c r="AM27" s="682"/>
      <c r="AN27" s="682"/>
      <c r="AO27" s="717"/>
      <c r="AP27" s="675" t="s">
        <v>
300</v>
      </c>
      <c r="AQ27" s="676"/>
      <c r="AR27" s="676"/>
      <c r="AS27" s="676"/>
      <c r="AT27" s="676"/>
      <c r="AU27" s="676"/>
      <c r="AV27" s="676"/>
      <c r="AW27" s="676"/>
      <c r="AX27" s="676"/>
      <c r="AY27" s="676"/>
      <c r="AZ27" s="676"/>
      <c r="BA27" s="676"/>
      <c r="BB27" s="676"/>
      <c r="BC27" s="676"/>
      <c r="BD27" s="676"/>
      <c r="BE27" s="676"/>
      <c r="BF27" s="677"/>
      <c r="BG27" s="678">
        <v>
67494332</v>
      </c>
      <c r="BH27" s="679"/>
      <c r="BI27" s="679"/>
      <c r="BJ27" s="679"/>
      <c r="BK27" s="679"/>
      <c r="BL27" s="679"/>
      <c r="BM27" s="679"/>
      <c r="BN27" s="680"/>
      <c r="BO27" s="715">
        <v>
100</v>
      </c>
      <c r="BP27" s="715"/>
      <c r="BQ27" s="715"/>
      <c r="BR27" s="715"/>
      <c r="BS27" s="684" t="s">
        <v>
127</v>
      </c>
      <c r="BT27" s="679"/>
      <c r="BU27" s="679"/>
      <c r="BV27" s="679"/>
      <c r="BW27" s="679"/>
      <c r="BX27" s="679"/>
      <c r="BY27" s="679"/>
      <c r="BZ27" s="679"/>
      <c r="CA27" s="679"/>
      <c r="CB27" s="722"/>
      <c r="CD27" s="711" t="s">
        <v>
301</v>
      </c>
      <c r="CE27" s="712"/>
      <c r="CF27" s="712"/>
      <c r="CG27" s="712"/>
      <c r="CH27" s="712"/>
      <c r="CI27" s="712"/>
      <c r="CJ27" s="712"/>
      <c r="CK27" s="712"/>
      <c r="CL27" s="712"/>
      <c r="CM27" s="712"/>
      <c r="CN27" s="712"/>
      <c r="CO27" s="712"/>
      <c r="CP27" s="712"/>
      <c r="CQ27" s="713"/>
      <c r="CR27" s="678">
        <v>
98728180</v>
      </c>
      <c r="CS27" s="697"/>
      <c r="CT27" s="697"/>
      <c r="CU27" s="697"/>
      <c r="CV27" s="697"/>
      <c r="CW27" s="697"/>
      <c r="CX27" s="697"/>
      <c r="CY27" s="698"/>
      <c r="CZ27" s="681">
        <v>
37.299999999999997</v>
      </c>
      <c r="DA27" s="699"/>
      <c r="DB27" s="699"/>
      <c r="DC27" s="700"/>
      <c r="DD27" s="684">
        <v>
41459968</v>
      </c>
      <c r="DE27" s="697"/>
      <c r="DF27" s="697"/>
      <c r="DG27" s="697"/>
      <c r="DH27" s="697"/>
      <c r="DI27" s="697"/>
      <c r="DJ27" s="697"/>
      <c r="DK27" s="698"/>
      <c r="DL27" s="684">
        <v>
41385574</v>
      </c>
      <c r="DM27" s="697"/>
      <c r="DN27" s="697"/>
      <c r="DO27" s="697"/>
      <c r="DP27" s="697"/>
      <c r="DQ27" s="697"/>
      <c r="DR27" s="697"/>
      <c r="DS27" s="697"/>
      <c r="DT27" s="697"/>
      <c r="DU27" s="697"/>
      <c r="DV27" s="698"/>
      <c r="DW27" s="681">
        <v>
23.5</v>
      </c>
      <c r="DX27" s="699"/>
      <c r="DY27" s="699"/>
      <c r="DZ27" s="699"/>
      <c r="EA27" s="699"/>
      <c r="EB27" s="699"/>
      <c r="EC27" s="714"/>
    </row>
    <row r="28" spans="2:133" ht="11.25" customHeight="1" x14ac:dyDescent="0.2">
      <c r="B28" s="675" t="s">
        <v>
302</v>
      </c>
      <c r="C28" s="676"/>
      <c r="D28" s="676"/>
      <c r="E28" s="676"/>
      <c r="F28" s="676"/>
      <c r="G28" s="676"/>
      <c r="H28" s="676"/>
      <c r="I28" s="676"/>
      <c r="J28" s="676"/>
      <c r="K28" s="676"/>
      <c r="L28" s="676"/>
      <c r="M28" s="676"/>
      <c r="N28" s="676"/>
      <c r="O28" s="676"/>
      <c r="P28" s="676"/>
      <c r="Q28" s="677"/>
      <c r="R28" s="678">
        <v>
1669855</v>
      </c>
      <c r="S28" s="679"/>
      <c r="T28" s="679"/>
      <c r="U28" s="679"/>
      <c r="V28" s="679"/>
      <c r="W28" s="679"/>
      <c r="X28" s="679"/>
      <c r="Y28" s="680"/>
      <c r="Z28" s="715">
        <v>
0.6</v>
      </c>
      <c r="AA28" s="715"/>
      <c r="AB28" s="715"/>
      <c r="AC28" s="715"/>
      <c r="AD28" s="716" t="s">
        <v>
127</v>
      </c>
      <c r="AE28" s="716"/>
      <c r="AF28" s="716"/>
      <c r="AG28" s="716"/>
      <c r="AH28" s="716"/>
      <c r="AI28" s="716"/>
      <c r="AJ28" s="716"/>
      <c r="AK28" s="716"/>
      <c r="AL28" s="681" t="s">
        <v>
229</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
303</v>
      </c>
      <c r="CE28" s="712"/>
      <c r="CF28" s="712"/>
      <c r="CG28" s="712"/>
      <c r="CH28" s="712"/>
      <c r="CI28" s="712"/>
      <c r="CJ28" s="712"/>
      <c r="CK28" s="712"/>
      <c r="CL28" s="712"/>
      <c r="CM28" s="712"/>
      <c r="CN28" s="712"/>
      <c r="CO28" s="712"/>
      <c r="CP28" s="712"/>
      <c r="CQ28" s="713"/>
      <c r="CR28" s="678">
        <v>
5026318</v>
      </c>
      <c r="CS28" s="679"/>
      <c r="CT28" s="679"/>
      <c r="CU28" s="679"/>
      <c r="CV28" s="679"/>
      <c r="CW28" s="679"/>
      <c r="CX28" s="679"/>
      <c r="CY28" s="680"/>
      <c r="CZ28" s="681">
        <v>
1.9</v>
      </c>
      <c r="DA28" s="699"/>
      <c r="DB28" s="699"/>
      <c r="DC28" s="700"/>
      <c r="DD28" s="684">
        <v>
5026318</v>
      </c>
      <c r="DE28" s="679"/>
      <c r="DF28" s="679"/>
      <c r="DG28" s="679"/>
      <c r="DH28" s="679"/>
      <c r="DI28" s="679"/>
      <c r="DJ28" s="679"/>
      <c r="DK28" s="680"/>
      <c r="DL28" s="684">
        <v>
5026318</v>
      </c>
      <c r="DM28" s="679"/>
      <c r="DN28" s="679"/>
      <c r="DO28" s="679"/>
      <c r="DP28" s="679"/>
      <c r="DQ28" s="679"/>
      <c r="DR28" s="679"/>
      <c r="DS28" s="679"/>
      <c r="DT28" s="679"/>
      <c r="DU28" s="679"/>
      <c r="DV28" s="680"/>
      <c r="DW28" s="681">
        <v>
2.9</v>
      </c>
      <c r="DX28" s="699"/>
      <c r="DY28" s="699"/>
      <c r="DZ28" s="699"/>
      <c r="EA28" s="699"/>
      <c r="EB28" s="699"/>
      <c r="EC28" s="714"/>
    </row>
    <row r="29" spans="2:133" ht="11.25" customHeight="1" x14ac:dyDescent="0.2">
      <c r="B29" s="675" t="s">
        <v>
304</v>
      </c>
      <c r="C29" s="676"/>
      <c r="D29" s="676"/>
      <c r="E29" s="676"/>
      <c r="F29" s="676"/>
      <c r="G29" s="676"/>
      <c r="H29" s="676"/>
      <c r="I29" s="676"/>
      <c r="J29" s="676"/>
      <c r="K29" s="676"/>
      <c r="L29" s="676"/>
      <c r="M29" s="676"/>
      <c r="N29" s="676"/>
      <c r="O29" s="676"/>
      <c r="P29" s="676"/>
      <c r="Q29" s="677"/>
      <c r="R29" s="678">
        <v>
4177468</v>
      </c>
      <c r="S29" s="679"/>
      <c r="T29" s="679"/>
      <c r="U29" s="679"/>
      <c r="V29" s="679"/>
      <c r="W29" s="679"/>
      <c r="X29" s="679"/>
      <c r="Y29" s="680"/>
      <c r="Z29" s="715">
        <v>
1.5</v>
      </c>
      <c r="AA29" s="715"/>
      <c r="AB29" s="715"/>
      <c r="AC29" s="715"/>
      <c r="AD29" s="716">
        <v>
2112177</v>
      </c>
      <c r="AE29" s="716"/>
      <c r="AF29" s="716"/>
      <c r="AG29" s="716"/>
      <c r="AH29" s="716"/>
      <c r="AI29" s="716"/>
      <c r="AJ29" s="716"/>
      <c r="AK29" s="716"/>
      <c r="AL29" s="681">
        <v>
1.2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
305</v>
      </c>
      <c r="CE29" s="764"/>
      <c r="CF29" s="711" t="s">
        <v>
69</v>
      </c>
      <c r="CG29" s="712"/>
      <c r="CH29" s="712"/>
      <c r="CI29" s="712"/>
      <c r="CJ29" s="712"/>
      <c r="CK29" s="712"/>
      <c r="CL29" s="712"/>
      <c r="CM29" s="712"/>
      <c r="CN29" s="712"/>
      <c r="CO29" s="712"/>
      <c r="CP29" s="712"/>
      <c r="CQ29" s="713"/>
      <c r="CR29" s="678">
        <v>
5026318</v>
      </c>
      <c r="CS29" s="697"/>
      <c r="CT29" s="697"/>
      <c r="CU29" s="697"/>
      <c r="CV29" s="697"/>
      <c r="CW29" s="697"/>
      <c r="CX29" s="697"/>
      <c r="CY29" s="698"/>
      <c r="CZ29" s="681">
        <v>
1.9</v>
      </c>
      <c r="DA29" s="699"/>
      <c r="DB29" s="699"/>
      <c r="DC29" s="700"/>
      <c r="DD29" s="684">
        <v>
5026318</v>
      </c>
      <c r="DE29" s="697"/>
      <c r="DF29" s="697"/>
      <c r="DG29" s="697"/>
      <c r="DH29" s="697"/>
      <c r="DI29" s="697"/>
      <c r="DJ29" s="697"/>
      <c r="DK29" s="698"/>
      <c r="DL29" s="684">
        <v>
5026318</v>
      </c>
      <c r="DM29" s="697"/>
      <c r="DN29" s="697"/>
      <c r="DO29" s="697"/>
      <c r="DP29" s="697"/>
      <c r="DQ29" s="697"/>
      <c r="DR29" s="697"/>
      <c r="DS29" s="697"/>
      <c r="DT29" s="697"/>
      <c r="DU29" s="697"/>
      <c r="DV29" s="698"/>
      <c r="DW29" s="681">
        <v>
2.9</v>
      </c>
      <c r="DX29" s="699"/>
      <c r="DY29" s="699"/>
      <c r="DZ29" s="699"/>
      <c r="EA29" s="699"/>
      <c r="EB29" s="699"/>
      <c r="EC29" s="714"/>
    </row>
    <row r="30" spans="2:133" ht="11.25" customHeight="1" x14ac:dyDescent="0.2">
      <c r="B30" s="675" t="s">
        <v>
306</v>
      </c>
      <c r="C30" s="676"/>
      <c r="D30" s="676"/>
      <c r="E30" s="676"/>
      <c r="F30" s="676"/>
      <c r="G30" s="676"/>
      <c r="H30" s="676"/>
      <c r="I30" s="676"/>
      <c r="J30" s="676"/>
      <c r="K30" s="676"/>
      <c r="L30" s="676"/>
      <c r="M30" s="676"/>
      <c r="N30" s="676"/>
      <c r="O30" s="676"/>
      <c r="P30" s="676"/>
      <c r="Q30" s="677"/>
      <c r="R30" s="678">
        <v>
920569</v>
      </c>
      <c r="S30" s="679"/>
      <c r="T30" s="679"/>
      <c r="U30" s="679"/>
      <c r="V30" s="679"/>
      <c r="W30" s="679"/>
      <c r="X30" s="679"/>
      <c r="Y30" s="680"/>
      <c r="Z30" s="715">
        <v>
0.3</v>
      </c>
      <c r="AA30" s="715"/>
      <c r="AB30" s="715"/>
      <c r="AC30" s="715"/>
      <c r="AD30" s="716" t="s">
        <v>
127</v>
      </c>
      <c r="AE30" s="716"/>
      <c r="AF30" s="716"/>
      <c r="AG30" s="716"/>
      <c r="AH30" s="716"/>
      <c r="AI30" s="716"/>
      <c r="AJ30" s="716"/>
      <c r="AK30" s="716"/>
      <c r="AL30" s="681" t="s">
        <v>
127</v>
      </c>
      <c r="AM30" s="682"/>
      <c r="AN30" s="682"/>
      <c r="AO30" s="717"/>
      <c r="AP30" s="739" t="s">
        <v>
223</v>
      </c>
      <c r="AQ30" s="740"/>
      <c r="AR30" s="740"/>
      <c r="AS30" s="740"/>
      <c r="AT30" s="740"/>
      <c r="AU30" s="740"/>
      <c r="AV30" s="740"/>
      <c r="AW30" s="740"/>
      <c r="AX30" s="740"/>
      <c r="AY30" s="740"/>
      <c r="AZ30" s="740"/>
      <c r="BA30" s="740"/>
      <c r="BB30" s="740"/>
      <c r="BC30" s="740"/>
      <c r="BD30" s="740"/>
      <c r="BE30" s="740"/>
      <c r="BF30" s="741"/>
      <c r="BG30" s="739" t="s">
        <v>
307</v>
      </c>
      <c r="BH30" s="752"/>
      <c r="BI30" s="752"/>
      <c r="BJ30" s="752"/>
      <c r="BK30" s="752"/>
      <c r="BL30" s="752"/>
      <c r="BM30" s="752"/>
      <c r="BN30" s="752"/>
      <c r="BO30" s="752"/>
      <c r="BP30" s="752"/>
      <c r="BQ30" s="753"/>
      <c r="BR30" s="739" t="s">
        <v>
308</v>
      </c>
      <c r="BS30" s="752"/>
      <c r="BT30" s="752"/>
      <c r="BU30" s="752"/>
      <c r="BV30" s="752"/>
      <c r="BW30" s="752"/>
      <c r="BX30" s="752"/>
      <c r="BY30" s="752"/>
      <c r="BZ30" s="752"/>
      <c r="CA30" s="752"/>
      <c r="CB30" s="753"/>
      <c r="CD30" s="765"/>
      <c r="CE30" s="766"/>
      <c r="CF30" s="711" t="s">
        <v>
309</v>
      </c>
      <c r="CG30" s="712"/>
      <c r="CH30" s="712"/>
      <c r="CI30" s="712"/>
      <c r="CJ30" s="712"/>
      <c r="CK30" s="712"/>
      <c r="CL30" s="712"/>
      <c r="CM30" s="712"/>
      <c r="CN30" s="712"/>
      <c r="CO30" s="712"/>
      <c r="CP30" s="712"/>
      <c r="CQ30" s="713"/>
      <c r="CR30" s="678">
        <v>
4549955</v>
      </c>
      <c r="CS30" s="679"/>
      <c r="CT30" s="679"/>
      <c r="CU30" s="679"/>
      <c r="CV30" s="679"/>
      <c r="CW30" s="679"/>
      <c r="CX30" s="679"/>
      <c r="CY30" s="680"/>
      <c r="CZ30" s="681">
        <v>
1.7</v>
      </c>
      <c r="DA30" s="699"/>
      <c r="DB30" s="699"/>
      <c r="DC30" s="700"/>
      <c r="DD30" s="684">
        <v>
4549955</v>
      </c>
      <c r="DE30" s="679"/>
      <c r="DF30" s="679"/>
      <c r="DG30" s="679"/>
      <c r="DH30" s="679"/>
      <c r="DI30" s="679"/>
      <c r="DJ30" s="679"/>
      <c r="DK30" s="680"/>
      <c r="DL30" s="684">
        <v>
4549955</v>
      </c>
      <c r="DM30" s="679"/>
      <c r="DN30" s="679"/>
      <c r="DO30" s="679"/>
      <c r="DP30" s="679"/>
      <c r="DQ30" s="679"/>
      <c r="DR30" s="679"/>
      <c r="DS30" s="679"/>
      <c r="DT30" s="679"/>
      <c r="DU30" s="679"/>
      <c r="DV30" s="680"/>
      <c r="DW30" s="681">
        <v>
2.6</v>
      </c>
      <c r="DX30" s="699"/>
      <c r="DY30" s="699"/>
      <c r="DZ30" s="699"/>
      <c r="EA30" s="699"/>
      <c r="EB30" s="699"/>
      <c r="EC30" s="714"/>
    </row>
    <row r="31" spans="2:133" ht="11.25" customHeight="1" x14ac:dyDescent="0.2">
      <c r="B31" s="675" t="s">
        <v>
310</v>
      </c>
      <c r="C31" s="676"/>
      <c r="D31" s="676"/>
      <c r="E31" s="676"/>
      <c r="F31" s="676"/>
      <c r="G31" s="676"/>
      <c r="H31" s="676"/>
      <c r="I31" s="676"/>
      <c r="J31" s="676"/>
      <c r="K31" s="676"/>
      <c r="L31" s="676"/>
      <c r="M31" s="676"/>
      <c r="N31" s="676"/>
      <c r="O31" s="676"/>
      <c r="P31" s="676"/>
      <c r="Q31" s="677"/>
      <c r="R31" s="678">
        <v>
50742423</v>
      </c>
      <c r="S31" s="679"/>
      <c r="T31" s="679"/>
      <c r="U31" s="679"/>
      <c r="V31" s="679"/>
      <c r="W31" s="679"/>
      <c r="X31" s="679"/>
      <c r="Y31" s="680"/>
      <c r="Z31" s="715">
        <v>
18.7</v>
      </c>
      <c r="AA31" s="715"/>
      <c r="AB31" s="715"/>
      <c r="AC31" s="715"/>
      <c r="AD31" s="716" t="s">
        <v>
229</v>
      </c>
      <c r="AE31" s="716"/>
      <c r="AF31" s="716"/>
      <c r="AG31" s="716"/>
      <c r="AH31" s="716"/>
      <c r="AI31" s="716"/>
      <c r="AJ31" s="716"/>
      <c r="AK31" s="716"/>
      <c r="AL31" s="681" t="s">
        <v>
229</v>
      </c>
      <c r="AM31" s="682"/>
      <c r="AN31" s="682"/>
      <c r="AO31" s="717"/>
      <c r="AP31" s="754" t="s">
        <v>
311</v>
      </c>
      <c r="AQ31" s="755"/>
      <c r="AR31" s="755"/>
      <c r="AS31" s="755"/>
      <c r="AT31" s="760" t="s">
        <v>
312</v>
      </c>
      <c r="AU31" s="231"/>
      <c r="AV31" s="231"/>
      <c r="AW31" s="231"/>
      <c r="AX31" s="744" t="s">
        <v>
188</v>
      </c>
      <c r="AY31" s="745"/>
      <c r="AZ31" s="745"/>
      <c r="BA31" s="745"/>
      <c r="BB31" s="745"/>
      <c r="BC31" s="745"/>
      <c r="BD31" s="745"/>
      <c r="BE31" s="745"/>
      <c r="BF31" s="746"/>
      <c r="BG31" s="747">
        <v>
98.4</v>
      </c>
      <c r="BH31" s="748"/>
      <c r="BI31" s="748"/>
      <c r="BJ31" s="748"/>
      <c r="BK31" s="748"/>
      <c r="BL31" s="748"/>
      <c r="BM31" s="749">
        <v>
97.6</v>
      </c>
      <c r="BN31" s="748"/>
      <c r="BO31" s="748"/>
      <c r="BP31" s="748"/>
      <c r="BQ31" s="750"/>
      <c r="BR31" s="747">
        <v>
98.9</v>
      </c>
      <c r="BS31" s="748"/>
      <c r="BT31" s="748"/>
      <c r="BU31" s="748"/>
      <c r="BV31" s="748"/>
      <c r="BW31" s="748"/>
      <c r="BX31" s="749">
        <v>
97.6</v>
      </c>
      <c r="BY31" s="748"/>
      <c r="BZ31" s="748"/>
      <c r="CA31" s="748"/>
      <c r="CB31" s="750"/>
      <c r="CD31" s="765"/>
      <c r="CE31" s="766"/>
      <c r="CF31" s="711" t="s">
        <v>
313</v>
      </c>
      <c r="CG31" s="712"/>
      <c r="CH31" s="712"/>
      <c r="CI31" s="712"/>
      <c r="CJ31" s="712"/>
      <c r="CK31" s="712"/>
      <c r="CL31" s="712"/>
      <c r="CM31" s="712"/>
      <c r="CN31" s="712"/>
      <c r="CO31" s="712"/>
      <c r="CP31" s="712"/>
      <c r="CQ31" s="713"/>
      <c r="CR31" s="678">
        <v>
476363</v>
      </c>
      <c r="CS31" s="697"/>
      <c r="CT31" s="697"/>
      <c r="CU31" s="697"/>
      <c r="CV31" s="697"/>
      <c r="CW31" s="697"/>
      <c r="CX31" s="697"/>
      <c r="CY31" s="698"/>
      <c r="CZ31" s="681">
        <v>
0.2</v>
      </c>
      <c r="DA31" s="699"/>
      <c r="DB31" s="699"/>
      <c r="DC31" s="700"/>
      <c r="DD31" s="684">
        <v>
476363</v>
      </c>
      <c r="DE31" s="697"/>
      <c r="DF31" s="697"/>
      <c r="DG31" s="697"/>
      <c r="DH31" s="697"/>
      <c r="DI31" s="697"/>
      <c r="DJ31" s="697"/>
      <c r="DK31" s="698"/>
      <c r="DL31" s="684">
        <v>
476363</v>
      </c>
      <c r="DM31" s="697"/>
      <c r="DN31" s="697"/>
      <c r="DO31" s="697"/>
      <c r="DP31" s="697"/>
      <c r="DQ31" s="697"/>
      <c r="DR31" s="697"/>
      <c r="DS31" s="697"/>
      <c r="DT31" s="697"/>
      <c r="DU31" s="697"/>
      <c r="DV31" s="698"/>
      <c r="DW31" s="681">
        <v>
0.3</v>
      </c>
      <c r="DX31" s="699"/>
      <c r="DY31" s="699"/>
      <c r="DZ31" s="699"/>
      <c r="EA31" s="699"/>
      <c r="EB31" s="699"/>
      <c r="EC31" s="714"/>
    </row>
    <row r="32" spans="2:133" ht="11.25" customHeight="1" x14ac:dyDescent="0.2">
      <c r="B32" s="769" t="s">
        <v>
314</v>
      </c>
      <c r="C32" s="770"/>
      <c r="D32" s="770"/>
      <c r="E32" s="770"/>
      <c r="F32" s="770"/>
      <c r="G32" s="770"/>
      <c r="H32" s="770"/>
      <c r="I32" s="770"/>
      <c r="J32" s="770"/>
      <c r="K32" s="770"/>
      <c r="L32" s="770"/>
      <c r="M32" s="770"/>
      <c r="N32" s="770"/>
      <c r="O32" s="770"/>
      <c r="P32" s="770"/>
      <c r="Q32" s="771"/>
      <c r="R32" s="678">
        <v>
92906454</v>
      </c>
      <c r="S32" s="679"/>
      <c r="T32" s="679"/>
      <c r="U32" s="679"/>
      <c r="V32" s="679"/>
      <c r="W32" s="679"/>
      <c r="X32" s="679"/>
      <c r="Y32" s="680"/>
      <c r="Z32" s="715">
        <v>
34.299999999999997</v>
      </c>
      <c r="AA32" s="715"/>
      <c r="AB32" s="715"/>
      <c r="AC32" s="715"/>
      <c r="AD32" s="716">
        <v>
89551611</v>
      </c>
      <c r="AE32" s="716"/>
      <c r="AF32" s="716"/>
      <c r="AG32" s="716"/>
      <c r="AH32" s="716"/>
      <c r="AI32" s="716"/>
      <c r="AJ32" s="716"/>
      <c r="AK32" s="716"/>
      <c r="AL32" s="681">
        <v>
50.8</v>
      </c>
      <c r="AM32" s="682"/>
      <c r="AN32" s="682"/>
      <c r="AO32" s="717"/>
      <c r="AP32" s="756"/>
      <c r="AQ32" s="757"/>
      <c r="AR32" s="757"/>
      <c r="AS32" s="757"/>
      <c r="AT32" s="761"/>
      <c r="AU32" s="230" t="s">
        <v>
315</v>
      </c>
      <c r="AV32" s="230"/>
      <c r="AW32" s="230"/>
      <c r="AX32" s="675" t="s">
        <v>
316</v>
      </c>
      <c r="AY32" s="676"/>
      <c r="AZ32" s="676"/>
      <c r="BA32" s="676"/>
      <c r="BB32" s="676"/>
      <c r="BC32" s="676"/>
      <c r="BD32" s="676"/>
      <c r="BE32" s="676"/>
      <c r="BF32" s="677"/>
      <c r="BG32" s="751">
        <v>
98.3</v>
      </c>
      <c r="BH32" s="697"/>
      <c r="BI32" s="697"/>
      <c r="BJ32" s="697"/>
      <c r="BK32" s="697"/>
      <c r="BL32" s="697"/>
      <c r="BM32" s="682">
        <v>
97.5</v>
      </c>
      <c r="BN32" s="743"/>
      <c r="BO32" s="743"/>
      <c r="BP32" s="743"/>
      <c r="BQ32" s="721"/>
      <c r="BR32" s="751">
        <v>
98.8</v>
      </c>
      <c r="BS32" s="697"/>
      <c r="BT32" s="697"/>
      <c r="BU32" s="697"/>
      <c r="BV32" s="697"/>
      <c r="BW32" s="697"/>
      <c r="BX32" s="682">
        <v>
97.5</v>
      </c>
      <c r="BY32" s="743"/>
      <c r="BZ32" s="743"/>
      <c r="CA32" s="743"/>
      <c r="CB32" s="721"/>
      <c r="CD32" s="767"/>
      <c r="CE32" s="768"/>
      <c r="CF32" s="711" t="s">
        <v>
317</v>
      </c>
      <c r="CG32" s="712"/>
      <c r="CH32" s="712"/>
      <c r="CI32" s="712"/>
      <c r="CJ32" s="712"/>
      <c r="CK32" s="712"/>
      <c r="CL32" s="712"/>
      <c r="CM32" s="712"/>
      <c r="CN32" s="712"/>
      <c r="CO32" s="712"/>
      <c r="CP32" s="712"/>
      <c r="CQ32" s="713"/>
      <c r="CR32" s="678" t="s">
        <v>
127</v>
      </c>
      <c r="CS32" s="679"/>
      <c r="CT32" s="679"/>
      <c r="CU32" s="679"/>
      <c r="CV32" s="679"/>
      <c r="CW32" s="679"/>
      <c r="CX32" s="679"/>
      <c r="CY32" s="680"/>
      <c r="CZ32" s="681" t="s">
        <v>
229</v>
      </c>
      <c r="DA32" s="699"/>
      <c r="DB32" s="699"/>
      <c r="DC32" s="700"/>
      <c r="DD32" s="684" t="s">
        <v>
229</v>
      </c>
      <c r="DE32" s="679"/>
      <c r="DF32" s="679"/>
      <c r="DG32" s="679"/>
      <c r="DH32" s="679"/>
      <c r="DI32" s="679"/>
      <c r="DJ32" s="679"/>
      <c r="DK32" s="680"/>
      <c r="DL32" s="684" t="s">
        <v>
229</v>
      </c>
      <c r="DM32" s="679"/>
      <c r="DN32" s="679"/>
      <c r="DO32" s="679"/>
      <c r="DP32" s="679"/>
      <c r="DQ32" s="679"/>
      <c r="DR32" s="679"/>
      <c r="DS32" s="679"/>
      <c r="DT32" s="679"/>
      <c r="DU32" s="679"/>
      <c r="DV32" s="680"/>
      <c r="DW32" s="681" t="s">
        <v>
229</v>
      </c>
      <c r="DX32" s="699"/>
      <c r="DY32" s="699"/>
      <c r="DZ32" s="699"/>
      <c r="EA32" s="699"/>
      <c r="EB32" s="699"/>
      <c r="EC32" s="714"/>
    </row>
    <row r="33" spans="2:133" ht="11.25" customHeight="1" x14ac:dyDescent="0.2">
      <c r="B33" s="675" t="s">
        <v>
318</v>
      </c>
      <c r="C33" s="676"/>
      <c r="D33" s="676"/>
      <c r="E33" s="676"/>
      <c r="F33" s="676"/>
      <c r="G33" s="676"/>
      <c r="H33" s="676"/>
      <c r="I33" s="676"/>
      <c r="J33" s="676"/>
      <c r="K33" s="676"/>
      <c r="L33" s="676"/>
      <c r="M33" s="676"/>
      <c r="N33" s="676"/>
      <c r="O33" s="676"/>
      <c r="P33" s="676"/>
      <c r="Q33" s="677"/>
      <c r="R33" s="678">
        <v>
23084454</v>
      </c>
      <c r="S33" s="679"/>
      <c r="T33" s="679"/>
      <c r="U33" s="679"/>
      <c r="V33" s="679"/>
      <c r="W33" s="679"/>
      <c r="X33" s="679"/>
      <c r="Y33" s="680"/>
      <c r="Z33" s="715">
        <v>
8.5</v>
      </c>
      <c r="AA33" s="715"/>
      <c r="AB33" s="715"/>
      <c r="AC33" s="715"/>
      <c r="AD33" s="716" t="s">
        <v>
229</v>
      </c>
      <c r="AE33" s="716"/>
      <c r="AF33" s="716"/>
      <c r="AG33" s="716"/>
      <c r="AH33" s="716"/>
      <c r="AI33" s="716"/>
      <c r="AJ33" s="716"/>
      <c r="AK33" s="716"/>
      <c r="AL33" s="681" t="s">
        <v>
127</v>
      </c>
      <c r="AM33" s="682"/>
      <c r="AN33" s="682"/>
      <c r="AO33" s="717"/>
      <c r="AP33" s="758"/>
      <c r="AQ33" s="759"/>
      <c r="AR33" s="759"/>
      <c r="AS33" s="759"/>
      <c r="AT33" s="762"/>
      <c r="AU33" s="232"/>
      <c r="AV33" s="232"/>
      <c r="AW33" s="232"/>
      <c r="AX33" s="659" t="s">
        <v>
319</v>
      </c>
      <c r="AY33" s="660"/>
      <c r="AZ33" s="660"/>
      <c r="BA33" s="660"/>
      <c r="BB33" s="660"/>
      <c r="BC33" s="660"/>
      <c r="BD33" s="660"/>
      <c r="BE33" s="660"/>
      <c r="BF33" s="661"/>
      <c r="BG33" s="742" t="s">
        <v>
229</v>
      </c>
      <c r="BH33" s="663"/>
      <c r="BI33" s="663"/>
      <c r="BJ33" s="663"/>
      <c r="BK33" s="663"/>
      <c r="BL33" s="663"/>
      <c r="BM33" s="706" t="s">
        <v>
229</v>
      </c>
      <c r="BN33" s="663"/>
      <c r="BO33" s="663"/>
      <c r="BP33" s="663"/>
      <c r="BQ33" s="727"/>
      <c r="BR33" s="742" t="s">
        <v>
229</v>
      </c>
      <c r="BS33" s="663"/>
      <c r="BT33" s="663"/>
      <c r="BU33" s="663"/>
      <c r="BV33" s="663"/>
      <c r="BW33" s="663"/>
      <c r="BX33" s="706" t="s">
        <v>
127</v>
      </c>
      <c r="BY33" s="663"/>
      <c r="BZ33" s="663"/>
      <c r="CA33" s="663"/>
      <c r="CB33" s="727"/>
      <c r="CD33" s="711" t="s">
        <v>
320</v>
      </c>
      <c r="CE33" s="712"/>
      <c r="CF33" s="712"/>
      <c r="CG33" s="712"/>
      <c r="CH33" s="712"/>
      <c r="CI33" s="712"/>
      <c r="CJ33" s="712"/>
      <c r="CK33" s="712"/>
      <c r="CL33" s="712"/>
      <c r="CM33" s="712"/>
      <c r="CN33" s="712"/>
      <c r="CO33" s="712"/>
      <c r="CP33" s="712"/>
      <c r="CQ33" s="713"/>
      <c r="CR33" s="678">
        <v>
91041015</v>
      </c>
      <c r="CS33" s="697"/>
      <c r="CT33" s="697"/>
      <c r="CU33" s="697"/>
      <c r="CV33" s="697"/>
      <c r="CW33" s="697"/>
      <c r="CX33" s="697"/>
      <c r="CY33" s="698"/>
      <c r="CZ33" s="681">
        <v>
34.4</v>
      </c>
      <c r="DA33" s="699"/>
      <c r="DB33" s="699"/>
      <c r="DC33" s="700"/>
      <c r="DD33" s="684">
        <v>
75859351</v>
      </c>
      <c r="DE33" s="697"/>
      <c r="DF33" s="697"/>
      <c r="DG33" s="697"/>
      <c r="DH33" s="697"/>
      <c r="DI33" s="697"/>
      <c r="DJ33" s="697"/>
      <c r="DK33" s="698"/>
      <c r="DL33" s="684">
        <v>
60486024</v>
      </c>
      <c r="DM33" s="697"/>
      <c r="DN33" s="697"/>
      <c r="DO33" s="697"/>
      <c r="DP33" s="697"/>
      <c r="DQ33" s="697"/>
      <c r="DR33" s="697"/>
      <c r="DS33" s="697"/>
      <c r="DT33" s="697"/>
      <c r="DU33" s="697"/>
      <c r="DV33" s="698"/>
      <c r="DW33" s="681">
        <v>
34.299999999999997</v>
      </c>
      <c r="DX33" s="699"/>
      <c r="DY33" s="699"/>
      <c r="DZ33" s="699"/>
      <c r="EA33" s="699"/>
      <c r="EB33" s="699"/>
      <c r="EC33" s="714"/>
    </row>
    <row r="34" spans="2:133" ht="11.25" customHeight="1" x14ac:dyDescent="0.2">
      <c r="B34" s="675" t="s">
        <v>
321</v>
      </c>
      <c r="C34" s="676"/>
      <c r="D34" s="676"/>
      <c r="E34" s="676"/>
      <c r="F34" s="676"/>
      <c r="G34" s="676"/>
      <c r="H34" s="676"/>
      <c r="I34" s="676"/>
      <c r="J34" s="676"/>
      <c r="K34" s="676"/>
      <c r="L34" s="676"/>
      <c r="M34" s="676"/>
      <c r="N34" s="676"/>
      <c r="O34" s="676"/>
      <c r="P34" s="676"/>
      <c r="Q34" s="677"/>
      <c r="R34" s="678">
        <v>
1361122</v>
      </c>
      <c r="S34" s="679"/>
      <c r="T34" s="679"/>
      <c r="U34" s="679"/>
      <c r="V34" s="679"/>
      <c r="W34" s="679"/>
      <c r="X34" s="679"/>
      <c r="Y34" s="680"/>
      <c r="Z34" s="715">
        <v>
0.5</v>
      </c>
      <c r="AA34" s="715"/>
      <c r="AB34" s="715"/>
      <c r="AC34" s="715"/>
      <c r="AD34" s="716">
        <v>
168082</v>
      </c>
      <c r="AE34" s="716"/>
      <c r="AF34" s="716"/>
      <c r="AG34" s="716"/>
      <c r="AH34" s="716"/>
      <c r="AI34" s="716"/>
      <c r="AJ34" s="716"/>
      <c r="AK34" s="716"/>
      <c r="AL34" s="681">
        <v>
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
322</v>
      </c>
      <c r="CE34" s="712"/>
      <c r="CF34" s="712"/>
      <c r="CG34" s="712"/>
      <c r="CH34" s="712"/>
      <c r="CI34" s="712"/>
      <c r="CJ34" s="712"/>
      <c r="CK34" s="712"/>
      <c r="CL34" s="712"/>
      <c r="CM34" s="712"/>
      <c r="CN34" s="712"/>
      <c r="CO34" s="712"/>
      <c r="CP34" s="712"/>
      <c r="CQ34" s="713"/>
      <c r="CR34" s="678">
        <v>
43743511</v>
      </c>
      <c r="CS34" s="679"/>
      <c r="CT34" s="679"/>
      <c r="CU34" s="679"/>
      <c r="CV34" s="679"/>
      <c r="CW34" s="679"/>
      <c r="CX34" s="679"/>
      <c r="CY34" s="680"/>
      <c r="CZ34" s="681">
        <v>
16.5</v>
      </c>
      <c r="DA34" s="699"/>
      <c r="DB34" s="699"/>
      <c r="DC34" s="700"/>
      <c r="DD34" s="684">
        <v>
38356525</v>
      </c>
      <c r="DE34" s="679"/>
      <c r="DF34" s="679"/>
      <c r="DG34" s="679"/>
      <c r="DH34" s="679"/>
      <c r="DI34" s="679"/>
      <c r="DJ34" s="679"/>
      <c r="DK34" s="680"/>
      <c r="DL34" s="684">
        <v>
34417645</v>
      </c>
      <c r="DM34" s="679"/>
      <c r="DN34" s="679"/>
      <c r="DO34" s="679"/>
      <c r="DP34" s="679"/>
      <c r="DQ34" s="679"/>
      <c r="DR34" s="679"/>
      <c r="DS34" s="679"/>
      <c r="DT34" s="679"/>
      <c r="DU34" s="679"/>
      <c r="DV34" s="680"/>
      <c r="DW34" s="681">
        <v>
19.5</v>
      </c>
      <c r="DX34" s="699"/>
      <c r="DY34" s="699"/>
      <c r="DZ34" s="699"/>
      <c r="EA34" s="699"/>
      <c r="EB34" s="699"/>
      <c r="EC34" s="714"/>
    </row>
    <row r="35" spans="2:133" ht="11.25" customHeight="1" x14ac:dyDescent="0.2">
      <c r="B35" s="675" t="s">
        <v>
323</v>
      </c>
      <c r="C35" s="676"/>
      <c r="D35" s="676"/>
      <c r="E35" s="676"/>
      <c r="F35" s="676"/>
      <c r="G35" s="676"/>
      <c r="H35" s="676"/>
      <c r="I35" s="676"/>
      <c r="J35" s="676"/>
      <c r="K35" s="676"/>
      <c r="L35" s="676"/>
      <c r="M35" s="676"/>
      <c r="N35" s="676"/>
      <c r="O35" s="676"/>
      <c r="P35" s="676"/>
      <c r="Q35" s="677"/>
      <c r="R35" s="678">
        <v>
101591</v>
      </c>
      <c r="S35" s="679"/>
      <c r="T35" s="679"/>
      <c r="U35" s="679"/>
      <c r="V35" s="679"/>
      <c r="W35" s="679"/>
      <c r="X35" s="679"/>
      <c r="Y35" s="680"/>
      <c r="Z35" s="715">
        <v>
0</v>
      </c>
      <c r="AA35" s="715"/>
      <c r="AB35" s="715"/>
      <c r="AC35" s="715"/>
      <c r="AD35" s="716" t="s">
        <v>
127</v>
      </c>
      <c r="AE35" s="716"/>
      <c r="AF35" s="716"/>
      <c r="AG35" s="716"/>
      <c r="AH35" s="716"/>
      <c r="AI35" s="716"/>
      <c r="AJ35" s="716"/>
      <c r="AK35" s="716"/>
      <c r="AL35" s="681" t="s">
        <v>
229</v>
      </c>
      <c r="AM35" s="682"/>
      <c r="AN35" s="682"/>
      <c r="AO35" s="717"/>
      <c r="AP35" s="235"/>
      <c r="AQ35" s="739" t="s">
        <v>
324</v>
      </c>
      <c r="AR35" s="740"/>
      <c r="AS35" s="740"/>
      <c r="AT35" s="740"/>
      <c r="AU35" s="740"/>
      <c r="AV35" s="740"/>
      <c r="AW35" s="740"/>
      <c r="AX35" s="740"/>
      <c r="AY35" s="740"/>
      <c r="AZ35" s="740"/>
      <c r="BA35" s="740"/>
      <c r="BB35" s="740"/>
      <c r="BC35" s="740"/>
      <c r="BD35" s="740"/>
      <c r="BE35" s="740"/>
      <c r="BF35" s="741"/>
      <c r="BG35" s="739" t="s">
        <v>
325</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
326</v>
      </c>
      <c r="CE35" s="712"/>
      <c r="CF35" s="712"/>
      <c r="CG35" s="712"/>
      <c r="CH35" s="712"/>
      <c r="CI35" s="712"/>
      <c r="CJ35" s="712"/>
      <c r="CK35" s="712"/>
      <c r="CL35" s="712"/>
      <c r="CM35" s="712"/>
      <c r="CN35" s="712"/>
      <c r="CO35" s="712"/>
      <c r="CP35" s="712"/>
      <c r="CQ35" s="713"/>
      <c r="CR35" s="678">
        <v>
2880008</v>
      </c>
      <c r="CS35" s="697"/>
      <c r="CT35" s="697"/>
      <c r="CU35" s="697"/>
      <c r="CV35" s="697"/>
      <c r="CW35" s="697"/>
      <c r="CX35" s="697"/>
      <c r="CY35" s="698"/>
      <c r="CZ35" s="681">
        <v>
1.1000000000000001</v>
      </c>
      <c r="DA35" s="699"/>
      <c r="DB35" s="699"/>
      <c r="DC35" s="700"/>
      <c r="DD35" s="684">
        <v>
2759222</v>
      </c>
      <c r="DE35" s="697"/>
      <c r="DF35" s="697"/>
      <c r="DG35" s="697"/>
      <c r="DH35" s="697"/>
      <c r="DI35" s="697"/>
      <c r="DJ35" s="697"/>
      <c r="DK35" s="698"/>
      <c r="DL35" s="684">
        <v>
2759222</v>
      </c>
      <c r="DM35" s="697"/>
      <c r="DN35" s="697"/>
      <c r="DO35" s="697"/>
      <c r="DP35" s="697"/>
      <c r="DQ35" s="697"/>
      <c r="DR35" s="697"/>
      <c r="DS35" s="697"/>
      <c r="DT35" s="697"/>
      <c r="DU35" s="697"/>
      <c r="DV35" s="698"/>
      <c r="DW35" s="681">
        <v>
1.6</v>
      </c>
      <c r="DX35" s="699"/>
      <c r="DY35" s="699"/>
      <c r="DZ35" s="699"/>
      <c r="EA35" s="699"/>
      <c r="EB35" s="699"/>
      <c r="EC35" s="714"/>
    </row>
    <row r="36" spans="2:133" ht="11.25" customHeight="1" x14ac:dyDescent="0.2">
      <c r="B36" s="675" t="s">
        <v>
327</v>
      </c>
      <c r="C36" s="676"/>
      <c r="D36" s="676"/>
      <c r="E36" s="676"/>
      <c r="F36" s="676"/>
      <c r="G36" s="676"/>
      <c r="H36" s="676"/>
      <c r="I36" s="676"/>
      <c r="J36" s="676"/>
      <c r="K36" s="676"/>
      <c r="L36" s="676"/>
      <c r="M36" s="676"/>
      <c r="N36" s="676"/>
      <c r="O36" s="676"/>
      <c r="P36" s="676"/>
      <c r="Q36" s="677"/>
      <c r="R36" s="678">
        <v>
859119</v>
      </c>
      <c r="S36" s="679"/>
      <c r="T36" s="679"/>
      <c r="U36" s="679"/>
      <c r="V36" s="679"/>
      <c r="W36" s="679"/>
      <c r="X36" s="679"/>
      <c r="Y36" s="680"/>
      <c r="Z36" s="715">
        <v>
0.3</v>
      </c>
      <c r="AA36" s="715"/>
      <c r="AB36" s="715"/>
      <c r="AC36" s="715"/>
      <c r="AD36" s="716" t="s">
        <v>
127</v>
      </c>
      <c r="AE36" s="716"/>
      <c r="AF36" s="716"/>
      <c r="AG36" s="716"/>
      <c r="AH36" s="716"/>
      <c r="AI36" s="716"/>
      <c r="AJ36" s="716"/>
      <c r="AK36" s="716"/>
      <c r="AL36" s="681" t="s">
        <v>
127</v>
      </c>
      <c r="AM36" s="682"/>
      <c r="AN36" s="682"/>
      <c r="AO36" s="717"/>
      <c r="AP36" s="235"/>
      <c r="AQ36" s="730" t="s">
        <v>
328</v>
      </c>
      <c r="AR36" s="731"/>
      <c r="AS36" s="731"/>
      <c r="AT36" s="731"/>
      <c r="AU36" s="731"/>
      <c r="AV36" s="731"/>
      <c r="AW36" s="731"/>
      <c r="AX36" s="731"/>
      <c r="AY36" s="732"/>
      <c r="AZ36" s="733">
        <v>
22491996</v>
      </c>
      <c r="BA36" s="734"/>
      <c r="BB36" s="734"/>
      <c r="BC36" s="734"/>
      <c r="BD36" s="734"/>
      <c r="BE36" s="734"/>
      <c r="BF36" s="735"/>
      <c r="BG36" s="736" t="s">
        <v>
329</v>
      </c>
      <c r="BH36" s="737"/>
      <c r="BI36" s="737"/>
      <c r="BJ36" s="737"/>
      <c r="BK36" s="737"/>
      <c r="BL36" s="737"/>
      <c r="BM36" s="737"/>
      <c r="BN36" s="737"/>
      <c r="BO36" s="737"/>
      <c r="BP36" s="737"/>
      <c r="BQ36" s="737"/>
      <c r="BR36" s="737"/>
      <c r="BS36" s="737"/>
      <c r="BT36" s="737"/>
      <c r="BU36" s="738"/>
      <c r="BV36" s="733">
        <v>
438216</v>
      </c>
      <c r="BW36" s="734"/>
      <c r="BX36" s="734"/>
      <c r="BY36" s="734"/>
      <c r="BZ36" s="734"/>
      <c r="CA36" s="734"/>
      <c r="CB36" s="735"/>
      <c r="CD36" s="711" t="s">
        <v>
330</v>
      </c>
      <c r="CE36" s="712"/>
      <c r="CF36" s="712"/>
      <c r="CG36" s="712"/>
      <c r="CH36" s="712"/>
      <c r="CI36" s="712"/>
      <c r="CJ36" s="712"/>
      <c r="CK36" s="712"/>
      <c r="CL36" s="712"/>
      <c r="CM36" s="712"/>
      <c r="CN36" s="712"/>
      <c r="CO36" s="712"/>
      <c r="CP36" s="712"/>
      <c r="CQ36" s="713"/>
      <c r="CR36" s="678">
        <v>
15448399</v>
      </c>
      <c r="CS36" s="679"/>
      <c r="CT36" s="679"/>
      <c r="CU36" s="679"/>
      <c r="CV36" s="679"/>
      <c r="CW36" s="679"/>
      <c r="CX36" s="679"/>
      <c r="CY36" s="680"/>
      <c r="CZ36" s="681">
        <v>
5.8</v>
      </c>
      <c r="DA36" s="699"/>
      <c r="DB36" s="699"/>
      <c r="DC36" s="700"/>
      <c r="DD36" s="684">
        <v>
9812176</v>
      </c>
      <c r="DE36" s="679"/>
      <c r="DF36" s="679"/>
      <c r="DG36" s="679"/>
      <c r="DH36" s="679"/>
      <c r="DI36" s="679"/>
      <c r="DJ36" s="679"/>
      <c r="DK36" s="680"/>
      <c r="DL36" s="684">
        <v>
6435380</v>
      </c>
      <c r="DM36" s="679"/>
      <c r="DN36" s="679"/>
      <c r="DO36" s="679"/>
      <c r="DP36" s="679"/>
      <c r="DQ36" s="679"/>
      <c r="DR36" s="679"/>
      <c r="DS36" s="679"/>
      <c r="DT36" s="679"/>
      <c r="DU36" s="679"/>
      <c r="DV36" s="680"/>
      <c r="DW36" s="681">
        <v>
3.7</v>
      </c>
      <c r="DX36" s="699"/>
      <c r="DY36" s="699"/>
      <c r="DZ36" s="699"/>
      <c r="EA36" s="699"/>
      <c r="EB36" s="699"/>
      <c r="EC36" s="714"/>
    </row>
    <row r="37" spans="2:133" ht="11.25" customHeight="1" x14ac:dyDescent="0.2">
      <c r="B37" s="675" t="s">
        <v>
331</v>
      </c>
      <c r="C37" s="676"/>
      <c r="D37" s="676"/>
      <c r="E37" s="676"/>
      <c r="F37" s="676"/>
      <c r="G37" s="676"/>
      <c r="H37" s="676"/>
      <c r="I37" s="676"/>
      <c r="J37" s="676"/>
      <c r="K37" s="676"/>
      <c r="L37" s="676"/>
      <c r="M37" s="676"/>
      <c r="N37" s="676"/>
      <c r="O37" s="676"/>
      <c r="P37" s="676"/>
      <c r="Q37" s="677"/>
      <c r="R37" s="678">
        <v>
3210377</v>
      </c>
      <c r="S37" s="679"/>
      <c r="T37" s="679"/>
      <c r="U37" s="679"/>
      <c r="V37" s="679"/>
      <c r="W37" s="679"/>
      <c r="X37" s="679"/>
      <c r="Y37" s="680"/>
      <c r="Z37" s="715">
        <v>
1.2</v>
      </c>
      <c r="AA37" s="715"/>
      <c r="AB37" s="715"/>
      <c r="AC37" s="715"/>
      <c r="AD37" s="716" t="s">
        <v>
229</v>
      </c>
      <c r="AE37" s="716"/>
      <c r="AF37" s="716"/>
      <c r="AG37" s="716"/>
      <c r="AH37" s="716"/>
      <c r="AI37" s="716"/>
      <c r="AJ37" s="716"/>
      <c r="AK37" s="716"/>
      <c r="AL37" s="681" t="s">
        <v>
229</v>
      </c>
      <c r="AM37" s="682"/>
      <c r="AN37" s="682"/>
      <c r="AO37" s="717"/>
      <c r="AQ37" s="718" t="s">
        <v>
332</v>
      </c>
      <c r="AR37" s="719"/>
      <c r="AS37" s="719"/>
      <c r="AT37" s="719"/>
      <c r="AU37" s="719"/>
      <c r="AV37" s="719"/>
      <c r="AW37" s="719"/>
      <c r="AX37" s="719"/>
      <c r="AY37" s="720"/>
      <c r="AZ37" s="678">
        <v>
171872</v>
      </c>
      <c r="BA37" s="679"/>
      <c r="BB37" s="679"/>
      <c r="BC37" s="679"/>
      <c r="BD37" s="697"/>
      <c r="BE37" s="697"/>
      <c r="BF37" s="721"/>
      <c r="BG37" s="711" t="s">
        <v>
333</v>
      </c>
      <c r="BH37" s="712"/>
      <c r="BI37" s="712"/>
      <c r="BJ37" s="712"/>
      <c r="BK37" s="712"/>
      <c r="BL37" s="712"/>
      <c r="BM37" s="712"/>
      <c r="BN37" s="712"/>
      <c r="BO37" s="712"/>
      <c r="BP37" s="712"/>
      <c r="BQ37" s="712"/>
      <c r="BR37" s="712"/>
      <c r="BS37" s="712"/>
      <c r="BT37" s="712"/>
      <c r="BU37" s="713"/>
      <c r="BV37" s="678">
        <v>
438216</v>
      </c>
      <c r="BW37" s="679"/>
      <c r="BX37" s="679"/>
      <c r="BY37" s="679"/>
      <c r="BZ37" s="679"/>
      <c r="CA37" s="679"/>
      <c r="CB37" s="722"/>
      <c r="CD37" s="711" t="s">
        <v>
334</v>
      </c>
      <c r="CE37" s="712"/>
      <c r="CF37" s="712"/>
      <c r="CG37" s="712"/>
      <c r="CH37" s="712"/>
      <c r="CI37" s="712"/>
      <c r="CJ37" s="712"/>
      <c r="CK37" s="712"/>
      <c r="CL37" s="712"/>
      <c r="CM37" s="712"/>
      <c r="CN37" s="712"/>
      <c r="CO37" s="712"/>
      <c r="CP37" s="712"/>
      <c r="CQ37" s="713"/>
      <c r="CR37" s="678">
        <v>
2496542</v>
      </c>
      <c r="CS37" s="697"/>
      <c r="CT37" s="697"/>
      <c r="CU37" s="697"/>
      <c r="CV37" s="697"/>
      <c r="CW37" s="697"/>
      <c r="CX37" s="697"/>
      <c r="CY37" s="698"/>
      <c r="CZ37" s="681">
        <v>
0.9</v>
      </c>
      <c r="DA37" s="699"/>
      <c r="DB37" s="699"/>
      <c r="DC37" s="700"/>
      <c r="DD37" s="684">
        <v>
2496542</v>
      </c>
      <c r="DE37" s="697"/>
      <c r="DF37" s="697"/>
      <c r="DG37" s="697"/>
      <c r="DH37" s="697"/>
      <c r="DI37" s="697"/>
      <c r="DJ37" s="697"/>
      <c r="DK37" s="698"/>
      <c r="DL37" s="684">
        <v>
1744536</v>
      </c>
      <c r="DM37" s="697"/>
      <c r="DN37" s="697"/>
      <c r="DO37" s="697"/>
      <c r="DP37" s="697"/>
      <c r="DQ37" s="697"/>
      <c r="DR37" s="697"/>
      <c r="DS37" s="697"/>
      <c r="DT37" s="697"/>
      <c r="DU37" s="697"/>
      <c r="DV37" s="698"/>
      <c r="DW37" s="681">
        <v>
1</v>
      </c>
      <c r="DX37" s="699"/>
      <c r="DY37" s="699"/>
      <c r="DZ37" s="699"/>
      <c r="EA37" s="699"/>
      <c r="EB37" s="699"/>
      <c r="EC37" s="714"/>
    </row>
    <row r="38" spans="2:133" ht="11.25" customHeight="1" x14ac:dyDescent="0.2">
      <c r="B38" s="675" t="s">
        <v>
335</v>
      </c>
      <c r="C38" s="676"/>
      <c r="D38" s="676"/>
      <c r="E38" s="676"/>
      <c r="F38" s="676"/>
      <c r="G38" s="676"/>
      <c r="H38" s="676"/>
      <c r="I38" s="676"/>
      <c r="J38" s="676"/>
      <c r="K38" s="676"/>
      <c r="L38" s="676"/>
      <c r="M38" s="676"/>
      <c r="N38" s="676"/>
      <c r="O38" s="676"/>
      <c r="P38" s="676"/>
      <c r="Q38" s="677"/>
      <c r="R38" s="678">
        <v>
2926472</v>
      </c>
      <c r="S38" s="679"/>
      <c r="T38" s="679"/>
      <c r="U38" s="679"/>
      <c r="V38" s="679"/>
      <c r="W38" s="679"/>
      <c r="X38" s="679"/>
      <c r="Y38" s="680"/>
      <c r="Z38" s="715">
        <v>
1.1000000000000001</v>
      </c>
      <c r="AA38" s="715"/>
      <c r="AB38" s="715"/>
      <c r="AC38" s="715"/>
      <c r="AD38" s="716">
        <v>
13911</v>
      </c>
      <c r="AE38" s="716"/>
      <c r="AF38" s="716"/>
      <c r="AG38" s="716"/>
      <c r="AH38" s="716"/>
      <c r="AI38" s="716"/>
      <c r="AJ38" s="716"/>
      <c r="AK38" s="716"/>
      <c r="AL38" s="681">
        <v>
0</v>
      </c>
      <c r="AM38" s="682"/>
      <c r="AN38" s="682"/>
      <c r="AO38" s="717"/>
      <c r="AQ38" s="718" t="s">
        <v>
336</v>
      </c>
      <c r="AR38" s="719"/>
      <c r="AS38" s="719"/>
      <c r="AT38" s="719"/>
      <c r="AU38" s="719"/>
      <c r="AV38" s="719"/>
      <c r="AW38" s="719"/>
      <c r="AX38" s="719"/>
      <c r="AY38" s="720"/>
      <c r="AZ38" s="678">
        <v>
166736</v>
      </c>
      <c r="BA38" s="679"/>
      <c r="BB38" s="679"/>
      <c r="BC38" s="679"/>
      <c r="BD38" s="697"/>
      <c r="BE38" s="697"/>
      <c r="BF38" s="721"/>
      <c r="BG38" s="711" t="s">
        <v>
337</v>
      </c>
      <c r="BH38" s="712"/>
      <c r="BI38" s="712"/>
      <c r="BJ38" s="712"/>
      <c r="BK38" s="712"/>
      <c r="BL38" s="712"/>
      <c r="BM38" s="712"/>
      <c r="BN38" s="712"/>
      <c r="BO38" s="712"/>
      <c r="BP38" s="712"/>
      <c r="BQ38" s="712"/>
      <c r="BR38" s="712"/>
      <c r="BS38" s="712"/>
      <c r="BT38" s="712"/>
      <c r="BU38" s="713"/>
      <c r="BV38" s="678">
        <v>
101946</v>
      </c>
      <c r="BW38" s="679"/>
      <c r="BX38" s="679"/>
      <c r="BY38" s="679"/>
      <c r="BZ38" s="679"/>
      <c r="CA38" s="679"/>
      <c r="CB38" s="722"/>
      <c r="CD38" s="711" t="s">
        <v>
338</v>
      </c>
      <c r="CE38" s="712"/>
      <c r="CF38" s="712"/>
      <c r="CG38" s="712"/>
      <c r="CH38" s="712"/>
      <c r="CI38" s="712"/>
      <c r="CJ38" s="712"/>
      <c r="CK38" s="712"/>
      <c r="CL38" s="712"/>
      <c r="CM38" s="712"/>
      <c r="CN38" s="712"/>
      <c r="CO38" s="712"/>
      <c r="CP38" s="712"/>
      <c r="CQ38" s="713"/>
      <c r="CR38" s="678">
        <v>
22491996</v>
      </c>
      <c r="CS38" s="679"/>
      <c r="CT38" s="679"/>
      <c r="CU38" s="679"/>
      <c r="CV38" s="679"/>
      <c r="CW38" s="679"/>
      <c r="CX38" s="679"/>
      <c r="CY38" s="680"/>
      <c r="CZ38" s="681">
        <v>
8.5</v>
      </c>
      <c r="DA38" s="699"/>
      <c r="DB38" s="699"/>
      <c r="DC38" s="700"/>
      <c r="DD38" s="684">
        <v>
19171580</v>
      </c>
      <c r="DE38" s="679"/>
      <c r="DF38" s="679"/>
      <c r="DG38" s="679"/>
      <c r="DH38" s="679"/>
      <c r="DI38" s="679"/>
      <c r="DJ38" s="679"/>
      <c r="DK38" s="680"/>
      <c r="DL38" s="684">
        <v>
16873777</v>
      </c>
      <c r="DM38" s="679"/>
      <c r="DN38" s="679"/>
      <c r="DO38" s="679"/>
      <c r="DP38" s="679"/>
      <c r="DQ38" s="679"/>
      <c r="DR38" s="679"/>
      <c r="DS38" s="679"/>
      <c r="DT38" s="679"/>
      <c r="DU38" s="679"/>
      <c r="DV38" s="680"/>
      <c r="DW38" s="681">
        <v>
9.6</v>
      </c>
      <c r="DX38" s="699"/>
      <c r="DY38" s="699"/>
      <c r="DZ38" s="699"/>
      <c r="EA38" s="699"/>
      <c r="EB38" s="699"/>
      <c r="EC38" s="714"/>
    </row>
    <row r="39" spans="2:133" ht="11.25" customHeight="1" x14ac:dyDescent="0.2">
      <c r="B39" s="675" t="s">
        <v>
339</v>
      </c>
      <c r="C39" s="676"/>
      <c r="D39" s="676"/>
      <c r="E39" s="676"/>
      <c r="F39" s="676"/>
      <c r="G39" s="676"/>
      <c r="H39" s="676"/>
      <c r="I39" s="676"/>
      <c r="J39" s="676"/>
      <c r="K39" s="676"/>
      <c r="L39" s="676"/>
      <c r="M39" s="676"/>
      <c r="N39" s="676"/>
      <c r="O39" s="676"/>
      <c r="P39" s="676"/>
      <c r="Q39" s="677"/>
      <c r="R39" s="678">
        <v>
4373000</v>
      </c>
      <c r="S39" s="679"/>
      <c r="T39" s="679"/>
      <c r="U39" s="679"/>
      <c r="V39" s="679"/>
      <c r="W39" s="679"/>
      <c r="X39" s="679"/>
      <c r="Y39" s="680"/>
      <c r="Z39" s="715">
        <v>
1.6</v>
      </c>
      <c r="AA39" s="715"/>
      <c r="AB39" s="715"/>
      <c r="AC39" s="715"/>
      <c r="AD39" s="716" t="s">
        <v>
127</v>
      </c>
      <c r="AE39" s="716"/>
      <c r="AF39" s="716"/>
      <c r="AG39" s="716"/>
      <c r="AH39" s="716"/>
      <c r="AI39" s="716"/>
      <c r="AJ39" s="716"/>
      <c r="AK39" s="716"/>
      <c r="AL39" s="681" t="s">
        <v>
127</v>
      </c>
      <c r="AM39" s="682"/>
      <c r="AN39" s="682"/>
      <c r="AO39" s="717"/>
      <c r="AQ39" s="718" t="s">
        <v>
340</v>
      </c>
      <c r="AR39" s="719"/>
      <c r="AS39" s="719"/>
      <c r="AT39" s="719"/>
      <c r="AU39" s="719"/>
      <c r="AV39" s="719"/>
      <c r="AW39" s="719"/>
      <c r="AX39" s="719"/>
      <c r="AY39" s="720"/>
      <c r="AZ39" s="678" t="s">
        <v>
127</v>
      </c>
      <c r="BA39" s="679"/>
      <c r="BB39" s="679"/>
      <c r="BC39" s="679"/>
      <c r="BD39" s="697"/>
      <c r="BE39" s="697"/>
      <c r="BF39" s="721"/>
      <c r="BG39" s="711" t="s">
        <v>
341</v>
      </c>
      <c r="BH39" s="712"/>
      <c r="BI39" s="712"/>
      <c r="BJ39" s="712"/>
      <c r="BK39" s="712"/>
      <c r="BL39" s="712"/>
      <c r="BM39" s="712"/>
      <c r="BN39" s="712"/>
      <c r="BO39" s="712"/>
      <c r="BP39" s="712"/>
      <c r="BQ39" s="712"/>
      <c r="BR39" s="712"/>
      <c r="BS39" s="712"/>
      <c r="BT39" s="712"/>
      <c r="BU39" s="713"/>
      <c r="BV39" s="678">
        <v>
144169</v>
      </c>
      <c r="BW39" s="679"/>
      <c r="BX39" s="679"/>
      <c r="BY39" s="679"/>
      <c r="BZ39" s="679"/>
      <c r="CA39" s="679"/>
      <c r="CB39" s="722"/>
      <c r="CD39" s="711" t="s">
        <v>
342</v>
      </c>
      <c r="CE39" s="712"/>
      <c r="CF39" s="712"/>
      <c r="CG39" s="712"/>
      <c r="CH39" s="712"/>
      <c r="CI39" s="712"/>
      <c r="CJ39" s="712"/>
      <c r="CK39" s="712"/>
      <c r="CL39" s="712"/>
      <c r="CM39" s="712"/>
      <c r="CN39" s="712"/>
      <c r="CO39" s="712"/>
      <c r="CP39" s="712"/>
      <c r="CQ39" s="713"/>
      <c r="CR39" s="678">
        <v>
4949345</v>
      </c>
      <c r="CS39" s="697"/>
      <c r="CT39" s="697"/>
      <c r="CU39" s="697"/>
      <c r="CV39" s="697"/>
      <c r="CW39" s="697"/>
      <c r="CX39" s="697"/>
      <c r="CY39" s="698"/>
      <c r="CZ39" s="681">
        <v>
1.9</v>
      </c>
      <c r="DA39" s="699"/>
      <c r="DB39" s="699"/>
      <c r="DC39" s="700"/>
      <c r="DD39" s="684">
        <v>
4811684</v>
      </c>
      <c r="DE39" s="697"/>
      <c r="DF39" s="697"/>
      <c r="DG39" s="697"/>
      <c r="DH39" s="697"/>
      <c r="DI39" s="697"/>
      <c r="DJ39" s="697"/>
      <c r="DK39" s="698"/>
      <c r="DL39" s="684" t="s">
        <v>
229</v>
      </c>
      <c r="DM39" s="697"/>
      <c r="DN39" s="697"/>
      <c r="DO39" s="697"/>
      <c r="DP39" s="697"/>
      <c r="DQ39" s="697"/>
      <c r="DR39" s="697"/>
      <c r="DS39" s="697"/>
      <c r="DT39" s="697"/>
      <c r="DU39" s="697"/>
      <c r="DV39" s="698"/>
      <c r="DW39" s="681" t="s">
        <v>
229</v>
      </c>
      <c r="DX39" s="699"/>
      <c r="DY39" s="699"/>
      <c r="DZ39" s="699"/>
      <c r="EA39" s="699"/>
      <c r="EB39" s="699"/>
      <c r="EC39" s="714"/>
    </row>
    <row r="40" spans="2:133" ht="11.25" customHeight="1" x14ac:dyDescent="0.2">
      <c r="B40" s="675" t="s">
        <v>
343</v>
      </c>
      <c r="C40" s="676"/>
      <c r="D40" s="676"/>
      <c r="E40" s="676"/>
      <c r="F40" s="676"/>
      <c r="G40" s="676"/>
      <c r="H40" s="676"/>
      <c r="I40" s="676"/>
      <c r="J40" s="676"/>
      <c r="K40" s="676"/>
      <c r="L40" s="676"/>
      <c r="M40" s="676"/>
      <c r="N40" s="676"/>
      <c r="O40" s="676"/>
      <c r="P40" s="676"/>
      <c r="Q40" s="677"/>
      <c r="R40" s="678" t="s">
        <v>
127</v>
      </c>
      <c r="S40" s="679"/>
      <c r="T40" s="679"/>
      <c r="U40" s="679"/>
      <c r="V40" s="679"/>
      <c r="W40" s="679"/>
      <c r="X40" s="679"/>
      <c r="Y40" s="680"/>
      <c r="Z40" s="715" t="s">
        <v>
127</v>
      </c>
      <c r="AA40" s="715"/>
      <c r="AB40" s="715"/>
      <c r="AC40" s="715"/>
      <c r="AD40" s="716" t="s">
        <v>
127</v>
      </c>
      <c r="AE40" s="716"/>
      <c r="AF40" s="716"/>
      <c r="AG40" s="716"/>
      <c r="AH40" s="716"/>
      <c r="AI40" s="716"/>
      <c r="AJ40" s="716"/>
      <c r="AK40" s="716"/>
      <c r="AL40" s="681" t="s">
        <v>
127</v>
      </c>
      <c r="AM40" s="682"/>
      <c r="AN40" s="682"/>
      <c r="AO40" s="717"/>
      <c r="AQ40" s="718" t="s">
        <v>
344</v>
      </c>
      <c r="AR40" s="719"/>
      <c r="AS40" s="719"/>
      <c r="AT40" s="719"/>
      <c r="AU40" s="719"/>
      <c r="AV40" s="719"/>
      <c r="AW40" s="719"/>
      <c r="AX40" s="719"/>
      <c r="AY40" s="720"/>
      <c r="AZ40" s="678" t="s">
        <v>
229</v>
      </c>
      <c r="BA40" s="679"/>
      <c r="BB40" s="679"/>
      <c r="BC40" s="679"/>
      <c r="BD40" s="697"/>
      <c r="BE40" s="697"/>
      <c r="BF40" s="721"/>
      <c r="BG40" s="723" t="s">
        <v>
345</v>
      </c>
      <c r="BH40" s="724"/>
      <c r="BI40" s="724"/>
      <c r="BJ40" s="724"/>
      <c r="BK40" s="724"/>
      <c r="BL40" s="236"/>
      <c r="BM40" s="712" t="s">
        <v>
346</v>
      </c>
      <c r="BN40" s="712"/>
      <c r="BO40" s="712"/>
      <c r="BP40" s="712"/>
      <c r="BQ40" s="712"/>
      <c r="BR40" s="712"/>
      <c r="BS40" s="712"/>
      <c r="BT40" s="712"/>
      <c r="BU40" s="713"/>
      <c r="BV40" s="678">
        <v>
120</v>
      </c>
      <c r="BW40" s="679"/>
      <c r="BX40" s="679"/>
      <c r="BY40" s="679"/>
      <c r="BZ40" s="679"/>
      <c r="CA40" s="679"/>
      <c r="CB40" s="722"/>
      <c r="CD40" s="711" t="s">
        <v>
347</v>
      </c>
      <c r="CE40" s="712"/>
      <c r="CF40" s="712"/>
      <c r="CG40" s="712"/>
      <c r="CH40" s="712"/>
      <c r="CI40" s="712"/>
      <c r="CJ40" s="712"/>
      <c r="CK40" s="712"/>
      <c r="CL40" s="712"/>
      <c r="CM40" s="712"/>
      <c r="CN40" s="712"/>
      <c r="CO40" s="712"/>
      <c r="CP40" s="712"/>
      <c r="CQ40" s="713"/>
      <c r="CR40" s="678">
        <v>
1527756</v>
      </c>
      <c r="CS40" s="679"/>
      <c r="CT40" s="679"/>
      <c r="CU40" s="679"/>
      <c r="CV40" s="679"/>
      <c r="CW40" s="679"/>
      <c r="CX40" s="679"/>
      <c r="CY40" s="680"/>
      <c r="CZ40" s="681">
        <v>
0.6</v>
      </c>
      <c r="DA40" s="699"/>
      <c r="DB40" s="699"/>
      <c r="DC40" s="700"/>
      <c r="DD40" s="684">
        <v>
948164</v>
      </c>
      <c r="DE40" s="679"/>
      <c r="DF40" s="679"/>
      <c r="DG40" s="679"/>
      <c r="DH40" s="679"/>
      <c r="DI40" s="679"/>
      <c r="DJ40" s="679"/>
      <c r="DK40" s="680"/>
      <c r="DL40" s="684" t="s">
        <v>
127</v>
      </c>
      <c r="DM40" s="679"/>
      <c r="DN40" s="679"/>
      <c r="DO40" s="679"/>
      <c r="DP40" s="679"/>
      <c r="DQ40" s="679"/>
      <c r="DR40" s="679"/>
      <c r="DS40" s="679"/>
      <c r="DT40" s="679"/>
      <c r="DU40" s="679"/>
      <c r="DV40" s="680"/>
      <c r="DW40" s="681" t="s">
        <v>
229</v>
      </c>
      <c r="DX40" s="699"/>
      <c r="DY40" s="699"/>
      <c r="DZ40" s="699"/>
      <c r="EA40" s="699"/>
      <c r="EB40" s="699"/>
      <c r="EC40" s="714"/>
    </row>
    <row r="41" spans="2:133" ht="11.25" customHeight="1" x14ac:dyDescent="0.2">
      <c r="B41" s="675" t="s">
        <v>
348</v>
      </c>
      <c r="C41" s="676"/>
      <c r="D41" s="676"/>
      <c r="E41" s="676"/>
      <c r="F41" s="676"/>
      <c r="G41" s="676"/>
      <c r="H41" s="676"/>
      <c r="I41" s="676"/>
      <c r="J41" s="676"/>
      <c r="K41" s="676"/>
      <c r="L41" s="676"/>
      <c r="M41" s="676"/>
      <c r="N41" s="676"/>
      <c r="O41" s="676"/>
      <c r="P41" s="676"/>
      <c r="Q41" s="677"/>
      <c r="R41" s="678" t="s">
        <v>
127</v>
      </c>
      <c r="S41" s="679"/>
      <c r="T41" s="679"/>
      <c r="U41" s="679"/>
      <c r="V41" s="679"/>
      <c r="W41" s="679"/>
      <c r="X41" s="679"/>
      <c r="Y41" s="680"/>
      <c r="Z41" s="715" t="s">
        <v>
229</v>
      </c>
      <c r="AA41" s="715"/>
      <c r="AB41" s="715"/>
      <c r="AC41" s="715"/>
      <c r="AD41" s="716" t="s">
        <v>
127</v>
      </c>
      <c r="AE41" s="716"/>
      <c r="AF41" s="716"/>
      <c r="AG41" s="716"/>
      <c r="AH41" s="716"/>
      <c r="AI41" s="716"/>
      <c r="AJ41" s="716"/>
      <c r="AK41" s="716"/>
      <c r="AL41" s="681" t="s">
        <v>
127</v>
      </c>
      <c r="AM41" s="682"/>
      <c r="AN41" s="682"/>
      <c r="AO41" s="717"/>
      <c r="AQ41" s="718" t="s">
        <v>
349</v>
      </c>
      <c r="AR41" s="719"/>
      <c r="AS41" s="719"/>
      <c r="AT41" s="719"/>
      <c r="AU41" s="719"/>
      <c r="AV41" s="719"/>
      <c r="AW41" s="719"/>
      <c r="AX41" s="719"/>
      <c r="AY41" s="720"/>
      <c r="AZ41" s="678">
        <v>
5960998</v>
      </c>
      <c r="BA41" s="679"/>
      <c r="BB41" s="679"/>
      <c r="BC41" s="679"/>
      <c r="BD41" s="697"/>
      <c r="BE41" s="697"/>
      <c r="BF41" s="721"/>
      <c r="BG41" s="723"/>
      <c r="BH41" s="724"/>
      <c r="BI41" s="724"/>
      <c r="BJ41" s="724"/>
      <c r="BK41" s="724"/>
      <c r="BL41" s="236"/>
      <c r="BM41" s="712" t="s">
        <v>
350</v>
      </c>
      <c r="BN41" s="712"/>
      <c r="BO41" s="712"/>
      <c r="BP41" s="712"/>
      <c r="BQ41" s="712"/>
      <c r="BR41" s="712"/>
      <c r="BS41" s="712"/>
      <c r="BT41" s="712"/>
      <c r="BU41" s="713"/>
      <c r="BV41" s="678" t="s">
        <v>
127</v>
      </c>
      <c r="BW41" s="679"/>
      <c r="BX41" s="679"/>
      <c r="BY41" s="679"/>
      <c r="BZ41" s="679"/>
      <c r="CA41" s="679"/>
      <c r="CB41" s="722"/>
      <c r="CD41" s="711" t="s">
        <v>
351</v>
      </c>
      <c r="CE41" s="712"/>
      <c r="CF41" s="712"/>
      <c r="CG41" s="712"/>
      <c r="CH41" s="712"/>
      <c r="CI41" s="712"/>
      <c r="CJ41" s="712"/>
      <c r="CK41" s="712"/>
      <c r="CL41" s="712"/>
      <c r="CM41" s="712"/>
      <c r="CN41" s="712"/>
      <c r="CO41" s="712"/>
      <c r="CP41" s="712"/>
      <c r="CQ41" s="713"/>
      <c r="CR41" s="678" t="s">
        <v>
229</v>
      </c>
      <c r="CS41" s="697"/>
      <c r="CT41" s="697"/>
      <c r="CU41" s="697"/>
      <c r="CV41" s="697"/>
      <c r="CW41" s="697"/>
      <c r="CX41" s="697"/>
      <c r="CY41" s="698"/>
      <c r="CZ41" s="681" t="s">
        <v>
127</v>
      </c>
      <c r="DA41" s="699"/>
      <c r="DB41" s="699"/>
      <c r="DC41" s="700"/>
      <c r="DD41" s="684" t="s">
        <v>
229</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2">
      <c r="B42" s="659" t="s">
        <v>
352</v>
      </c>
      <c r="C42" s="660"/>
      <c r="D42" s="660"/>
      <c r="E42" s="660"/>
      <c r="F42" s="660"/>
      <c r="G42" s="660"/>
      <c r="H42" s="660"/>
      <c r="I42" s="660"/>
      <c r="J42" s="660"/>
      <c r="K42" s="660"/>
      <c r="L42" s="660"/>
      <c r="M42" s="660"/>
      <c r="N42" s="660"/>
      <c r="O42" s="660"/>
      <c r="P42" s="660"/>
      <c r="Q42" s="661"/>
      <c r="R42" s="662">
        <v>
270678435</v>
      </c>
      <c r="S42" s="701"/>
      <c r="T42" s="701"/>
      <c r="U42" s="701"/>
      <c r="V42" s="701"/>
      <c r="W42" s="701"/>
      <c r="X42" s="701"/>
      <c r="Y42" s="703"/>
      <c r="Z42" s="704">
        <v>
100</v>
      </c>
      <c r="AA42" s="704"/>
      <c r="AB42" s="704"/>
      <c r="AC42" s="704"/>
      <c r="AD42" s="705">
        <v>
176191312</v>
      </c>
      <c r="AE42" s="705"/>
      <c r="AF42" s="705"/>
      <c r="AG42" s="705"/>
      <c r="AH42" s="705"/>
      <c r="AI42" s="705"/>
      <c r="AJ42" s="705"/>
      <c r="AK42" s="705"/>
      <c r="AL42" s="665">
        <v>
100</v>
      </c>
      <c r="AM42" s="706"/>
      <c r="AN42" s="706"/>
      <c r="AO42" s="707"/>
      <c r="AQ42" s="708" t="s">
        <v>
353</v>
      </c>
      <c r="AR42" s="709"/>
      <c r="AS42" s="709"/>
      <c r="AT42" s="709"/>
      <c r="AU42" s="709"/>
      <c r="AV42" s="709"/>
      <c r="AW42" s="709"/>
      <c r="AX42" s="709"/>
      <c r="AY42" s="710"/>
      <c r="AZ42" s="662">
        <v>
16192390</v>
      </c>
      <c r="BA42" s="701"/>
      <c r="BB42" s="701"/>
      <c r="BC42" s="701"/>
      <c r="BD42" s="663"/>
      <c r="BE42" s="663"/>
      <c r="BF42" s="727"/>
      <c r="BG42" s="725"/>
      <c r="BH42" s="726"/>
      <c r="BI42" s="726"/>
      <c r="BJ42" s="726"/>
      <c r="BK42" s="726"/>
      <c r="BL42" s="237"/>
      <c r="BM42" s="728" t="s">
        <v>
354</v>
      </c>
      <c r="BN42" s="728"/>
      <c r="BO42" s="728"/>
      <c r="BP42" s="728"/>
      <c r="BQ42" s="728"/>
      <c r="BR42" s="728"/>
      <c r="BS42" s="728"/>
      <c r="BT42" s="728"/>
      <c r="BU42" s="729"/>
      <c r="BV42" s="662">
        <v>
276</v>
      </c>
      <c r="BW42" s="701"/>
      <c r="BX42" s="701"/>
      <c r="BY42" s="701"/>
      <c r="BZ42" s="701"/>
      <c r="CA42" s="701"/>
      <c r="CB42" s="702"/>
      <c r="CD42" s="675" t="s">
        <v>
355</v>
      </c>
      <c r="CE42" s="676"/>
      <c r="CF42" s="676"/>
      <c r="CG42" s="676"/>
      <c r="CH42" s="676"/>
      <c r="CI42" s="676"/>
      <c r="CJ42" s="676"/>
      <c r="CK42" s="676"/>
      <c r="CL42" s="676"/>
      <c r="CM42" s="676"/>
      <c r="CN42" s="676"/>
      <c r="CO42" s="676"/>
      <c r="CP42" s="676"/>
      <c r="CQ42" s="677"/>
      <c r="CR42" s="678">
        <v>
27081727</v>
      </c>
      <c r="CS42" s="679"/>
      <c r="CT42" s="679"/>
      <c r="CU42" s="679"/>
      <c r="CV42" s="679"/>
      <c r="CW42" s="679"/>
      <c r="CX42" s="679"/>
      <c r="CY42" s="680"/>
      <c r="CZ42" s="681">
        <v>
10.199999999999999</v>
      </c>
      <c r="DA42" s="682"/>
      <c r="DB42" s="682"/>
      <c r="DC42" s="683"/>
      <c r="DD42" s="684">
        <v>
17440437</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2">
      <c r="BV43" s="238"/>
      <c r="BW43" s="238"/>
      <c r="BX43" s="238"/>
      <c r="BY43" s="238"/>
      <c r="BZ43" s="238"/>
      <c r="CA43" s="238"/>
      <c r="CB43" s="238"/>
      <c r="CD43" s="675" t="s">
        <v>
356</v>
      </c>
      <c r="CE43" s="676"/>
      <c r="CF43" s="676"/>
      <c r="CG43" s="676"/>
      <c r="CH43" s="676"/>
      <c r="CI43" s="676"/>
      <c r="CJ43" s="676"/>
      <c r="CK43" s="676"/>
      <c r="CL43" s="676"/>
      <c r="CM43" s="676"/>
      <c r="CN43" s="676"/>
      <c r="CO43" s="676"/>
      <c r="CP43" s="676"/>
      <c r="CQ43" s="677"/>
      <c r="CR43" s="678">
        <v>
1039600</v>
      </c>
      <c r="CS43" s="697"/>
      <c r="CT43" s="697"/>
      <c r="CU43" s="697"/>
      <c r="CV43" s="697"/>
      <c r="CW43" s="697"/>
      <c r="CX43" s="697"/>
      <c r="CY43" s="698"/>
      <c r="CZ43" s="681">
        <v>
0.4</v>
      </c>
      <c r="DA43" s="699"/>
      <c r="DB43" s="699"/>
      <c r="DC43" s="700"/>
      <c r="DD43" s="684">
        <v>
1039600</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2">
      <c r="CD44" s="691" t="s">
        <v>
305</v>
      </c>
      <c r="CE44" s="692"/>
      <c r="CF44" s="675" t="s">
        <v>
357</v>
      </c>
      <c r="CG44" s="676"/>
      <c r="CH44" s="676"/>
      <c r="CI44" s="676"/>
      <c r="CJ44" s="676"/>
      <c r="CK44" s="676"/>
      <c r="CL44" s="676"/>
      <c r="CM44" s="676"/>
      <c r="CN44" s="676"/>
      <c r="CO44" s="676"/>
      <c r="CP44" s="676"/>
      <c r="CQ44" s="677"/>
      <c r="CR44" s="678">
        <v>
27081727</v>
      </c>
      <c r="CS44" s="679"/>
      <c r="CT44" s="679"/>
      <c r="CU44" s="679"/>
      <c r="CV44" s="679"/>
      <c r="CW44" s="679"/>
      <c r="CX44" s="679"/>
      <c r="CY44" s="680"/>
      <c r="CZ44" s="681">
        <v>
10.199999999999999</v>
      </c>
      <c r="DA44" s="682"/>
      <c r="DB44" s="682"/>
      <c r="DC44" s="683"/>
      <c r="DD44" s="684">
        <v>
17440437</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2">
      <c r="CD45" s="693"/>
      <c r="CE45" s="694"/>
      <c r="CF45" s="675" t="s">
        <v>
358</v>
      </c>
      <c r="CG45" s="676"/>
      <c r="CH45" s="676"/>
      <c r="CI45" s="676"/>
      <c r="CJ45" s="676"/>
      <c r="CK45" s="676"/>
      <c r="CL45" s="676"/>
      <c r="CM45" s="676"/>
      <c r="CN45" s="676"/>
      <c r="CO45" s="676"/>
      <c r="CP45" s="676"/>
      <c r="CQ45" s="677"/>
      <c r="CR45" s="678">
        <v>
2855859</v>
      </c>
      <c r="CS45" s="697"/>
      <c r="CT45" s="697"/>
      <c r="CU45" s="697"/>
      <c r="CV45" s="697"/>
      <c r="CW45" s="697"/>
      <c r="CX45" s="697"/>
      <c r="CY45" s="698"/>
      <c r="CZ45" s="681">
        <v>
1.1000000000000001</v>
      </c>
      <c r="DA45" s="699"/>
      <c r="DB45" s="699"/>
      <c r="DC45" s="700"/>
      <c r="DD45" s="684">
        <v>
658593</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2">
      <c r="B46" s="230" t="s">
        <v>
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
360</v>
      </c>
      <c r="CG46" s="676"/>
      <c r="CH46" s="676"/>
      <c r="CI46" s="676"/>
      <c r="CJ46" s="676"/>
      <c r="CK46" s="676"/>
      <c r="CL46" s="676"/>
      <c r="CM46" s="676"/>
      <c r="CN46" s="676"/>
      <c r="CO46" s="676"/>
      <c r="CP46" s="676"/>
      <c r="CQ46" s="677"/>
      <c r="CR46" s="678">
        <v>
24200871</v>
      </c>
      <c r="CS46" s="679"/>
      <c r="CT46" s="679"/>
      <c r="CU46" s="679"/>
      <c r="CV46" s="679"/>
      <c r="CW46" s="679"/>
      <c r="CX46" s="679"/>
      <c r="CY46" s="680"/>
      <c r="CZ46" s="681">
        <v>
9.1</v>
      </c>
      <c r="DA46" s="682"/>
      <c r="DB46" s="682"/>
      <c r="DC46" s="683"/>
      <c r="DD46" s="684">
        <v>
16756847</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2">
      <c r="B47" s="240" t="s">
        <v>
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
362</v>
      </c>
      <c r="CG47" s="676"/>
      <c r="CH47" s="676"/>
      <c r="CI47" s="676"/>
      <c r="CJ47" s="676"/>
      <c r="CK47" s="676"/>
      <c r="CL47" s="676"/>
      <c r="CM47" s="676"/>
      <c r="CN47" s="676"/>
      <c r="CO47" s="676"/>
      <c r="CP47" s="676"/>
      <c r="CQ47" s="677"/>
      <c r="CR47" s="678" t="s">
        <v>
229</v>
      </c>
      <c r="CS47" s="697"/>
      <c r="CT47" s="697"/>
      <c r="CU47" s="697"/>
      <c r="CV47" s="697"/>
      <c r="CW47" s="697"/>
      <c r="CX47" s="697"/>
      <c r="CY47" s="698"/>
      <c r="CZ47" s="681" t="s">
        <v>
127</v>
      </c>
      <c r="DA47" s="699"/>
      <c r="DB47" s="699"/>
      <c r="DC47" s="700"/>
      <c r="DD47" s="684" t="s">
        <v>
127</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ht="10.8" x14ac:dyDescent="0.2">
      <c r="B48" s="241" t="s">
        <v>
363</v>
      </c>
      <c r="CD48" s="695"/>
      <c r="CE48" s="696"/>
      <c r="CF48" s="675" t="s">
        <v>
364</v>
      </c>
      <c r="CG48" s="676"/>
      <c r="CH48" s="676"/>
      <c r="CI48" s="676"/>
      <c r="CJ48" s="676"/>
      <c r="CK48" s="676"/>
      <c r="CL48" s="676"/>
      <c r="CM48" s="676"/>
      <c r="CN48" s="676"/>
      <c r="CO48" s="676"/>
      <c r="CP48" s="676"/>
      <c r="CQ48" s="677"/>
      <c r="CR48" s="678" t="s">
        <v>
127</v>
      </c>
      <c r="CS48" s="679"/>
      <c r="CT48" s="679"/>
      <c r="CU48" s="679"/>
      <c r="CV48" s="679"/>
      <c r="CW48" s="679"/>
      <c r="CX48" s="679"/>
      <c r="CY48" s="680"/>
      <c r="CZ48" s="681" t="s">
        <v>
229</v>
      </c>
      <c r="DA48" s="682"/>
      <c r="DB48" s="682"/>
      <c r="DC48" s="683"/>
      <c r="DD48" s="684" t="s">
        <v>
127</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2">
      <c r="CD49" s="659" t="s">
        <v>
365</v>
      </c>
      <c r="CE49" s="660"/>
      <c r="CF49" s="660"/>
      <c r="CG49" s="660"/>
      <c r="CH49" s="660"/>
      <c r="CI49" s="660"/>
      <c r="CJ49" s="660"/>
      <c r="CK49" s="660"/>
      <c r="CL49" s="660"/>
      <c r="CM49" s="660"/>
      <c r="CN49" s="660"/>
      <c r="CO49" s="660"/>
      <c r="CP49" s="660"/>
      <c r="CQ49" s="661"/>
      <c r="CR49" s="662">
        <v>
264703844</v>
      </c>
      <c r="CS49" s="663"/>
      <c r="CT49" s="663"/>
      <c r="CU49" s="663"/>
      <c r="CV49" s="663"/>
      <c r="CW49" s="663"/>
      <c r="CX49" s="663"/>
      <c r="CY49" s="664"/>
      <c r="CZ49" s="665">
        <v>
100</v>
      </c>
      <c r="DA49" s="666"/>
      <c r="DB49" s="666"/>
      <c r="DC49" s="667"/>
      <c r="DD49" s="668">
        <v>
179680727</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xZDwGcnV+peh4Kd5zhwJjFDLDqpIhTfZdekB+ioOy0qrseB8MVCu0qje/mbD6ndAVm3Z/bFOWawM8Dyvbn+Mkw==" saltValue="x3SqlCHLLt+A/nnm+PB4J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
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11" t="s">
        <v>
367</v>
      </c>
      <c r="DK2" s="1212"/>
      <c r="DL2" s="1212"/>
      <c r="DM2" s="1212"/>
      <c r="DN2" s="1212"/>
      <c r="DO2" s="1213"/>
      <c r="DP2" s="250"/>
      <c r="DQ2" s="1211" t="s">
        <v>
368</v>
      </c>
      <c r="DR2" s="1212"/>
      <c r="DS2" s="1212"/>
      <c r="DT2" s="1212"/>
      <c r="DU2" s="1212"/>
      <c r="DV2" s="1212"/>
      <c r="DW2" s="1212"/>
      <c r="DX2" s="1212"/>
      <c r="DY2" s="1212"/>
      <c r="DZ2" s="1213"/>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64" t="s">
        <v>
369</v>
      </c>
      <c r="B4" s="1164"/>
      <c r="C4" s="1164"/>
      <c r="D4" s="1164"/>
      <c r="E4" s="1164"/>
      <c r="F4" s="1164"/>
      <c r="G4" s="1164"/>
      <c r="H4" s="1164"/>
      <c r="I4" s="1164"/>
      <c r="J4" s="1164"/>
      <c r="K4" s="1164"/>
      <c r="L4" s="1164"/>
      <c r="M4" s="1164"/>
      <c r="N4" s="1164"/>
      <c r="O4" s="1164"/>
      <c r="P4" s="1164"/>
      <c r="Q4" s="1164"/>
      <c r="R4" s="1164"/>
      <c r="S4" s="1164"/>
      <c r="T4" s="1164"/>
      <c r="U4" s="1164"/>
      <c r="V4" s="1164"/>
      <c r="W4" s="1164"/>
      <c r="X4" s="1164"/>
      <c r="Y4" s="1164"/>
      <c r="Z4" s="1164"/>
      <c r="AA4" s="1164"/>
      <c r="AB4" s="1164"/>
      <c r="AC4" s="1164"/>
      <c r="AD4" s="1164"/>
      <c r="AE4" s="1164"/>
      <c r="AF4" s="1164"/>
      <c r="AG4" s="1164"/>
      <c r="AH4" s="1164"/>
      <c r="AI4" s="1164"/>
      <c r="AJ4" s="1164"/>
      <c r="AK4" s="1164"/>
      <c r="AL4" s="1164"/>
      <c r="AM4" s="1164"/>
      <c r="AN4" s="1164"/>
      <c r="AO4" s="1164"/>
      <c r="AP4" s="1164"/>
      <c r="AQ4" s="1164"/>
      <c r="AR4" s="1164"/>
      <c r="AS4" s="1164"/>
      <c r="AT4" s="1164"/>
      <c r="AU4" s="1164"/>
      <c r="AV4" s="1164"/>
      <c r="AW4" s="1164"/>
      <c r="AX4" s="1164"/>
      <c r="AY4" s="1164"/>
      <c r="AZ4" s="253"/>
      <c r="BA4" s="253"/>
      <c r="BB4" s="253"/>
      <c r="BC4" s="253"/>
      <c r="BD4" s="253"/>
      <c r="BE4" s="254"/>
      <c r="BF4" s="254"/>
      <c r="BG4" s="254"/>
      <c r="BH4" s="254"/>
      <c r="BI4" s="254"/>
      <c r="BJ4" s="254"/>
      <c r="BK4" s="254"/>
      <c r="BL4" s="254"/>
      <c r="BM4" s="254"/>
      <c r="BN4" s="254"/>
      <c r="BO4" s="254"/>
      <c r="BP4" s="254"/>
      <c r="BQ4" s="253" t="s">
        <v>
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88" t="s">
        <v>
371</v>
      </c>
      <c r="B5" s="1089"/>
      <c r="C5" s="1089"/>
      <c r="D5" s="1089"/>
      <c r="E5" s="1089"/>
      <c r="F5" s="1089"/>
      <c r="G5" s="1089"/>
      <c r="H5" s="1089"/>
      <c r="I5" s="1089"/>
      <c r="J5" s="1089"/>
      <c r="K5" s="1089"/>
      <c r="L5" s="1089"/>
      <c r="M5" s="1089"/>
      <c r="N5" s="1089"/>
      <c r="O5" s="1089"/>
      <c r="P5" s="1090"/>
      <c r="Q5" s="1094" t="s">
        <v>
372</v>
      </c>
      <c r="R5" s="1095"/>
      <c r="S5" s="1095"/>
      <c r="T5" s="1095"/>
      <c r="U5" s="1096"/>
      <c r="V5" s="1094" t="s">
        <v>
373</v>
      </c>
      <c r="W5" s="1095"/>
      <c r="X5" s="1095"/>
      <c r="Y5" s="1095"/>
      <c r="Z5" s="1096"/>
      <c r="AA5" s="1094" t="s">
        <v>
374</v>
      </c>
      <c r="AB5" s="1095"/>
      <c r="AC5" s="1095"/>
      <c r="AD5" s="1095"/>
      <c r="AE5" s="1095"/>
      <c r="AF5" s="1214" t="s">
        <v>
375</v>
      </c>
      <c r="AG5" s="1095"/>
      <c r="AH5" s="1095"/>
      <c r="AI5" s="1095"/>
      <c r="AJ5" s="1110"/>
      <c r="AK5" s="1095" t="s">
        <v>
376</v>
      </c>
      <c r="AL5" s="1095"/>
      <c r="AM5" s="1095"/>
      <c r="AN5" s="1095"/>
      <c r="AO5" s="1096"/>
      <c r="AP5" s="1094" t="s">
        <v>
377</v>
      </c>
      <c r="AQ5" s="1095"/>
      <c r="AR5" s="1095"/>
      <c r="AS5" s="1095"/>
      <c r="AT5" s="1096"/>
      <c r="AU5" s="1094" t="s">
        <v>
378</v>
      </c>
      <c r="AV5" s="1095"/>
      <c r="AW5" s="1095"/>
      <c r="AX5" s="1095"/>
      <c r="AY5" s="1110"/>
      <c r="AZ5" s="257"/>
      <c r="BA5" s="257"/>
      <c r="BB5" s="257"/>
      <c r="BC5" s="257"/>
      <c r="BD5" s="257"/>
      <c r="BE5" s="258"/>
      <c r="BF5" s="258"/>
      <c r="BG5" s="258"/>
      <c r="BH5" s="258"/>
      <c r="BI5" s="258"/>
      <c r="BJ5" s="258"/>
      <c r="BK5" s="258"/>
      <c r="BL5" s="258"/>
      <c r="BM5" s="258"/>
      <c r="BN5" s="258"/>
      <c r="BO5" s="258"/>
      <c r="BP5" s="258"/>
      <c r="BQ5" s="1088" t="s">
        <v>
379</v>
      </c>
      <c r="BR5" s="1089"/>
      <c r="BS5" s="1089"/>
      <c r="BT5" s="1089"/>
      <c r="BU5" s="1089"/>
      <c r="BV5" s="1089"/>
      <c r="BW5" s="1089"/>
      <c r="BX5" s="1089"/>
      <c r="BY5" s="1089"/>
      <c r="BZ5" s="1089"/>
      <c r="CA5" s="1089"/>
      <c r="CB5" s="1089"/>
      <c r="CC5" s="1089"/>
      <c r="CD5" s="1089"/>
      <c r="CE5" s="1089"/>
      <c r="CF5" s="1089"/>
      <c r="CG5" s="1090"/>
      <c r="CH5" s="1094" t="s">
        <v>
380</v>
      </c>
      <c r="CI5" s="1095"/>
      <c r="CJ5" s="1095"/>
      <c r="CK5" s="1095"/>
      <c r="CL5" s="1096"/>
      <c r="CM5" s="1094" t="s">
        <v>
381</v>
      </c>
      <c r="CN5" s="1095"/>
      <c r="CO5" s="1095"/>
      <c r="CP5" s="1095"/>
      <c r="CQ5" s="1096"/>
      <c r="CR5" s="1094" t="s">
        <v>
382</v>
      </c>
      <c r="CS5" s="1095"/>
      <c r="CT5" s="1095"/>
      <c r="CU5" s="1095"/>
      <c r="CV5" s="1096"/>
      <c r="CW5" s="1094" t="s">
        <v>
383</v>
      </c>
      <c r="CX5" s="1095"/>
      <c r="CY5" s="1095"/>
      <c r="CZ5" s="1095"/>
      <c r="DA5" s="1096"/>
      <c r="DB5" s="1094" t="s">
        <v>
384</v>
      </c>
      <c r="DC5" s="1095"/>
      <c r="DD5" s="1095"/>
      <c r="DE5" s="1095"/>
      <c r="DF5" s="1096"/>
      <c r="DG5" s="1199" t="s">
        <v>
385</v>
      </c>
      <c r="DH5" s="1200"/>
      <c r="DI5" s="1200"/>
      <c r="DJ5" s="1200"/>
      <c r="DK5" s="1201"/>
      <c r="DL5" s="1199" t="s">
        <v>
386</v>
      </c>
      <c r="DM5" s="1200"/>
      <c r="DN5" s="1200"/>
      <c r="DO5" s="1200"/>
      <c r="DP5" s="1201"/>
      <c r="DQ5" s="1094" t="s">
        <v>
387</v>
      </c>
      <c r="DR5" s="1095"/>
      <c r="DS5" s="1095"/>
      <c r="DT5" s="1095"/>
      <c r="DU5" s="1096"/>
      <c r="DV5" s="1094" t="s">
        <v>
378</v>
      </c>
      <c r="DW5" s="1095"/>
      <c r="DX5" s="1095"/>
      <c r="DY5" s="1095"/>
      <c r="DZ5" s="1110"/>
      <c r="EA5" s="255"/>
    </row>
    <row r="6" spans="1:131" s="256" customFormat="1" ht="26.25" customHeight="1" thickBot="1" x14ac:dyDescent="0.25">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15"/>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202"/>
      <c r="DH6" s="1203"/>
      <c r="DI6" s="1203"/>
      <c r="DJ6" s="1203"/>
      <c r="DK6" s="1204"/>
      <c r="DL6" s="1202"/>
      <c r="DM6" s="1203"/>
      <c r="DN6" s="1203"/>
      <c r="DO6" s="1203"/>
      <c r="DP6" s="1204"/>
      <c r="DQ6" s="1097"/>
      <c r="DR6" s="1098"/>
      <c r="DS6" s="1098"/>
      <c r="DT6" s="1098"/>
      <c r="DU6" s="1099"/>
      <c r="DV6" s="1097"/>
      <c r="DW6" s="1098"/>
      <c r="DX6" s="1098"/>
      <c r="DY6" s="1098"/>
      <c r="DZ6" s="1111"/>
      <c r="EA6" s="255"/>
    </row>
    <row r="7" spans="1:131" s="256" customFormat="1" ht="26.25" customHeight="1" thickTop="1" x14ac:dyDescent="0.2">
      <c r="A7" s="259">
        <v>
1</v>
      </c>
      <c r="B7" s="1151" t="s">
        <v>
388</v>
      </c>
      <c r="C7" s="1152"/>
      <c r="D7" s="1152"/>
      <c r="E7" s="1152"/>
      <c r="F7" s="1152"/>
      <c r="G7" s="1152"/>
      <c r="H7" s="1152"/>
      <c r="I7" s="1152"/>
      <c r="J7" s="1152"/>
      <c r="K7" s="1152"/>
      <c r="L7" s="1152"/>
      <c r="M7" s="1152"/>
      <c r="N7" s="1152"/>
      <c r="O7" s="1152"/>
      <c r="P7" s="1153"/>
      <c r="Q7" s="1205">
        <v>
274223</v>
      </c>
      <c r="R7" s="1206"/>
      <c r="S7" s="1206"/>
      <c r="T7" s="1206"/>
      <c r="U7" s="1206"/>
      <c r="V7" s="1206">
        <v>
268249</v>
      </c>
      <c r="W7" s="1206"/>
      <c r="X7" s="1206"/>
      <c r="Y7" s="1206"/>
      <c r="Z7" s="1206"/>
      <c r="AA7" s="1206">
        <v>
5975</v>
      </c>
      <c r="AB7" s="1206"/>
      <c r="AC7" s="1206"/>
      <c r="AD7" s="1206"/>
      <c r="AE7" s="1207"/>
      <c r="AF7" s="1208">
        <v>
5739</v>
      </c>
      <c r="AG7" s="1209"/>
      <c r="AH7" s="1209"/>
      <c r="AI7" s="1209"/>
      <c r="AJ7" s="1210"/>
      <c r="AK7" s="1192">
        <v>
2640</v>
      </c>
      <c r="AL7" s="1193"/>
      <c r="AM7" s="1193"/>
      <c r="AN7" s="1193"/>
      <c r="AO7" s="1193"/>
      <c r="AP7" s="1193">
        <v>
56919</v>
      </c>
      <c r="AQ7" s="1193"/>
      <c r="AR7" s="1193"/>
      <c r="AS7" s="1193"/>
      <c r="AT7" s="1193"/>
      <c r="AU7" s="1194"/>
      <c r="AV7" s="1194"/>
      <c r="AW7" s="1194"/>
      <c r="AX7" s="1194"/>
      <c r="AY7" s="1195"/>
      <c r="AZ7" s="253"/>
      <c r="BA7" s="253"/>
      <c r="BB7" s="253"/>
      <c r="BC7" s="253"/>
      <c r="BD7" s="253"/>
      <c r="BE7" s="254"/>
      <c r="BF7" s="254"/>
      <c r="BG7" s="254"/>
      <c r="BH7" s="254"/>
      <c r="BI7" s="254"/>
      <c r="BJ7" s="254"/>
      <c r="BK7" s="254"/>
      <c r="BL7" s="254"/>
      <c r="BM7" s="254"/>
      <c r="BN7" s="254"/>
      <c r="BO7" s="254"/>
      <c r="BP7" s="254"/>
      <c r="BQ7" s="260">
        <v>
1</v>
      </c>
      <c r="BR7" s="261" t="s">
        <v>
570</v>
      </c>
      <c r="BS7" s="1196" t="s">
        <v>
569</v>
      </c>
      <c r="BT7" s="1197"/>
      <c r="BU7" s="1197"/>
      <c r="BV7" s="1197"/>
      <c r="BW7" s="1197"/>
      <c r="BX7" s="1197"/>
      <c r="BY7" s="1197"/>
      <c r="BZ7" s="1197"/>
      <c r="CA7" s="1197"/>
      <c r="CB7" s="1197"/>
      <c r="CC7" s="1197"/>
      <c r="CD7" s="1197"/>
      <c r="CE7" s="1197"/>
      <c r="CF7" s="1197"/>
      <c r="CG7" s="1198"/>
      <c r="CH7" s="1189">
        <v>
2</v>
      </c>
      <c r="CI7" s="1190"/>
      <c r="CJ7" s="1190"/>
      <c r="CK7" s="1190"/>
      <c r="CL7" s="1191"/>
      <c r="CM7" s="1189">
        <v>
47</v>
      </c>
      <c r="CN7" s="1190"/>
      <c r="CO7" s="1190"/>
      <c r="CP7" s="1190"/>
      <c r="CQ7" s="1191"/>
      <c r="CR7" s="1189">
        <v>
6</v>
      </c>
      <c r="CS7" s="1190"/>
      <c r="CT7" s="1190"/>
      <c r="CU7" s="1190"/>
      <c r="CV7" s="1191"/>
      <c r="CW7" s="1189" t="s">
        <v>
575</v>
      </c>
      <c r="CX7" s="1190"/>
      <c r="CY7" s="1190"/>
      <c r="CZ7" s="1190"/>
      <c r="DA7" s="1191"/>
      <c r="DB7" s="1189">
        <v>
5660</v>
      </c>
      <c r="DC7" s="1190"/>
      <c r="DD7" s="1190"/>
      <c r="DE7" s="1190"/>
      <c r="DF7" s="1191"/>
      <c r="DG7" s="1189">
        <v>
15505</v>
      </c>
      <c r="DH7" s="1190"/>
      <c r="DI7" s="1190"/>
      <c r="DJ7" s="1190"/>
      <c r="DK7" s="1191"/>
      <c r="DL7" s="1189" t="s">
        <v>
575</v>
      </c>
      <c r="DM7" s="1190"/>
      <c r="DN7" s="1190"/>
      <c r="DO7" s="1190"/>
      <c r="DP7" s="1191"/>
      <c r="DQ7" s="1189" t="s">
        <v>
575</v>
      </c>
      <c r="DR7" s="1190"/>
      <c r="DS7" s="1190"/>
      <c r="DT7" s="1190"/>
      <c r="DU7" s="1191"/>
      <c r="DV7" s="1216"/>
      <c r="DW7" s="1217"/>
      <c r="DX7" s="1217"/>
      <c r="DY7" s="1217"/>
      <c r="DZ7" s="1218"/>
      <c r="EA7" s="255"/>
    </row>
    <row r="8" spans="1:131" s="256" customFormat="1" ht="26.25" customHeight="1" x14ac:dyDescent="0.2">
      <c r="A8" s="262">
        <v>
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87"/>
      <c r="AL8" s="1188"/>
      <c r="AM8" s="1188"/>
      <c r="AN8" s="1188"/>
      <c r="AO8" s="1188"/>
      <c r="AP8" s="1188"/>
      <c r="AQ8" s="1188"/>
      <c r="AR8" s="1188"/>
      <c r="AS8" s="1188"/>
      <c r="AT8" s="1188"/>
      <c r="AU8" s="1185"/>
      <c r="AV8" s="1185"/>
      <c r="AW8" s="1185"/>
      <c r="AX8" s="1185"/>
      <c r="AY8" s="1186"/>
      <c r="AZ8" s="253"/>
      <c r="BA8" s="253"/>
      <c r="BB8" s="253"/>
      <c r="BC8" s="253"/>
      <c r="BD8" s="253"/>
      <c r="BE8" s="254"/>
      <c r="BF8" s="254"/>
      <c r="BG8" s="254"/>
      <c r="BH8" s="254"/>
      <c r="BI8" s="254"/>
      <c r="BJ8" s="254"/>
      <c r="BK8" s="254"/>
      <c r="BL8" s="254"/>
      <c r="BM8" s="254"/>
      <c r="BN8" s="254"/>
      <c r="BO8" s="254"/>
      <c r="BP8" s="254"/>
      <c r="BQ8" s="263">
        <v>
2</v>
      </c>
      <c r="BR8" s="264"/>
      <c r="BS8" s="1107" t="s">
        <v>
571</v>
      </c>
      <c r="BT8" s="1108"/>
      <c r="BU8" s="1108"/>
      <c r="BV8" s="1108"/>
      <c r="BW8" s="1108"/>
      <c r="BX8" s="1108"/>
      <c r="BY8" s="1108"/>
      <c r="BZ8" s="1108"/>
      <c r="CA8" s="1108"/>
      <c r="CB8" s="1108"/>
      <c r="CC8" s="1108"/>
      <c r="CD8" s="1108"/>
      <c r="CE8" s="1108"/>
      <c r="CF8" s="1108"/>
      <c r="CG8" s="1109"/>
      <c r="CH8" s="1082">
        <v>
-27</v>
      </c>
      <c r="CI8" s="1083"/>
      <c r="CJ8" s="1083"/>
      <c r="CK8" s="1083"/>
      <c r="CL8" s="1084"/>
      <c r="CM8" s="1082">
        <v>
846</v>
      </c>
      <c r="CN8" s="1083"/>
      <c r="CO8" s="1083"/>
      <c r="CP8" s="1083"/>
      <c r="CQ8" s="1084"/>
      <c r="CR8" s="1082">
        <v>
210</v>
      </c>
      <c r="CS8" s="1083"/>
      <c r="CT8" s="1083"/>
      <c r="CU8" s="1083"/>
      <c r="CV8" s="1084"/>
      <c r="CW8" s="1082">
        <v>
174</v>
      </c>
      <c r="CX8" s="1083"/>
      <c r="CY8" s="1083"/>
      <c r="CZ8" s="1083"/>
      <c r="DA8" s="1084"/>
      <c r="DB8" s="1082" t="s">
        <v>
575</v>
      </c>
      <c r="DC8" s="1083"/>
      <c r="DD8" s="1083"/>
      <c r="DE8" s="1083"/>
      <c r="DF8" s="1084"/>
      <c r="DG8" s="1082" t="s">
        <v>
575</v>
      </c>
      <c r="DH8" s="1083"/>
      <c r="DI8" s="1083"/>
      <c r="DJ8" s="1083"/>
      <c r="DK8" s="1084"/>
      <c r="DL8" s="1082" t="s">
        <v>
575</v>
      </c>
      <c r="DM8" s="1083"/>
      <c r="DN8" s="1083"/>
      <c r="DO8" s="1083"/>
      <c r="DP8" s="1084"/>
      <c r="DQ8" s="1082" t="s">
        <v>
575</v>
      </c>
      <c r="DR8" s="1083"/>
      <c r="DS8" s="1083"/>
      <c r="DT8" s="1083"/>
      <c r="DU8" s="1084"/>
      <c r="DV8" s="1085"/>
      <c r="DW8" s="1086"/>
      <c r="DX8" s="1086"/>
      <c r="DY8" s="1086"/>
      <c r="DZ8" s="1087"/>
      <c r="EA8" s="255"/>
    </row>
    <row r="9" spans="1:131" s="256" customFormat="1" ht="26.25" customHeight="1" x14ac:dyDescent="0.2">
      <c r="A9" s="262">
        <v>
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87"/>
      <c r="AL9" s="1188"/>
      <c r="AM9" s="1188"/>
      <c r="AN9" s="1188"/>
      <c r="AO9" s="1188"/>
      <c r="AP9" s="1188"/>
      <c r="AQ9" s="1188"/>
      <c r="AR9" s="1188"/>
      <c r="AS9" s="1188"/>
      <c r="AT9" s="1188"/>
      <c r="AU9" s="1185"/>
      <c r="AV9" s="1185"/>
      <c r="AW9" s="1185"/>
      <c r="AX9" s="1185"/>
      <c r="AY9" s="1186"/>
      <c r="AZ9" s="253"/>
      <c r="BA9" s="253"/>
      <c r="BB9" s="253"/>
      <c r="BC9" s="253"/>
      <c r="BD9" s="253"/>
      <c r="BE9" s="254"/>
      <c r="BF9" s="254"/>
      <c r="BG9" s="254"/>
      <c r="BH9" s="254"/>
      <c r="BI9" s="254"/>
      <c r="BJ9" s="254"/>
      <c r="BK9" s="254"/>
      <c r="BL9" s="254"/>
      <c r="BM9" s="254"/>
      <c r="BN9" s="254"/>
      <c r="BO9" s="254"/>
      <c r="BP9" s="254"/>
      <c r="BQ9" s="263">
        <v>
3</v>
      </c>
      <c r="BR9" s="264"/>
      <c r="BS9" s="1107" t="s">
        <v>
572</v>
      </c>
      <c r="BT9" s="1108"/>
      <c r="BU9" s="1108"/>
      <c r="BV9" s="1108"/>
      <c r="BW9" s="1108"/>
      <c r="BX9" s="1108"/>
      <c r="BY9" s="1108"/>
      <c r="BZ9" s="1108"/>
      <c r="CA9" s="1108"/>
      <c r="CB9" s="1108"/>
      <c r="CC9" s="1108"/>
      <c r="CD9" s="1108"/>
      <c r="CE9" s="1108"/>
      <c r="CF9" s="1108"/>
      <c r="CG9" s="1109"/>
      <c r="CH9" s="1082">
        <v>
-11</v>
      </c>
      <c r="CI9" s="1083"/>
      <c r="CJ9" s="1083"/>
      <c r="CK9" s="1083"/>
      <c r="CL9" s="1084"/>
      <c r="CM9" s="1082">
        <v>
193</v>
      </c>
      <c r="CN9" s="1083"/>
      <c r="CO9" s="1083"/>
      <c r="CP9" s="1083"/>
      <c r="CQ9" s="1084"/>
      <c r="CR9" s="1082">
        <v>
110</v>
      </c>
      <c r="CS9" s="1083"/>
      <c r="CT9" s="1083"/>
      <c r="CU9" s="1083"/>
      <c r="CV9" s="1084"/>
      <c r="CW9" s="1082">
        <v>
131</v>
      </c>
      <c r="CX9" s="1083"/>
      <c r="CY9" s="1083"/>
      <c r="CZ9" s="1083"/>
      <c r="DA9" s="1084"/>
      <c r="DB9" s="1082" t="s">
        <v>
575</v>
      </c>
      <c r="DC9" s="1083"/>
      <c r="DD9" s="1083"/>
      <c r="DE9" s="1083"/>
      <c r="DF9" s="1084"/>
      <c r="DG9" s="1082" t="s">
        <v>
575</v>
      </c>
      <c r="DH9" s="1083"/>
      <c r="DI9" s="1083"/>
      <c r="DJ9" s="1083"/>
      <c r="DK9" s="1084"/>
      <c r="DL9" s="1082" t="s">
        <v>
575</v>
      </c>
      <c r="DM9" s="1083"/>
      <c r="DN9" s="1083"/>
      <c r="DO9" s="1083"/>
      <c r="DP9" s="1084"/>
      <c r="DQ9" s="1082" t="s">
        <v>
575</v>
      </c>
      <c r="DR9" s="1083"/>
      <c r="DS9" s="1083"/>
      <c r="DT9" s="1083"/>
      <c r="DU9" s="1084"/>
      <c r="DV9" s="1085"/>
      <c r="DW9" s="1086"/>
      <c r="DX9" s="1086"/>
      <c r="DY9" s="1086"/>
      <c r="DZ9" s="1087"/>
      <c r="EA9" s="255"/>
    </row>
    <row r="10" spans="1:131" s="256" customFormat="1" ht="26.25" customHeight="1" x14ac:dyDescent="0.2">
      <c r="A10" s="262">
        <v>
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87"/>
      <c r="AL10" s="1188"/>
      <c r="AM10" s="1188"/>
      <c r="AN10" s="1188"/>
      <c r="AO10" s="1188"/>
      <c r="AP10" s="1188"/>
      <c r="AQ10" s="1188"/>
      <c r="AR10" s="1188"/>
      <c r="AS10" s="1188"/>
      <c r="AT10" s="1188"/>
      <c r="AU10" s="1185"/>
      <c r="AV10" s="1185"/>
      <c r="AW10" s="1185"/>
      <c r="AX10" s="1185"/>
      <c r="AY10" s="1186"/>
      <c r="AZ10" s="253"/>
      <c r="BA10" s="253"/>
      <c r="BB10" s="253"/>
      <c r="BC10" s="253"/>
      <c r="BD10" s="253"/>
      <c r="BE10" s="254"/>
      <c r="BF10" s="254"/>
      <c r="BG10" s="254"/>
      <c r="BH10" s="254"/>
      <c r="BI10" s="254"/>
      <c r="BJ10" s="254"/>
      <c r="BK10" s="254"/>
      <c r="BL10" s="254"/>
      <c r="BM10" s="254"/>
      <c r="BN10" s="254"/>
      <c r="BO10" s="254"/>
      <c r="BP10" s="254"/>
      <c r="BQ10" s="263">
        <v>
4</v>
      </c>
      <c r="BR10" s="264"/>
      <c r="BS10" s="1107" t="s">
        <v>
573</v>
      </c>
      <c r="BT10" s="1108"/>
      <c r="BU10" s="1108"/>
      <c r="BV10" s="1108"/>
      <c r="BW10" s="1108"/>
      <c r="BX10" s="1108"/>
      <c r="BY10" s="1108"/>
      <c r="BZ10" s="1108"/>
      <c r="CA10" s="1108"/>
      <c r="CB10" s="1108"/>
      <c r="CC10" s="1108"/>
      <c r="CD10" s="1108"/>
      <c r="CE10" s="1108"/>
      <c r="CF10" s="1108"/>
      <c r="CG10" s="1109"/>
      <c r="CH10" s="1082">
        <v>
0</v>
      </c>
      <c r="CI10" s="1083"/>
      <c r="CJ10" s="1083"/>
      <c r="CK10" s="1083"/>
      <c r="CL10" s="1084"/>
      <c r="CM10" s="1082">
        <v>
12</v>
      </c>
      <c r="CN10" s="1083"/>
      <c r="CO10" s="1083"/>
      <c r="CP10" s="1083"/>
      <c r="CQ10" s="1084"/>
      <c r="CR10" s="1082">
        <v>
5</v>
      </c>
      <c r="CS10" s="1083"/>
      <c r="CT10" s="1083"/>
      <c r="CU10" s="1083"/>
      <c r="CV10" s="1084"/>
      <c r="CW10" s="1082" t="s">
        <v>
575</v>
      </c>
      <c r="CX10" s="1083"/>
      <c r="CY10" s="1083"/>
      <c r="CZ10" s="1083"/>
      <c r="DA10" s="1084"/>
      <c r="DB10" s="1082" t="s">
        <v>
575</v>
      </c>
      <c r="DC10" s="1083"/>
      <c r="DD10" s="1083"/>
      <c r="DE10" s="1083"/>
      <c r="DF10" s="1084"/>
      <c r="DG10" s="1082" t="s">
        <v>
575</v>
      </c>
      <c r="DH10" s="1083"/>
      <c r="DI10" s="1083"/>
      <c r="DJ10" s="1083"/>
      <c r="DK10" s="1084"/>
      <c r="DL10" s="1082" t="s">
        <v>
575</v>
      </c>
      <c r="DM10" s="1083"/>
      <c r="DN10" s="1083"/>
      <c r="DO10" s="1083"/>
      <c r="DP10" s="1084"/>
      <c r="DQ10" s="1082" t="s">
        <v>
575</v>
      </c>
      <c r="DR10" s="1083"/>
      <c r="DS10" s="1083"/>
      <c r="DT10" s="1083"/>
      <c r="DU10" s="1084"/>
      <c r="DV10" s="1085"/>
      <c r="DW10" s="1086"/>
      <c r="DX10" s="1086"/>
      <c r="DY10" s="1086"/>
      <c r="DZ10" s="1087"/>
      <c r="EA10" s="255"/>
    </row>
    <row r="11" spans="1:131" s="256" customFormat="1" ht="26.25" customHeight="1" x14ac:dyDescent="0.2">
      <c r="A11" s="262">
        <v>
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87"/>
      <c r="AL11" s="1188"/>
      <c r="AM11" s="1188"/>
      <c r="AN11" s="1188"/>
      <c r="AO11" s="1188"/>
      <c r="AP11" s="1188"/>
      <c r="AQ11" s="1188"/>
      <c r="AR11" s="1188"/>
      <c r="AS11" s="1188"/>
      <c r="AT11" s="1188"/>
      <c r="AU11" s="1185"/>
      <c r="AV11" s="1185"/>
      <c r="AW11" s="1185"/>
      <c r="AX11" s="1185"/>
      <c r="AY11" s="1186"/>
      <c r="AZ11" s="253"/>
      <c r="BA11" s="253"/>
      <c r="BB11" s="253"/>
      <c r="BC11" s="253"/>
      <c r="BD11" s="253"/>
      <c r="BE11" s="254"/>
      <c r="BF11" s="254"/>
      <c r="BG11" s="254"/>
      <c r="BH11" s="254"/>
      <c r="BI11" s="254"/>
      <c r="BJ11" s="254"/>
      <c r="BK11" s="254"/>
      <c r="BL11" s="254"/>
      <c r="BM11" s="254"/>
      <c r="BN11" s="254"/>
      <c r="BO11" s="254"/>
      <c r="BP11" s="254"/>
      <c r="BQ11" s="263">
        <v>
5</v>
      </c>
      <c r="BR11" s="264"/>
      <c r="BS11" s="1107" t="s">
        <v>
574</v>
      </c>
      <c r="BT11" s="1108"/>
      <c r="BU11" s="1108"/>
      <c r="BV11" s="1108"/>
      <c r="BW11" s="1108"/>
      <c r="BX11" s="1108"/>
      <c r="BY11" s="1108"/>
      <c r="BZ11" s="1108"/>
      <c r="CA11" s="1108"/>
      <c r="CB11" s="1108"/>
      <c r="CC11" s="1108"/>
      <c r="CD11" s="1108"/>
      <c r="CE11" s="1108"/>
      <c r="CF11" s="1108"/>
      <c r="CG11" s="1109"/>
      <c r="CH11" s="1082">
        <v>
-4</v>
      </c>
      <c r="CI11" s="1083"/>
      <c r="CJ11" s="1083"/>
      <c r="CK11" s="1083"/>
      <c r="CL11" s="1084"/>
      <c r="CM11" s="1082">
        <v>
144</v>
      </c>
      <c r="CN11" s="1083"/>
      <c r="CO11" s="1083"/>
      <c r="CP11" s="1083"/>
      <c r="CQ11" s="1084"/>
      <c r="CR11" s="1082">
        <v>
91</v>
      </c>
      <c r="CS11" s="1083"/>
      <c r="CT11" s="1083"/>
      <c r="CU11" s="1083"/>
      <c r="CV11" s="1084"/>
      <c r="CW11" s="1082">
        <v>
249</v>
      </c>
      <c r="CX11" s="1083"/>
      <c r="CY11" s="1083"/>
      <c r="CZ11" s="1083"/>
      <c r="DA11" s="1084"/>
      <c r="DB11" s="1082" t="s">
        <v>
575</v>
      </c>
      <c r="DC11" s="1083"/>
      <c r="DD11" s="1083"/>
      <c r="DE11" s="1083"/>
      <c r="DF11" s="1084"/>
      <c r="DG11" s="1082" t="s">
        <v>
575</v>
      </c>
      <c r="DH11" s="1083"/>
      <c r="DI11" s="1083"/>
      <c r="DJ11" s="1083"/>
      <c r="DK11" s="1084"/>
      <c r="DL11" s="1082" t="s">
        <v>
575</v>
      </c>
      <c r="DM11" s="1083"/>
      <c r="DN11" s="1083"/>
      <c r="DO11" s="1083"/>
      <c r="DP11" s="1084"/>
      <c r="DQ11" s="1082" t="s">
        <v>
575</v>
      </c>
      <c r="DR11" s="1083"/>
      <c r="DS11" s="1083"/>
      <c r="DT11" s="1083"/>
      <c r="DU11" s="1084"/>
      <c r="DV11" s="1085"/>
      <c r="DW11" s="1086"/>
      <c r="DX11" s="1086"/>
      <c r="DY11" s="1086"/>
      <c r="DZ11" s="1087"/>
      <c r="EA11" s="255"/>
    </row>
    <row r="12" spans="1:131" s="256" customFormat="1" ht="26.25" customHeight="1" x14ac:dyDescent="0.2">
      <c r="A12" s="262">
        <v>
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87"/>
      <c r="AL12" s="1188"/>
      <c r="AM12" s="1188"/>
      <c r="AN12" s="1188"/>
      <c r="AO12" s="1188"/>
      <c r="AP12" s="1188"/>
      <c r="AQ12" s="1188"/>
      <c r="AR12" s="1188"/>
      <c r="AS12" s="1188"/>
      <c r="AT12" s="1188"/>
      <c r="AU12" s="1185"/>
      <c r="AV12" s="1185"/>
      <c r="AW12" s="1185"/>
      <c r="AX12" s="1185"/>
      <c r="AY12" s="1186"/>
      <c r="AZ12" s="253"/>
      <c r="BA12" s="253"/>
      <c r="BB12" s="253"/>
      <c r="BC12" s="253"/>
      <c r="BD12" s="253"/>
      <c r="BE12" s="254"/>
      <c r="BF12" s="254"/>
      <c r="BG12" s="254"/>
      <c r="BH12" s="254"/>
      <c r="BI12" s="254"/>
      <c r="BJ12" s="254"/>
      <c r="BK12" s="254"/>
      <c r="BL12" s="254"/>
      <c r="BM12" s="254"/>
      <c r="BN12" s="254"/>
      <c r="BO12" s="254"/>
      <c r="BP12" s="254"/>
      <c r="BQ12" s="263">
        <v>
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2">
      <c r="A13" s="262">
        <v>
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87"/>
      <c r="AL13" s="1188"/>
      <c r="AM13" s="1188"/>
      <c r="AN13" s="1188"/>
      <c r="AO13" s="1188"/>
      <c r="AP13" s="1188"/>
      <c r="AQ13" s="1188"/>
      <c r="AR13" s="1188"/>
      <c r="AS13" s="1188"/>
      <c r="AT13" s="1188"/>
      <c r="AU13" s="1185"/>
      <c r="AV13" s="1185"/>
      <c r="AW13" s="1185"/>
      <c r="AX13" s="1185"/>
      <c r="AY13" s="1186"/>
      <c r="AZ13" s="253"/>
      <c r="BA13" s="253"/>
      <c r="BB13" s="253"/>
      <c r="BC13" s="253"/>
      <c r="BD13" s="253"/>
      <c r="BE13" s="254"/>
      <c r="BF13" s="254"/>
      <c r="BG13" s="254"/>
      <c r="BH13" s="254"/>
      <c r="BI13" s="254"/>
      <c r="BJ13" s="254"/>
      <c r="BK13" s="254"/>
      <c r="BL13" s="254"/>
      <c r="BM13" s="254"/>
      <c r="BN13" s="254"/>
      <c r="BO13" s="254"/>
      <c r="BP13" s="254"/>
      <c r="BQ13" s="263">
        <v>
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2">
      <c r="A14" s="262">
        <v>
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87"/>
      <c r="AL14" s="1188"/>
      <c r="AM14" s="1188"/>
      <c r="AN14" s="1188"/>
      <c r="AO14" s="1188"/>
      <c r="AP14" s="1188"/>
      <c r="AQ14" s="1188"/>
      <c r="AR14" s="1188"/>
      <c r="AS14" s="1188"/>
      <c r="AT14" s="1188"/>
      <c r="AU14" s="1185"/>
      <c r="AV14" s="1185"/>
      <c r="AW14" s="1185"/>
      <c r="AX14" s="1185"/>
      <c r="AY14" s="1186"/>
      <c r="AZ14" s="253"/>
      <c r="BA14" s="253"/>
      <c r="BB14" s="253"/>
      <c r="BC14" s="253"/>
      <c r="BD14" s="253"/>
      <c r="BE14" s="254"/>
      <c r="BF14" s="254"/>
      <c r="BG14" s="254"/>
      <c r="BH14" s="254"/>
      <c r="BI14" s="254"/>
      <c r="BJ14" s="254"/>
      <c r="BK14" s="254"/>
      <c r="BL14" s="254"/>
      <c r="BM14" s="254"/>
      <c r="BN14" s="254"/>
      <c r="BO14" s="254"/>
      <c r="BP14" s="254"/>
      <c r="BQ14" s="263">
        <v>
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2">
      <c r="A15" s="262">
        <v>
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87"/>
      <c r="AL15" s="1188"/>
      <c r="AM15" s="1188"/>
      <c r="AN15" s="1188"/>
      <c r="AO15" s="1188"/>
      <c r="AP15" s="1188"/>
      <c r="AQ15" s="1188"/>
      <c r="AR15" s="1188"/>
      <c r="AS15" s="1188"/>
      <c r="AT15" s="1188"/>
      <c r="AU15" s="1185"/>
      <c r="AV15" s="1185"/>
      <c r="AW15" s="1185"/>
      <c r="AX15" s="1185"/>
      <c r="AY15" s="1186"/>
      <c r="AZ15" s="253"/>
      <c r="BA15" s="253"/>
      <c r="BB15" s="253"/>
      <c r="BC15" s="253"/>
      <c r="BD15" s="253"/>
      <c r="BE15" s="254"/>
      <c r="BF15" s="254"/>
      <c r="BG15" s="254"/>
      <c r="BH15" s="254"/>
      <c r="BI15" s="254"/>
      <c r="BJ15" s="254"/>
      <c r="BK15" s="254"/>
      <c r="BL15" s="254"/>
      <c r="BM15" s="254"/>
      <c r="BN15" s="254"/>
      <c r="BO15" s="254"/>
      <c r="BP15" s="254"/>
      <c r="BQ15" s="263">
        <v>
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2">
      <c r="A16" s="262">
        <v>
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87"/>
      <c r="AL16" s="1188"/>
      <c r="AM16" s="1188"/>
      <c r="AN16" s="1188"/>
      <c r="AO16" s="1188"/>
      <c r="AP16" s="1188"/>
      <c r="AQ16" s="1188"/>
      <c r="AR16" s="1188"/>
      <c r="AS16" s="1188"/>
      <c r="AT16" s="1188"/>
      <c r="AU16" s="1185"/>
      <c r="AV16" s="1185"/>
      <c r="AW16" s="1185"/>
      <c r="AX16" s="1185"/>
      <c r="AY16" s="1186"/>
      <c r="AZ16" s="253"/>
      <c r="BA16" s="253"/>
      <c r="BB16" s="253"/>
      <c r="BC16" s="253"/>
      <c r="BD16" s="253"/>
      <c r="BE16" s="254"/>
      <c r="BF16" s="254"/>
      <c r="BG16" s="254"/>
      <c r="BH16" s="254"/>
      <c r="BI16" s="254"/>
      <c r="BJ16" s="254"/>
      <c r="BK16" s="254"/>
      <c r="BL16" s="254"/>
      <c r="BM16" s="254"/>
      <c r="BN16" s="254"/>
      <c r="BO16" s="254"/>
      <c r="BP16" s="254"/>
      <c r="BQ16" s="263">
        <v>
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2">
      <c r="A17" s="262">
        <v>
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87"/>
      <c r="AL17" s="1188"/>
      <c r="AM17" s="1188"/>
      <c r="AN17" s="1188"/>
      <c r="AO17" s="1188"/>
      <c r="AP17" s="1188"/>
      <c r="AQ17" s="1188"/>
      <c r="AR17" s="1188"/>
      <c r="AS17" s="1188"/>
      <c r="AT17" s="1188"/>
      <c r="AU17" s="1185"/>
      <c r="AV17" s="1185"/>
      <c r="AW17" s="1185"/>
      <c r="AX17" s="1185"/>
      <c r="AY17" s="1186"/>
      <c r="AZ17" s="253"/>
      <c r="BA17" s="253"/>
      <c r="BB17" s="253"/>
      <c r="BC17" s="253"/>
      <c r="BD17" s="253"/>
      <c r="BE17" s="254"/>
      <c r="BF17" s="254"/>
      <c r="BG17" s="254"/>
      <c r="BH17" s="254"/>
      <c r="BI17" s="254"/>
      <c r="BJ17" s="254"/>
      <c r="BK17" s="254"/>
      <c r="BL17" s="254"/>
      <c r="BM17" s="254"/>
      <c r="BN17" s="254"/>
      <c r="BO17" s="254"/>
      <c r="BP17" s="254"/>
      <c r="BQ17" s="263">
        <v>
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2">
      <c r="A18" s="262">
        <v>
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87"/>
      <c r="AL18" s="1188"/>
      <c r="AM18" s="1188"/>
      <c r="AN18" s="1188"/>
      <c r="AO18" s="1188"/>
      <c r="AP18" s="1188"/>
      <c r="AQ18" s="1188"/>
      <c r="AR18" s="1188"/>
      <c r="AS18" s="1188"/>
      <c r="AT18" s="1188"/>
      <c r="AU18" s="1185"/>
      <c r="AV18" s="1185"/>
      <c r="AW18" s="1185"/>
      <c r="AX18" s="1185"/>
      <c r="AY18" s="1186"/>
      <c r="AZ18" s="253"/>
      <c r="BA18" s="253"/>
      <c r="BB18" s="253"/>
      <c r="BC18" s="253"/>
      <c r="BD18" s="253"/>
      <c r="BE18" s="254"/>
      <c r="BF18" s="254"/>
      <c r="BG18" s="254"/>
      <c r="BH18" s="254"/>
      <c r="BI18" s="254"/>
      <c r="BJ18" s="254"/>
      <c r="BK18" s="254"/>
      <c r="BL18" s="254"/>
      <c r="BM18" s="254"/>
      <c r="BN18" s="254"/>
      <c r="BO18" s="254"/>
      <c r="BP18" s="254"/>
      <c r="BQ18" s="263">
        <v>
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2">
      <c r="A19" s="262">
        <v>
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87"/>
      <c r="AL19" s="1188"/>
      <c r="AM19" s="1188"/>
      <c r="AN19" s="1188"/>
      <c r="AO19" s="1188"/>
      <c r="AP19" s="1188"/>
      <c r="AQ19" s="1188"/>
      <c r="AR19" s="1188"/>
      <c r="AS19" s="1188"/>
      <c r="AT19" s="1188"/>
      <c r="AU19" s="1185"/>
      <c r="AV19" s="1185"/>
      <c r="AW19" s="1185"/>
      <c r="AX19" s="1185"/>
      <c r="AY19" s="1186"/>
      <c r="AZ19" s="253"/>
      <c r="BA19" s="253"/>
      <c r="BB19" s="253"/>
      <c r="BC19" s="253"/>
      <c r="BD19" s="253"/>
      <c r="BE19" s="254"/>
      <c r="BF19" s="254"/>
      <c r="BG19" s="254"/>
      <c r="BH19" s="254"/>
      <c r="BI19" s="254"/>
      <c r="BJ19" s="254"/>
      <c r="BK19" s="254"/>
      <c r="BL19" s="254"/>
      <c r="BM19" s="254"/>
      <c r="BN19" s="254"/>
      <c r="BO19" s="254"/>
      <c r="BP19" s="254"/>
      <c r="BQ19" s="263">
        <v>
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2">
      <c r="A20" s="262">
        <v>
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87"/>
      <c r="AL20" s="1188"/>
      <c r="AM20" s="1188"/>
      <c r="AN20" s="1188"/>
      <c r="AO20" s="1188"/>
      <c r="AP20" s="1188"/>
      <c r="AQ20" s="1188"/>
      <c r="AR20" s="1188"/>
      <c r="AS20" s="1188"/>
      <c r="AT20" s="1188"/>
      <c r="AU20" s="1185"/>
      <c r="AV20" s="1185"/>
      <c r="AW20" s="1185"/>
      <c r="AX20" s="1185"/>
      <c r="AY20" s="1186"/>
      <c r="AZ20" s="253"/>
      <c r="BA20" s="253"/>
      <c r="BB20" s="253"/>
      <c r="BC20" s="253"/>
      <c r="BD20" s="253"/>
      <c r="BE20" s="254"/>
      <c r="BF20" s="254"/>
      <c r="BG20" s="254"/>
      <c r="BH20" s="254"/>
      <c r="BI20" s="254"/>
      <c r="BJ20" s="254"/>
      <c r="BK20" s="254"/>
      <c r="BL20" s="254"/>
      <c r="BM20" s="254"/>
      <c r="BN20" s="254"/>
      <c r="BO20" s="254"/>
      <c r="BP20" s="254"/>
      <c r="BQ20" s="263">
        <v>
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5">
      <c r="A21" s="262">
        <v>
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87"/>
      <c r="AL21" s="1188"/>
      <c r="AM21" s="1188"/>
      <c r="AN21" s="1188"/>
      <c r="AO21" s="1188"/>
      <c r="AP21" s="1188"/>
      <c r="AQ21" s="1188"/>
      <c r="AR21" s="1188"/>
      <c r="AS21" s="1188"/>
      <c r="AT21" s="1188"/>
      <c r="AU21" s="1185"/>
      <c r="AV21" s="1185"/>
      <c r="AW21" s="1185"/>
      <c r="AX21" s="1185"/>
      <c r="AY21" s="1186"/>
      <c r="AZ21" s="253"/>
      <c r="BA21" s="253"/>
      <c r="BB21" s="253"/>
      <c r="BC21" s="253"/>
      <c r="BD21" s="253"/>
      <c r="BE21" s="254"/>
      <c r="BF21" s="254"/>
      <c r="BG21" s="254"/>
      <c r="BH21" s="254"/>
      <c r="BI21" s="254"/>
      <c r="BJ21" s="254"/>
      <c r="BK21" s="254"/>
      <c r="BL21" s="254"/>
      <c r="BM21" s="254"/>
      <c r="BN21" s="254"/>
      <c r="BO21" s="254"/>
      <c r="BP21" s="254"/>
      <c r="BQ21" s="263">
        <v>
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2">
      <c r="A22" s="262">
        <v>
16</v>
      </c>
      <c r="B22" s="1130"/>
      <c r="C22" s="1131"/>
      <c r="D22" s="1131"/>
      <c r="E22" s="1131"/>
      <c r="F22" s="1131"/>
      <c r="G22" s="1131"/>
      <c r="H22" s="1131"/>
      <c r="I22" s="1131"/>
      <c r="J22" s="1131"/>
      <c r="K22" s="1131"/>
      <c r="L22" s="1131"/>
      <c r="M22" s="1131"/>
      <c r="N22" s="1131"/>
      <c r="O22" s="1131"/>
      <c r="P22" s="1132"/>
      <c r="Q22" s="1182"/>
      <c r="R22" s="1183"/>
      <c r="S22" s="1183"/>
      <c r="T22" s="1183"/>
      <c r="U22" s="1183"/>
      <c r="V22" s="1183"/>
      <c r="W22" s="1183"/>
      <c r="X22" s="1183"/>
      <c r="Y22" s="1183"/>
      <c r="Z22" s="1183"/>
      <c r="AA22" s="1183"/>
      <c r="AB22" s="1183"/>
      <c r="AC22" s="1183"/>
      <c r="AD22" s="1183"/>
      <c r="AE22" s="1184"/>
      <c r="AF22" s="1112"/>
      <c r="AG22" s="1113"/>
      <c r="AH22" s="1113"/>
      <c r="AI22" s="1113"/>
      <c r="AJ22" s="1114"/>
      <c r="AK22" s="1178"/>
      <c r="AL22" s="1179"/>
      <c r="AM22" s="1179"/>
      <c r="AN22" s="1179"/>
      <c r="AO22" s="1179"/>
      <c r="AP22" s="1179"/>
      <c r="AQ22" s="1179"/>
      <c r="AR22" s="1179"/>
      <c r="AS22" s="1179"/>
      <c r="AT22" s="1179"/>
      <c r="AU22" s="1180"/>
      <c r="AV22" s="1180"/>
      <c r="AW22" s="1180"/>
      <c r="AX22" s="1180"/>
      <c r="AY22" s="1181"/>
      <c r="AZ22" s="1128" t="s">
        <v>
389</v>
      </c>
      <c r="BA22" s="1128"/>
      <c r="BB22" s="1128"/>
      <c r="BC22" s="1128"/>
      <c r="BD22" s="1129"/>
      <c r="BE22" s="254"/>
      <c r="BF22" s="254"/>
      <c r="BG22" s="254"/>
      <c r="BH22" s="254"/>
      <c r="BI22" s="254"/>
      <c r="BJ22" s="254"/>
      <c r="BK22" s="254"/>
      <c r="BL22" s="254"/>
      <c r="BM22" s="254"/>
      <c r="BN22" s="254"/>
      <c r="BO22" s="254"/>
      <c r="BP22" s="254"/>
      <c r="BQ22" s="263">
        <v>
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5">
      <c r="A23" s="265" t="s">
        <v>
390</v>
      </c>
      <c r="B23" s="1037" t="s">
        <v>
391</v>
      </c>
      <c r="C23" s="1038"/>
      <c r="D23" s="1038"/>
      <c r="E23" s="1038"/>
      <c r="F23" s="1038"/>
      <c r="G23" s="1038"/>
      <c r="H23" s="1038"/>
      <c r="I23" s="1038"/>
      <c r="J23" s="1038"/>
      <c r="K23" s="1038"/>
      <c r="L23" s="1038"/>
      <c r="M23" s="1038"/>
      <c r="N23" s="1038"/>
      <c r="O23" s="1038"/>
      <c r="P23" s="1039"/>
      <c r="Q23" s="1169"/>
      <c r="R23" s="1170"/>
      <c r="S23" s="1170"/>
      <c r="T23" s="1170"/>
      <c r="U23" s="1170"/>
      <c r="V23" s="1170"/>
      <c r="W23" s="1170"/>
      <c r="X23" s="1170"/>
      <c r="Y23" s="1170"/>
      <c r="Z23" s="1170"/>
      <c r="AA23" s="1170"/>
      <c r="AB23" s="1170"/>
      <c r="AC23" s="1170"/>
      <c r="AD23" s="1170"/>
      <c r="AE23" s="1171"/>
      <c r="AF23" s="1172">
        <v>
5739</v>
      </c>
      <c r="AG23" s="1170"/>
      <c r="AH23" s="1170"/>
      <c r="AI23" s="1170"/>
      <c r="AJ23" s="1173"/>
      <c r="AK23" s="1174"/>
      <c r="AL23" s="1175"/>
      <c r="AM23" s="1175"/>
      <c r="AN23" s="1175"/>
      <c r="AO23" s="1175"/>
      <c r="AP23" s="1170"/>
      <c r="AQ23" s="1170"/>
      <c r="AR23" s="1170"/>
      <c r="AS23" s="1170"/>
      <c r="AT23" s="1170"/>
      <c r="AU23" s="1176"/>
      <c r="AV23" s="1176"/>
      <c r="AW23" s="1176"/>
      <c r="AX23" s="1176"/>
      <c r="AY23" s="1177"/>
      <c r="AZ23" s="1166" t="s">
        <v>
127</v>
      </c>
      <c r="BA23" s="1167"/>
      <c r="BB23" s="1167"/>
      <c r="BC23" s="1167"/>
      <c r="BD23" s="1168"/>
      <c r="BE23" s="254"/>
      <c r="BF23" s="254"/>
      <c r="BG23" s="254"/>
      <c r="BH23" s="254"/>
      <c r="BI23" s="254"/>
      <c r="BJ23" s="254"/>
      <c r="BK23" s="254"/>
      <c r="BL23" s="254"/>
      <c r="BM23" s="254"/>
      <c r="BN23" s="254"/>
      <c r="BO23" s="254"/>
      <c r="BP23" s="254"/>
      <c r="BQ23" s="263">
        <v>
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2">
      <c r="A24" s="1165" t="s">
        <v>
392</v>
      </c>
      <c r="B24" s="1165"/>
      <c r="C24" s="1165"/>
      <c r="D24" s="1165"/>
      <c r="E24" s="1165"/>
      <c r="F24" s="1165"/>
      <c r="G24" s="1165"/>
      <c r="H24" s="1165"/>
      <c r="I24" s="1165"/>
      <c r="J24" s="1165"/>
      <c r="K24" s="1165"/>
      <c r="L24" s="1165"/>
      <c r="M24" s="1165"/>
      <c r="N24" s="1165"/>
      <c r="O24" s="1165"/>
      <c r="P24" s="1165"/>
      <c r="Q24" s="1165"/>
      <c r="R24" s="1165"/>
      <c r="S24" s="1165"/>
      <c r="T24" s="1165"/>
      <c r="U24" s="1165"/>
      <c r="V24" s="1165"/>
      <c r="W24" s="1165"/>
      <c r="X24" s="1165"/>
      <c r="Y24" s="1165"/>
      <c r="Z24" s="1165"/>
      <c r="AA24" s="1165"/>
      <c r="AB24" s="1165"/>
      <c r="AC24" s="1165"/>
      <c r="AD24" s="1165"/>
      <c r="AE24" s="1165"/>
      <c r="AF24" s="1165"/>
      <c r="AG24" s="1165"/>
      <c r="AH24" s="1165"/>
      <c r="AI24" s="1165"/>
      <c r="AJ24" s="1165"/>
      <c r="AK24" s="1165"/>
      <c r="AL24" s="1165"/>
      <c r="AM24" s="1165"/>
      <c r="AN24" s="1165"/>
      <c r="AO24" s="1165"/>
      <c r="AP24" s="1165"/>
      <c r="AQ24" s="1165"/>
      <c r="AR24" s="1165"/>
      <c r="AS24" s="1165"/>
      <c r="AT24" s="1165"/>
      <c r="AU24" s="1165"/>
      <c r="AV24" s="1165"/>
      <c r="AW24" s="1165"/>
      <c r="AX24" s="1165"/>
      <c r="AY24" s="1165"/>
      <c r="AZ24" s="253"/>
      <c r="BA24" s="253"/>
      <c r="BB24" s="253"/>
      <c r="BC24" s="253"/>
      <c r="BD24" s="253"/>
      <c r="BE24" s="254"/>
      <c r="BF24" s="254"/>
      <c r="BG24" s="254"/>
      <c r="BH24" s="254"/>
      <c r="BI24" s="254"/>
      <c r="BJ24" s="254"/>
      <c r="BK24" s="254"/>
      <c r="BL24" s="254"/>
      <c r="BM24" s="254"/>
      <c r="BN24" s="254"/>
      <c r="BO24" s="254"/>
      <c r="BP24" s="254"/>
      <c r="BQ24" s="263">
        <v>
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5">
      <c r="A25" s="1164" t="s">
        <v>
393</v>
      </c>
      <c r="B25" s="1164"/>
      <c r="C25" s="1164"/>
      <c r="D25" s="1164"/>
      <c r="E25" s="1164"/>
      <c r="F25" s="1164"/>
      <c r="G25" s="1164"/>
      <c r="H25" s="1164"/>
      <c r="I25" s="1164"/>
      <c r="J25" s="1164"/>
      <c r="K25" s="1164"/>
      <c r="L25" s="1164"/>
      <c r="M25" s="1164"/>
      <c r="N25" s="1164"/>
      <c r="O25" s="1164"/>
      <c r="P25" s="1164"/>
      <c r="Q25" s="1164"/>
      <c r="R25" s="1164"/>
      <c r="S25" s="1164"/>
      <c r="T25" s="1164"/>
      <c r="U25" s="1164"/>
      <c r="V25" s="1164"/>
      <c r="W25" s="1164"/>
      <c r="X25" s="1164"/>
      <c r="Y25" s="1164"/>
      <c r="Z25" s="1164"/>
      <c r="AA25" s="1164"/>
      <c r="AB25" s="1164"/>
      <c r="AC25" s="1164"/>
      <c r="AD25" s="1164"/>
      <c r="AE25" s="1164"/>
      <c r="AF25" s="1164"/>
      <c r="AG25" s="1164"/>
      <c r="AH25" s="1164"/>
      <c r="AI25" s="1164"/>
      <c r="AJ25" s="1164"/>
      <c r="AK25" s="1164"/>
      <c r="AL25" s="1164"/>
      <c r="AM25" s="1164"/>
      <c r="AN25" s="1164"/>
      <c r="AO25" s="1164"/>
      <c r="AP25" s="1164"/>
      <c r="AQ25" s="1164"/>
      <c r="AR25" s="1164"/>
      <c r="AS25" s="1164"/>
      <c r="AT25" s="1164"/>
      <c r="AU25" s="1164"/>
      <c r="AV25" s="1164"/>
      <c r="AW25" s="1164"/>
      <c r="AX25" s="1164"/>
      <c r="AY25" s="1164"/>
      <c r="AZ25" s="1164"/>
      <c r="BA25" s="1164"/>
      <c r="BB25" s="1164"/>
      <c r="BC25" s="1164"/>
      <c r="BD25" s="1164"/>
      <c r="BE25" s="1164"/>
      <c r="BF25" s="1164"/>
      <c r="BG25" s="1164"/>
      <c r="BH25" s="1164"/>
      <c r="BI25" s="1164"/>
      <c r="BJ25" s="253"/>
      <c r="BK25" s="253"/>
      <c r="BL25" s="253"/>
      <c r="BM25" s="253"/>
      <c r="BN25" s="253"/>
      <c r="BO25" s="266"/>
      <c r="BP25" s="266"/>
      <c r="BQ25" s="263">
        <v>
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2">
      <c r="A26" s="1088" t="s">
        <v>
371</v>
      </c>
      <c r="B26" s="1089"/>
      <c r="C26" s="1089"/>
      <c r="D26" s="1089"/>
      <c r="E26" s="1089"/>
      <c r="F26" s="1089"/>
      <c r="G26" s="1089"/>
      <c r="H26" s="1089"/>
      <c r="I26" s="1089"/>
      <c r="J26" s="1089"/>
      <c r="K26" s="1089"/>
      <c r="L26" s="1089"/>
      <c r="M26" s="1089"/>
      <c r="N26" s="1089"/>
      <c r="O26" s="1089"/>
      <c r="P26" s="1090"/>
      <c r="Q26" s="1094" t="s">
        <v>
394</v>
      </c>
      <c r="R26" s="1095"/>
      <c r="S26" s="1095"/>
      <c r="T26" s="1095"/>
      <c r="U26" s="1096"/>
      <c r="V26" s="1094" t="s">
        <v>
395</v>
      </c>
      <c r="W26" s="1095"/>
      <c r="X26" s="1095"/>
      <c r="Y26" s="1095"/>
      <c r="Z26" s="1096"/>
      <c r="AA26" s="1094" t="s">
        <v>
396</v>
      </c>
      <c r="AB26" s="1095"/>
      <c r="AC26" s="1095"/>
      <c r="AD26" s="1095"/>
      <c r="AE26" s="1095"/>
      <c r="AF26" s="1160" t="s">
        <v>
397</v>
      </c>
      <c r="AG26" s="1101"/>
      <c r="AH26" s="1101"/>
      <c r="AI26" s="1101"/>
      <c r="AJ26" s="1161"/>
      <c r="AK26" s="1095" t="s">
        <v>
398</v>
      </c>
      <c r="AL26" s="1095"/>
      <c r="AM26" s="1095"/>
      <c r="AN26" s="1095"/>
      <c r="AO26" s="1096"/>
      <c r="AP26" s="1094" t="s">
        <v>
399</v>
      </c>
      <c r="AQ26" s="1095"/>
      <c r="AR26" s="1095"/>
      <c r="AS26" s="1095"/>
      <c r="AT26" s="1096"/>
      <c r="AU26" s="1094" t="s">
        <v>
400</v>
      </c>
      <c r="AV26" s="1095"/>
      <c r="AW26" s="1095"/>
      <c r="AX26" s="1095"/>
      <c r="AY26" s="1096"/>
      <c r="AZ26" s="1094" t="s">
        <v>
401</v>
      </c>
      <c r="BA26" s="1095"/>
      <c r="BB26" s="1095"/>
      <c r="BC26" s="1095"/>
      <c r="BD26" s="1096"/>
      <c r="BE26" s="1094" t="s">
        <v>
378</v>
      </c>
      <c r="BF26" s="1095"/>
      <c r="BG26" s="1095"/>
      <c r="BH26" s="1095"/>
      <c r="BI26" s="1110"/>
      <c r="BJ26" s="253"/>
      <c r="BK26" s="253"/>
      <c r="BL26" s="253"/>
      <c r="BM26" s="253"/>
      <c r="BN26" s="253"/>
      <c r="BO26" s="266"/>
      <c r="BP26" s="266"/>
      <c r="BQ26" s="263">
        <v>
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5">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62"/>
      <c r="AG27" s="1104"/>
      <c r="AH27" s="1104"/>
      <c r="AI27" s="1104"/>
      <c r="AJ27" s="1163"/>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
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2">
      <c r="A28" s="267">
        <v>
1</v>
      </c>
      <c r="B28" s="1151" t="s">
        <v>
402</v>
      </c>
      <c r="C28" s="1152"/>
      <c r="D28" s="1152"/>
      <c r="E28" s="1152"/>
      <c r="F28" s="1152"/>
      <c r="G28" s="1152"/>
      <c r="H28" s="1152"/>
      <c r="I28" s="1152"/>
      <c r="J28" s="1152"/>
      <c r="K28" s="1152"/>
      <c r="L28" s="1152"/>
      <c r="M28" s="1152"/>
      <c r="N28" s="1152"/>
      <c r="O28" s="1152"/>
      <c r="P28" s="1153"/>
      <c r="Q28" s="1154">
        <v>
64593</v>
      </c>
      <c r="R28" s="1155"/>
      <c r="S28" s="1155"/>
      <c r="T28" s="1155"/>
      <c r="U28" s="1155"/>
      <c r="V28" s="1155">
        <v>
64110</v>
      </c>
      <c r="W28" s="1155"/>
      <c r="X28" s="1155"/>
      <c r="Y28" s="1155"/>
      <c r="Z28" s="1155"/>
      <c r="AA28" s="1155">
        <v>
484</v>
      </c>
      <c r="AB28" s="1155"/>
      <c r="AC28" s="1155"/>
      <c r="AD28" s="1155"/>
      <c r="AE28" s="1156"/>
      <c r="AF28" s="1157">
        <v>
484</v>
      </c>
      <c r="AG28" s="1155"/>
      <c r="AH28" s="1155"/>
      <c r="AI28" s="1155"/>
      <c r="AJ28" s="1158"/>
      <c r="AK28" s="1159">
        <v>
5961</v>
      </c>
      <c r="AL28" s="1147"/>
      <c r="AM28" s="1147"/>
      <c r="AN28" s="1147"/>
      <c r="AO28" s="1147"/>
      <c r="AP28" s="1147" t="s">
        <v>
585</v>
      </c>
      <c r="AQ28" s="1147"/>
      <c r="AR28" s="1147"/>
      <c r="AS28" s="1147"/>
      <c r="AT28" s="1147"/>
      <c r="AU28" s="1147" t="s">
        <v>
585</v>
      </c>
      <c r="AV28" s="1147"/>
      <c r="AW28" s="1147"/>
      <c r="AX28" s="1147"/>
      <c r="AY28" s="1147"/>
      <c r="AZ28" s="1148" t="s">
        <v>
585</v>
      </c>
      <c r="BA28" s="1148"/>
      <c r="BB28" s="1148"/>
      <c r="BC28" s="1148"/>
      <c r="BD28" s="1148"/>
      <c r="BE28" s="1149"/>
      <c r="BF28" s="1149"/>
      <c r="BG28" s="1149"/>
      <c r="BH28" s="1149"/>
      <c r="BI28" s="1150"/>
      <c r="BJ28" s="253"/>
      <c r="BK28" s="253"/>
      <c r="BL28" s="253"/>
      <c r="BM28" s="253"/>
      <c r="BN28" s="253"/>
      <c r="BO28" s="266"/>
      <c r="BP28" s="266"/>
      <c r="BQ28" s="263">
        <v>
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2">
      <c r="A29" s="267">
        <v>
2</v>
      </c>
      <c r="B29" s="1130" t="s">
        <v>
403</v>
      </c>
      <c r="C29" s="1131"/>
      <c r="D29" s="1131"/>
      <c r="E29" s="1131"/>
      <c r="F29" s="1131"/>
      <c r="G29" s="1131"/>
      <c r="H29" s="1131"/>
      <c r="I29" s="1131"/>
      <c r="J29" s="1131"/>
      <c r="K29" s="1131"/>
      <c r="L29" s="1131"/>
      <c r="M29" s="1131"/>
      <c r="N29" s="1131"/>
      <c r="O29" s="1131"/>
      <c r="P29" s="1132"/>
      <c r="Q29" s="1136">
        <v>
56313</v>
      </c>
      <c r="R29" s="1137"/>
      <c r="S29" s="1137"/>
      <c r="T29" s="1137"/>
      <c r="U29" s="1137"/>
      <c r="V29" s="1137">
        <v>
55761</v>
      </c>
      <c r="W29" s="1137"/>
      <c r="X29" s="1137"/>
      <c r="Y29" s="1137"/>
      <c r="Z29" s="1137"/>
      <c r="AA29" s="1137">
        <v>
552</v>
      </c>
      <c r="AB29" s="1137"/>
      <c r="AC29" s="1137"/>
      <c r="AD29" s="1137"/>
      <c r="AE29" s="1138"/>
      <c r="AF29" s="1112">
        <v>
552</v>
      </c>
      <c r="AG29" s="1113"/>
      <c r="AH29" s="1113"/>
      <c r="AI29" s="1113"/>
      <c r="AJ29" s="1114"/>
      <c r="AK29" s="1073">
        <v>
7549</v>
      </c>
      <c r="AL29" s="1064"/>
      <c r="AM29" s="1064"/>
      <c r="AN29" s="1064"/>
      <c r="AO29" s="1064"/>
      <c r="AP29" s="1064" t="s">
        <v>
585</v>
      </c>
      <c r="AQ29" s="1064"/>
      <c r="AR29" s="1064"/>
      <c r="AS29" s="1064"/>
      <c r="AT29" s="1064"/>
      <c r="AU29" s="1064" t="s">
        <v>
585</v>
      </c>
      <c r="AV29" s="1064"/>
      <c r="AW29" s="1064"/>
      <c r="AX29" s="1064"/>
      <c r="AY29" s="1064"/>
      <c r="AZ29" s="1135" t="s">
        <v>
585</v>
      </c>
      <c r="BA29" s="1135"/>
      <c r="BB29" s="1135"/>
      <c r="BC29" s="1135"/>
      <c r="BD29" s="1135"/>
      <c r="BE29" s="1125"/>
      <c r="BF29" s="1125"/>
      <c r="BG29" s="1125"/>
      <c r="BH29" s="1125"/>
      <c r="BI29" s="1126"/>
      <c r="BJ29" s="253"/>
      <c r="BK29" s="253"/>
      <c r="BL29" s="253"/>
      <c r="BM29" s="253"/>
      <c r="BN29" s="253"/>
      <c r="BO29" s="266"/>
      <c r="BP29" s="266"/>
      <c r="BQ29" s="263">
        <v>
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2">
      <c r="A30" s="267">
        <v>
3</v>
      </c>
      <c r="B30" s="1130" t="s">
        <v>
404</v>
      </c>
      <c r="C30" s="1131"/>
      <c r="D30" s="1131"/>
      <c r="E30" s="1131"/>
      <c r="F30" s="1131"/>
      <c r="G30" s="1131"/>
      <c r="H30" s="1131"/>
      <c r="I30" s="1131"/>
      <c r="J30" s="1131"/>
      <c r="K30" s="1131"/>
      <c r="L30" s="1131"/>
      <c r="M30" s="1131"/>
      <c r="N30" s="1131"/>
      <c r="O30" s="1131"/>
      <c r="P30" s="1132"/>
      <c r="Q30" s="1136">
        <v>
16470</v>
      </c>
      <c r="R30" s="1137"/>
      <c r="S30" s="1137"/>
      <c r="T30" s="1137"/>
      <c r="U30" s="1137"/>
      <c r="V30" s="1137">
        <v>
16450</v>
      </c>
      <c r="W30" s="1137"/>
      <c r="X30" s="1137"/>
      <c r="Y30" s="1137"/>
      <c r="Z30" s="1137"/>
      <c r="AA30" s="1137">
        <v>
21</v>
      </c>
      <c r="AB30" s="1137"/>
      <c r="AC30" s="1137"/>
      <c r="AD30" s="1137"/>
      <c r="AE30" s="1138"/>
      <c r="AF30" s="1112">
        <v>
21</v>
      </c>
      <c r="AG30" s="1113"/>
      <c r="AH30" s="1113"/>
      <c r="AI30" s="1113"/>
      <c r="AJ30" s="1114"/>
      <c r="AK30" s="1073">
        <v>
7759</v>
      </c>
      <c r="AL30" s="1064"/>
      <c r="AM30" s="1064"/>
      <c r="AN30" s="1064"/>
      <c r="AO30" s="1064"/>
      <c r="AP30" s="1064" t="s">
        <v>
585</v>
      </c>
      <c r="AQ30" s="1064"/>
      <c r="AR30" s="1064"/>
      <c r="AS30" s="1064"/>
      <c r="AT30" s="1064"/>
      <c r="AU30" s="1064" t="s">
        <v>
585</v>
      </c>
      <c r="AV30" s="1064"/>
      <c r="AW30" s="1064"/>
      <c r="AX30" s="1064"/>
      <c r="AY30" s="1064"/>
      <c r="AZ30" s="1135" t="s">
        <v>
585</v>
      </c>
      <c r="BA30" s="1135"/>
      <c r="BB30" s="1135"/>
      <c r="BC30" s="1135"/>
      <c r="BD30" s="1135"/>
      <c r="BE30" s="1125"/>
      <c r="BF30" s="1125"/>
      <c r="BG30" s="1125"/>
      <c r="BH30" s="1125"/>
      <c r="BI30" s="1126"/>
      <c r="BJ30" s="253"/>
      <c r="BK30" s="253"/>
      <c r="BL30" s="253"/>
      <c r="BM30" s="253"/>
      <c r="BN30" s="253"/>
      <c r="BO30" s="266"/>
      <c r="BP30" s="266"/>
      <c r="BQ30" s="263">
        <v>
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2">
      <c r="A31" s="267">
        <v>
4</v>
      </c>
      <c r="B31" s="1130" t="s">
        <v>
584</v>
      </c>
      <c r="C31" s="1131"/>
      <c r="D31" s="1131"/>
      <c r="E31" s="1131"/>
      <c r="F31" s="1131"/>
      <c r="G31" s="1131"/>
      <c r="H31" s="1131"/>
      <c r="I31" s="1131"/>
      <c r="J31" s="1131"/>
      <c r="K31" s="1131"/>
      <c r="L31" s="1131"/>
      <c r="M31" s="1131"/>
      <c r="N31" s="1131"/>
      <c r="O31" s="1131"/>
      <c r="P31" s="1132"/>
      <c r="Q31" s="1139" t="s">
        <v>
585</v>
      </c>
      <c r="R31" s="1113"/>
      <c r="S31" s="1113"/>
      <c r="T31" s="1113"/>
      <c r="U31" s="1140"/>
      <c r="V31" s="1138" t="s">
        <v>
585</v>
      </c>
      <c r="W31" s="1113"/>
      <c r="X31" s="1113"/>
      <c r="Y31" s="1113"/>
      <c r="Z31" s="1140"/>
      <c r="AA31" s="1138" t="s">
        <v>
585</v>
      </c>
      <c r="AB31" s="1113"/>
      <c r="AC31" s="1113"/>
      <c r="AD31" s="1113"/>
      <c r="AE31" s="1114"/>
      <c r="AF31" s="1112" t="s">
        <v>
406</v>
      </c>
      <c r="AG31" s="1113"/>
      <c r="AH31" s="1113"/>
      <c r="AI31" s="1113"/>
      <c r="AJ31" s="1114"/>
      <c r="AK31" s="1141" t="s">
        <v>
585</v>
      </c>
      <c r="AL31" s="1072"/>
      <c r="AM31" s="1072"/>
      <c r="AN31" s="1072"/>
      <c r="AO31" s="1073"/>
      <c r="AP31" s="1074">
        <v>
521</v>
      </c>
      <c r="AQ31" s="1072"/>
      <c r="AR31" s="1072"/>
      <c r="AS31" s="1072"/>
      <c r="AT31" s="1073"/>
      <c r="AU31" s="1074">
        <v>
511</v>
      </c>
      <c r="AV31" s="1072"/>
      <c r="AW31" s="1072"/>
      <c r="AX31" s="1072"/>
      <c r="AY31" s="1073"/>
      <c r="AZ31" s="1142" t="s">
        <v>
585</v>
      </c>
      <c r="BA31" s="1143"/>
      <c r="BB31" s="1143"/>
      <c r="BC31" s="1143"/>
      <c r="BD31" s="1144"/>
      <c r="BE31" s="1145" t="s">
        <v>
576</v>
      </c>
      <c r="BF31" s="1068"/>
      <c r="BG31" s="1068"/>
      <c r="BH31" s="1068"/>
      <c r="BI31" s="1146"/>
      <c r="BJ31" s="253"/>
      <c r="BK31" s="253"/>
      <c r="BL31" s="253"/>
      <c r="BM31" s="253"/>
      <c r="BN31" s="253"/>
      <c r="BO31" s="266"/>
      <c r="BP31" s="266"/>
      <c r="BQ31" s="263">
        <v>
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2">
      <c r="A32" s="267">
        <v>
5</v>
      </c>
      <c r="B32" s="1130" t="s">
        <v>
405</v>
      </c>
      <c r="C32" s="1131"/>
      <c r="D32" s="1131"/>
      <c r="E32" s="1131"/>
      <c r="F32" s="1131"/>
      <c r="G32" s="1131"/>
      <c r="H32" s="1131"/>
      <c r="I32" s="1131"/>
      <c r="J32" s="1131"/>
      <c r="K32" s="1131"/>
      <c r="L32" s="1131"/>
      <c r="M32" s="1131"/>
      <c r="N32" s="1131"/>
      <c r="O32" s="1131"/>
      <c r="P32" s="1132"/>
      <c r="Q32" s="1139">
        <v>
482</v>
      </c>
      <c r="R32" s="1113"/>
      <c r="S32" s="1113"/>
      <c r="T32" s="1113"/>
      <c r="U32" s="1140"/>
      <c r="V32" s="1138">
        <v>
482</v>
      </c>
      <c r="W32" s="1113"/>
      <c r="X32" s="1113"/>
      <c r="Y32" s="1113"/>
      <c r="Z32" s="1140"/>
      <c r="AA32" s="1138">
        <v>
0</v>
      </c>
      <c r="AB32" s="1113"/>
      <c r="AC32" s="1113"/>
      <c r="AD32" s="1113"/>
      <c r="AE32" s="1114"/>
      <c r="AF32" s="1112" t="s">
        <v>
127</v>
      </c>
      <c r="AG32" s="1113"/>
      <c r="AH32" s="1113"/>
      <c r="AI32" s="1113"/>
      <c r="AJ32" s="1114"/>
      <c r="AK32" s="1141">
        <v>
172</v>
      </c>
      <c r="AL32" s="1072"/>
      <c r="AM32" s="1072"/>
      <c r="AN32" s="1072"/>
      <c r="AO32" s="1073"/>
      <c r="AP32" s="1074">
        <v>
253</v>
      </c>
      <c r="AQ32" s="1072"/>
      <c r="AR32" s="1072"/>
      <c r="AS32" s="1072"/>
      <c r="AT32" s="1073"/>
      <c r="AU32" s="1074">
        <v>
105</v>
      </c>
      <c r="AV32" s="1072"/>
      <c r="AW32" s="1072"/>
      <c r="AX32" s="1072"/>
      <c r="AY32" s="1073"/>
      <c r="AZ32" s="1142" t="s">
        <v>
585</v>
      </c>
      <c r="BA32" s="1143"/>
      <c r="BB32" s="1143"/>
      <c r="BC32" s="1143"/>
      <c r="BD32" s="1144"/>
      <c r="BE32" s="1125" t="s">
        <v>
576</v>
      </c>
      <c r="BF32" s="1125"/>
      <c r="BG32" s="1125"/>
      <c r="BH32" s="1125"/>
      <c r="BI32" s="1126"/>
      <c r="BJ32" s="253"/>
      <c r="BK32" s="253"/>
      <c r="BL32" s="253"/>
      <c r="BM32" s="253"/>
      <c r="BN32" s="253"/>
      <c r="BO32" s="266"/>
      <c r="BP32" s="266"/>
      <c r="BQ32" s="263">
        <v>
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2">
      <c r="A33" s="267">
        <v>
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
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2">
      <c r="A34" s="267">
        <v>
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
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2">
      <c r="A35" s="267">
        <v>
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
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2">
      <c r="A36" s="267">
        <v>
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
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2">
      <c r="A37" s="267">
        <v>
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
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2">
      <c r="A38" s="267">
        <v>
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
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2">
      <c r="A39" s="267">
        <v>
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
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2">
      <c r="A40" s="262">
        <v>
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
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2">
      <c r="A41" s="262">
        <v>
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
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2">
      <c r="A42" s="262">
        <v>
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
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2">
      <c r="A43" s="262">
        <v>
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
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2">
      <c r="A44" s="262">
        <v>
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
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2">
      <c r="A45" s="262">
        <v>
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
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2">
      <c r="A46" s="262">
        <v>
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
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2">
      <c r="A47" s="262">
        <v>
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
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2">
      <c r="A48" s="262">
        <v>
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
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2">
      <c r="A49" s="262">
        <v>
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
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2">
      <c r="A50" s="262">
        <v>
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
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2">
      <c r="A51" s="262">
        <v>
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
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2">
      <c r="A52" s="262">
        <v>
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
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2">
      <c r="A53" s="262">
        <v>
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
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2">
      <c r="A54" s="262">
        <v>
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
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2">
      <c r="A55" s="262">
        <v>
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
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2">
      <c r="A56" s="262">
        <v>
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
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2">
      <c r="A57" s="262">
        <v>
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
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2">
      <c r="A58" s="262">
        <v>
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
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2">
      <c r="A59" s="262">
        <v>
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
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2">
      <c r="A60" s="262">
        <v>
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
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5">
      <c r="A61" s="262">
        <v>
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
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2">
      <c r="A62" s="262">
        <v>
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
407</v>
      </c>
      <c r="BK62" s="1128"/>
      <c r="BL62" s="1128"/>
      <c r="BM62" s="1128"/>
      <c r="BN62" s="1129"/>
      <c r="BO62" s="266"/>
      <c r="BP62" s="266"/>
      <c r="BQ62" s="263">
        <v>
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5">
      <c r="A63" s="265" t="s">
        <v>
390</v>
      </c>
      <c r="B63" s="1037" t="s">
        <v>
408</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
1057</v>
      </c>
      <c r="AG63" s="1052"/>
      <c r="AH63" s="1052"/>
      <c r="AI63" s="1052"/>
      <c r="AJ63" s="1123"/>
      <c r="AK63" s="1124"/>
      <c r="AL63" s="1056"/>
      <c r="AM63" s="1056"/>
      <c r="AN63" s="1056"/>
      <c r="AO63" s="1056"/>
      <c r="AP63" s="1052"/>
      <c r="AQ63" s="1052"/>
      <c r="AR63" s="1052"/>
      <c r="AS63" s="1052"/>
      <c r="AT63" s="1052"/>
      <c r="AU63" s="1052"/>
      <c r="AV63" s="1052"/>
      <c r="AW63" s="1052"/>
      <c r="AX63" s="1052"/>
      <c r="AY63" s="1052"/>
      <c r="AZ63" s="1118"/>
      <c r="BA63" s="1118"/>
      <c r="BB63" s="1118"/>
      <c r="BC63" s="1118"/>
      <c r="BD63" s="1118"/>
      <c r="BE63" s="1053"/>
      <c r="BF63" s="1053"/>
      <c r="BG63" s="1053"/>
      <c r="BH63" s="1053"/>
      <c r="BI63" s="1054"/>
      <c r="BJ63" s="1119" t="s">
        <v>
409</v>
      </c>
      <c r="BK63" s="1044"/>
      <c r="BL63" s="1044"/>
      <c r="BM63" s="1044"/>
      <c r="BN63" s="1120"/>
      <c r="BO63" s="266"/>
      <c r="BP63" s="266"/>
      <c r="BQ63" s="263">
        <v>
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
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5">
      <c r="A65" s="253" t="s">
        <v>
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
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2">
      <c r="A66" s="1088" t="s">
        <v>
411</v>
      </c>
      <c r="B66" s="1089"/>
      <c r="C66" s="1089"/>
      <c r="D66" s="1089"/>
      <c r="E66" s="1089"/>
      <c r="F66" s="1089"/>
      <c r="G66" s="1089"/>
      <c r="H66" s="1089"/>
      <c r="I66" s="1089"/>
      <c r="J66" s="1089"/>
      <c r="K66" s="1089"/>
      <c r="L66" s="1089"/>
      <c r="M66" s="1089"/>
      <c r="N66" s="1089"/>
      <c r="O66" s="1089"/>
      <c r="P66" s="1090"/>
      <c r="Q66" s="1094" t="s">
        <v>
412</v>
      </c>
      <c r="R66" s="1095"/>
      <c r="S66" s="1095"/>
      <c r="T66" s="1095"/>
      <c r="U66" s="1096"/>
      <c r="V66" s="1094" t="s">
        <v>
413</v>
      </c>
      <c r="W66" s="1095"/>
      <c r="X66" s="1095"/>
      <c r="Y66" s="1095"/>
      <c r="Z66" s="1096"/>
      <c r="AA66" s="1094" t="s">
        <v>
414</v>
      </c>
      <c r="AB66" s="1095"/>
      <c r="AC66" s="1095"/>
      <c r="AD66" s="1095"/>
      <c r="AE66" s="1096"/>
      <c r="AF66" s="1100" t="s">
        <v>
415</v>
      </c>
      <c r="AG66" s="1101"/>
      <c r="AH66" s="1101"/>
      <c r="AI66" s="1101"/>
      <c r="AJ66" s="1102"/>
      <c r="AK66" s="1094" t="s">
        <v>
398</v>
      </c>
      <c r="AL66" s="1089"/>
      <c r="AM66" s="1089"/>
      <c r="AN66" s="1089"/>
      <c r="AO66" s="1090"/>
      <c r="AP66" s="1094" t="s">
        <v>
399</v>
      </c>
      <c r="AQ66" s="1095"/>
      <c r="AR66" s="1095"/>
      <c r="AS66" s="1095"/>
      <c r="AT66" s="1096"/>
      <c r="AU66" s="1094" t="s">
        <v>
416</v>
      </c>
      <c r="AV66" s="1095"/>
      <c r="AW66" s="1095"/>
      <c r="AX66" s="1095"/>
      <c r="AY66" s="1096"/>
      <c r="AZ66" s="1094" t="s">
        <v>
378</v>
      </c>
      <c r="BA66" s="1095"/>
      <c r="BB66" s="1095"/>
      <c r="BC66" s="1095"/>
      <c r="BD66" s="1110"/>
      <c r="BE66" s="266"/>
      <c r="BF66" s="266"/>
      <c r="BG66" s="266"/>
      <c r="BH66" s="266"/>
      <c r="BI66" s="266"/>
      <c r="BJ66" s="266"/>
      <c r="BK66" s="266"/>
      <c r="BL66" s="266"/>
      <c r="BM66" s="266"/>
      <c r="BN66" s="266"/>
      <c r="BO66" s="266"/>
      <c r="BP66" s="266"/>
      <c r="BQ66" s="263">
        <v>
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5">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
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2">
      <c r="A68" s="259">
        <v>
1</v>
      </c>
      <c r="B68" s="1078" t="s">
        <v>
577</v>
      </c>
      <c r="C68" s="1079"/>
      <c r="D68" s="1079"/>
      <c r="E68" s="1079"/>
      <c r="F68" s="1079"/>
      <c r="G68" s="1079"/>
      <c r="H68" s="1079"/>
      <c r="I68" s="1079"/>
      <c r="J68" s="1079"/>
      <c r="K68" s="1079"/>
      <c r="L68" s="1079"/>
      <c r="M68" s="1079"/>
      <c r="N68" s="1079"/>
      <c r="O68" s="1079"/>
      <c r="P68" s="1080"/>
      <c r="Q68" s="1081">
        <v>
8285</v>
      </c>
      <c r="R68" s="1075"/>
      <c r="S68" s="1075"/>
      <c r="T68" s="1075"/>
      <c r="U68" s="1075"/>
      <c r="V68" s="1075">
        <v>
7743</v>
      </c>
      <c r="W68" s="1075"/>
      <c r="X68" s="1075"/>
      <c r="Y68" s="1075"/>
      <c r="Z68" s="1075"/>
      <c r="AA68" s="1075">
        <v>
541</v>
      </c>
      <c r="AB68" s="1075"/>
      <c r="AC68" s="1075"/>
      <c r="AD68" s="1075"/>
      <c r="AE68" s="1075"/>
      <c r="AF68" s="1075">
        <v>
541</v>
      </c>
      <c r="AG68" s="1075"/>
      <c r="AH68" s="1075"/>
      <c r="AI68" s="1075"/>
      <c r="AJ68" s="1075"/>
      <c r="AK68" s="1075">
        <v>
105</v>
      </c>
      <c r="AL68" s="1075"/>
      <c r="AM68" s="1075"/>
      <c r="AN68" s="1075"/>
      <c r="AO68" s="1075"/>
      <c r="AP68" s="1075">
        <v>
4341</v>
      </c>
      <c r="AQ68" s="1075"/>
      <c r="AR68" s="1075"/>
      <c r="AS68" s="1075"/>
      <c r="AT68" s="1075"/>
      <c r="AU68" s="1075">
        <v>
187</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
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2">
      <c r="A69" s="262">
        <v>
2</v>
      </c>
      <c r="B69" s="1067" t="s">
        <v>
578</v>
      </c>
      <c r="C69" s="1068"/>
      <c r="D69" s="1068"/>
      <c r="E69" s="1068"/>
      <c r="F69" s="1068"/>
      <c r="G69" s="1068"/>
      <c r="H69" s="1068"/>
      <c r="I69" s="1068"/>
      <c r="J69" s="1068"/>
      <c r="K69" s="1068"/>
      <c r="L69" s="1068"/>
      <c r="M69" s="1068"/>
      <c r="N69" s="1068"/>
      <c r="O69" s="1068"/>
      <c r="P69" s="1069"/>
      <c r="Q69" s="1070">
        <v>
156337</v>
      </c>
      <c r="R69" s="1064"/>
      <c r="S69" s="1064"/>
      <c r="T69" s="1064"/>
      <c r="U69" s="1064"/>
      <c r="V69" s="1064">
        <v>
148325</v>
      </c>
      <c r="W69" s="1064"/>
      <c r="X69" s="1064"/>
      <c r="Y69" s="1064"/>
      <c r="Z69" s="1064"/>
      <c r="AA69" s="1064">
        <v>
8012</v>
      </c>
      <c r="AB69" s="1064"/>
      <c r="AC69" s="1064"/>
      <c r="AD69" s="1064"/>
      <c r="AE69" s="1064"/>
      <c r="AF69" s="1064">
        <v>
36177</v>
      </c>
      <c r="AG69" s="1064"/>
      <c r="AH69" s="1064"/>
      <c r="AI69" s="1064"/>
      <c r="AJ69" s="1064"/>
      <c r="AK69" s="1064" t="s">
        <v>
582</v>
      </c>
      <c r="AL69" s="1064"/>
      <c r="AM69" s="1064"/>
      <c r="AN69" s="1064"/>
      <c r="AO69" s="1064"/>
      <c r="AP69" s="1064" t="s">
        <v>
582</v>
      </c>
      <c r="AQ69" s="1064"/>
      <c r="AR69" s="1064"/>
      <c r="AS69" s="1064"/>
      <c r="AT69" s="1064"/>
      <c r="AU69" s="1064" t="s">
        <v>
582</v>
      </c>
      <c r="AV69" s="1064"/>
      <c r="AW69" s="1064"/>
      <c r="AX69" s="1064"/>
      <c r="AY69" s="1064"/>
      <c r="AZ69" s="1065" t="s">
        <v>
583</v>
      </c>
      <c r="BA69" s="1065"/>
      <c r="BB69" s="1065"/>
      <c r="BC69" s="1065"/>
      <c r="BD69" s="1066"/>
      <c r="BE69" s="266"/>
      <c r="BF69" s="266"/>
      <c r="BG69" s="266"/>
      <c r="BH69" s="266"/>
      <c r="BI69" s="266"/>
      <c r="BJ69" s="266"/>
      <c r="BK69" s="266"/>
      <c r="BL69" s="266"/>
      <c r="BM69" s="266"/>
      <c r="BN69" s="266"/>
      <c r="BO69" s="266"/>
      <c r="BP69" s="266"/>
      <c r="BQ69" s="263">
        <v>
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2">
      <c r="A70" s="262">
        <v>
3</v>
      </c>
      <c r="B70" s="1067" t="s">
        <v>
579</v>
      </c>
      <c r="C70" s="1068"/>
      <c r="D70" s="1068"/>
      <c r="E70" s="1068"/>
      <c r="F70" s="1068"/>
      <c r="G70" s="1068"/>
      <c r="H70" s="1068"/>
      <c r="I70" s="1068"/>
      <c r="J70" s="1068"/>
      <c r="K70" s="1068"/>
      <c r="L70" s="1068"/>
      <c r="M70" s="1068"/>
      <c r="N70" s="1068"/>
      <c r="O70" s="1068"/>
      <c r="P70" s="1069"/>
      <c r="Q70" s="1070">
        <v>
85568</v>
      </c>
      <c r="R70" s="1064"/>
      <c r="S70" s="1064"/>
      <c r="T70" s="1064"/>
      <c r="U70" s="1064"/>
      <c r="V70" s="1064">
        <v>
81790</v>
      </c>
      <c r="W70" s="1064"/>
      <c r="X70" s="1064"/>
      <c r="Y70" s="1064"/>
      <c r="Z70" s="1064"/>
      <c r="AA70" s="1064">
        <v>
3778</v>
      </c>
      <c r="AB70" s="1064"/>
      <c r="AC70" s="1064"/>
      <c r="AD70" s="1064"/>
      <c r="AE70" s="1064"/>
      <c r="AF70" s="1064">
        <v>
3733</v>
      </c>
      <c r="AG70" s="1064"/>
      <c r="AH70" s="1064"/>
      <c r="AI70" s="1064"/>
      <c r="AJ70" s="1064"/>
      <c r="AK70" s="1064">
        <v>
8772</v>
      </c>
      <c r="AL70" s="1064"/>
      <c r="AM70" s="1064"/>
      <c r="AN70" s="1064"/>
      <c r="AO70" s="1064"/>
      <c r="AP70" s="1064">
        <v>
46122</v>
      </c>
      <c r="AQ70" s="1064"/>
      <c r="AR70" s="1064"/>
      <c r="AS70" s="1064"/>
      <c r="AT70" s="1064"/>
      <c r="AU70" s="1064">
        <v>
2076</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
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2">
      <c r="A71" s="262">
        <v>
4</v>
      </c>
      <c r="B71" s="1067" t="s">
        <v>
580</v>
      </c>
      <c r="C71" s="1068"/>
      <c r="D71" s="1068"/>
      <c r="E71" s="1068"/>
      <c r="F71" s="1068"/>
      <c r="G71" s="1068"/>
      <c r="H71" s="1068"/>
      <c r="I71" s="1068"/>
      <c r="J71" s="1068"/>
      <c r="K71" s="1068"/>
      <c r="L71" s="1068"/>
      <c r="M71" s="1068"/>
      <c r="N71" s="1068"/>
      <c r="O71" s="1068"/>
      <c r="P71" s="1069"/>
      <c r="Q71" s="1070">
        <v>
6529</v>
      </c>
      <c r="R71" s="1064"/>
      <c r="S71" s="1064"/>
      <c r="T71" s="1064"/>
      <c r="U71" s="1064"/>
      <c r="V71" s="1064">
        <v>
6443</v>
      </c>
      <c r="W71" s="1064"/>
      <c r="X71" s="1064"/>
      <c r="Y71" s="1064"/>
      <c r="Z71" s="1064"/>
      <c r="AA71" s="1064">
        <v>
86</v>
      </c>
      <c r="AB71" s="1064"/>
      <c r="AC71" s="1064"/>
      <c r="AD71" s="1064"/>
      <c r="AE71" s="1064"/>
      <c r="AF71" s="1064">
        <v>
86</v>
      </c>
      <c r="AG71" s="1064"/>
      <c r="AH71" s="1064"/>
      <c r="AI71" s="1064"/>
      <c r="AJ71" s="1064"/>
      <c r="AK71" s="1064">
        <v>
1926</v>
      </c>
      <c r="AL71" s="1064"/>
      <c r="AM71" s="1064"/>
      <c r="AN71" s="1064"/>
      <c r="AO71" s="1064"/>
      <c r="AP71" s="1064" t="s">
        <v>
582</v>
      </c>
      <c r="AQ71" s="1064"/>
      <c r="AR71" s="1064"/>
      <c r="AS71" s="1064"/>
      <c r="AT71" s="1064"/>
      <c r="AU71" s="1064" t="s">
        <v>
582</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
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2">
      <c r="A72" s="262">
        <v>
5</v>
      </c>
      <c r="B72" s="1067" t="s">
        <v>
581</v>
      </c>
      <c r="C72" s="1068"/>
      <c r="D72" s="1068"/>
      <c r="E72" s="1068"/>
      <c r="F72" s="1068"/>
      <c r="G72" s="1068"/>
      <c r="H72" s="1068"/>
      <c r="I72" s="1068"/>
      <c r="J72" s="1068"/>
      <c r="K72" s="1068"/>
      <c r="L72" s="1068"/>
      <c r="M72" s="1068"/>
      <c r="N72" s="1068"/>
      <c r="O72" s="1068"/>
      <c r="P72" s="1069"/>
      <c r="Q72" s="1070">
        <v>
1444184</v>
      </c>
      <c r="R72" s="1064"/>
      <c r="S72" s="1064"/>
      <c r="T72" s="1064"/>
      <c r="U72" s="1064"/>
      <c r="V72" s="1064">
        <v>
1404896</v>
      </c>
      <c r="W72" s="1064"/>
      <c r="X72" s="1064"/>
      <c r="Y72" s="1064"/>
      <c r="Z72" s="1064"/>
      <c r="AA72" s="1064">
        <v>
39288</v>
      </c>
      <c r="AB72" s="1064"/>
      <c r="AC72" s="1064"/>
      <c r="AD72" s="1064"/>
      <c r="AE72" s="1064"/>
      <c r="AF72" s="1064">
        <v>
39288</v>
      </c>
      <c r="AG72" s="1064"/>
      <c r="AH72" s="1064"/>
      <c r="AI72" s="1064"/>
      <c r="AJ72" s="1064"/>
      <c r="AK72" s="1064">
        <v>
16623</v>
      </c>
      <c r="AL72" s="1064"/>
      <c r="AM72" s="1064"/>
      <c r="AN72" s="1064"/>
      <c r="AO72" s="1064"/>
      <c r="AP72" s="1064" t="s">
        <v>
582</v>
      </c>
      <c r="AQ72" s="1064"/>
      <c r="AR72" s="1064"/>
      <c r="AS72" s="1064"/>
      <c r="AT72" s="1064"/>
      <c r="AU72" s="1064" t="s">
        <v>
582</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
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2">
      <c r="A73" s="262">
        <v>
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
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2">
      <c r="A74" s="262">
        <v>
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
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2">
      <c r="A75" s="262">
        <v>
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
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2">
      <c r="A76" s="262">
        <v>
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
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2">
      <c r="A77" s="262">
        <v>
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
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2">
      <c r="A78" s="262">
        <v>
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
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2">
      <c r="A79" s="262">
        <v>
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
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2">
      <c r="A80" s="262">
        <v>
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
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2">
      <c r="A81" s="262">
        <v>
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
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2">
      <c r="A82" s="262">
        <v>
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
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2">
      <c r="A83" s="262">
        <v>
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
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2">
      <c r="A84" s="262">
        <v>
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
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2">
      <c r="A85" s="262">
        <v>
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
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2">
      <c r="A86" s="262">
        <v>
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
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2">
      <c r="A87" s="270">
        <v>
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
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5">
      <c r="A88" s="265" t="s">
        <v>
390</v>
      </c>
      <c r="B88" s="1037" t="s">
        <v>
417</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
79825</v>
      </c>
      <c r="AG88" s="1052"/>
      <c r="AH88" s="1052"/>
      <c r="AI88" s="1052"/>
      <c r="AJ88" s="1052"/>
      <c r="AK88" s="1056"/>
      <c r="AL88" s="1056"/>
      <c r="AM88" s="1056"/>
      <c r="AN88" s="1056"/>
      <c r="AO88" s="1056"/>
      <c r="AP88" s="1052">
        <v>
50463</v>
      </c>
      <c r="AQ88" s="1052"/>
      <c r="AR88" s="1052"/>
      <c r="AS88" s="1052"/>
      <c r="AT88" s="1052"/>
      <c r="AU88" s="1052">
        <v>
2262</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
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
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
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
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
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
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
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
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
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
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
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
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
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
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
390</v>
      </c>
      <c r="BR102" s="1037" t="s">
        <v>
418</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
422</v>
      </c>
      <c r="CS102" s="1044"/>
      <c r="CT102" s="1044"/>
      <c r="CU102" s="1044"/>
      <c r="CV102" s="1045"/>
      <c r="CW102" s="1043">
        <v>
553</v>
      </c>
      <c r="CX102" s="1044"/>
      <c r="CY102" s="1044"/>
      <c r="CZ102" s="1044"/>
      <c r="DA102" s="1045"/>
      <c r="DB102" s="1043">
        <v>
5660</v>
      </c>
      <c r="DC102" s="1044"/>
      <c r="DD102" s="1044"/>
      <c r="DE102" s="1044"/>
      <c r="DF102" s="1045"/>
      <c r="DG102" s="1043">
        <v>
15505</v>
      </c>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
419</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
420</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
421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
422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31" t="s">
        <v>
423</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
424</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2">
      <c r="A109" s="986" t="s">
        <v>
425</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
426</v>
      </c>
      <c r="AB109" s="987"/>
      <c r="AC109" s="987"/>
      <c r="AD109" s="987"/>
      <c r="AE109" s="988"/>
      <c r="AF109" s="989" t="s">
        <v>
308</v>
      </c>
      <c r="AG109" s="987"/>
      <c r="AH109" s="987"/>
      <c r="AI109" s="987"/>
      <c r="AJ109" s="988"/>
      <c r="AK109" s="989" t="s">
        <v>
307</v>
      </c>
      <c r="AL109" s="987"/>
      <c r="AM109" s="987"/>
      <c r="AN109" s="987"/>
      <c r="AO109" s="988"/>
      <c r="AP109" s="989" t="s">
        <v>
427</v>
      </c>
      <c r="AQ109" s="987"/>
      <c r="AR109" s="987"/>
      <c r="AS109" s="987"/>
      <c r="AT109" s="1018"/>
      <c r="AU109" s="986" t="s">
        <v>
425</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
426</v>
      </c>
      <c r="BR109" s="987"/>
      <c r="BS109" s="987"/>
      <c r="BT109" s="987"/>
      <c r="BU109" s="988"/>
      <c r="BV109" s="989" t="s">
        <v>
308</v>
      </c>
      <c r="BW109" s="987"/>
      <c r="BX109" s="987"/>
      <c r="BY109" s="987"/>
      <c r="BZ109" s="988"/>
      <c r="CA109" s="989" t="s">
        <v>
307</v>
      </c>
      <c r="CB109" s="987"/>
      <c r="CC109" s="987"/>
      <c r="CD109" s="987"/>
      <c r="CE109" s="988"/>
      <c r="CF109" s="1025" t="s">
        <v>
427</v>
      </c>
      <c r="CG109" s="1025"/>
      <c r="CH109" s="1025"/>
      <c r="CI109" s="1025"/>
      <c r="CJ109" s="1025"/>
      <c r="CK109" s="989" t="s">
        <v>
428</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
426</v>
      </c>
      <c r="DH109" s="987"/>
      <c r="DI109" s="987"/>
      <c r="DJ109" s="987"/>
      <c r="DK109" s="988"/>
      <c r="DL109" s="989" t="s">
        <v>
308</v>
      </c>
      <c r="DM109" s="987"/>
      <c r="DN109" s="987"/>
      <c r="DO109" s="987"/>
      <c r="DP109" s="988"/>
      <c r="DQ109" s="989" t="s">
        <v>
307</v>
      </c>
      <c r="DR109" s="987"/>
      <c r="DS109" s="987"/>
      <c r="DT109" s="987"/>
      <c r="DU109" s="988"/>
      <c r="DV109" s="989" t="s">
        <v>
427</v>
      </c>
      <c r="DW109" s="987"/>
      <c r="DX109" s="987"/>
      <c r="DY109" s="987"/>
      <c r="DZ109" s="1018"/>
    </row>
    <row r="110" spans="1:131" s="247" customFormat="1" ht="26.25" customHeight="1" x14ac:dyDescent="0.2">
      <c r="A110" s="889" t="s">
        <v>
429</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
3524996</v>
      </c>
      <c r="AB110" s="980"/>
      <c r="AC110" s="980"/>
      <c r="AD110" s="980"/>
      <c r="AE110" s="981"/>
      <c r="AF110" s="982">
        <v>
3675234</v>
      </c>
      <c r="AG110" s="980"/>
      <c r="AH110" s="980"/>
      <c r="AI110" s="980"/>
      <c r="AJ110" s="981"/>
      <c r="AK110" s="982">
        <v>
3262555</v>
      </c>
      <c r="AL110" s="980"/>
      <c r="AM110" s="980"/>
      <c r="AN110" s="980"/>
      <c r="AO110" s="981"/>
      <c r="AP110" s="983">
        <v>
2</v>
      </c>
      <c r="AQ110" s="984"/>
      <c r="AR110" s="984"/>
      <c r="AS110" s="984"/>
      <c r="AT110" s="985"/>
      <c r="AU110" s="1019" t="s">
        <v>
72</v>
      </c>
      <c r="AV110" s="1020"/>
      <c r="AW110" s="1020"/>
      <c r="AX110" s="1020"/>
      <c r="AY110" s="1020"/>
      <c r="AZ110" s="945" t="s">
        <v>
430</v>
      </c>
      <c r="BA110" s="890"/>
      <c r="BB110" s="890"/>
      <c r="BC110" s="890"/>
      <c r="BD110" s="890"/>
      <c r="BE110" s="890"/>
      <c r="BF110" s="890"/>
      <c r="BG110" s="890"/>
      <c r="BH110" s="890"/>
      <c r="BI110" s="890"/>
      <c r="BJ110" s="890"/>
      <c r="BK110" s="890"/>
      <c r="BL110" s="890"/>
      <c r="BM110" s="890"/>
      <c r="BN110" s="890"/>
      <c r="BO110" s="890"/>
      <c r="BP110" s="891"/>
      <c r="BQ110" s="946">
        <v>
55763558</v>
      </c>
      <c r="BR110" s="927"/>
      <c r="BS110" s="927"/>
      <c r="BT110" s="927"/>
      <c r="BU110" s="927"/>
      <c r="BV110" s="927">
        <v>
57250345</v>
      </c>
      <c r="BW110" s="927"/>
      <c r="BX110" s="927"/>
      <c r="BY110" s="927"/>
      <c r="BZ110" s="927"/>
      <c r="CA110" s="927">
        <v>
56919330</v>
      </c>
      <c r="CB110" s="927"/>
      <c r="CC110" s="927"/>
      <c r="CD110" s="927"/>
      <c r="CE110" s="927"/>
      <c r="CF110" s="951">
        <v>
35</v>
      </c>
      <c r="CG110" s="952"/>
      <c r="CH110" s="952"/>
      <c r="CI110" s="952"/>
      <c r="CJ110" s="952"/>
      <c r="CK110" s="1015" t="s">
        <v>
431</v>
      </c>
      <c r="CL110" s="901"/>
      <c r="CM110" s="976" t="s">
        <v>
432</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
433</v>
      </c>
      <c r="DH110" s="927"/>
      <c r="DI110" s="927"/>
      <c r="DJ110" s="927"/>
      <c r="DK110" s="927"/>
      <c r="DL110" s="927" t="s">
        <v>
127</v>
      </c>
      <c r="DM110" s="927"/>
      <c r="DN110" s="927"/>
      <c r="DO110" s="927"/>
      <c r="DP110" s="927"/>
      <c r="DQ110" s="927" t="s">
        <v>
127</v>
      </c>
      <c r="DR110" s="927"/>
      <c r="DS110" s="927"/>
      <c r="DT110" s="927"/>
      <c r="DU110" s="927"/>
      <c r="DV110" s="928" t="s">
        <v>
433</v>
      </c>
      <c r="DW110" s="928"/>
      <c r="DX110" s="928"/>
      <c r="DY110" s="928"/>
      <c r="DZ110" s="929"/>
    </row>
    <row r="111" spans="1:131" s="247" customFormat="1" ht="26.25" customHeight="1" x14ac:dyDescent="0.2">
      <c r="A111" s="856" t="s">
        <v>
434</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
435</v>
      </c>
      <c r="AB111" s="1008"/>
      <c r="AC111" s="1008"/>
      <c r="AD111" s="1008"/>
      <c r="AE111" s="1009"/>
      <c r="AF111" s="1010" t="s">
        <v>
435</v>
      </c>
      <c r="AG111" s="1008"/>
      <c r="AH111" s="1008"/>
      <c r="AI111" s="1008"/>
      <c r="AJ111" s="1009"/>
      <c r="AK111" s="1010" t="s">
        <v>
433</v>
      </c>
      <c r="AL111" s="1008"/>
      <c r="AM111" s="1008"/>
      <c r="AN111" s="1008"/>
      <c r="AO111" s="1009"/>
      <c r="AP111" s="1011" t="s">
        <v>
433</v>
      </c>
      <c r="AQ111" s="1012"/>
      <c r="AR111" s="1012"/>
      <c r="AS111" s="1012"/>
      <c r="AT111" s="1013"/>
      <c r="AU111" s="1021"/>
      <c r="AV111" s="1022"/>
      <c r="AW111" s="1022"/>
      <c r="AX111" s="1022"/>
      <c r="AY111" s="1022"/>
      <c r="AZ111" s="897" t="s">
        <v>
436</v>
      </c>
      <c r="BA111" s="832"/>
      <c r="BB111" s="832"/>
      <c r="BC111" s="832"/>
      <c r="BD111" s="832"/>
      <c r="BE111" s="832"/>
      <c r="BF111" s="832"/>
      <c r="BG111" s="832"/>
      <c r="BH111" s="832"/>
      <c r="BI111" s="832"/>
      <c r="BJ111" s="832"/>
      <c r="BK111" s="832"/>
      <c r="BL111" s="832"/>
      <c r="BM111" s="832"/>
      <c r="BN111" s="832"/>
      <c r="BO111" s="832"/>
      <c r="BP111" s="833"/>
      <c r="BQ111" s="898">
        <v>
20165877</v>
      </c>
      <c r="BR111" s="899"/>
      <c r="BS111" s="899"/>
      <c r="BT111" s="899"/>
      <c r="BU111" s="899"/>
      <c r="BV111" s="899">
        <v>
21364582</v>
      </c>
      <c r="BW111" s="899"/>
      <c r="BX111" s="899"/>
      <c r="BY111" s="899"/>
      <c r="BZ111" s="899"/>
      <c r="CA111" s="899">
        <v>
24120066</v>
      </c>
      <c r="CB111" s="899"/>
      <c r="CC111" s="899"/>
      <c r="CD111" s="899"/>
      <c r="CE111" s="899"/>
      <c r="CF111" s="960">
        <v>
14.8</v>
      </c>
      <c r="CG111" s="961"/>
      <c r="CH111" s="961"/>
      <c r="CI111" s="961"/>
      <c r="CJ111" s="961"/>
      <c r="CK111" s="1016"/>
      <c r="CL111" s="903"/>
      <c r="CM111" s="906" t="s">
        <v>
437</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
435</v>
      </c>
      <c r="DH111" s="899"/>
      <c r="DI111" s="899"/>
      <c r="DJ111" s="899"/>
      <c r="DK111" s="899"/>
      <c r="DL111" s="899" t="s">
        <v>
127</v>
      </c>
      <c r="DM111" s="899"/>
      <c r="DN111" s="899"/>
      <c r="DO111" s="899"/>
      <c r="DP111" s="899"/>
      <c r="DQ111" s="899" t="s">
        <v>
433</v>
      </c>
      <c r="DR111" s="899"/>
      <c r="DS111" s="899"/>
      <c r="DT111" s="899"/>
      <c r="DU111" s="899"/>
      <c r="DV111" s="876" t="s">
        <v>
435</v>
      </c>
      <c r="DW111" s="876"/>
      <c r="DX111" s="876"/>
      <c r="DY111" s="876"/>
      <c r="DZ111" s="877"/>
    </row>
    <row r="112" spans="1:131" s="247" customFormat="1" ht="26.25" customHeight="1" x14ac:dyDescent="0.2">
      <c r="A112" s="1001" t="s">
        <v>
438</v>
      </c>
      <c r="B112" s="1002"/>
      <c r="C112" s="832" t="s">
        <v>
439</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v>
509567</v>
      </c>
      <c r="AB112" s="862"/>
      <c r="AC112" s="862"/>
      <c r="AD112" s="862"/>
      <c r="AE112" s="863"/>
      <c r="AF112" s="864">
        <v>
537580</v>
      </c>
      <c r="AG112" s="862"/>
      <c r="AH112" s="862"/>
      <c r="AI112" s="862"/>
      <c r="AJ112" s="863"/>
      <c r="AK112" s="864">
        <v>
582313</v>
      </c>
      <c r="AL112" s="862"/>
      <c r="AM112" s="862"/>
      <c r="AN112" s="862"/>
      <c r="AO112" s="863"/>
      <c r="AP112" s="909">
        <v>
0.4</v>
      </c>
      <c r="AQ112" s="910"/>
      <c r="AR112" s="910"/>
      <c r="AS112" s="910"/>
      <c r="AT112" s="911"/>
      <c r="AU112" s="1021"/>
      <c r="AV112" s="1022"/>
      <c r="AW112" s="1022"/>
      <c r="AX112" s="1022"/>
      <c r="AY112" s="1022"/>
      <c r="AZ112" s="897" t="s">
        <v>
440</v>
      </c>
      <c r="BA112" s="832"/>
      <c r="BB112" s="832"/>
      <c r="BC112" s="832"/>
      <c r="BD112" s="832"/>
      <c r="BE112" s="832"/>
      <c r="BF112" s="832"/>
      <c r="BG112" s="832"/>
      <c r="BH112" s="832"/>
      <c r="BI112" s="832"/>
      <c r="BJ112" s="832"/>
      <c r="BK112" s="832"/>
      <c r="BL112" s="832"/>
      <c r="BM112" s="832"/>
      <c r="BN112" s="832"/>
      <c r="BO112" s="832"/>
      <c r="BP112" s="833"/>
      <c r="BQ112" s="898">
        <v>
880217</v>
      </c>
      <c r="BR112" s="899"/>
      <c r="BS112" s="899"/>
      <c r="BT112" s="899"/>
      <c r="BU112" s="899"/>
      <c r="BV112" s="899">
        <v>
737123</v>
      </c>
      <c r="BW112" s="899"/>
      <c r="BX112" s="899"/>
      <c r="BY112" s="899"/>
      <c r="BZ112" s="899"/>
      <c r="CA112" s="899">
        <v>
615828</v>
      </c>
      <c r="CB112" s="899"/>
      <c r="CC112" s="899"/>
      <c r="CD112" s="899"/>
      <c r="CE112" s="899"/>
      <c r="CF112" s="960">
        <v>
0.4</v>
      </c>
      <c r="CG112" s="961"/>
      <c r="CH112" s="961"/>
      <c r="CI112" s="961"/>
      <c r="CJ112" s="961"/>
      <c r="CK112" s="1016"/>
      <c r="CL112" s="903"/>
      <c r="CM112" s="906" t="s">
        <v>
441</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
406</v>
      </c>
      <c r="DH112" s="899"/>
      <c r="DI112" s="899"/>
      <c r="DJ112" s="899"/>
      <c r="DK112" s="899"/>
      <c r="DL112" s="899" t="s">
        <v>
406</v>
      </c>
      <c r="DM112" s="899"/>
      <c r="DN112" s="899"/>
      <c r="DO112" s="899"/>
      <c r="DP112" s="899"/>
      <c r="DQ112" s="899" t="s">
        <v>
435</v>
      </c>
      <c r="DR112" s="899"/>
      <c r="DS112" s="899"/>
      <c r="DT112" s="899"/>
      <c r="DU112" s="899"/>
      <c r="DV112" s="876" t="s">
        <v>
127</v>
      </c>
      <c r="DW112" s="876"/>
      <c r="DX112" s="876"/>
      <c r="DY112" s="876"/>
      <c r="DZ112" s="877"/>
    </row>
    <row r="113" spans="1:130" s="247" customFormat="1" ht="26.25" customHeight="1" x14ac:dyDescent="0.2">
      <c r="A113" s="1003"/>
      <c r="B113" s="1004"/>
      <c r="C113" s="832" t="s">
        <v>
442</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
154992</v>
      </c>
      <c r="AB113" s="1008"/>
      <c r="AC113" s="1008"/>
      <c r="AD113" s="1008"/>
      <c r="AE113" s="1009"/>
      <c r="AF113" s="1010">
        <v>
157522</v>
      </c>
      <c r="AG113" s="1008"/>
      <c r="AH113" s="1008"/>
      <c r="AI113" s="1008"/>
      <c r="AJ113" s="1009"/>
      <c r="AK113" s="1010">
        <v>
116068</v>
      </c>
      <c r="AL113" s="1008"/>
      <c r="AM113" s="1008"/>
      <c r="AN113" s="1008"/>
      <c r="AO113" s="1009"/>
      <c r="AP113" s="1011">
        <v>
0.1</v>
      </c>
      <c r="AQ113" s="1012"/>
      <c r="AR113" s="1012"/>
      <c r="AS113" s="1012"/>
      <c r="AT113" s="1013"/>
      <c r="AU113" s="1021"/>
      <c r="AV113" s="1022"/>
      <c r="AW113" s="1022"/>
      <c r="AX113" s="1022"/>
      <c r="AY113" s="1022"/>
      <c r="AZ113" s="897" t="s">
        <v>
443</v>
      </c>
      <c r="BA113" s="832"/>
      <c r="BB113" s="832"/>
      <c r="BC113" s="832"/>
      <c r="BD113" s="832"/>
      <c r="BE113" s="832"/>
      <c r="BF113" s="832"/>
      <c r="BG113" s="832"/>
      <c r="BH113" s="832"/>
      <c r="BI113" s="832"/>
      <c r="BJ113" s="832"/>
      <c r="BK113" s="832"/>
      <c r="BL113" s="832"/>
      <c r="BM113" s="832"/>
      <c r="BN113" s="832"/>
      <c r="BO113" s="832"/>
      <c r="BP113" s="833"/>
      <c r="BQ113" s="898">
        <v>
2224666</v>
      </c>
      <c r="BR113" s="899"/>
      <c r="BS113" s="899"/>
      <c r="BT113" s="899"/>
      <c r="BU113" s="899"/>
      <c r="BV113" s="899">
        <v>
2223706</v>
      </c>
      <c r="BW113" s="899"/>
      <c r="BX113" s="899"/>
      <c r="BY113" s="899"/>
      <c r="BZ113" s="899"/>
      <c r="CA113" s="899">
        <v>
2262166</v>
      </c>
      <c r="CB113" s="899"/>
      <c r="CC113" s="899"/>
      <c r="CD113" s="899"/>
      <c r="CE113" s="899"/>
      <c r="CF113" s="960">
        <v>
1.4</v>
      </c>
      <c r="CG113" s="961"/>
      <c r="CH113" s="961"/>
      <c r="CI113" s="961"/>
      <c r="CJ113" s="961"/>
      <c r="CK113" s="1016"/>
      <c r="CL113" s="903"/>
      <c r="CM113" s="906" t="s">
        <v>
444</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
127</v>
      </c>
      <c r="DH113" s="862"/>
      <c r="DI113" s="862"/>
      <c r="DJ113" s="862"/>
      <c r="DK113" s="863"/>
      <c r="DL113" s="864" t="s">
        <v>
127</v>
      </c>
      <c r="DM113" s="862"/>
      <c r="DN113" s="862"/>
      <c r="DO113" s="862"/>
      <c r="DP113" s="863"/>
      <c r="DQ113" s="864" t="s">
        <v>
406</v>
      </c>
      <c r="DR113" s="862"/>
      <c r="DS113" s="862"/>
      <c r="DT113" s="862"/>
      <c r="DU113" s="863"/>
      <c r="DV113" s="909" t="s">
        <v>
406</v>
      </c>
      <c r="DW113" s="910"/>
      <c r="DX113" s="910"/>
      <c r="DY113" s="910"/>
      <c r="DZ113" s="911"/>
    </row>
    <row r="114" spans="1:130" s="247" customFormat="1" ht="26.25" customHeight="1" x14ac:dyDescent="0.2">
      <c r="A114" s="1003"/>
      <c r="B114" s="1004"/>
      <c r="C114" s="832" t="s">
        <v>
445</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
160650</v>
      </c>
      <c r="AB114" s="862"/>
      <c r="AC114" s="862"/>
      <c r="AD114" s="862"/>
      <c r="AE114" s="863"/>
      <c r="AF114" s="864">
        <v>
174386</v>
      </c>
      <c r="AG114" s="862"/>
      <c r="AH114" s="862"/>
      <c r="AI114" s="862"/>
      <c r="AJ114" s="863"/>
      <c r="AK114" s="864">
        <v>
180452</v>
      </c>
      <c r="AL114" s="862"/>
      <c r="AM114" s="862"/>
      <c r="AN114" s="862"/>
      <c r="AO114" s="863"/>
      <c r="AP114" s="909">
        <v>
0.1</v>
      </c>
      <c r="AQ114" s="910"/>
      <c r="AR114" s="910"/>
      <c r="AS114" s="910"/>
      <c r="AT114" s="911"/>
      <c r="AU114" s="1021"/>
      <c r="AV114" s="1022"/>
      <c r="AW114" s="1022"/>
      <c r="AX114" s="1022"/>
      <c r="AY114" s="1022"/>
      <c r="AZ114" s="897" t="s">
        <v>
446</v>
      </c>
      <c r="BA114" s="832"/>
      <c r="BB114" s="832"/>
      <c r="BC114" s="832"/>
      <c r="BD114" s="832"/>
      <c r="BE114" s="832"/>
      <c r="BF114" s="832"/>
      <c r="BG114" s="832"/>
      <c r="BH114" s="832"/>
      <c r="BI114" s="832"/>
      <c r="BJ114" s="832"/>
      <c r="BK114" s="832"/>
      <c r="BL114" s="832"/>
      <c r="BM114" s="832"/>
      <c r="BN114" s="832"/>
      <c r="BO114" s="832"/>
      <c r="BP114" s="833"/>
      <c r="BQ114" s="898">
        <v>
34391382</v>
      </c>
      <c r="BR114" s="899"/>
      <c r="BS114" s="899"/>
      <c r="BT114" s="899"/>
      <c r="BU114" s="899"/>
      <c r="BV114" s="899">
        <v>
33710673</v>
      </c>
      <c r="BW114" s="899"/>
      <c r="BX114" s="899"/>
      <c r="BY114" s="899"/>
      <c r="BZ114" s="899"/>
      <c r="CA114" s="899">
        <v>
33873434</v>
      </c>
      <c r="CB114" s="899"/>
      <c r="CC114" s="899"/>
      <c r="CD114" s="899"/>
      <c r="CE114" s="899"/>
      <c r="CF114" s="960">
        <v>
20.8</v>
      </c>
      <c r="CG114" s="961"/>
      <c r="CH114" s="961"/>
      <c r="CI114" s="961"/>
      <c r="CJ114" s="961"/>
      <c r="CK114" s="1016"/>
      <c r="CL114" s="903"/>
      <c r="CM114" s="906" t="s">
        <v>
447</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
406</v>
      </c>
      <c r="DH114" s="862"/>
      <c r="DI114" s="862"/>
      <c r="DJ114" s="862"/>
      <c r="DK114" s="863"/>
      <c r="DL114" s="864" t="s">
        <v>
406</v>
      </c>
      <c r="DM114" s="862"/>
      <c r="DN114" s="862"/>
      <c r="DO114" s="862"/>
      <c r="DP114" s="863"/>
      <c r="DQ114" s="864" t="s">
        <v>
127</v>
      </c>
      <c r="DR114" s="862"/>
      <c r="DS114" s="862"/>
      <c r="DT114" s="862"/>
      <c r="DU114" s="863"/>
      <c r="DV114" s="909" t="s">
        <v>
406</v>
      </c>
      <c r="DW114" s="910"/>
      <c r="DX114" s="910"/>
      <c r="DY114" s="910"/>
      <c r="DZ114" s="911"/>
    </row>
    <row r="115" spans="1:130" s="247" customFormat="1" ht="26.25" customHeight="1" x14ac:dyDescent="0.2">
      <c r="A115" s="1003"/>
      <c r="B115" s="1004"/>
      <c r="C115" s="832" t="s">
        <v>
448</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
1594955</v>
      </c>
      <c r="AB115" s="1008"/>
      <c r="AC115" s="1008"/>
      <c r="AD115" s="1008"/>
      <c r="AE115" s="1009"/>
      <c r="AF115" s="1010">
        <v>
1869219</v>
      </c>
      <c r="AG115" s="1008"/>
      <c r="AH115" s="1008"/>
      <c r="AI115" s="1008"/>
      <c r="AJ115" s="1009"/>
      <c r="AK115" s="1010">
        <v>
2345538</v>
      </c>
      <c r="AL115" s="1008"/>
      <c r="AM115" s="1008"/>
      <c r="AN115" s="1008"/>
      <c r="AO115" s="1009"/>
      <c r="AP115" s="1011">
        <v>
1.4</v>
      </c>
      <c r="AQ115" s="1012"/>
      <c r="AR115" s="1012"/>
      <c r="AS115" s="1012"/>
      <c r="AT115" s="1013"/>
      <c r="AU115" s="1021"/>
      <c r="AV115" s="1022"/>
      <c r="AW115" s="1022"/>
      <c r="AX115" s="1022"/>
      <c r="AY115" s="1022"/>
      <c r="AZ115" s="897" t="s">
        <v>
449</v>
      </c>
      <c r="BA115" s="832"/>
      <c r="BB115" s="832"/>
      <c r="BC115" s="832"/>
      <c r="BD115" s="832"/>
      <c r="BE115" s="832"/>
      <c r="BF115" s="832"/>
      <c r="BG115" s="832"/>
      <c r="BH115" s="832"/>
      <c r="BI115" s="832"/>
      <c r="BJ115" s="832"/>
      <c r="BK115" s="832"/>
      <c r="BL115" s="832"/>
      <c r="BM115" s="832"/>
      <c r="BN115" s="832"/>
      <c r="BO115" s="832"/>
      <c r="BP115" s="833"/>
      <c r="BQ115" s="898" t="s">
        <v>
127</v>
      </c>
      <c r="BR115" s="899"/>
      <c r="BS115" s="899"/>
      <c r="BT115" s="899"/>
      <c r="BU115" s="899"/>
      <c r="BV115" s="899" t="s">
        <v>
406</v>
      </c>
      <c r="BW115" s="899"/>
      <c r="BX115" s="899"/>
      <c r="BY115" s="899"/>
      <c r="BZ115" s="899"/>
      <c r="CA115" s="899" t="s">
        <v>
127</v>
      </c>
      <c r="CB115" s="899"/>
      <c r="CC115" s="899"/>
      <c r="CD115" s="899"/>
      <c r="CE115" s="899"/>
      <c r="CF115" s="960" t="s">
        <v>
406</v>
      </c>
      <c r="CG115" s="961"/>
      <c r="CH115" s="961"/>
      <c r="CI115" s="961"/>
      <c r="CJ115" s="961"/>
      <c r="CK115" s="1016"/>
      <c r="CL115" s="903"/>
      <c r="CM115" s="897" t="s">
        <v>
450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v>
15263214</v>
      </c>
      <c r="DH115" s="862"/>
      <c r="DI115" s="862"/>
      <c r="DJ115" s="862"/>
      <c r="DK115" s="863"/>
      <c r="DL115" s="864">
        <v>
17486184</v>
      </c>
      <c r="DM115" s="862"/>
      <c r="DN115" s="862"/>
      <c r="DO115" s="862"/>
      <c r="DP115" s="863"/>
      <c r="DQ115" s="864">
        <v>
21210540</v>
      </c>
      <c r="DR115" s="862"/>
      <c r="DS115" s="862"/>
      <c r="DT115" s="862"/>
      <c r="DU115" s="863"/>
      <c r="DV115" s="909">
        <v>
13</v>
      </c>
      <c r="DW115" s="910"/>
      <c r="DX115" s="910"/>
      <c r="DY115" s="910"/>
      <c r="DZ115" s="911"/>
    </row>
    <row r="116" spans="1:130" s="247" customFormat="1" ht="26.25" customHeight="1" x14ac:dyDescent="0.2">
      <c r="A116" s="1005"/>
      <c r="B116" s="1006"/>
      <c r="C116" s="965" t="s">
        <v>
451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
433</v>
      </c>
      <c r="AB116" s="862"/>
      <c r="AC116" s="862"/>
      <c r="AD116" s="862"/>
      <c r="AE116" s="863"/>
      <c r="AF116" s="864" t="s">
        <v>
406</v>
      </c>
      <c r="AG116" s="862"/>
      <c r="AH116" s="862"/>
      <c r="AI116" s="862"/>
      <c r="AJ116" s="863"/>
      <c r="AK116" s="864" t="s">
        <v>
406</v>
      </c>
      <c r="AL116" s="862"/>
      <c r="AM116" s="862"/>
      <c r="AN116" s="862"/>
      <c r="AO116" s="863"/>
      <c r="AP116" s="909" t="s">
        <v>
406</v>
      </c>
      <c r="AQ116" s="910"/>
      <c r="AR116" s="910"/>
      <c r="AS116" s="910"/>
      <c r="AT116" s="911"/>
      <c r="AU116" s="1021"/>
      <c r="AV116" s="1022"/>
      <c r="AW116" s="1022"/>
      <c r="AX116" s="1022"/>
      <c r="AY116" s="1022"/>
      <c r="AZ116" s="948" t="s">
        <v>
452</v>
      </c>
      <c r="BA116" s="949"/>
      <c r="BB116" s="949"/>
      <c r="BC116" s="949"/>
      <c r="BD116" s="949"/>
      <c r="BE116" s="949"/>
      <c r="BF116" s="949"/>
      <c r="BG116" s="949"/>
      <c r="BH116" s="949"/>
      <c r="BI116" s="949"/>
      <c r="BJ116" s="949"/>
      <c r="BK116" s="949"/>
      <c r="BL116" s="949"/>
      <c r="BM116" s="949"/>
      <c r="BN116" s="949"/>
      <c r="BO116" s="949"/>
      <c r="BP116" s="950"/>
      <c r="BQ116" s="898" t="s">
        <v>
127</v>
      </c>
      <c r="BR116" s="899"/>
      <c r="BS116" s="899"/>
      <c r="BT116" s="899"/>
      <c r="BU116" s="899"/>
      <c r="BV116" s="899" t="s">
        <v>
127</v>
      </c>
      <c r="BW116" s="899"/>
      <c r="BX116" s="899"/>
      <c r="BY116" s="899"/>
      <c r="BZ116" s="899"/>
      <c r="CA116" s="899" t="s">
        <v>
406</v>
      </c>
      <c r="CB116" s="899"/>
      <c r="CC116" s="899"/>
      <c r="CD116" s="899"/>
      <c r="CE116" s="899"/>
      <c r="CF116" s="960" t="s">
        <v>
406</v>
      </c>
      <c r="CG116" s="961"/>
      <c r="CH116" s="961"/>
      <c r="CI116" s="961"/>
      <c r="CJ116" s="961"/>
      <c r="CK116" s="1016"/>
      <c r="CL116" s="903"/>
      <c r="CM116" s="906" t="s">
        <v>
453</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
857460</v>
      </c>
      <c r="DH116" s="862"/>
      <c r="DI116" s="862"/>
      <c r="DJ116" s="862"/>
      <c r="DK116" s="863"/>
      <c r="DL116" s="864">
        <v>
702431</v>
      </c>
      <c r="DM116" s="862"/>
      <c r="DN116" s="862"/>
      <c r="DO116" s="862"/>
      <c r="DP116" s="863"/>
      <c r="DQ116" s="864">
        <v>
620264</v>
      </c>
      <c r="DR116" s="862"/>
      <c r="DS116" s="862"/>
      <c r="DT116" s="862"/>
      <c r="DU116" s="863"/>
      <c r="DV116" s="909">
        <v>
0.4</v>
      </c>
      <c r="DW116" s="910"/>
      <c r="DX116" s="910"/>
      <c r="DY116" s="910"/>
      <c r="DZ116" s="911"/>
    </row>
    <row r="117" spans="1:130" s="247" customFormat="1" ht="26.25" customHeight="1" x14ac:dyDescent="0.2">
      <c r="A117" s="986" t="s">
        <v>
188</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
454</v>
      </c>
      <c r="Z117" s="988"/>
      <c r="AA117" s="993">
        <v>
5945160</v>
      </c>
      <c r="AB117" s="994"/>
      <c r="AC117" s="994"/>
      <c r="AD117" s="994"/>
      <c r="AE117" s="995"/>
      <c r="AF117" s="996">
        <v>
6413941</v>
      </c>
      <c r="AG117" s="994"/>
      <c r="AH117" s="994"/>
      <c r="AI117" s="994"/>
      <c r="AJ117" s="995"/>
      <c r="AK117" s="996">
        <v>
6486926</v>
      </c>
      <c r="AL117" s="994"/>
      <c r="AM117" s="994"/>
      <c r="AN117" s="994"/>
      <c r="AO117" s="995"/>
      <c r="AP117" s="997"/>
      <c r="AQ117" s="998"/>
      <c r="AR117" s="998"/>
      <c r="AS117" s="998"/>
      <c r="AT117" s="999"/>
      <c r="AU117" s="1021"/>
      <c r="AV117" s="1022"/>
      <c r="AW117" s="1022"/>
      <c r="AX117" s="1022"/>
      <c r="AY117" s="1022"/>
      <c r="AZ117" s="948" t="s">
        <v>
455</v>
      </c>
      <c r="BA117" s="949"/>
      <c r="BB117" s="949"/>
      <c r="BC117" s="949"/>
      <c r="BD117" s="949"/>
      <c r="BE117" s="949"/>
      <c r="BF117" s="949"/>
      <c r="BG117" s="949"/>
      <c r="BH117" s="949"/>
      <c r="BI117" s="949"/>
      <c r="BJ117" s="949"/>
      <c r="BK117" s="949"/>
      <c r="BL117" s="949"/>
      <c r="BM117" s="949"/>
      <c r="BN117" s="949"/>
      <c r="BO117" s="949"/>
      <c r="BP117" s="950"/>
      <c r="BQ117" s="898" t="s">
        <v>
435</v>
      </c>
      <c r="BR117" s="899"/>
      <c r="BS117" s="899"/>
      <c r="BT117" s="899"/>
      <c r="BU117" s="899"/>
      <c r="BV117" s="899" t="s">
        <v>
433</v>
      </c>
      <c r="BW117" s="899"/>
      <c r="BX117" s="899"/>
      <c r="BY117" s="899"/>
      <c r="BZ117" s="899"/>
      <c r="CA117" s="899" t="s">
        <v>
435</v>
      </c>
      <c r="CB117" s="899"/>
      <c r="CC117" s="899"/>
      <c r="CD117" s="899"/>
      <c r="CE117" s="899"/>
      <c r="CF117" s="960" t="s">
        <v>
435</v>
      </c>
      <c r="CG117" s="961"/>
      <c r="CH117" s="961"/>
      <c r="CI117" s="961"/>
      <c r="CJ117" s="961"/>
      <c r="CK117" s="1016"/>
      <c r="CL117" s="903"/>
      <c r="CM117" s="906" t="s">
        <v>
456</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
435</v>
      </c>
      <c r="DH117" s="862"/>
      <c r="DI117" s="862"/>
      <c r="DJ117" s="862"/>
      <c r="DK117" s="863"/>
      <c r="DL117" s="864" t="s">
        <v>
435</v>
      </c>
      <c r="DM117" s="862"/>
      <c r="DN117" s="862"/>
      <c r="DO117" s="862"/>
      <c r="DP117" s="863"/>
      <c r="DQ117" s="864" t="s">
        <v>
435</v>
      </c>
      <c r="DR117" s="862"/>
      <c r="DS117" s="862"/>
      <c r="DT117" s="862"/>
      <c r="DU117" s="863"/>
      <c r="DV117" s="909" t="s">
        <v>
435</v>
      </c>
      <c r="DW117" s="910"/>
      <c r="DX117" s="910"/>
      <c r="DY117" s="910"/>
      <c r="DZ117" s="911"/>
    </row>
    <row r="118" spans="1:130" s="247" customFormat="1" ht="26.25" customHeight="1" x14ac:dyDescent="0.2">
      <c r="A118" s="986" t="s">
        <v>
428</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
426</v>
      </c>
      <c r="AB118" s="987"/>
      <c r="AC118" s="987"/>
      <c r="AD118" s="987"/>
      <c r="AE118" s="988"/>
      <c r="AF118" s="989" t="s">
        <v>
308</v>
      </c>
      <c r="AG118" s="987"/>
      <c r="AH118" s="987"/>
      <c r="AI118" s="987"/>
      <c r="AJ118" s="988"/>
      <c r="AK118" s="989" t="s">
        <v>
307</v>
      </c>
      <c r="AL118" s="987"/>
      <c r="AM118" s="987"/>
      <c r="AN118" s="987"/>
      <c r="AO118" s="988"/>
      <c r="AP118" s="990" t="s">
        <v>
427</v>
      </c>
      <c r="AQ118" s="991"/>
      <c r="AR118" s="991"/>
      <c r="AS118" s="991"/>
      <c r="AT118" s="992"/>
      <c r="AU118" s="1021"/>
      <c r="AV118" s="1022"/>
      <c r="AW118" s="1022"/>
      <c r="AX118" s="1022"/>
      <c r="AY118" s="1022"/>
      <c r="AZ118" s="964" t="s">
        <v>
457</v>
      </c>
      <c r="BA118" s="965"/>
      <c r="BB118" s="965"/>
      <c r="BC118" s="965"/>
      <c r="BD118" s="965"/>
      <c r="BE118" s="965"/>
      <c r="BF118" s="965"/>
      <c r="BG118" s="965"/>
      <c r="BH118" s="965"/>
      <c r="BI118" s="965"/>
      <c r="BJ118" s="965"/>
      <c r="BK118" s="965"/>
      <c r="BL118" s="965"/>
      <c r="BM118" s="965"/>
      <c r="BN118" s="965"/>
      <c r="BO118" s="965"/>
      <c r="BP118" s="966"/>
      <c r="BQ118" s="967" t="s">
        <v>
127</v>
      </c>
      <c r="BR118" s="930"/>
      <c r="BS118" s="930"/>
      <c r="BT118" s="930"/>
      <c r="BU118" s="930"/>
      <c r="BV118" s="930" t="s">
        <v>
409</v>
      </c>
      <c r="BW118" s="930"/>
      <c r="BX118" s="930"/>
      <c r="BY118" s="930"/>
      <c r="BZ118" s="930"/>
      <c r="CA118" s="930" t="s">
        <v>
127</v>
      </c>
      <c r="CB118" s="930"/>
      <c r="CC118" s="930"/>
      <c r="CD118" s="930"/>
      <c r="CE118" s="930"/>
      <c r="CF118" s="960" t="s">
        <v>
409</v>
      </c>
      <c r="CG118" s="961"/>
      <c r="CH118" s="961"/>
      <c r="CI118" s="961"/>
      <c r="CJ118" s="961"/>
      <c r="CK118" s="1016"/>
      <c r="CL118" s="903"/>
      <c r="CM118" s="906" t="s">
        <v>
458</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
127</v>
      </c>
      <c r="DH118" s="862"/>
      <c r="DI118" s="862"/>
      <c r="DJ118" s="862"/>
      <c r="DK118" s="863"/>
      <c r="DL118" s="864" t="s">
        <v>
409</v>
      </c>
      <c r="DM118" s="862"/>
      <c r="DN118" s="862"/>
      <c r="DO118" s="862"/>
      <c r="DP118" s="863"/>
      <c r="DQ118" s="864" t="s">
        <v>
409</v>
      </c>
      <c r="DR118" s="862"/>
      <c r="DS118" s="862"/>
      <c r="DT118" s="862"/>
      <c r="DU118" s="863"/>
      <c r="DV118" s="909" t="s">
        <v>
409</v>
      </c>
      <c r="DW118" s="910"/>
      <c r="DX118" s="910"/>
      <c r="DY118" s="910"/>
      <c r="DZ118" s="911"/>
    </row>
    <row r="119" spans="1:130" s="247" customFormat="1" ht="26.25" customHeight="1" x14ac:dyDescent="0.2">
      <c r="A119" s="900" t="s">
        <v>
431</v>
      </c>
      <c r="B119" s="901"/>
      <c r="C119" s="976" t="s">
        <v>
432</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
127</v>
      </c>
      <c r="AB119" s="980"/>
      <c r="AC119" s="980"/>
      <c r="AD119" s="980"/>
      <c r="AE119" s="981"/>
      <c r="AF119" s="982" t="s">
        <v>
409</v>
      </c>
      <c r="AG119" s="980"/>
      <c r="AH119" s="980"/>
      <c r="AI119" s="980"/>
      <c r="AJ119" s="981"/>
      <c r="AK119" s="982" t="s">
        <v>
127</v>
      </c>
      <c r="AL119" s="980"/>
      <c r="AM119" s="980"/>
      <c r="AN119" s="980"/>
      <c r="AO119" s="981"/>
      <c r="AP119" s="983" t="s">
        <v>
409</v>
      </c>
      <c r="AQ119" s="984"/>
      <c r="AR119" s="984"/>
      <c r="AS119" s="984"/>
      <c r="AT119" s="985"/>
      <c r="AU119" s="1023"/>
      <c r="AV119" s="1024"/>
      <c r="AW119" s="1024"/>
      <c r="AX119" s="1024"/>
      <c r="AY119" s="1024"/>
      <c r="AZ119" s="278" t="s">
        <v>
188</v>
      </c>
      <c r="BA119" s="278"/>
      <c r="BB119" s="278"/>
      <c r="BC119" s="278"/>
      <c r="BD119" s="278"/>
      <c r="BE119" s="278"/>
      <c r="BF119" s="278"/>
      <c r="BG119" s="278"/>
      <c r="BH119" s="278"/>
      <c r="BI119" s="278"/>
      <c r="BJ119" s="278"/>
      <c r="BK119" s="278"/>
      <c r="BL119" s="278"/>
      <c r="BM119" s="278"/>
      <c r="BN119" s="278"/>
      <c r="BO119" s="962" t="s">
        <v>
459</v>
      </c>
      <c r="BP119" s="963"/>
      <c r="BQ119" s="967">
        <v>
113425700</v>
      </c>
      <c r="BR119" s="930"/>
      <c r="BS119" s="930"/>
      <c r="BT119" s="930"/>
      <c r="BU119" s="930"/>
      <c r="BV119" s="930">
        <v>
115286429</v>
      </c>
      <c r="BW119" s="930"/>
      <c r="BX119" s="930"/>
      <c r="BY119" s="930"/>
      <c r="BZ119" s="930"/>
      <c r="CA119" s="930">
        <v>
117790824</v>
      </c>
      <c r="CB119" s="930"/>
      <c r="CC119" s="930"/>
      <c r="CD119" s="930"/>
      <c r="CE119" s="930"/>
      <c r="CF119" s="828"/>
      <c r="CG119" s="829"/>
      <c r="CH119" s="829"/>
      <c r="CI119" s="829"/>
      <c r="CJ119" s="919"/>
      <c r="CK119" s="1017"/>
      <c r="CL119" s="905"/>
      <c r="CM119" s="923" t="s">
        <v>
460</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
4045203</v>
      </c>
      <c r="DH119" s="845"/>
      <c r="DI119" s="845"/>
      <c r="DJ119" s="845"/>
      <c r="DK119" s="846"/>
      <c r="DL119" s="847">
        <v>
3175967</v>
      </c>
      <c r="DM119" s="845"/>
      <c r="DN119" s="845"/>
      <c r="DO119" s="845"/>
      <c r="DP119" s="846"/>
      <c r="DQ119" s="847">
        <v>
2289262</v>
      </c>
      <c r="DR119" s="845"/>
      <c r="DS119" s="845"/>
      <c r="DT119" s="845"/>
      <c r="DU119" s="846"/>
      <c r="DV119" s="933">
        <v>
1.4</v>
      </c>
      <c r="DW119" s="934"/>
      <c r="DX119" s="934"/>
      <c r="DY119" s="934"/>
      <c r="DZ119" s="935"/>
    </row>
    <row r="120" spans="1:130" s="247" customFormat="1" ht="26.25" customHeight="1" x14ac:dyDescent="0.2">
      <c r="A120" s="902"/>
      <c r="B120" s="903"/>
      <c r="C120" s="906" t="s">
        <v>
437</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
409</v>
      </c>
      <c r="AB120" s="862"/>
      <c r="AC120" s="862"/>
      <c r="AD120" s="862"/>
      <c r="AE120" s="863"/>
      <c r="AF120" s="864" t="s">
        <v>
409</v>
      </c>
      <c r="AG120" s="862"/>
      <c r="AH120" s="862"/>
      <c r="AI120" s="862"/>
      <c r="AJ120" s="863"/>
      <c r="AK120" s="864" t="s">
        <v>
409</v>
      </c>
      <c r="AL120" s="862"/>
      <c r="AM120" s="862"/>
      <c r="AN120" s="862"/>
      <c r="AO120" s="863"/>
      <c r="AP120" s="909" t="s">
        <v>
127</v>
      </c>
      <c r="AQ120" s="910"/>
      <c r="AR120" s="910"/>
      <c r="AS120" s="910"/>
      <c r="AT120" s="911"/>
      <c r="AU120" s="968" t="s">
        <v>
461</v>
      </c>
      <c r="AV120" s="969"/>
      <c r="AW120" s="969"/>
      <c r="AX120" s="969"/>
      <c r="AY120" s="970"/>
      <c r="AZ120" s="945" t="s">
        <v>
462</v>
      </c>
      <c r="BA120" s="890"/>
      <c r="BB120" s="890"/>
      <c r="BC120" s="890"/>
      <c r="BD120" s="890"/>
      <c r="BE120" s="890"/>
      <c r="BF120" s="890"/>
      <c r="BG120" s="890"/>
      <c r="BH120" s="890"/>
      <c r="BI120" s="890"/>
      <c r="BJ120" s="890"/>
      <c r="BK120" s="890"/>
      <c r="BL120" s="890"/>
      <c r="BM120" s="890"/>
      <c r="BN120" s="890"/>
      <c r="BO120" s="890"/>
      <c r="BP120" s="891"/>
      <c r="BQ120" s="946">
        <v>
93224999</v>
      </c>
      <c r="BR120" s="927"/>
      <c r="BS120" s="927"/>
      <c r="BT120" s="927"/>
      <c r="BU120" s="927"/>
      <c r="BV120" s="927">
        <v>
100430125</v>
      </c>
      <c r="BW120" s="927"/>
      <c r="BX120" s="927"/>
      <c r="BY120" s="927"/>
      <c r="BZ120" s="927"/>
      <c r="CA120" s="927">
        <v>
108583562</v>
      </c>
      <c r="CB120" s="927"/>
      <c r="CC120" s="927"/>
      <c r="CD120" s="927"/>
      <c r="CE120" s="927"/>
      <c r="CF120" s="951">
        <v>
66.8</v>
      </c>
      <c r="CG120" s="952"/>
      <c r="CH120" s="952"/>
      <c r="CI120" s="952"/>
      <c r="CJ120" s="952"/>
      <c r="CK120" s="953" t="s">
        <v>
463</v>
      </c>
      <c r="CL120" s="937"/>
      <c r="CM120" s="937"/>
      <c r="CN120" s="937"/>
      <c r="CO120" s="938"/>
      <c r="CP120" s="957" t="s">
        <v>
464</v>
      </c>
      <c r="CQ120" s="958"/>
      <c r="CR120" s="958"/>
      <c r="CS120" s="958"/>
      <c r="CT120" s="958"/>
      <c r="CU120" s="958"/>
      <c r="CV120" s="958"/>
      <c r="CW120" s="958"/>
      <c r="CX120" s="958"/>
      <c r="CY120" s="958"/>
      <c r="CZ120" s="958"/>
      <c r="DA120" s="958"/>
      <c r="DB120" s="958"/>
      <c r="DC120" s="958"/>
      <c r="DD120" s="958"/>
      <c r="DE120" s="958"/>
      <c r="DF120" s="959"/>
      <c r="DG120" s="946">
        <v>
594347</v>
      </c>
      <c r="DH120" s="927"/>
      <c r="DI120" s="927"/>
      <c r="DJ120" s="927"/>
      <c r="DK120" s="927"/>
      <c r="DL120" s="927">
        <v>
553127</v>
      </c>
      <c r="DM120" s="927"/>
      <c r="DN120" s="927"/>
      <c r="DO120" s="927"/>
      <c r="DP120" s="927"/>
      <c r="DQ120" s="927">
        <v>
553127</v>
      </c>
      <c r="DR120" s="927"/>
      <c r="DS120" s="927"/>
      <c r="DT120" s="927"/>
      <c r="DU120" s="927"/>
      <c r="DV120" s="928">
        <v>
0.3</v>
      </c>
      <c r="DW120" s="928"/>
      <c r="DX120" s="928"/>
      <c r="DY120" s="928"/>
      <c r="DZ120" s="929"/>
    </row>
    <row r="121" spans="1:130" s="247" customFormat="1" ht="26.25" customHeight="1" x14ac:dyDescent="0.2">
      <c r="A121" s="902"/>
      <c r="B121" s="903"/>
      <c r="C121" s="948" t="s">
        <v>
465</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
127</v>
      </c>
      <c r="AB121" s="862"/>
      <c r="AC121" s="862"/>
      <c r="AD121" s="862"/>
      <c r="AE121" s="863"/>
      <c r="AF121" s="864" t="s">
        <v>
409</v>
      </c>
      <c r="AG121" s="862"/>
      <c r="AH121" s="862"/>
      <c r="AI121" s="862"/>
      <c r="AJ121" s="863"/>
      <c r="AK121" s="864" t="s">
        <v>
127</v>
      </c>
      <c r="AL121" s="862"/>
      <c r="AM121" s="862"/>
      <c r="AN121" s="862"/>
      <c r="AO121" s="863"/>
      <c r="AP121" s="909" t="s">
        <v>
409</v>
      </c>
      <c r="AQ121" s="910"/>
      <c r="AR121" s="910"/>
      <c r="AS121" s="910"/>
      <c r="AT121" s="911"/>
      <c r="AU121" s="971"/>
      <c r="AV121" s="972"/>
      <c r="AW121" s="972"/>
      <c r="AX121" s="972"/>
      <c r="AY121" s="973"/>
      <c r="AZ121" s="897" t="s">
        <v>
466</v>
      </c>
      <c r="BA121" s="832"/>
      <c r="BB121" s="832"/>
      <c r="BC121" s="832"/>
      <c r="BD121" s="832"/>
      <c r="BE121" s="832"/>
      <c r="BF121" s="832"/>
      <c r="BG121" s="832"/>
      <c r="BH121" s="832"/>
      <c r="BI121" s="832"/>
      <c r="BJ121" s="832"/>
      <c r="BK121" s="832"/>
      <c r="BL121" s="832"/>
      <c r="BM121" s="832"/>
      <c r="BN121" s="832"/>
      <c r="BO121" s="832"/>
      <c r="BP121" s="833"/>
      <c r="BQ121" s="898">
        <v>
4823836</v>
      </c>
      <c r="BR121" s="899"/>
      <c r="BS121" s="899"/>
      <c r="BT121" s="899"/>
      <c r="BU121" s="899"/>
      <c r="BV121" s="899">
        <v>
4711631</v>
      </c>
      <c r="BW121" s="899"/>
      <c r="BX121" s="899"/>
      <c r="BY121" s="899"/>
      <c r="BZ121" s="899"/>
      <c r="CA121" s="899">
        <v>
5659795</v>
      </c>
      <c r="CB121" s="899"/>
      <c r="CC121" s="899"/>
      <c r="CD121" s="899"/>
      <c r="CE121" s="899"/>
      <c r="CF121" s="960">
        <v>
3.5</v>
      </c>
      <c r="CG121" s="961"/>
      <c r="CH121" s="961"/>
      <c r="CI121" s="961"/>
      <c r="CJ121" s="961"/>
      <c r="CK121" s="954"/>
      <c r="CL121" s="940"/>
      <c r="CM121" s="940"/>
      <c r="CN121" s="940"/>
      <c r="CO121" s="941"/>
      <c r="CP121" s="920" t="s">
        <v>
467</v>
      </c>
      <c r="CQ121" s="921"/>
      <c r="CR121" s="921"/>
      <c r="CS121" s="921"/>
      <c r="CT121" s="921"/>
      <c r="CU121" s="921"/>
      <c r="CV121" s="921"/>
      <c r="CW121" s="921"/>
      <c r="CX121" s="921"/>
      <c r="CY121" s="921"/>
      <c r="CZ121" s="921"/>
      <c r="DA121" s="921"/>
      <c r="DB121" s="921"/>
      <c r="DC121" s="921"/>
      <c r="DD121" s="921"/>
      <c r="DE121" s="921"/>
      <c r="DF121" s="922"/>
      <c r="DG121" s="898">
        <v>
285870</v>
      </c>
      <c r="DH121" s="899"/>
      <c r="DI121" s="899"/>
      <c r="DJ121" s="899"/>
      <c r="DK121" s="899"/>
      <c r="DL121" s="899">
        <v>
183996</v>
      </c>
      <c r="DM121" s="899"/>
      <c r="DN121" s="899"/>
      <c r="DO121" s="899"/>
      <c r="DP121" s="899"/>
      <c r="DQ121" s="899">
        <v>
183996</v>
      </c>
      <c r="DR121" s="899"/>
      <c r="DS121" s="899"/>
      <c r="DT121" s="899"/>
      <c r="DU121" s="899"/>
      <c r="DV121" s="876">
        <v>
0.1</v>
      </c>
      <c r="DW121" s="876"/>
      <c r="DX121" s="876"/>
      <c r="DY121" s="876"/>
      <c r="DZ121" s="877"/>
    </row>
    <row r="122" spans="1:130" s="247" customFormat="1" ht="26.25" customHeight="1" x14ac:dyDescent="0.2">
      <c r="A122" s="902"/>
      <c r="B122" s="903"/>
      <c r="C122" s="906" t="s">
        <v>
447</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
127</v>
      </c>
      <c r="AB122" s="862"/>
      <c r="AC122" s="862"/>
      <c r="AD122" s="862"/>
      <c r="AE122" s="863"/>
      <c r="AF122" s="864" t="s">
        <v>
127</v>
      </c>
      <c r="AG122" s="862"/>
      <c r="AH122" s="862"/>
      <c r="AI122" s="862"/>
      <c r="AJ122" s="863"/>
      <c r="AK122" s="864" t="s">
        <v>
127</v>
      </c>
      <c r="AL122" s="862"/>
      <c r="AM122" s="862"/>
      <c r="AN122" s="862"/>
      <c r="AO122" s="863"/>
      <c r="AP122" s="909" t="s">
        <v>
409</v>
      </c>
      <c r="AQ122" s="910"/>
      <c r="AR122" s="910"/>
      <c r="AS122" s="910"/>
      <c r="AT122" s="911"/>
      <c r="AU122" s="971"/>
      <c r="AV122" s="972"/>
      <c r="AW122" s="972"/>
      <c r="AX122" s="972"/>
      <c r="AY122" s="973"/>
      <c r="AZ122" s="964" t="s">
        <v>
468</v>
      </c>
      <c r="BA122" s="965"/>
      <c r="BB122" s="965"/>
      <c r="BC122" s="965"/>
      <c r="BD122" s="965"/>
      <c r="BE122" s="965"/>
      <c r="BF122" s="965"/>
      <c r="BG122" s="965"/>
      <c r="BH122" s="965"/>
      <c r="BI122" s="965"/>
      <c r="BJ122" s="965"/>
      <c r="BK122" s="965"/>
      <c r="BL122" s="965"/>
      <c r="BM122" s="965"/>
      <c r="BN122" s="965"/>
      <c r="BO122" s="965"/>
      <c r="BP122" s="966"/>
      <c r="BQ122" s="967">
        <v>
123617525</v>
      </c>
      <c r="BR122" s="930"/>
      <c r="BS122" s="930"/>
      <c r="BT122" s="930"/>
      <c r="BU122" s="930"/>
      <c r="BV122" s="930">
        <v>
113240988</v>
      </c>
      <c r="BW122" s="930"/>
      <c r="BX122" s="930"/>
      <c r="BY122" s="930"/>
      <c r="BZ122" s="930"/>
      <c r="CA122" s="930">
        <v>
103218532</v>
      </c>
      <c r="CB122" s="930"/>
      <c r="CC122" s="930"/>
      <c r="CD122" s="930"/>
      <c r="CE122" s="930"/>
      <c r="CF122" s="931">
        <v>
63.5</v>
      </c>
      <c r="CG122" s="932"/>
      <c r="CH122" s="932"/>
      <c r="CI122" s="932"/>
      <c r="CJ122" s="932"/>
      <c r="CK122" s="954"/>
      <c r="CL122" s="940"/>
      <c r="CM122" s="940"/>
      <c r="CN122" s="940"/>
      <c r="CO122" s="941"/>
      <c r="CP122" s="920" t="s">
        <v>
403</v>
      </c>
      <c r="CQ122" s="921"/>
      <c r="CR122" s="921"/>
      <c r="CS122" s="921"/>
      <c r="CT122" s="921"/>
      <c r="CU122" s="921"/>
      <c r="CV122" s="921"/>
      <c r="CW122" s="921"/>
      <c r="CX122" s="921"/>
      <c r="CY122" s="921"/>
      <c r="CZ122" s="921"/>
      <c r="DA122" s="921"/>
      <c r="DB122" s="921"/>
      <c r="DC122" s="921"/>
      <c r="DD122" s="921"/>
      <c r="DE122" s="921"/>
      <c r="DF122" s="922"/>
      <c r="DG122" s="898" t="s">
        <v>
127</v>
      </c>
      <c r="DH122" s="899"/>
      <c r="DI122" s="899"/>
      <c r="DJ122" s="899"/>
      <c r="DK122" s="899"/>
      <c r="DL122" s="899" t="s">
        <v>
409</v>
      </c>
      <c r="DM122" s="899"/>
      <c r="DN122" s="899"/>
      <c r="DO122" s="899"/>
      <c r="DP122" s="899"/>
      <c r="DQ122" s="899" t="s">
        <v>
127</v>
      </c>
      <c r="DR122" s="899"/>
      <c r="DS122" s="899"/>
      <c r="DT122" s="899"/>
      <c r="DU122" s="899"/>
      <c r="DV122" s="876" t="s">
        <v>
409</v>
      </c>
      <c r="DW122" s="876"/>
      <c r="DX122" s="876"/>
      <c r="DY122" s="876"/>
      <c r="DZ122" s="877"/>
    </row>
    <row r="123" spans="1:130" s="247" customFormat="1" ht="26.25" customHeight="1" x14ac:dyDescent="0.2">
      <c r="A123" s="902"/>
      <c r="B123" s="903"/>
      <c r="C123" s="906" t="s">
        <v>
453</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
125275</v>
      </c>
      <c r="AB123" s="862"/>
      <c r="AC123" s="862"/>
      <c r="AD123" s="862"/>
      <c r="AE123" s="863"/>
      <c r="AF123" s="864">
        <v>
125275</v>
      </c>
      <c r="AG123" s="862"/>
      <c r="AH123" s="862"/>
      <c r="AI123" s="862"/>
      <c r="AJ123" s="863"/>
      <c r="AK123" s="864">
        <v>
82167</v>
      </c>
      <c r="AL123" s="862"/>
      <c r="AM123" s="862"/>
      <c r="AN123" s="862"/>
      <c r="AO123" s="863"/>
      <c r="AP123" s="909">
        <v>
0.1</v>
      </c>
      <c r="AQ123" s="910"/>
      <c r="AR123" s="910"/>
      <c r="AS123" s="910"/>
      <c r="AT123" s="911"/>
      <c r="AU123" s="974"/>
      <c r="AV123" s="975"/>
      <c r="AW123" s="975"/>
      <c r="AX123" s="975"/>
      <c r="AY123" s="975"/>
      <c r="AZ123" s="278" t="s">
        <v>
188</v>
      </c>
      <c r="BA123" s="278"/>
      <c r="BB123" s="278"/>
      <c r="BC123" s="278"/>
      <c r="BD123" s="278"/>
      <c r="BE123" s="278"/>
      <c r="BF123" s="278"/>
      <c r="BG123" s="278"/>
      <c r="BH123" s="278"/>
      <c r="BI123" s="278"/>
      <c r="BJ123" s="278"/>
      <c r="BK123" s="278"/>
      <c r="BL123" s="278"/>
      <c r="BM123" s="278"/>
      <c r="BN123" s="278"/>
      <c r="BO123" s="962" t="s">
        <v>
469</v>
      </c>
      <c r="BP123" s="963"/>
      <c r="BQ123" s="917">
        <v>
221666360</v>
      </c>
      <c r="BR123" s="918"/>
      <c r="BS123" s="918"/>
      <c r="BT123" s="918"/>
      <c r="BU123" s="918"/>
      <c r="BV123" s="918">
        <v>
218382744</v>
      </c>
      <c r="BW123" s="918"/>
      <c r="BX123" s="918"/>
      <c r="BY123" s="918"/>
      <c r="BZ123" s="918"/>
      <c r="CA123" s="918">
        <v>
217461889</v>
      </c>
      <c r="CB123" s="918"/>
      <c r="CC123" s="918"/>
      <c r="CD123" s="918"/>
      <c r="CE123" s="918"/>
      <c r="CF123" s="828"/>
      <c r="CG123" s="829"/>
      <c r="CH123" s="829"/>
      <c r="CI123" s="829"/>
      <c r="CJ123" s="919"/>
      <c r="CK123" s="954"/>
      <c r="CL123" s="940"/>
      <c r="CM123" s="940"/>
      <c r="CN123" s="940"/>
      <c r="CO123" s="941"/>
      <c r="CP123" s="920" t="s">
        <v>
404</v>
      </c>
      <c r="CQ123" s="921"/>
      <c r="CR123" s="921"/>
      <c r="CS123" s="921"/>
      <c r="CT123" s="921"/>
      <c r="CU123" s="921"/>
      <c r="CV123" s="921"/>
      <c r="CW123" s="921"/>
      <c r="CX123" s="921"/>
      <c r="CY123" s="921"/>
      <c r="CZ123" s="921"/>
      <c r="DA123" s="921"/>
      <c r="DB123" s="921"/>
      <c r="DC123" s="921"/>
      <c r="DD123" s="921"/>
      <c r="DE123" s="921"/>
      <c r="DF123" s="922"/>
      <c r="DG123" s="861" t="s">
        <v>
409</v>
      </c>
      <c r="DH123" s="862"/>
      <c r="DI123" s="862"/>
      <c r="DJ123" s="862"/>
      <c r="DK123" s="863"/>
      <c r="DL123" s="864" t="s">
        <v>
127</v>
      </c>
      <c r="DM123" s="862"/>
      <c r="DN123" s="862"/>
      <c r="DO123" s="862"/>
      <c r="DP123" s="863"/>
      <c r="DQ123" s="864" t="s">
        <v>
127</v>
      </c>
      <c r="DR123" s="862"/>
      <c r="DS123" s="862"/>
      <c r="DT123" s="862"/>
      <c r="DU123" s="863"/>
      <c r="DV123" s="909" t="s">
        <v>
409</v>
      </c>
      <c r="DW123" s="910"/>
      <c r="DX123" s="910"/>
      <c r="DY123" s="910"/>
      <c r="DZ123" s="911"/>
    </row>
    <row r="124" spans="1:130" s="247" customFormat="1" ht="26.25" customHeight="1" thickBot="1" x14ac:dyDescent="0.25">
      <c r="A124" s="902"/>
      <c r="B124" s="903"/>
      <c r="C124" s="906" t="s">
        <v>
456</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
127</v>
      </c>
      <c r="AB124" s="862"/>
      <c r="AC124" s="862"/>
      <c r="AD124" s="862"/>
      <c r="AE124" s="863"/>
      <c r="AF124" s="864" t="s">
        <v>
409</v>
      </c>
      <c r="AG124" s="862"/>
      <c r="AH124" s="862"/>
      <c r="AI124" s="862"/>
      <c r="AJ124" s="863"/>
      <c r="AK124" s="864" t="s">
        <v>
409</v>
      </c>
      <c r="AL124" s="862"/>
      <c r="AM124" s="862"/>
      <c r="AN124" s="862"/>
      <c r="AO124" s="863"/>
      <c r="AP124" s="909" t="s">
        <v>
409</v>
      </c>
      <c r="AQ124" s="910"/>
      <c r="AR124" s="910"/>
      <c r="AS124" s="910"/>
      <c r="AT124" s="911"/>
      <c r="AU124" s="912" t="s">
        <v>
470</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
409</v>
      </c>
      <c r="BR124" s="916"/>
      <c r="BS124" s="916"/>
      <c r="BT124" s="916"/>
      <c r="BU124" s="916"/>
      <c r="BV124" s="916" t="s">
        <v>
127</v>
      </c>
      <c r="BW124" s="916"/>
      <c r="BX124" s="916"/>
      <c r="BY124" s="916"/>
      <c r="BZ124" s="916"/>
      <c r="CA124" s="916" t="s">
        <v>
409</v>
      </c>
      <c r="CB124" s="916"/>
      <c r="CC124" s="916"/>
      <c r="CD124" s="916"/>
      <c r="CE124" s="916"/>
      <c r="CF124" s="806"/>
      <c r="CG124" s="807"/>
      <c r="CH124" s="807"/>
      <c r="CI124" s="807"/>
      <c r="CJ124" s="947"/>
      <c r="CK124" s="955"/>
      <c r="CL124" s="955"/>
      <c r="CM124" s="955"/>
      <c r="CN124" s="955"/>
      <c r="CO124" s="956"/>
      <c r="CP124" s="920" t="s">
        <v>
471</v>
      </c>
      <c r="CQ124" s="921"/>
      <c r="CR124" s="921"/>
      <c r="CS124" s="921"/>
      <c r="CT124" s="921"/>
      <c r="CU124" s="921"/>
      <c r="CV124" s="921"/>
      <c r="CW124" s="921"/>
      <c r="CX124" s="921"/>
      <c r="CY124" s="921"/>
      <c r="CZ124" s="921"/>
      <c r="DA124" s="921"/>
      <c r="DB124" s="921"/>
      <c r="DC124" s="921"/>
      <c r="DD124" s="921"/>
      <c r="DE124" s="921"/>
      <c r="DF124" s="922"/>
      <c r="DG124" s="844" t="s">
        <v>
409</v>
      </c>
      <c r="DH124" s="845"/>
      <c r="DI124" s="845"/>
      <c r="DJ124" s="845"/>
      <c r="DK124" s="846"/>
      <c r="DL124" s="847" t="s">
        <v>
127</v>
      </c>
      <c r="DM124" s="845"/>
      <c r="DN124" s="845"/>
      <c r="DO124" s="845"/>
      <c r="DP124" s="846"/>
      <c r="DQ124" s="847" t="s">
        <v>
127</v>
      </c>
      <c r="DR124" s="845"/>
      <c r="DS124" s="845"/>
      <c r="DT124" s="845"/>
      <c r="DU124" s="846"/>
      <c r="DV124" s="933" t="s">
        <v>
127</v>
      </c>
      <c r="DW124" s="934"/>
      <c r="DX124" s="934"/>
      <c r="DY124" s="934"/>
      <c r="DZ124" s="935"/>
    </row>
    <row r="125" spans="1:130" s="247" customFormat="1" ht="26.25" customHeight="1" x14ac:dyDescent="0.2">
      <c r="A125" s="902"/>
      <c r="B125" s="903"/>
      <c r="C125" s="906" t="s">
        <v>
458</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
409</v>
      </c>
      <c r="AB125" s="862"/>
      <c r="AC125" s="862"/>
      <c r="AD125" s="862"/>
      <c r="AE125" s="863"/>
      <c r="AF125" s="864" t="s">
        <v>
127</v>
      </c>
      <c r="AG125" s="862"/>
      <c r="AH125" s="862"/>
      <c r="AI125" s="862"/>
      <c r="AJ125" s="863"/>
      <c r="AK125" s="864" t="s">
        <v>
127</v>
      </c>
      <c r="AL125" s="862"/>
      <c r="AM125" s="862"/>
      <c r="AN125" s="862"/>
      <c r="AO125" s="863"/>
      <c r="AP125" s="909" t="s">
        <v>
409</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
472</v>
      </c>
      <c r="CL125" s="937"/>
      <c r="CM125" s="937"/>
      <c r="CN125" s="937"/>
      <c r="CO125" s="938"/>
      <c r="CP125" s="945" t="s">
        <v>
473</v>
      </c>
      <c r="CQ125" s="890"/>
      <c r="CR125" s="890"/>
      <c r="CS125" s="890"/>
      <c r="CT125" s="890"/>
      <c r="CU125" s="890"/>
      <c r="CV125" s="890"/>
      <c r="CW125" s="890"/>
      <c r="CX125" s="890"/>
      <c r="CY125" s="890"/>
      <c r="CZ125" s="890"/>
      <c r="DA125" s="890"/>
      <c r="DB125" s="890"/>
      <c r="DC125" s="890"/>
      <c r="DD125" s="890"/>
      <c r="DE125" s="890"/>
      <c r="DF125" s="891"/>
      <c r="DG125" s="946" t="s">
        <v>
127</v>
      </c>
      <c r="DH125" s="927"/>
      <c r="DI125" s="927"/>
      <c r="DJ125" s="927"/>
      <c r="DK125" s="927"/>
      <c r="DL125" s="927" t="s">
        <v>
127</v>
      </c>
      <c r="DM125" s="927"/>
      <c r="DN125" s="927"/>
      <c r="DO125" s="927"/>
      <c r="DP125" s="927"/>
      <c r="DQ125" s="927" t="s">
        <v>
409</v>
      </c>
      <c r="DR125" s="927"/>
      <c r="DS125" s="927"/>
      <c r="DT125" s="927"/>
      <c r="DU125" s="927"/>
      <c r="DV125" s="928" t="s">
        <v>
127</v>
      </c>
      <c r="DW125" s="928"/>
      <c r="DX125" s="928"/>
      <c r="DY125" s="928"/>
      <c r="DZ125" s="929"/>
    </row>
    <row r="126" spans="1:130" s="247" customFormat="1" ht="26.25" customHeight="1" thickBot="1" x14ac:dyDescent="0.25">
      <c r="A126" s="902"/>
      <c r="B126" s="903"/>
      <c r="C126" s="906" t="s">
        <v>
460</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
1453045</v>
      </c>
      <c r="AB126" s="862"/>
      <c r="AC126" s="862"/>
      <c r="AD126" s="862"/>
      <c r="AE126" s="863"/>
      <c r="AF126" s="864">
        <v>
1724708</v>
      </c>
      <c r="AG126" s="862"/>
      <c r="AH126" s="862"/>
      <c r="AI126" s="862"/>
      <c r="AJ126" s="863"/>
      <c r="AK126" s="864">
        <v>
2250301</v>
      </c>
      <c r="AL126" s="862"/>
      <c r="AM126" s="862"/>
      <c r="AN126" s="862"/>
      <c r="AO126" s="863"/>
      <c r="AP126" s="909">
        <v>
1.4</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
474</v>
      </c>
      <c r="CQ126" s="832"/>
      <c r="CR126" s="832"/>
      <c r="CS126" s="832"/>
      <c r="CT126" s="832"/>
      <c r="CU126" s="832"/>
      <c r="CV126" s="832"/>
      <c r="CW126" s="832"/>
      <c r="CX126" s="832"/>
      <c r="CY126" s="832"/>
      <c r="CZ126" s="832"/>
      <c r="DA126" s="832"/>
      <c r="DB126" s="832"/>
      <c r="DC126" s="832"/>
      <c r="DD126" s="832"/>
      <c r="DE126" s="832"/>
      <c r="DF126" s="833"/>
      <c r="DG126" s="898" t="s">
        <v>
127</v>
      </c>
      <c r="DH126" s="899"/>
      <c r="DI126" s="899"/>
      <c r="DJ126" s="899"/>
      <c r="DK126" s="899"/>
      <c r="DL126" s="899" t="s">
        <v>
127</v>
      </c>
      <c r="DM126" s="899"/>
      <c r="DN126" s="899"/>
      <c r="DO126" s="899"/>
      <c r="DP126" s="899"/>
      <c r="DQ126" s="899" t="s">
        <v>
127</v>
      </c>
      <c r="DR126" s="899"/>
      <c r="DS126" s="899"/>
      <c r="DT126" s="899"/>
      <c r="DU126" s="899"/>
      <c r="DV126" s="876" t="s">
        <v>
127</v>
      </c>
      <c r="DW126" s="876"/>
      <c r="DX126" s="876"/>
      <c r="DY126" s="876"/>
      <c r="DZ126" s="877"/>
    </row>
    <row r="127" spans="1:130" s="247" customFormat="1" ht="26.25" customHeight="1" x14ac:dyDescent="0.2">
      <c r="A127" s="904"/>
      <c r="B127" s="905"/>
      <c r="C127" s="923" t="s">
        <v>
475</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
16635</v>
      </c>
      <c r="AB127" s="862"/>
      <c r="AC127" s="862"/>
      <c r="AD127" s="862"/>
      <c r="AE127" s="863"/>
      <c r="AF127" s="864">
        <v>
19236</v>
      </c>
      <c r="AG127" s="862"/>
      <c r="AH127" s="862"/>
      <c r="AI127" s="862"/>
      <c r="AJ127" s="863"/>
      <c r="AK127" s="864">
        <v>
13070</v>
      </c>
      <c r="AL127" s="862"/>
      <c r="AM127" s="862"/>
      <c r="AN127" s="862"/>
      <c r="AO127" s="863"/>
      <c r="AP127" s="909">
        <v>
0</v>
      </c>
      <c r="AQ127" s="910"/>
      <c r="AR127" s="910"/>
      <c r="AS127" s="910"/>
      <c r="AT127" s="911"/>
      <c r="AU127" s="283"/>
      <c r="AV127" s="283"/>
      <c r="AW127" s="283"/>
      <c r="AX127" s="926" t="s">
        <v>
476</v>
      </c>
      <c r="AY127" s="894"/>
      <c r="AZ127" s="894"/>
      <c r="BA127" s="894"/>
      <c r="BB127" s="894"/>
      <c r="BC127" s="894"/>
      <c r="BD127" s="894"/>
      <c r="BE127" s="895"/>
      <c r="BF127" s="893" t="s">
        <v>
477</v>
      </c>
      <c r="BG127" s="894"/>
      <c r="BH127" s="894"/>
      <c r="BI127" s="894"/>
      <c r="BJ127" s="894"/>
      <c r="BK127" s="894"/>
      <c r="BL127" s="895"/>
      <c r="BM127" s="893" t="s">
        <v>
478</v>
      </c>
      <c r="BN127" s="894"/>
      <c r="BO127" s="894"/>
      <c r="BP127" s="894"/>
      <c r="BQ127" s="894"/>
      <c r="BR127" s="894"/>
      <c r="BS127" s="895"/>
      <c r="BT127" s="893" t="s">
        <v>
479</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
480</v>
      </c>
      <c r="CQ127" s="832"/>
      <c r="CR127" s="832"/>
      <c r="CS127" s="832"/>
      <c r="CT127" s="832"/>
      <c r="CU127" s="832"/>
      <c r="CV127" s="832"/>
      <c r="CW127" s="832"/>
      <c r="CX127" s="832"/>
      <c r="CY127" s="832"/>
      <c r="CZ127" s="832"/>
      <c r="DA127" s="832"/>
      <c r="DB127" s="832"/>
      <c r="DC127" s="832"/>
      <c r="DD127" s="832"/>
      <c r="DE127" s="832"/>
      <c r="DF127" s="833"/>
      <c r="DG127" s="898" t="s">
        <v>
409</v>
      </c>
      <c r="DH127" s="899"/>
      <c r="DI127" s="899"/>
      <c r="DJ127" s="899"/>
      <c r="DK127" s="899"/>
      <c r="DL127" s="899" t="s">
        <v>
409</v>
      </c>
      <c r="DM127" s="899"/>
      <c r="DN127" s="899"/>
      <c r="DO127" s="899"/>
      <c r="DP127" s="899"/>
      <c r="DQ127" s="899" t="s">
        <v>
409</v>
      </c>
      <c r="DR127" s="899"/>
      <c r="DS127" s="899"/>
      <c r="DT127" s="899"/>
      <c r="DU127" s="899"/>
      <c r="DV127" s="876" t="s">
        <v>
127</v>
      </c>
      <c r="DW127" s="876"/>
      <c r="DX127" s="876"/>
      <c r="DY127" s="876"/>
      <c r="DZ127" s="877"/>
    </row>
    <row r="128" spans="1:130" s="247" customFormat="1" ht="26.25" customHeight="1" thickBot="1" x14ac:dyDescent="0.25">
      <c r="A128" s="878" t="s">
        <v>
481</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
482</v>
      </c>
      <c r="X128" s="880"/>
      <c r="Y128" s="880"/>
      <c r="Z128" s="881"/>
      <c r="AA128" s="882" t="s">
        <v>
127</v>
      </c>
      <c r="AB128" s="883"/>
      <c r="AC128" s="883"/>
      <c r="AD128" s="883"/>
      <c r="AE128" s="884"/>
      <c r="AF128" s="885" t="s">
        <v>
409</v>
      </c>
      <c r="AG128" s="883"/>
      <c r="AH128" s="883"/>
      <c r="AI128" s="883"/>
      <c r="AJ128" s="884"/>
      <c r="AK128" s="885" t="s">
        <v>
127</v>
      </c>
      <c r="AL128" s="883"/>
      <c r="AM128" s="883"/>
      <c r="AN128" s="883"/>
      <c r="AO128" s="884"/>
      <c r="AP128" s="886"/>
      <c r="AQ128" s="887"/>
      <c r="AR128" s="887"/>
      <c r="AS128" s="887"/>
      <c r="AT128" s="888"/>
      <c r="AU128" s="283"/>
      <c r="AV128" s="283"/>
      <c r="AW128" s="283"/>
      <c r="AX128" s="889" t="s">
        <v>
483</v>
      </c>
      <c r="AY128" s="890"/>
      <c r="AZ128" s="890"/>
      <c r="BA128" s="890"/>
      <c r="BB128" s="890"/>
      <c r="BC128" s="890"/>
      <c r="BD128" s="890"/>
      <c r="BE128" s="891"/>
      <c r="BF128" s="868" t="s">
        <v>
127</v>
      </c>
      <c r="BG128" s="869"/>
      <c r="BH128" s="869"/>
      <c r="BI128" s="869"/>
      <c r="BJ128" s="869"/>
      <c r="BK128" s="869"/>
      <c r="BL128" s="892"/>
      <c r="BM128" s="868">
        <v>
11.25</v>
      </c>
      <c r="BN128" s="869"/>
      <c r="BO128" s="869"/>
      <c r="BP128" s="869"/>
      <c r="BQ128" s="869"/>
      <c r="BR128" s="869"/>
      <c r="BS128" s="892"/>
      <c r="BT128" s="868">
        <v>
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
484</v>
      </c>
      <c r="CQ128" s="810"/>
      <c r="CR128" s="810"/>
      <c r="CS128" s="810"/>
      <c r="CT128" s="810"/>
      <c r="CU128" s="810"/>
      <c r="CV128" s="810"/>
      <c r="CW128" s="810"/>
      <c r="CX128" s="810"/>
      <c r="CY128" s="810"/>
      <c r="CZ128" s="810"/>
      <c r="DA128" s="810"/>
      <c r="DB128" s="810"/>
      <c r="DC128" s="810"/>
      <c r="DD128" s="810"/>
      <c r="DE128" s="810"/>
      <c r="DF128" s="811"/>
      <c r="DG128" s="872" t="s">
        <v>
409</v>
      </c>
      <c r="DH128" s="873"/>
      <c r="DI128" s="873"/>
      <c r="DJ128" s="873"/>
      <c r="DK128" s="873"/>
      <c r="DL128" s="873" t="s">
        <v>
409</v>
      </c>
      <c r="DM128" s="873"/>
      <c r="DN128" s="873"/>
      <c r="DO128" s="873"/>
      <c r="DP128" s="873"/>
      <c r="DQ128" s="873" t="s">
        <v>
409</v>
      </c>
      <c r="DR128" s="873"/>
      <c r="DS128" s="873"/>
      <c r="DT128" s="873"/>
      <c r="DU128" s="873"/>
      <c r="DV128" s="874" t="s">
        <v>
127</v>
      </c>
      <c r="DW128" s="874"/>
      <c r="DX128" s="874"/>
      <c r="DY128" s="874"/>
      <c r="DZ128" s="875"/>
    </row>
    <row r="129" spans="1:131" s="247" customFormat="1" ht="26.25" customHeight="1" x14ac:dyDescent="0.2">
      <c r="A129" s="856" t="s">
        <v>
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
485</v>
      </c>
      <c r="X129" s="859"/>
      <c r="Y129" s="859"/>
      <c r="Z129" s="860"/>
      <c r="AA129" s="861">
        <v>
162554985</v>
      </c>
      <c r="AB129" s="862"/>
      <c r="AC129" s="862"/>
      <c r="AD129" s="862"/>
      <c r="AE129" s="863"/>
      <c r="AF129" s="864">
        <v>
166926263</v>
      </c>
      <c r="AG129" s="862"/>
      <c r="AH129" s="862"/>
      <c r="AI129" s="862"/>
      <c r="AJ129" s="863"/>
      <c r="AK129" s="864">
        <v>
174410652</v>
      </c>
      <c r="AL129" s="862"/>
      <c r="AM129" s="862"/>
      <c r="AN129" s="862"/>
      <c r="AO129" s="863"/>
      <c r="AP129" s="865"/>
      <c r="AQ129" s="866"/>
      <c r="AR129" s="866"/>
      <c r="AS129" s="866"/>
      <c r="AT129" s="867"/>
      <c r="AU129" s="285"/>
      <c r="AV129" s="285"/>
      <c r="AW129" s="285"/>
      <c r="AX129" s="831" t="s">
        <v>
486</v>
      </c>
      <c r="AY129" s="832"/>
      <c r="AZ129" s="832"/>
      <c r="BA129" s="832"/>
      <c r="BB129" s="832"/>
      <c r="BC129" s="832"/>
      <c r="BD129" s="832"/>
      <c r="BE129" s="833"/>
      <c r="BF129" s="851" t="s">
        <v>
127</v>
      </c>
      <c r="BG129" s="852"/>
      <c r="BH129" s="852"/>
      <c r="BI129" s="852"/>
      <c r="BJ129" s="852"/>
      <c r="BK129" s="852"/>
      <c r="BL129" s="853"/>
      <c r="BM129" s="851">
        <v>
16.25</v>
      </c>
      <c r="BN129" s="852"/>
      <c r="BO129" s="852"/>
      <c r="BP129" s="852"/>
      <c r="BQ129" s="852"/>
      <c r="BR129" s="852"/>
      <c r="BS129" s="853"/>
      <c r="BT129" s="851">
        <v>
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56" t="s">
        <v>
487</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
488</v>
      </c>
      <c r="X130" s="859"/>
      <c r="Y130" s="859"/>
      <c r="Z130" s="860"/>
      <c r="AA130" s="861">
        <v>
12288489</v>
      </c>
      <c r="AB130" s="862"/>
      <c r="AC130" s="862"/>
      <c r="AD130" s="862"/>
      <c r="AE130" s="863"/>
      <c r="AF130" s="864">
        <v>
12034863</v>
      </c>
      <c r="AG130" s="862"/>
      <c r="AH130" s="862"/>
      <c r="AI130" s="862"/>
      <c r="AJ130" s="863"/>
      <c r="AK130" s="864">
        <v>
11766517</v>
      </c>
      <c r="AL130" s="862"/>
      <c r="AM130" s="862"/>
      <c r="AN130" s="862"/>
      <c r="AO130" s="863"/>
      <c r="AP130" s="865"/>
      <c r="AQ130" s="866"/>
      <c r="AR130" s="866"/>
      <c r="AS130" s="866"/>
      <c r="AT130" s="867"/>
      <c r="AU130" s="285"/>
      <c r="AV130" s="285"/>
      <c r="AW130" s="285"/>
      <c r="AX130" s="831" t="s">
        <v>
489</v>
      </c>
      <c r="AY130" s="832"/>
      <c r="AZ130" s="832"/>
      <c r="BA130" s="832"/>
      <c r="BB130" s="832"/>
      <c r="BC130" s="832"/>
      <c r="BD130" s="832"/>
      <c r="BE130" s="833"/>
      <c r="BF130" s="834">
        <v>
-3.6</v>
      </c>
      <c r="BG130" s="835"/>
      <c r="BH130" s="835"/>
      <c r="BI130" s="835"/>
      <c r="BJ130" s="835"/>
      <c r="BK130" s="835"/>
      <c r="BL130" s="836"/>
      <c r="BM130" s="834">
        <v>
25</v>
      </c>
      <c r="BN130" s="835"/>
      <c r="BO130" s="835"/>
      <c r="BP130" s="835"/>
      <c r="BQ130" s="835"/>
      <c r="BR130" s="835"/>
      <c r="BS130" s="836"/>
      <c r="BT130" s="834">
        <v>
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
490</v>
      </c>
      <c r="X131" s="842"/>
      <c r="Y131" s="842"/>
      <c r="Z131" s="843"/>
      <c r="AA131" s="844">
        <v>
150266496</v>
      </c>
      <c r="AB131" s="845"/>
      <c r="AC131" s="845"/>
      <c r="AD131" s="845"/>
      <c r="AE131" s="846"/>
      <c r="AF131" s="847">
        <v>
154891400</v>
      </c>
      <c r="AG131" s="845"/>
      <c r="AH131" s="845"/>
      <c r="AI131" s="845"/>
      <c r="AJ131" s="846"/>
      <c r="AK131" s="847">
        <v>
162644135</v>
      </c>
      <c r="AL131" s="845"/>
      <c r="AM131" s="845"/>
      <c r="AN131" s="845"/>
      <c r="AO131" s="846"/>
      <c r="AP131" s="848"/>
      <c r="AQ131" s="849"/>
      <c r="AR131" s="849"/>
      <c r="AS131" s="849"/>
      <c r="AT131" s="850"/>
      <c r="AU131" s="285"/>
      <c r="AV131" s="285"/>
      <c r="AW131" s="285"/>
      <c r="AX131" s="809" t="s">
        <v>
491</v>
      </c>
      <c r="AY131" s="810"/>
      <c r="AZ131" s="810"/>
      <c r="BA131" s="810"/>
      <c r="BB131" s="810"/>
      <c r="BC131" s="810"/>
      <c r="BD131" s="810"/>
      <c r="BE131" s="811"/>
      <c r="BF131" s="812" t="s">
        <v>
409</v>
      </c>
      <c r="BG131" s="813"/>
      <c r="BH131" s="813"/>
      <c r="BI131" s="813"/>
      <c r="BJ131" s="813"/>
      <c r="BK131" s="813"/>
      <c r="BL131" s="814"/>
      <c r="BM131" s="812">
        <v>
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818" t="s">
        <v>
492</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
493</v>
      </c>
      <c r="W132" s="822"/>
      <c r="X132" s="822"/>
      <c r="Y132" s="822"/>
      <c r="Z132" s="823"/>
      <c r="AA132" s="824">
        <v>
-4.2213861169999998</v>
      </c>
      <c r="AB132" s="825"/>
      <c r="AC132" s="825"/>
      <c r="AD132" s="825"/>
      <c r="AE132" s="826"/>
      <c r="AF132" s="827">
        <v>
-3.6289438920000001</v>
      </c>
      <c r="AG132" s="825"/>
      <c r="AH132" s="825"/>
      <c r="AI132" s="825"/>
      <c r="AJ132" s="826"/>
      <c r="AK132" s="827">
        <v>
-3.246099836</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
494</v>
      </c>
      <c r="W133" s="801"/>
      <c r="X133" s="801"/>
      <c r="Y133" s="801"/>
      <c r="Z133" s="802"/>
      <c r="AA133" s="803">
        <v>
-4.2</v>
      </c>
      <c r="AB133" s="804"/>
      <c r="AC133" s="804"/>
      <c r="AD133" s="804"/>
      <c r="AE133" s="805"/>
      <c r="AF133" s="803">
        <v>
-4</v>
      </c>
      <c r="AG133" s="804"/>
      <c r="AH133" s="804"/>
      <c r="AI133" s="804"/>
      <c r="AJ133" s="805"/>
      <c r="AK133" s="803">
        <v>
-3.6</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Hjaud+giAc1SmPR9RiD5HjthT5OaJ2qRydLiMLPoQS5mV/Ie77WXruwNIwQHMqiWH7+T/+XpTW3fcqRb7iSnaA==" saltValue="4ntTEdZg0QAJLpMikBTiF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
495</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B1nbWCvVoxVlFq/X3fhgSzC9ZaLjez5xqGQJ+Hw0+tYQPyi2tBVzE7HJ6elXf5QhUccFgiQydGdxZHv9NCkQ5Q==" saltValue="230M6TTrKBLm0RJwbw+SMA=="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kx92BvBkn9TFYHT2DIztPsFouLydvulIIderUmnF2Vu/8LV4a3VUdz+SLXvWAwx914tapoT7NL+r0+Nd8T1bNg==" saltValue="+xYlV28Dvo0Nd6UgS2OcTQ=="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
496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
497</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24" t="s">
        <v>
498</v>
      </c>
      <c r="AP7" s="304"/>
      <c r="AQ7" s="305" t="s">
        <v>
499</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25"/>
      <c r="AP8" s="310" t="s">
        <v>
500</v>
      </c>
      <c r="AQ8" s="311" t="s">
        <v>
501</v>
      </c>
      <c r="AR8" s="312" t="s">
        <v>
502</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8" t="s">
        <v>
503</v>
      </c>
      <c r="AL9" s="1239"/>
      <c r="AM9" s="1239"/>
      <c r="AN9" s="1240"/>
      <c r="AO9" s="313">
        <v>
42826604</v>
      </c>
      <c r="AP9" s="313">
        <v>
57918</v>
      </c>
      <c r="AQ9" s="314">
        <v>
62629</v>
      </c>
      <c r="AR9" s="315">
        <v>
-7.5</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8" t="s">
        <v>
504</v>
      </c>
      <c r="AL10" s="1239"/>
      <c r="AM10" s="1239"/>
      <c r="AN10" s="1240"/>
      <c r="AO10" s="316">
        <v>
608273</v>
      </c>
      <c r="AP10" s="316">
        <v>
823</v>
      </c>
      <c r="AQ10" s="317">
        <v>
1046</v>
      </c>
      <c r="AR10" s="318">
        <v>
-21.3</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8" t="s">
        <v>
505</v>
      </c>
      <c r="AL11" s="1239"/>
      <c r="AM11" s="1239"/>
      <c r="AN11" s="1240"/>
      <c r="AO11" s="316">
        <v>
504191</v>
      </c>
      <c r="AP11" s="316">
        <v>
682</v>
      </c>
      <c r="AQ11" s="317">
        <v>
841</v>
      </c>
      <c r="AR11" s="318">
        <v>
-18.899999999999999</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8" t="s">
        <v>
506</v>
      </c>
      <c r="AL12" s="1239"/>
      <c r="AM12" s="1239"/>
      <c r="AN12" s="1240"/>
      <c r="AO12" s="316" t="s">
        <v>
507</v>
      </c>
      <c r="AP12" s="316" t="s">
        <v>
507</v>
      </c>
      <c r="AQ12" s="317" t="s">
        <v>
507</v>
      </c>
      <c r="AR12" s="318" t="s">
        <v>
507</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8" t="s">
        <v>
508</v>
      </c>
      <c r="AL13" s="1239"/>
      <c r="AM13" s="1239"/>
      <c r="AN13" s="1240"/>
      <c r="AO13" s="316" t="s">
        <v>
507</v>
      </c>
      <c r="AP13" s="316" t="s">
        <v>
507</v>
      </c>
      <c r="AQ13" s="317" t="s">
        <v>
507</v>
      </c>
      <c r="AR13" s="318" t="s">
        <v>
507</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8" t="s">
        <v>
509</v>
      </c>
      <c r="AL14" s="1239"/>
      <c r="AM14" s="1239"/>
      <c r="AN14" s="1240"/>
      <c r="AO14" s="316">
        <v>
2067631</v>
      </c>
      <c r="AP14" s="316">
        <v>
2796</v>
      </c>
      <c r="AQ14" s="317">
        <v>
2247</v>
      </c>
      <c r="AR14" s="318">
        <v>
24.4</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8" t="s">
        <v>
510</v>
      </c>
      <c r="AL15" s="1239"/>
      <c r="AM15" s="1239"/>
      <c r="AN15" s="1240"/>
      <c r="AO15" s="316">
        <v>
1039600</v>
      </c>
      <c r="AP15" s="316">
        <v>
1406</v>
      </c>
      <c r="AQ15" s="317">
        <v>
1478</v>
      </c>
      <c r="AR15" s="318">
        <v>
-4.9000000000000004</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41" t="s">
        <v>
511</v>
      </c>
      <c r="AL16" s="1242"/>
      <c r="AM16" s="1242"/>
      <c r="AN16" s="1243"/>
      <c r="AO16" s="316">
        <v>
-3340092</v>
      </c>
      <c r="AP16" s="316">
        <v>
-4517</v>
      </c>
      <c r="AQ16" s="317">
        <v>
-5042</v>
      </c>
      <c r="AR16" s="318">
        <v>
-10.4</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41" t="s">
        <v>
188</v>
      </c>
      <c r="AL17" s="1242"/>
      <c r="AM17" s="1242"/>
      <c r="AN17" s="1243"/>
      <c r="AO17" s="316">
        <v>
43706207</v>
      </c>
      <c r="AP17" s="316">
        <v>
59108</v>
      </c>
      <c r="AQ17" s="317">
        <v>
63199</v>
      </c>
      <c r="AR17" s="318">
        <v>
-6.5</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
512</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
513</v>
      </c>
      <c r="AP20" s="324" t="s">
        <v>
514</v>
      </c>
      <c r="AQ20" s="325" t="s">
        <v>
515</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35" t="s">
        <v>
516</v>
      </c>
      <c r="AL21" s="1236"/>
      <c r="AM21" s="1236"/>
      <c r="AN21" s="1237"/>
      <c r="AO21" s="328">
        <v>
5.84</v>
      </c>
      <c r="AP21" s="329">
        <v>
6.3</v>
      </c>
      <c r="AQ21" s="330">
        <v>
-0.46</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35" t="s">
        <v>
517</v>
      </c>
      <c r="AL22" s="1236"/>
      <c r="AM22" s="1236"/>
      <c r="AN22" s="1237"/>
      <c r="AO22" s="333">
        <v>
99.5</v>
      </c>
      <c r="AP22" s="334">
        <v>
99.1</v>
      </c>
      <c r="AQ22" s="335">
        <v>
0.4</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
518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
519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
520</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24" t="s">
        <v>
498</v>
      </c>
      <c r="AP30" s="304"/>
      <c r="AQ30" s="305" t="s">
        <v>
499</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25"/>
      <c r="AP31" s="310" t="s">
        <v>
500</v>
      </c>
      <c r="AQ31" s="311" t="s">
        <v>
501</v>
      </c>
      <c r="AR31" s="312" t="s">
        <v>
502</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6" t="s">
        <v>
521</v>
      </c>
      <c r="AL32" s="1227"/>
      <c r="AM32" s="1227"/>
      <c r="AN32" s="1228"/>
      <c r="AO32" s="343">
        <v>
3262555</v>
      </c>
      <c r="AP32" s="343">
        <v>
4412</v>
      </c>
      <c r="AQ32" s="344">
        <v>
4925</v>
      </c>
      <c r="AR32" s="345">
        <v>
-10.4</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6" t="s">
        <v>
522</v>
      </c>
      <c r="AL33" s="1227"/>
      <c r="AM33" s="1227"/>
      <c r="AN33" s="1228"/>
      <c r="AO33" s="343" t="s">
        <v>
507</v>
      </c>
      <c r="AP33" s="343" t="s">
        <v>
507</v>
      </c>
      <c r="AQ33" s="344" t="s">
        <v>
507</v>
      </c>
      <c r="AR33" s="345" t="s">
        <v>
507</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6" t="s">
        <v>
523</v>
      </c>
      <c r="AL34" s="1227"/>
      <c r="AM34" s="1227"/>
      <c r="AN34" s="1228"/>
      <c r="AO34" s="343">
        <v>
582313</v>
      </c>
      <c r="AP34" s="343">
        <v>
788</v>
      </c>
      <c r="AQ34" s="344">
        <v>
327</v>
      </c>
      <c r="AR34" s="345">
        <v>
141</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6" t="s">
        <v>
524</v>
      </c>
      <c r="AL35" s="1227"/>
      <c r="AM35" s="1227"/>
      <c r="AN35" s="1228"/>
      <c r="AO35" s="343">
        <v>
116068</v>
      </c>
      <c r="AP35" s="343">
        <v>
157</v>
      </c>
      <c r="AQ35" s="344">
        <v>
27</v>
      </c>
      <c r="AR35" s="345">
        <v>
481.5</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6" t="s">
        <v>
525</v>
      </c>
      <c r="AL36" s="1227"/>
      <c r="AM36" s="1227"/>
      <c r="AN36" s="1228"/>
      <c r="AO36" s="343">
        <v>
180452</v>
      </c>
      <c r="AP36" s="343">
        <v>
244</v>
      </c>
      <c r="AQ36" s="344">
        <v>
286</v>
      </c>
      <c r="AR36" s="345">
        <v>
-14.7</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6" t="s">
        <v>
526</v>
      </c>
      <c r="AL37" s="1227"/>
      <c r="AM37" s="1227"/>
      <c r="AN37" s="1228"/>
      <c r="AO37" s="343">
        <v>
2345538</v>
      </c>
      <c r="AP37" s="343">
        <v>
3172</v>
      </c>
      <c r="AQ37" s="344">
        <v>
1760</v>
      </c>
      <c r="AR37" s="345">
        <v>
80.2</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9" t="s">
        <v>
527</v>
      </c>
      <c r="AL38" s="1230"/>
      <c r="AM38" s="1230"/>
      <c r="AN38" s="1231"/>
      <c r="AO38" s="346" t="s">
        <v>
507</v>
      </c>
      <c r="AP38" s="346" t="s">
        <v>
507</v>
      </c>
      <c r="AQ38" s="347">
        <v>
0</v>
      </c>
      <c r="AR38" s="335" t="s">
        <v>
507</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9" t="s">
        <v>
528</v>
      </c>
      <c r="AL39" s="1230"/>
      <c r="AM39" s="1230"/>
      <c r="AN39" s="1231"/>
      <c r="AO39" s="343" t="s">
        <v>
507</v>
      </c>
      <c r="AP39" s="343" t="s">
        <v>
507</v>
      </c>
      <c r="AQ39" s="344">
        <v>
-11</v>
      </c>
      <c r="AR39" s="345" t="s">
        <v>
507</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6" t="s">
        <v>
529</v>
      </c>
      <c r="AL40" s="1227"/>
      <c r="AM40" s="1227"/>
      <c r="AN40" s="1228"/>
      <c r="AO40" s="343">
        <v>
-11766517</v>
      </c>
      <c r="AP40" s="343">
        <v>
-15913</v>
      </c>
      <c r="AQ40" s="344">
        <v>
-15582</v>
      </c>
      <c r="AR40" s="345">
        <v>
2.1</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2" t="s">
        <v>
300</v>
      </c>
      <c r="AL41" s="1233"/>
      <c r="AM41" s="1233"/>
      <c r="AN41" s="1234"/>
      <c r="AO41" s="343">
        <v>
-5279591</v>
      </c>
      <c r="AP41" s="343">
        <v>
-7140</v>
      </c>
      <c r="AQ41" s="344">
        <v>
-8267</v>
      </c>
      <c r="AR41" s="345">
        <v>
-13.6</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
530</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
531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
532</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9" t="s">
        <v>
498</v>
      </c>
      <c r="AN49" s="1221" t="s">
        <v>
533</v>
      </c>
      <c r="AO49" s="1222"/>
      <c r="AP49" s="1222"/>
      <c r="AQ49" s="1222"/>
      <c r="AR49" s="1223"/>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0"/>
      <c r="AN50" s="359" t="s">
        <v>
534</v>
      </c>
      <c r="AO50" s="360" t="s">
        <v>
535</v>
      </c>
      <c r="AP50" s="361" t="s">
        <v>
536</v>
      </c>
      <c r="AQ50" s="362" t="s">
        <v>
537</v>
      </c>
      <c r="AR50" s="363" t="s">
        <v>
538</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
539</v>
      </c>
      <c r="AL51" s="356"/>
      <c r="AM51" s="364">
        <v>
19727927</v>
      </c>
      <c r="AN51" s="365">
        <v>
27434</v>
      </c>
      <c r="AO51" s="366">
        <v>
-35.700000000000003</v>
      </c>
      <c r="AP51" s="367">
        <v>
43773</v>
      </c>
      <c r="AQ51" s="368">
        <v>
-7</v>
      </c>
      <c r="AR51" s="369">
        <v>
-28.7</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
540</v>
      </c>
      <c r="AM52" s="372">
        <v>
15734562</v>
      </c>
      <c r="AN52" s="373">
        <v>
21881</v>
      </c>
      <c r="AO52" s="374">
        <v>
-24.9</v>
      </c>
      <c r="AP52" s="375">
        <v>
30346</v>
      </c>
      <c r="AQ52" s="376">
        <v>
-6.7</v>
      </c>
      <c r="AR52" s="377">
        <v>
-18.2</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
541</v>
      </c>
      <c r="AL53" s="356"/>
      <c r="AM53" s="364">
        <v>
28929008</v>
      </c>
      <c r="AN53" s="365">
        <v>
39973</v>
      </c>
      <c r="AO53" s="366">
        <v>
45.7</v>
      </c>
      <c r="AP53" s="367">
        <v>
51565</v>
      </c>
      <c r="AQ53" s="368">
        <v>
17.8</v>
      </c>
      <c r="AR53" s="369">
        <v>
27.9</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
540</v>
      </c>
      <c r="AM54" s="372">
        <v>
20431322</v>
      </c>
      <c r="AN54" s="373">
        <v>
28231</v>
      </c>
      <c r="AO54" s="374">
        <v>
29</v>
      </c>
      <c r="AP54" s="375">
        <v>
35359</v>
      </c>
      <c r="AQ54" s="376">
        <v>
16.5</v>
      </c>
      <c r="AR54" s="377">
        <v>
12.5</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
542</v>
      </c>
      <c r="AL55" s="356"/>
      <c r="AM55" s="364">
        <v>
20335872</v>
      </c>
      <c r="AN55" s="365">
        <v>
27916</v>
      </c>
      <c r="AO55" s="366">
        <v>
-30.2</v>
      </c>
      <c r="AP55" s="367">
        <v>
46686</v>
      </c>
      <c r="AQ55" s="368">
        <v>
-9.5</v>
      </c>
      <c r="AR55" s="369">
        <v>
-20.7</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
540</v>
      </c>
      <c r="AM56" s="372">
        <v>
16531572</v>
      </c>
      <c r="AN56" s="373">
        <v>
22693</v>
      </c>
      <c r="AO56" s="374">
        <v>
-19.600000000000001</v>
      </c>
      <c r="AP56" s="375">
        <v>
32595</v>
      </c>
      <c r="AQ56" s="376">
        <v>
-7.8</v>
      </c>
      <c r="AR56" s="377">
        <v>
-11.8</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
543</v>
      </c>
      <c r="AL57" s="356"/>
      <c r="AM57" s="364">
        <v>
28754084</v>
      </c>
      <c r="AN57" s="365">
        <v>
39258</v>
      </c>
      <c r="AO57" s="366">
        <v>
40.6</v>
      </c>
      <c r="AP57" s="367">
        <v>
49796</v>
      </c>
      <c r="AQ57" s="368">
        <v>
6.7</v>
      </c>
      <c r="AR57" s="369">
        <v>
33.9</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
540</v>
      </c>
      <c r="AM58" s="372">
        <v>
23915674</v>
      </c>
      <c r="AN58" s="373">
        <v>
32652</v>
      </c>
      <c r="AO58" s="374">
        <v>
43.9</v>
      </c>
      <c r="AP58" s="375">
        <v>
37281</v>
      </c>
      <c r="AQ58" s="376">
        <v>
14.4</v>
      </c>
      <c r="AR58" s="377">
        <v>
29.5</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
544</v>
      </c>
      <c r="AL59" s="356"/>
      <c r="AM59" s="364">
        <v>
27081727</v>
      </c>
      <c r="AN59" s="365">
        <v>
36625</v>
      </c>
      <c r="AO59" s="366">
        <v>
-6.7</v>
      </c>
      <c r="AP59" s="367">
        <v>
51681</v>
      </c>
      <c r="AQ59" s="368">
        <v>
3.8</v>
      </c>
      <c r="AR59" s="369">
        <v>
-10.5</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
540</v>
      </c>
      <c r="AM60" s="372">
        <v>
24200871</v>
      </c>
      <c r="AN60" s="373">
        <v>
32729</v>
      </c>
      <c r="AO60" s="374">
        <v>
0.2</v>
      </c>
      <c r="AP60" s="375">
        <v>
37226</v>
      </c>
      <c r="AQ60" s="376">
        <v>
-0.1</v>
      </c>
      <c r="AR60" s="377">
        <v>
0.3</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
545</v>
      </c>
      <c r="AL61" s="378"/>
      <c r="AM61" s="379">
        <v>
24965724</v>
      </c>
      <c r="AN61" s="380">
        <v>
34241</v>
      </c>
      <c r="AO61" s="381">
        <v>
2.7</v>
      </c>
      <c r="AP61" s="382">
        <v>
48700</v>
      </c>
      <c r="AQ61" s="383">
        <v>
2.4</v>
      </c>
      <c r="AR61" s="369">
        <v>
0.3</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
540</v>
      </c>
      <c r="AM62" s="372">
        <v>
20162800</v>
      </c>
      <c r="AN62" s="373">
        <v>
27637</v>
      </c>
      <c r="AO62" s="374">
        <v>
5.7</v>
      </c>
      <c r="AP62" s="375">
        <v>
34561</v>
      </c>
      <c r="AQ62" s="376">
        <v>
3.3</v>
      </c>
      <c r="AR62" s="377">
        <v>
2.4</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8maq2gRqvl1vJfqoWhKQQdWTUXE0tfRrs0L6kacyCgvyLGOPn6Zx2m1UwHaNT/gG6l/EZDMleOJuGnNjcL+j8w==" saltValue="OTYGAT92YnT3xnZ7wAV6u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
547</v>
      </c>
    </row>
    <row r="120" spans="125:125" ht="13.5" hidden="1" customHeight="1" x14ac:dyDescent="0.2"/>
    <row r="121" spans="125:125" ht="13.5" hidden="1" customHeight="1" x14ac:dyDescent="0.2">
      <c r="DU121" s="291"/>
    </row>
  </sheetData>
  <sheetProtection algorithmName="SHA-512" hashValue="uOKAk9tyK4m/kK/6hhcwVEiGk8i8eMUqKpdJ6bClIwt5kRK0gQ/UgcbyXWvnjaAKS8j3gsDoiBeW48+BqfsNgQ==" saltValue="7+DQIkY3sxyVLTYMtP6Nj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
548</v>
      </c>
    </row>
  </sheetData>
  <sheetProtection algorithmName="SHA-512" hashValue="gcwDxYOt71jRVrDRonnu4kqR0MI354ckjRzOYcxIh0B4X8mcLsoGdrCH6eFZCy/r2uZ7QqyL+QhBAf7coyrnJQ==" saltValue="OqLhMkd+iig5pjP61zoQ/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549</v>
      </c>
      <c r="G46" s="8" t="s">
        <v>
550</v>
      </c>
      <c r="H46" s="8" t="s">
        <v>
551</v>
      </c>
      <c r="I46" s="8" t="s">
        <v>
552</v>
      </c>
      <c r="J46" s="9" t="s">
        <v>
553</v>
      </c>
    </row>
    <row r="47" spans="2:10" ht="57.75" customHeight="1" x14ac:dyDescent="0.2">
      <c r="B47" s="10"/>
      <c r="C47" s="1244" t="s">
        <v>
3</v>
      </c>
      <c r="D47" s="1244"/>
      <c r="E47" s="1245"/>
      <c r="F47" s="11">
        <v>
20.8</v>
      </c>
      <c r="G47" s="12">
        <v>
23.12</v>
      </c>
      <c r="H47" s="12">
        <v>
25.72</v>
      </c>
      <c r="I47" s="12">
        <v>
25.83</v>
      </c>
      <c r="J47" s="13">
        <v>
26.19</v>
      </c>
    </row>
    <row r="48" spans="2:10" ht="57.75" customHeight="1" x14ac:dyDescent="0.2">
      <c r="B48" s="14"/>
      <c r="C48" s="1246" t="s">
        <v>
4</v>
      </c>
      <c r="D48" s="1246"/>
      <c r="E48" s="1247"/>
      <c r="F48" s="15">
        <v>
3.74</v>
      </c>
      <c r="G48" s="16">
        <v>
4.3899999999999997</v>
      </c>
      <c r="H48" s="16">
        <v>
5</v>
      </c>
      <c r="I48" s="16">
        <v>
3.67</v>
      </c>
      <c r="J48" s="17">
        <v>
3.29</v>
      </c>
    </row>
    <row r="49" spans="2:10" ht="57.75" customHeight="1" thickBot="1" x14ac:dyDescent="0.25">
      <c r="B49" s="18"/>
      <c r="C49" s="1248" t="s">
        <v>
5</v>
      </c>
      <c r="D49" s="1248"/>
      <c r="E49" s="1249"/>
      <c r="F49" s="19">
        <v>
5.47</v>
      </c>
      <c r="G49" s="20">
        <v>
1.31</v>
      </c>
      <c r="H49" s="20">
        <v>
0.56000000000000005</v>
      </c>
      <c r="I49" s="20" t="s">
        <v>
554</v>
      </c>
      <c r="J49" s="21" t="s">
        <v>
555</v>
      </c>
    </row>
    <row r="50" spans="2:10" ht="13.5" customHeight="1" x14ac:dyDescent="0.2"/>
  </sheetData>
  <sheetProtection algorithmName="SHA-512" hashValue="SgXhi9yetlrvndP3q7k1r8GeZ56WNpMYW79eWrEMLOVAb6n5ze/N7HvcmJZ+4xZ5vBOHXklMreop989yeMUZjQ==" saltValue="8gfyAIx7tbri2R7pca2+6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2021-03-10T04:27:04Z</cp:lastPrinted>
  <dcterms:created xsi:type="dcterms:W3CDTF">2021-02-05T02:00:17Z</dcterms:created>
  <dcterms:modified xsi:type="dcterms:W3CDTF">2021-10-13T07:47:27Z</dcterms:modified>
  <cp:category/>
</cp:coreProperties>
</file>