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財政課\08財政調査関係【S】\04その他都調査【S】\財政状況資料集関係（旧「団体間で比較可能な財政情報の開示について」の運用について）\R1決算\2回目\作業用フォルダ\"/>
    </mc:Choice>
  </mc:AlternateContent>
  <bookViews>
    <workbookView xWindow="0" yWindow="0" windowWidth="18885" windowHeight="6255" tabRatio="6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<sst xmlns="http://schemas.openxmlformats.org/spreadsheetml/2006/main" count="1126" uniqueCount="613">
  <si>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</si>
  <si>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</si>
  <si>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</si>
  <si>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</si>
  <si>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</si>
  <si>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</si>
  <si>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</si>
  <si>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</si>
  <si>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</si>
  <si>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</si>
  <si>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</si>
  <si>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</si>
  <si>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</si>
  <si>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</si>
  <si>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</si>
  <si>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</si>
  <si>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</si>
  <si>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</si>
  <si>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</si>
  <si>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</si>
  <si>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</si>
  <si>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</si>
  <si>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</si>
  <si>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</si>
  <si>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</si>
  <si>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</si>
  <si>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</si>
  <si>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</si>
  <si>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</si>
  <si>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</si>
  <si>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</si>
  <si>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</si>
  <si>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</si>
  <si>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</si>
  <si>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</si>
  <si>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</si>
  <si>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</si>
  <si>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</si>
  <si>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</si>
  <si>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</si>
  <si>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</si>
  <si>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</si>
  <si>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</si>
  <si>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</si>
  <si>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</si>
  <si>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</si>
  <si>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</si>
  <si>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</si>
  <si>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</si>
  <si>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</si>
  <si>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</si>
  <si>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</si>
  <si>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</si>
  <si>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</si>
  <si>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</si>
  <si>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</si>
  <si>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</si>
  <si>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</si>
  <si>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</si>
  <si>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</si>
  <si>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</si>
  <si>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</si>
  <si>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</si>
  <si>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</si>
  <si>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</si>
  <si>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</si>
  <si>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</si>
  <si>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</si>
  <si>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</si>
  <si>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</si>
  <si>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</si>
  <si>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</si>
  <si>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</si>
  <si>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</si>
  <si>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</si>
  <si>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</si>
  <si>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</si>
  <si>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</si>
  <si>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</si>
  <si>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</si>
  <si>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</si>
  <si>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</si>
  <si>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</si>
  <si>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</si>
  <si>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</si>
  <si>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</si>
  <si>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</si>
  <si>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</si>
  <si>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</si>
  <si>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</si>
  <si>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</si>
  <si>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</si>
  <si>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</si>
  <si>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</si>
  <si>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</si>
  <si>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</si>
  <si>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</si>
  <si>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</si>
  <si>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青梅市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</si>
  <si>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</si>
  <si>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</si>
  <si>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</si>
  <si>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</si>
  <si>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</si>
  <si>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</si>
  <si>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</si>
  <si>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</si>
  <si>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</si>
  <si>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</si>
  <si>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</si>
  <si>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</si>
  <si>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</si>
  <si>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</si>
  <si>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</si>
  <si>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</si>
  <si>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</si>
  <si>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</si>
  <si>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</si>
  <si>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</si>
  <si>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</si>
  <si>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</si>
  <si>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</si>
  <si>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</si>
  <si>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</si>
  <si>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</si>
  <si>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</si>
  <si>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</si>
  <si>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</si>
  <si>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</si>
  <si>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</si>
  <si>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</si>
  <si>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</si>
  <si>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</si>
  <si>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</si>
  <si>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</si>
  <si>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</si>
  <si>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</si>
  <si>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</si>
  <si>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</si>
  <si>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</si>
  <si>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</si>
  <si>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</si>
  <si>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</si>
  <si>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</si>
  <si>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</si>
  <si>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</si>
  <si>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</si>
  <si>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</si>
  <si>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</si>
  <si>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</si>
  <si>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</si>
  <si>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</si>
  <si>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</si>
  <si>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</si>
  <si>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</si>
  <si>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</si>
  <si>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</si>
  <si>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</si>
  <si>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</si>
  <si>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</si>
  <si>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</si>
  <si>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</si>
  <si>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</si>
  <si>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</si>
  <si>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</si>
  <si>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</si>
  <si>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</si>
  <si>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</si>
  <si>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</si>
  <si>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</si>
  <si>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</si>
  <si>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</si>
  <si>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</si>
  <si>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</si>
  <si>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</si>
  <si>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</si>
  <si>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</si>
  <si>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</si>
  <si>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</si>
  <si>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</si>
  <si>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</si>
  <si>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</si>
  <si>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</si>
  <si>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</si>
  <si>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</si>
  <si>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</si>
  <si>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</si>
  <si>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</si>
  <si>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</si>
  <si>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</si>
  <si>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</si>
  <si>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</si>
  <si>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</si>
  <si>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</si>
  <si>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</si>
  <si>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</si>
  <si>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</si>
  <si>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</si>
  <si>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</si>
  <si>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</si>
  <si>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</si>
  <si>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</si>
  <si>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</si>
  <si>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</si>
  <si>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</si>
  <si>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</si>
  <si>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</si>
  <si>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</si>
  <si>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</si>
  <si>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</si>
  <si>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</si>
  <si>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東京都青梅市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</si>
  <si>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</si>
  <si>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</si>
  <si>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</si>
  <si>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</si>
  <si>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</si>
  <si>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</si>
  <si>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</si>
  <si>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</si>
  <si>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</si>
  <si>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</si>
  <si>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</si>
  <si>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</si>
  <si>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</si>
  <si>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</si>
  <si>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</si>
  <si>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</si>
  <si>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</si>
  <si>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</si>
  <si>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</si>
  <si>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</si>
  <si>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</si>
  <si>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</si>
  <si>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</si>
  <si>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</si>
  <si>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</si>
  <si>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</si>
  <si>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</si>
  <si>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</si>
  <si>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</si>
  <si>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</si>
  <si>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</si>
  <si>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</si>
  <si>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</si>
  <si>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</si>
  <si>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</si>
  <si>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</si>
  <si>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</si>
  <si>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</si>
  <si>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</si>
  <si>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</si>
  <si>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</si>
  <si>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</si>
  <si>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</si>
  <si>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</si>
  <si>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</si>
  <si>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</si>
  <si>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</si>
  <si>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</si>
  <si>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</si>
  <si>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</si>
  <si>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</si>
  <si>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</si>
  <si>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</si>
  <si>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</si>
  <si>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</si>
  <si>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</si>
  <si>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</si>
  <si>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</si>
  <si>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</si>
  <si>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</si>
  <si>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</si>
  <si>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</si>
  <si>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</si>
  <si>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</si>
  <si>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</si>
  <si>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</si>
  <si>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</si>
  <si>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</si>
  <si>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</si>
  <si>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</si>
  <si>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</si>
  <si>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</si>
  <si>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</si>
  <si>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</si>
  <si>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</si>
  <si>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</si>
  <si>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</si>
  <si>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</si>
  <si>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</si>
  <si>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</si>
  <si>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</si>
  <si>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</si>
  <si>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</si>
  <si>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</si>
  <si>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</si>
  <si>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</si>
  <si>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</si>
  <si>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</si>
  <si>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</si>
  <si>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</si>
  <si>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</si>
  <si>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</si>
  <si>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</si>
  <si>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</si>
  <si>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</si>
  <si>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</si>
  <si>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</si>
  <si>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</si>
  <si>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</si>
  <si>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</si>
  <si>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</si>
  <si>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</si>
  <si>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</si>
  <si>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</si>
  <si>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</si>
  <si>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</si>
  <si>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</si>
  <si>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</si>
  <si>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</si>
  <si>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</si>
  <si>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</si>
  <si>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</si>
  <si>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</si>
  <si>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</si>
  <si>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</si>
  <si>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</si>
  <si>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</si>
  <si>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</si>
  <si>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</si>
  <si>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</si>
  <si>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</si>
  <si>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</si>
  <si>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</si>
  <si>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</si>
  <si>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</si>
  <si>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</si>
  <si>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</si>
  <si>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</si>
  <si>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</si>
  <si>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</si>
  <si>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</si>
  <si>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</si>
  <si>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</si>
  <si>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</si>
  <si>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</si>
  <si>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</si>
  <si>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</si>
  <si>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</si>
  <si>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</si>
  <si>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</si>
  <si>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</si>
  <si>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</si>
  <si>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</si>
  <si>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</si>
  <si>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</si>
  <si>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</si>
  <si>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</si>
  <si>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</si>
  <si>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</si>
  <si>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</si>
  <si>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</si>
  <si>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</si>
  <si>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</si>
  <si>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東京都青梅市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</si>
  <si>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</si>
  <si>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</si>
  <si>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</si>
  <si>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</si>
  <si>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</si>
  <si>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</si>
  <si>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</si>
  <si>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</si>
  <si>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</si>
  <si>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</si>
  <si>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</si>
  <si>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</si>
  <si>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</si>
  <si>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</si>
  <si>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</si>
  <si>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</si>
  <si>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</si>
  <si>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</si>
  <si>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</si>
  <si>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</si>
  <si>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</si>
  <si>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</si>
  <si>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</si>
  <si>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</si>
  <si>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</si>
  <si>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</si>
  <si>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</si>
  <si>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</si>
  <si>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</si>
  <si>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</si>
  <si>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</si>
  <si>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</si>
  <si>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</si>
  <si>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</si>
  <si>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</si>
  <si>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</si>
  <si>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</si>
  <si>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病院事業会計</t>
    <phoneticPr fontId="5"/>
  </si>
  <si>
    <t>法適用企業</t>
    <phoneticPr fontId="5"/>
  </si>
  <si>
    <t>モーターボート競走事業会計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</si>
  <si>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</si>
  <si>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</si>
  <si>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</si>
  <si>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</si>
  <si>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</si>
  <si>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</si>
  <si>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</si>
  <si>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</si>
  <si>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</si>
  <si>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</si>
  <si>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</si>
  <si>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</si>
  <si>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</si>
  <si>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</si>
  <si>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</si>
  <si>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</si>
  <si>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</si>
  <si>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</si>
  <si>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</si>
  <si>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</si>
  <si>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</si>
  <si>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</si>
  <si>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</si>
  <si>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</si>
  <si>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</si>
  <si>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</si>
  <si>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</si>
  <si>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</si>
  <si>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</si>
  <si>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</si>
  <si>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</si>
  <si>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</si>
  <si>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</si>
  <si>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</si>
  <si>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</si>
  <si>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</si>
  <si>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</si>
  <si>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</si>
  <si>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</si>
  <si>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</si>
  <si>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</si>
  <si>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</si>
  <si>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</si>
  <si>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</si>
  <si>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</si>
  <si>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</si>
  <si>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</si>
  <si>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</si>
  <si>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</si>
  <si>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</si>
  <si>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</si>
  <si>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</si>
  <si>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</si>
  <si>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</si>
  <si>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</si>
  <si>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</si>
  <si>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</si>
  <si>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</si>
  <si>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</si>
  <si>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</si>
  <si>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</si>
  <si>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</si>
  <si>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</si>
  <si>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</si>
  <si>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ﾓｰﾀｰﾎﾞｰﾄ競走事業会計</t>
    <phoneticPr fontId="5"/>
  </si>
  <si>
    <t>-</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</si>
  <si>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</si>
  <si>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</si>
  <si>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</si>
  <si>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</si>
  <si>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</si>
  <si>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</si>
  <si>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</si>
  <si>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</si>
  <si>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</si>
  <si>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</si>
  <si>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</si>
  <si>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</si>
  <si>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</si>
  <si>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</si>
  <si>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</si>
  <si>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</si>
  <si>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</si>
  <si>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</si>
  <si>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</si>
  <si>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</si>
  <si>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</si>
  <si>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</si>
  <si>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</si>
  <si>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</si>
  <si>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</si>
  <si>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</si>
  <si>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</si>
  <si>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</si>
  <si>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</si>
  <si>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</si>
  <si>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</si>
  <si>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</si>
  <si>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</si>
  <si>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</si>
  <si>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</si>
  <si>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</si>
  <si>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</si>
  <si>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</si>
  <si>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</si>
  <si>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</si>
  <si>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</si>
  <si>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</si>
  <si>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</si>
  <si>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</si>
  <si>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</si>
  <si>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</si>
  <si>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</si>
  <si>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</si>
  <si>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</si>
  <si>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</si>
  <si>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</si>
  <si>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</si>
  <si>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</si>
  <si>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</si>
  <si>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</si>
  <si>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</si>
  <si>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</si>
  <si>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</si>
  <si>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</si>
  <si>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</si>
  <si>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</si>
  <si>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</si>
  <si>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</si>
  <si>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</si>
  <si>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</si>
  <si>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</si>
  <si>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</si>
  <si>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</si>
  <si>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</si>
  <si>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</si>
  <si>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</si>
  <si>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</si>
  <si>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</si>
  <si>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</si>
  <si>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</si>
  <si>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</si>
  <si>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</si>
  <si>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</si>
  <si>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</si>
  <si>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</si>
  <si>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</si>
  <si>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</si>
  <si>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</si>
  <si>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</si>
  <si>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</si>
  <si>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</si>
  <si>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0.91</t>
  </si>
  <si>
    <t>▲ 0.26</t>
  </si>
  <si>
    <t>▲ 0.48</t>
  </si>
  <si>
    <t>▲ 0.95</t>
  </si>
  <si>
    <t>病院事業会計</t>
  </si>
  <si>
    <t>モーターボート競走事業会計</t>
  </si>
  <si>
    <t>一般会計</t>
  </si>
  <si>
    <t>下水道事業特別会計</t>
  </si>
  <si>
    <t>国民健康保険事業</t>
  </si>
  <si>
    <t>介護保険事業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</si>
  <si>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</si>
  <si>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</si>
  <si>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</si>
  <si>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</si>
  <si>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</si>
  <si>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</si>
  <si>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</si>
  <si>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</si>
  <si>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</si>
  <si>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</si>
  <si>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ふれあい福祉基金</t>
    <rPh sb="4" eb="6">
      <t>フクシ</t>
    </rPh>
    <rPh sb="6" eb="8">
      <t>キキン</t>
    </rPh>
    <phoneticPr fontId="2"/>
  </si>
  <si>
    <t>みどりと水のふれあい基金</t>
    <rPh sb="4" eb="5">
      <t>ミズ</t>
    </rPh>
    <rPh sb="10" eb="12">
      <t>キキン</t>
    </rPh>
    <phoneticPr fontId="2"/>
  </si>
  <si>
    <t>国際交流基金</t>
    <rPh sb="0" eb="2">
      <t>コクサイ</t>
    </rPh>
    <rPh sb="2" eb="4">
      <t>コウリュウ</t>
    </rPh>
    <rPh sb="4" eb="6">
      <t>キキン</t>
    </rPh>
    <phoneticPr fontId="2"/>
  </si>
  <si>
    <t>災害対策基金</t>
    <rPh sb="0" eb="2">
      <t>サイガイ</t>
    </rPh>
    <rPh sb="2" eb="4">
      <t>タイサク</t>
    </rPh>
    <rPh sb="4" eb="6">
      <t>キキン</t>
    </rPh>
    <phoneticPr fontId="5"/>
  </si>
  <si>
    <t>-</t>
    <phoneticPr fontId="2"/>
  </si>
  <si>
    <t>-</t>
    <phoneticPr fontId="2"/>
  </si>
  <si>
    <t>-</t>
    <phoneticPr fontId="2"/>
  </si>
  <si>
    <t>-</t>
    <phoneticPr fontId="2"/>
  </si>
  <si>
    <t>-</t>
    <phoneticPr fontId="2"/>
  </si>
  <si>
    <t>西多摩衛生組合</t>
    <rPh sb="0" eb="3">
      <t>ニシタマ</t>
    </rPh>
    <rPh sb="3" eb="5">
      <t>エイセイ</t>
    </rPh>
    <rPh sb="5" eb="7">
      <t>クミアイ</t>
    </rPh>
    <phoneticPr fontId="12"/>
  </si>
  <si>
    <t>東京たま広域資源循環組合</t>
    <rPh sb="0" eb="2">
      <t>トウキョウ</t>
    </rPh>
    <rPh sb="4" eb="6">
      <t>コウイキ</t>
    </rPh>
    <rPh sb="6" eb="8">
      <t>シゲン</t>
    </rPh>
    <rPh sb="8" eb="10">
      <t>ジュンカン</t>
    </rPh>
    <rPh sb="10" eb="12">
      <t>クミアイ</t>
    </rPh>
    <phoneticPr fontId="12"/>
  </si>
  <si>
    <t>東京都十一市競輪事業組合</t>
    <rPh sb="0" eb="3">
      <t>トウキョウト</t>
    </rPh>
    <rPh sb="3" eb="5">
      <t>ジュウイチ</t>
    </rPh>
    <rPh sb="5" eb="6">
      <t>シ</t>
    </rPh>
    <rPh sb="6" eb="8">
      <t>ケイリン</t>
    </rPh>
    <rPh sb="8" eb="10">
      <t>ジギョウ</t>
    </rPh>
    <rPh sb="10" eb="12">
      <t>クミアイ</t>
    </rPh>
    <phoneticPr fontId="1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</si>
  <si>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</si>
  <si>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2"/>
  </si>
  <si>
    <t>青梅、羽村地区工業用水企業団</t>
    <rPh sb="0" eb="2">
      <t>オウメ</t>
    </rPh>
    <rPh sb="3" eb="5">
      <t>ハムラ</t>
    </rPh>
    <rPh sb="5" eb="7">
      <t>チク</t>
    </rPh>
    <rPh sb="7" eb="9">
      <t>コウギョウ</t>
    </rPh>
    <rPh sb="9" eb="11">
      <t>ヨウスイ</t>
    </rPh>
    <rPh sb="11" eb="13">
      <t>キギョウ</t>
    </rPh>
    <rPh sb="13" eb="14">
      <t>ダン</t>
    </rPh>
    <phoneticPr fontId="1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</si>
  <si>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</si>
  <si>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</si>
  <si>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まちつくり青梅</t>
    <rPh sb="5" eb="7">
      <t>オウメ</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</si>
  <si>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</si>
  <si>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</si>
  <si>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</si>
  <si>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</si>
  <si>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</si>
  <si>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</si>
  <si>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</si>
  <si>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</si>
  <si>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</si>
  <si>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</si>
  <si>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</si>
  <si>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</si>
  <si>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</si>
  <si>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</si>
  <si>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xml:space="preserve"> </t>
    <phoneticPr fontId="5"/>
  </si>
  <si>
    <t>　厳しい財政状況の中、施設の老朽化に伴い有形固定資産減価償却率は増加している。
　今後は、公共施設等総合管理計画や、各種個別施設計画などにより、更新・統廃合・長寿命化を計画的に実施することにより、公共施設等の総合的かつ計画的な管理を実施していく。
　また、充当可能財源は減少したものの、地方債残高の計画的な減少、退職手当負担見込の減などから、将来負担率は低い値となっている。
　類似団体と比較すると、将来負担比率は低い水準である一方、有形固定資産減価償却率は高い水準となっている。</t>
    <rPh sb="143" eb="146">
      <t>チホウサイ</t>
    </rPh>
    <rPh sb="146" eb="148">
      <t>ザンダカ</t>
    </rPh>
    <rPh sb="149" eb="152">
      <t>ケイカクテキ</t>
    </rPh>
    <rPh sb="153" eb="155">
      <t>ゲンショウ</t>
    </rPh>
    <rPh sb="156" eb="158">
      <t>タイショク</t>
    </rPh>
    <rPh sb="158" eb="160">
      <t>テアテ</t>
    </rPh>
    <rPh sb="160" eb="162">
      <t>フタン</t>
    </rPh>
    <rPh sb="162" eb="164">
      <t>ミコミ</t>
    </rPh>
    <rPh sb="165" eb="166">
      <t>ゲン</t>
    </rPh>
    <rPh sb="171" eb="173">
      <t>ショウライ</t>
    </rPh>
    <rPh sb="173" eb="175">
      <t>フタン</t>
    </rPh>
    <rPh sb="175" eb="176">
      <t>リツ</t>
    </rPh>
    <rPh sb="177" eb="178">
      <t>ヒク</t>
    </rPh>
    <rPh sb="179" eb="180">
      <t>アタイ</t>
    </rPh>
    <phoneticPr fontId="5"/>
  </si>
  <si>
    <t>　将来負担比率については上記分析欄の理由により減少している。また、実質公債費比率についても、計画的な償還により、単年度実質構成比率は、前年度を下回るなど安定した値で推移している。
　類似団体と比較すると、将来負担比率および実質公債費比率ともに低い水準となっている。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</si>
</sst>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08" xfId="12" applyFont="1" applyFill="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7"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5" xfId="14" applyNumberFormat="1" applyFont="1" applyFill="1" applyBorder="1" applyAlignment="1" applyProtection="1">
      <alignment horizontal="right" vertical="center" shrinkToFit="1"/>
    </xf>
    <xf numFmtId="187" fontId="34" fillId="6" borderId="126"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09" xfId="12" applyNumberFormat="1" applyFont="1" applyFill="1" applyBorder="1" applyAlignment="1" applyProtection="1">
      <alignment horizontal="left" vertical="center" shrinkToFit="1"/>
      <protection locked="0"/>
    </xf>
    <xf numFmtId="0" fontId="34" fillId="6" borderId="110" xfId="12" applyNumberFormat="1" applyFont="1" applyFill="1" applyBorder="1" applyAlignment="1" applyProtection="1">
      <alignment horizontal="left" vertical="center" shrinkToFit="1"/>
      <protection locked="0"/>
    </xf>
    <xf numFmtId="0" fontId="34" fillId="6" borderId="116"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NumberFormat="1" applyFont="1" applyFill="1" applyBorder="1" applyAlignment="1" applyProtection="1">
      <alignment horizontal="left" vertical="center" shrinkToFit="1"/>
      <protection locked="0"/>
    </xf>
    <xf numFmtId="0" fontId="34" fillId="6" borderId="124" xfId="12" applyNumberFormat="1"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5" xfId="12" applyNumberFormat="1"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0" fontId="34" fillId="8" borderId="126"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24" xfId="15" applyNumberFormat="1" applyFont="1" applyBorder="1" applyAlignment="1" applyProtection="1">
      <alignment horizontal="lef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5"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6"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9E27-4108-82A2-5D495B79F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18256</c:v>
                </c:pt>
                <c:pt idx="1">
                  <c:v>16264</c:v>
                </c:pt>
                <c:pt idx="2">
                  <c:v>13609</c:v>
                </c:pt>
                <c:pt idx="3">
                  <c:v>24332</c:v>
                </c:pt>
                <c:pt idx="4">
                  <c:v>19618</c:v>
                </c:pt>
              </c:numCache>
            </c:numRef>
          </c:val>
          <c:smooth val="0"/>
          <c:extLst xmlns:c16r2="http://schemas.microsoft.com/office/drawing/2015/06/chart">
            <c:ext xmlns:c16="http://schemas.microsoft.com/office/drawing/2014/chart" uri="{C3380CC4-5D6E-409C-BE32-E72D297353CC}">
              <c16:uniqueId val="{00000001-9E27-4108-82A2-5D495B79F82E}"/>
            </c:ext>
          </c:extLst>
        </c:ser>
        <c:dLbls>
          <c:showLegendKey val="0"/>
          <c:showVal val="0"/>
          <c:showCatName val="0"/>
          <c:showSerName val="0"/>
          <c:showPercent val="0"/>
          <c:showBubbleSize val="0"/>
        </c:dLbls>
        <c:marker val="1"/>
        <c:smooth val="0"/>
        <c:axId val="469613072"/>
        <c:axId val="598700592"/>
      </c:lineChart>
      <c:catAx>
        <c:axId val="46961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8700592"/>
        <c:crosses val="autoZero"/>
        <c:auto val="1"/>
        <c:lblAlgn val="ctr"/>
        <c:lblOffset val="100"/>
        <c:tickLblSkip val="1"/>
        <c:tickMarkSkip val="1"/>
        <c:noMultiLvlLbl val="0"/>
      </c:catAx>
      <c:valAx>
        <c:axId val="5987005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61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2.77</c:v>
                </c:pt>
                <c:pt idx="1">
                  <c:v>3.02</c:v>
                </c:pt>
                <c:pt idx="2">
                  <c:v>5.77</c:v>
                </c:pt>
                <c:pt idx="3">
                  <c:v>3.15</c:v>
                </c:pt>
                <c:pt idx="4">
                  <c:v>2.7</c:v>
                </c:pt>
              </c:numCache>
            </c:numRef>
          </c:val>
          <c:extLst xmlns:c16r2="http://schemas.microsoft.com/office/drawing/2015/06/chart">
            <c:ext xmlns:c16="http://schemas.microsoft.com/office/drawing/2014/chart" uri="{C3380CC4-5D6E-409C-BE32-E72D297353CC}">
              <c16:uniqueId val="{00000000-2297-488A-8A4D-995129209E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10.87</c:v>
                </c:pt>
                <c:pt idx="1">
                  <c:v>10.3</c:v>
                </c:pt>
                <c:pt idx="2">
                  <c:v>11.74</c:v>
                </c:pt>
                <c:pt idx="3">
                  <c:v>13.83</c:v>
                </c:pt>
                <c:pt idx="4">
                  <c:v>13.37</c:v>
                </c:pt>
              </c:numCache>
            </c:numRef>
          </c:val>
          <c:extLst xmlns:c16r2="http://schemas.microsoft.com/office/drawing/2015/06/chart">
            <c:ext xmlns:c16="http://schemas.microsoft.com/office/drawing/2014/chart" uri="{C3380CC4-5D6E-409C-BE32-E72D297353CC}">
              <c16:uniqueId val="{00000001-2297-488A-8A4D-995129209EDD}"/>
            </c:ext>
          </c:extLst>
        </c:ser>
        <c:dLbls>
          <c:showLegendKey val="0"/>
          <c:showVal val="0"/>
          <c:showCatName val="0"/>
          <c:showSerName val="0"/>
          <c:showPercent val="0"/>
          <c:showBubbleSize val="0"/>
        </c:dLbls>
        <c:gapWidth val="250"/>
        <c:overlap val="100"/>
        <c:axId val="576164920"/>
        <c:axId val="576171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-0.91</c:v>
                </c:pt>
                <c:pt idx="1">
                  <c:v>-0.26</c:v>
                </c:pt>
                <c:pt idx="2">
                  <c:v>4.28</c:v>
                </c:pt>
                <c:pt idx="3">
                  <c:v>-0.48</c:v>
                </c:pt>
                <c:pt idx="4">
                  <c:v>-0.95</c:v>
                </c:pt>
              </c:numCache>
            </c:numRef>
          </c:val>
          <c:smooth val="0"/>
          <c:extLst xmlns:c16r2="http://schemas.microsoft.com/office/drawing/2015/06/chart">
            <c:ext xmlns:c16="http://schemas.microsoft.com/office/drawing/2014/chart" uri="{C3380CC4-5D6E-409C-BE32-E72D297353CC}">
              <c16:uniqueId val="{00000002-2297-488A-8A4D-995129209EDD}"/>
            </c:ext>
          </c:extLst>
        </c:ser>
        <c:dLbls>
          <c:showLegendKey val="0"/>
          <c:showVal val="0"/>
          <c:showCatName val="0"/>
          <c:showSerName val="0"/>
          <c:showPercent val="0"/>
          <c:showBubbleSize val="0"/>
        </c:dLbls>
        <c:marker val="1"/>
        <c:smooth val="0"/>
        <c:axId val="576164920"/>
        <c:axId val="576171192"/>
      </c:lineChart>
      <c:catAx>
        <c:axId val="57616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6171192"/>
        <c:crosses val="autoZero"/>
        <c:auto val="1"/>
        <c:lblAlgn val="ctr"/>
        <c:lblOffset val="100"/>
        <c:tickLblSkip val="1"/>
        <c:tickMarkSkip val="1"/>
        <c:noMultiLvlLbl val="0"/>
      </c:catAx>
      <c:valAx>
        <c:axId val="57617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6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3.94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CA-4F85-9560-07CB778F55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CA-4F85-9560-07CB778F55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2CA-4F85-9560-07CB778F553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B2CA-4F85-9560-07CB778F553B}"/>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0.37</c:v>
                </c:pt>
                <c:pt idx="4">
                  <c:v>#N/A</c:v>
                </c:pt>
                <c:pt idx="5">
                  <c:v>0.39</c:v>
                </c:pt>
                <c:pt idx="6">
                  <c:v>#N/A</c:v>
                </c:pt>
                <c:pt idx="7">
                  <c:v>0.31</c:v>
                </c:pt>
                <c:pt idx="8">
                  <c:v>#N/A</c:v>
                </c:pt>
                <c:pt idx="9">
                  <c:v>0.16</c:v>
                </c:pt>
              </c:numCache>
            </c:numRef>
          </c:val>
          <c:extLst xmlns:c16r2="http://schemas.microsoft.com/office/drawing/2015/06/chart">
            <c:ext xmlns:c16="http://schemas.microsoft.com/office/drawing/2014/chart" uri="{C3380CC4-5D6E-409C-BE32-E72D297353CC}">
              <c16:uniqueId val="{00000004-B2CA-4F85-9560-07CB778F553B}"/>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0.41</c:v>
                </c:pt>
                <c:pt idx="4">
                  <c:v>#N/A</c:v>
                </c:pt>
                <c:pt idx="5">
                  <c:v>0.87</c:v>
                </c:pt>
                <c:pt idx="6">
                  <c:v>#N/A</c:v>
                </c:pt>
                <c:pt idx="7">
                  <c:v>0.22</c:v>
                </c:pt>
                <c:pt idx="8">
                  <c:v>#N/A</c:v>
                </c:pt>
                <c:pt idx="9">
                  <c:v>0.56000000000000005</c:v>
                </c:pt>
              </c:numCache>
            </c:numRef>
          </c:val>
          <c:extLst xmlns:c16r2="http://schemas.microsoft.com/office/drawing/2015/06/chart">
            <c:ext xmlns:c16="http://schemas.microsoft.com/office/drawing/2014/chart" uri="{C3380CC4-5D6E-409C-BE32-E72D297353CC}">
              <c16:uniqueId val="{00000005-B2CA-4F85-9560-07CB778F553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0.57999999999999996</c:v>
                </c:pt>
              </c:numCache>
            </c:numRef>
          </c:val>
          <c:extLst xmlns:c16r2="http://schemas.microsoft.com/office/drawing/2015/06/chart">
            <c:ext xmlns:c16="http://schemas.microsoft.com/office/drawing/2014/chart" uri="{C3380CC4-5D6E-409C-BE32-E72D297353CC}">
              <c16:uniqueId val="{00000006-B2CA-4F85-9560-07CB778F55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2.76</c:v>
                </c:pt>
                <c:pt idx="2">
                  <c:v>#N/A</c:v>
                </c:pt>
                <c:pt idx="3">
                  <c:v>3.01</c:v>
                </c:pt>
                <c:pt idx="4">
                  <c:v>#N/A</c:v>
                </c:pt>
                <c:pt idx="5">
                  <c:v>5.77</c:v>
                </c:pt>
                <c:pt idx="6">
                  <c:v>#N/A</c:v>
                </c:pt>
                <c:pt idx="7">
                  <c:v>3.15</c:v>
                </c:pt>
                <c:pt idx="8">
                  <c:v>#N/A</c:v>
                </c:pt>
                <c:pt idx="9">
                  <c:v>2.7</c:v>
                </c:pt>
              </c:numCache>
            </c:numRef>
          </c:val>
          <c:extLst xmlns:c16r2="http://schemas.microsoft.com/office/drawing/2015/06/chart">
            <c:ext xmlns:c16="http://schemas.microsoft.com/office/drawing/2014/chart" uri="{C3380CC4-5D6E-409C-BE32-E72D297353CC}">
              <c16:uniqueId val="{00000007-B2CA-4F85-9560-07CB778F553B}"/>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10.17</c:v>
                </c:pt>
                <c:pt idx="4">
                  <c:v>#N/A</c:v>
                </c:pt>
                <c:pt idx="5">
                  <c:v>10.55</c:v>
                </c:pt>
                <c:pt idx="6">
                  <c:v>#N/A</c:v>
                </c:pt>
                <c:pt idx="7">
                  <c:v>8.5299999999999994</c:v>
                </c:pt>
                <c:pt idx="8">
                  <c:v>#N/A</c:v>
                </c:pt>
                <c:pt idx="9">
                  <c:v>18.02</c:v>
                </c:pt>
              </c:numCache>
            </c:numRef>
          </c:val>
          <c:extLst xmlns:c16r2="http://schemas.microsoft.com/office/drawing/2015/06/chart">
            <c:ext xmlns:c16="http://schemas.microsoft.com/office/drawing/2014/chart" uri="{C3380CC4-5D6E-409C-BE32-E72D297353CC}">
              <c16:uniqueId val="{00000008-B2CA-4F85-9560-07CB778F553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25.68</c:v>
                </c:pt>
                <c:pt idx="2">
                  <c:v>#N/A</c:v>
                </c:pt>
                <c:pt idx="3">
                  <c:v>26.79</c:v>
                </c:pt>
                <c:pt idx="4">
                  <c:v>#N/A</c:v>
                </c:pt>
                <c:pt idx="5">
                  <c:v>25.18</c:v>
                </c:pt>
                <c:pt idx="6">
                  <c:v>#N/A</c:v>
                </c:pt>
                <c:pt idx="7">
                  <c:v>25.56</c:v>
                </c:pt>
                <c:pt idx="8">
                  <c:v>#N/A</c:v>
                </c:pt>
                <c:pt idx="9">
                  <c:v>23.29</c:v>
                </c:pt>
              </c:numCache>
            </c:numRef>
          </c:val>
          <c:extLst xmlns:c16r2="http://schemas.microsoft.com/office/drawing/2015/06/chart">
            <c:ext xmlns:c16="http://schemas.microsoft.com/office/drawing/2014/chart" uri="{C3380CC4-5D6E-409C-BE32-E72D297353CC}">
              <c16:uniqueId val="{00000009-B2CA-4F85-9560-07CB778F553B}"/>
            </c:ext>
          </c:extLst>
        </c:ser>
        <c:dLbls>
          <c:showLegendKey val="0"/>
          <c:showVal val="0"/>
          <c:showCatName val="0"/>
          <c:showSerName val="0"/>
          <c:showPercent val="0"/>
          <c:showBubbleSize val="0"/>
        </c:dLbls>
        <c:gapWidth val="150"/>
        <c:overlap val="100"/>
        <c:axId val="576161784"/>
        <c:axId val="576163352"/>
      </c:barChart>
      <c:catAx>
        <c:axId val="57616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6163352"/>
        <c:crosses val="autoZero"/>
        <c:auto val="1"/>
        <c:lblAlgn val="ctr"/>
        <c:lblOffset val="100"/>
        <c:tickLblSkip val="1"/>
        <c:tickMarkSkip val="1"/>
        <c:noMultiLvlLbl val="0"/>
      </c:catAx>
      <c:valAx>
        <c:axId val="57616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61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4067</c:v>
                </c:pt>
                <c:pt idx="5">
                  <c:v>4056</c:v>
                </c:pt>
                <c:pt idx="8">
                  <c:v>4122</c:v>
                </c:pt>
                <c:pt idx="11">
                  <c:v>4061</c:v>
                </c:pt>
                <c:pt idx="14">
                  <c:v>4006</c:v>
                </c:pt>
              </c:numCache>
            </c:numRef>
          </c:val>
          <c:extLst xmlns:c16r2="http://schemas.microsoft.com/office/drawing/2015/06/chart">
            <c:ext xmlns:c16="http://schemas.microsoft.com/office/drawing/2014/chart" uri="{C3380CC4-5D6E-409C-BE32-E72D297353CC}">
              <c16:uniqueId val="{00000000-E594-4054-89E8-A227D486E6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94-4054-89E8-A227D486E6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594-4054-89E8-A227D486E6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114</c:v>
                </c:pt>
                <c:pt idx="6">
                  <c:v>121</c:v>
                </c:pt>
                <c:pt idx="9">
                  <c:v>115</c:v>
                </c:pt>
                <c:pt idx="12">
                  <c:v>135</c:v>
                </c:pt>
              </c:numCache>
            </c:numRef>
          </c:val>
          <c:extLst xmlns:c16r2="http://schemas.microsoft.com/office/drawing/2015/06/chart">
            <c:ext xmlns:c16="http://schemas.microsoft.com/office/drawing/2014/chart" uri="{C3380CC4-5D6E-409C-BE32-E72D297353CC}">
              <c16:uniqueId val="{00000003-E594-4054-89E8-A227D486E6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1454</c:v>
                </c:pt>
                <c:pt idx="3">
                  <c:v>1492</c:v>
                </c:pt>
                <c:pt idx="6">
                  <c:v>1461</c:v>
                </c:pt>
                <c:pt idx="9">
                  <c:v>1399</c:v>
                </c:pt>
                <c:pt idx="12">
                  <c:v>1422</c:v>
                </c:pt>
              </c:numCache>
            </c:numRef>
          </c:val>
          <c:extLst xmlns:c16r2="http://schemas.microsoft.com/office/drawing/2015/06/chart">
            <c:ext xmlns:c16="http://schemas.microsoft.com/office/drawing/2014/chart" uri="{C3380CC4-5D6E-409C-BE32-E72D297353CC}">
              <c16:uniqueId val="{00000004-E594-4054-89E8-A227D486E6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94-4054-89E8-A227D486E6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94-4054-89E8-A227D486E6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2920</c:v>
                </c:pt>
                <c:pt idx="3">
                  <c:v>3060</c:v>
                </c:pt>
                <c:pt idx="6">
                  <c:v>3172</c:v>
                </c:pt>
                <c:pt idx="9">
                  <c:v>3219</c:v>
                </c:pt>
                <c:pt idx="12">
                  <c:v>3058</c:v>
                </c:pt>
              </c:numCache>
            </c:numRef>
          </c:val>
          <c:extLst xmlns:c16r2="http://schemas.microsoft.com/office/drawing/2015/06/chart">
            <c:ext xmlns:c16="http://schemas.microsoft.com/office/drawing/2014/chart" uri="{C3380CC4-5D6E-409C-BE32-E72D297353CC}">
              <c16:uniqueId val="{00000007-E594-4054-89E8-A227D486E636}"/>
            </c:ext>
          </c:extLst>
        </c:ser>
        <c:dLbls>
          <c:showLegendKey val="0"/>
          <c:showVal val="0"/>
          <c:showCatName val="0"/>
          <c:showSerName val="0"/>
          <c:showPercent val="0"/>
          <c:showBubbleSize val="0"/>
        </c:dLbls>
        <c:gapWidth val="100"/>
        <c:overlap val="100"/>
        <c:axId val="576166880"/>
        <c:axId val="576167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488</c:v>
                </c:pt>
                <c:pt idx="2">
                  <c:v>#N/A</c:v>
                </c:pt>
                <c:pt idx="3">
                  <c:v>#N/A</c:v>
                </c:pt>
                <c:pt idx="4">
                  <c:v>610</c:v>
                </c:pt>
                <c:pt idx="5">
                  <c:v>#N/A</c:v>
                </c:pt>
                <c:pt idx="6">
                  <c:v>#N/A</c:v>
                </c:pt>
                <c:pt idx="7">
                  <c:v>632</c:v>
                </c:pt>
                <c:pt idx="8">
                  <c:v>#N/A</c:v>
                </c:pt>
                <c:pt idx="9">
                  <c:v>#N/A</c:v>
                </c:pt>
                <c:pt idx="10">
                  <c:v>672</c:v>
                </c:pt>
                <c:pt idx="11">
                  <c:v>#N/A</c:v>
                </c:pt>
                <c:pt idx="12">
                  <c:v>#N/A</c:v>
                </c:pt>
                <c:pt idx="13">
                  <c:v>609</c:v>
                </c:pt>
                <c:pt idx="14">
                  <c:v>#N/A</c:v>
                </c:pt>
              </c:numCache>
            </c:numRef>
          </c:val>
          <c:smooth val="0"/>
          <c:extLst xmlns:c16r2="http://schemas.microsoft.com/office/drawing/2015/06/chart">
            <c:ext xmlns:c16="http://schemas.microsoft.com/office/drawing/2014/chart" uri="{C3380CC4-5D6E-409C-BE32-E72D297353CC}">
              <c16:uniqueId val="{00000008-E594-4054-89E8-A227D486E636}"/>
            </c:ext>
          </c:extLst>
        </c:ser>
        <c:dLbls>
          <c:showLegendKey val="0"/>
          <c:showVal val="0"/>
          <c:showCatName val="0"/>
          <c:showSerName val="0"/>
          <c:showPercent val="0"/>
          <c:showBubbleSize val="0"/>
        </c:dLbls>
        <c:marker val="1"/>
        <c:smooth val="0"/>
        <c:axId val="576166880"/>
        <c:axId val="576167272"/>
      </c:lineChart>
      <c:catAx>
        <c:axId val="5761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6167272"/>
        <c:crosses val="autoZero"/>
        <c:auto val="1"/>
        <c:lblAlgn val="ctr"/>
        <c:lblOffset val="100"/>
        <c:tickLblSkip val="1"/>
        <c:tickMarkSkip val="1"/>
        <c:noMultiLvlLbl val="0"/>
      </c:catAx>
      <c:valAx>
        <c:axId val="576167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36853</c:v>
                </c:pt>
                <c:pt idx="5">
                  <c:v>36435</c:v>
                </c:pt>
                <c:pt idx="8">
                  <c:v>36127</c:v>
                </c:pt>
                <c:pt idx="11">
                  <c:v>36527</c:v>
                </c:pt>
                <c:pt idx="14">
                  <c:v>36264</c:v>
                </c:pt>
              </c:numCache>
            </c:numRef>
          </c:val>
          <c:extLst xmlns:c16r2="http://schemas.microsoft.com/office/drawing/2015/06/chart">
            <c:ext xmlns:c16="http://schemas.microsoft.com/office/drawing/2014/chart" uri="{C3380CC4-5D6E-409C-BE32-E72D297353CC}">
              <c16:uniqueId val="{00000000-A573-43FF-8BC7-4AF8153EA3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10424</c:v>
                </c:pt>
                <c:pt idx="5">
                  <c:v>10110</c:v>
                </c:pt>
                <c:pt idx="8">
                  <c:v>9789</c:v>
                </c:pt>
                <c:pt idx="11">
                  <c:v>9529</c:v>
                </c:pt>
                <c:pt idx="14">
                  <c:v>9485</c:v>
                </c:pt>
              </c:numCache>
            </c:numRef>
          </c:val>
          <c:extLst xmlns:c16r2="http://schemas.microsoft.com/office/drawing/2015/06/chart">
            <c:ext xmlns:c16="http://schemas.microsoft.com/office/drawing/2014/chart" uri="{C3380CC4-5D6E-409C-BE32-E72D297353CC}">
              <c16:uniqueId val="{00000001-A573-43FF-8BC7-4AF8153EA3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8797</c:v>
                </c:pt>
                <c:pt idx="5">
                  <c:v>6880</c:v>
                </c:pt>
                <c:pt idx="8">
                  <c:v>7425</c:v>
                </c:pt>
                <c:pt idx="11">
                  <c:v>7955</c:v>
                </c:pt>
                <c:pt idx="14">
                  <c:v>7854</c:v>
                </c:pt>
              </c:numCache>
            </c:numRef>
          </c:val>
          <c:extLst xmlns:c16r2="http://schemas.microsoft.com/office/drawing/2015/06/chart">
            <c:ext xmlns:c16="http://schemas.microsoft.com/office/drawing/2014/chart" uri="{C3380CC4-5D6E-409C-BE32-E72D297353CC}">
              <c16:uniqueId val="{00000002-A573-43FF-8BC7-4AF8153EA3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73-43FF-8BC7-4AF8153EA3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73-43FF-8BC7-4AF8153EA3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73-43FF-8BC7-4AF8153EA3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6863</c:v>
                </c:pt>
                <c:pt idx="3">
                  <c:v>6678</c:v>
                </c:pt>
                <c:pt idx="6">
                  <c:v>6369</c:v>
                </c:pt>
                <c:pt idx="9">
                  <c:v>6138</c:v>
                </c:pt>
                <c:pt idx="12">
                  <c:v>5821</c:v>
                </c:pt>
              </c:numCache>
            </c:numRef>
          </c:val>
          <c:extLst xmlns:c16r2="http://schemas.microsoft.com/office/drawing/2015/06/chart">
            <c:ext xmlns:c16="http://schemas.microsoft.com/office/drawing/2014/chart" uri="{C3380CC4-5D6E-409C-BE32-E72D297353CC}">
              <c16:uniqueId val="{00000006-A573-43FF-8BC7-4AF8153EA3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756</c:v>
                </c:pt>
                <c:pt idx="3">
                  <c:v>799</c:v>
                </c:pt>
                <c:pt idx="6">
                  <c:v>674</c:v>
                </c:pt>
                <c:pt idx="9">
                  <c:v>595</c:v>
                </c:pt>
                <c:pt idx="12">
                  <c:v>650</c:v>
                </c:pt>
              </c:numCache>
            </c:numRef>
          </c:val>
          <c:extLst xmlns:c16r2="http://schemas.microsoft.com/office/drawing/2015/06/chart">
            <c:ext xmlns:c16="http://schemas.microsoft.com/office/drawing/2014/chart" uri="{C3380CC4-5D6E-409C-BE32-E72D297353CC}">
              <c16:uniqueId val="{00000007-A573-43FF-8BC7-4AF8153EA3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13903</c:v>
                </c:pt>
                <c:pt idx="3">
                  <c:v>13460</c:v>
                </c:pt>
                <c:pt idx="6">
                  <c:v>12875</c:v>
                </c:pt>
                <c:pt idx="9">
                  <c:v>12406</c:v>
                </c:pt>
                <c:pt idx="12">
                  <c:v>12558</c:v>
                </c:pt>
              </c:numCache>
            </c:numRef>
          </c:val>
          <c:extLst xmlns:c16r2="http://schemas.microsoft.com/office/drawing/2015/06/chart">
            <c:ext xmlns:c16="http://schemas.microsoft.com/office/drawing/2014/chart" uri="{C3380CC4-5D6E-409C-BE32-E72D297353CC}">
              <c16:uniqueId val="{00000008-A573-43FF-8BC7-4AF8153EA3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73-43FF-8BC7-4AF8153EA3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34246</c:v>
                </c:pt>
                <c:pt idx="3">
                  <c:v>33742</c:v>
                </c:pt>
                <c:pt idx="6">
                  <c:v>33430</c:v>
                </c:pt>
                <c:pt idx="9">
                  <c:v>34075</c:v>
                </c:pt>
                <c:pt idx="12">
                  <c:v>33630</c:v>
                </c:pt>
              </c:numCache>
            </c:numRef>
          </c:val>
          <c:extLst xmlns:c16r2="http://schemas.microsoft.com/office/drawing/2015/06/chart">
            <c:ext xmlns:c16="http://schemas.microsoft.com/office/drawing/2014/chart" uri="{C3380CC4-5D6E-409C-BE32-E72D297353CC}">
              <c16:uniqueId val="{0000000A-A573-43FF-8BC7-4AF8153EA39A}"/>
            </c:ext>
          </c:extLst>
        </c:ser>
        <c:dLbls>
          <c:showLegendKey val="0"/>
          <c:showVal val="0"/>
          <c:showCatName val="0"/>
          <c:showSerName val="0"/>
          <c:showPercent val="0"/>
          <c:showBubbleSize val="0"/>
        </c:dLbls>
        <c:gapWidth val="100"/>
        <c:overlap val="100"/>
        <c:axId val="576169624"/>
        <c:axId val="57616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1255</c:v>
                </c:pt>
                <c:pt idx="5">
                  <c:v>#N/A</c:v>
                </c:pt>
                <c:pt idx="6">
                  <c:v>#N/A</c:v>
                </c:pt>
                <c:pt idx="7">
                  <c:v>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573-43FF-8BC7-4AF8153EA39A}"/>
            </c:ext>
          </c:extLst>
        </c:ser>
        <c:dLbls>
          <c:showLegendKey val="0"/>
          <c:showVal val="0"/>
          <c:showCatName val="0"/>
          <c:showSerName val="0"/>
          <c:showPercent val="0"/>
          <c:showBubbleSize val="0"/>
        </c:dLbls>
        <c:marker val="1"/>
        <c:smooth val="0"/>
        <c:axId val="576169624"/>
        <c:axId val="576169232"/>
      </c:lineChart>
      <c:catAx>
        <c:axId val="57616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6169232"/>
        <c:crosses val="autoZero"/>
        <c:auto val="1"/>
        <c:lblAlgn val="ctr"/>
        <c:lblOffset val="100"/>
        <c:tickLblSkip val="1"/>
        <c:tickMarkSkip val="1"/>
        <c:noMultiLvlLbl val="0"/>
      </c:catAx>
      <c:valAx>
        <c:axId val="57616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16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3113</c:v>
                </c:pt>
                <c:pt idx="1">
                  <c:v>3679</c:v>
                </c:pt>
                <c:pt idx="2">
                  <c:v>3548</c:v>
                </c:pt>
              </c:numCache>
            </c:numRef>
          </c:val>
          <c:extLst xmlns:c16r2="http://schemas.microsoft.com/office/drawing/2015/06/chart">
            <c:ext xmlns:c16="http://schemas.microsoft.com/office/drawing/2014/chart" uri="{C3380CC4-5D6E-409C-BE32-E72D297353CC}">
              <c16:uniqueId val="{00000000-44EA-4708-97BC-F79E83F45A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4EA-4708-97BC-F79E83F45A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3239</c:v>
                </c:pt>
                <c:pt idx="1">
                  <c:v>3190</c:v>
                </c:pt>
                <c:pt idx="2">
                  <c:v>3223</c:v>
                </c:pt>
              </c:numCache>
            </c:numRef>
          </c:val>
          <c:extLst xmlns:c16r2="http://schemas.microsoft.com/office/drawing/2015/06/chart">
            <c:ext xmlns:c16="http://schemas.microsoft.com/office/drawing/2014/chart" uri="{C3380CC4-5D6E-409C-BE32-E72D297353CC}">
              <c16:uniqueId val="{00000002-44EA-4708-97BC-F79E83F45AD8}"/>
            </c:ext>
          </c:extLst>
        </c:ser>
        <c:dLbls>
          <c:showLegendKey val="0"/>
          <c:showVal val="0"/>
          <c:showCatName val="0"/>
          <c:showSerName val="0"/>
          <c:showPercent val="0"/>
          <c:showBubbleSize val="0"/>
        </c:dLbls>
        <c:gapWidth val="120"/>
        <c:overlap val="100"/>
        <c:axId val="576166096"/>
        <c:axId val="576163744"/>
      </c:barChart>
      <c:catAx>
        <c:axId val="57616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6163744"/>
        <c:crosses val="autoZero"/>
        <c:auto val="1"/>
        <c:lblAlgn val="ctr"/>
        <c:lblOffset val="100"/>
        <c:tickLblSkip val="1"/>
        <c:tickMarkSkip val="1"/>
        <c:noMultiLvlLbl val="0"/>
      </c:catAx>
      <c:valAx>
        <c:axId val="57616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616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6B-4203-B63F-3E7C35EF7912}"/>
                </c:ext>
                <c:ext xmlns:c15="http://schemas.microsoft.com/office/drawing/2012/chart" uri="{CE6537A1-D6FC-4f65-9D91-7224C49458BB}">
                  <c15:dlblFieldTable>
                    <c15:dlblFTEntry>
                      <c15:txfldGUID>{4116C03B-378E-4DDB-9447-8AD4E6E644FB}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6B-4203-B63F-3E7C35EF7912}"/>
                </c:ext>
                <c:ext xmlns:c15="http://schemas.microsoft.com/office/drawing/2012/chart" uri="{CE6537A1-D6FC-4f65-9D91-7224C49458BB}">
                  <c15:dlblFieldTable>
                    <c15:dlblFTEntry>
                      <c15:txfldGUID>{1DC5E633-9FE8-4C40-A147-E9B96615DC2E}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6B-4203-B63F-3E7C35EF7912}"/>
                </c:ext>
                <c:ext xmlns:c15="http://schemas.microsoft.com/office/drawing/2012/chart" uri="{CE6537A1-D6FC-4f65-9D91-7224C49458BB}">
                  <c15:dlblFieldTable>
                    <c15:dlblFTEntry>
                      <c15:txfldGUID>{217DC378-935A-4C1B-AF28-81356111AD3D}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6B-4203-B63F-3E7C35EF7912}"/>
                </c:ext>
                <c:ext xmlns:c15="http://schemas.microsoft.com/office/drawing/2012/chart" uri="{CE6537A1-D6FC-4f65-9D91-7224C49458BB}">
                  <c15:dlblFieldTable>
                    <c15:dlblFTEntry>
                      <c15:txfldGUID>{FB62AB2D-4BC2-46F8-B157-4AFE958CE856}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6B-4203-B63F-3E7C35EF7912}"/>
                </c:ext>
                <c:ext xmlns:c15="http://schemas.microsoft.com/office/drawing/2012/chart" uri="{CE6537A1-D6FC-4f65-9D91-7224C49458BB}">
                  <c15:dlblFieldTable>
                    <c15:dlblFTEntry>
                      <c15:txfldGUID>{82281BB6-6793-40E5-A5B1-77500F35EE3F}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6B-4203-B63F-3E7C35EF7912}"/>
                </c:ext>
                <c:ext xmlns:c15="http://schemas.microsoft.com/office/drawing/2012/chart" uri="{CE6537A1-D6FC-4f65-9D91-7224C49458BB}">
                  <c15:layout/>
                  <c15:dlblFieldTable>
                    <c15:dlblFTEntry>
                      <c15:txfldGUID>{B69DADF4-4891-4EAF-9CA2-5F10B2940DC4}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6B-4203-B63F-3E7C35EF7912}"/>
                </c:ext>
                <c:ext xmlns:c15="http://schemas.microsoft.com/office/drawing/2012/chart" uri="{CE6537A1-D6FC-4f65-9D91-7224C49458BB}">
                  <c15:layout/>
                  <c15:dlblFieldTable>
                    <c15:dlblFTEntry>
                      <c15:txfldGUID>{1343CB36-A213-4628-A935-20E6CE92DED5}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6B-4203-B63F-3E7C35EF7912}"/>
                </c:ext>
                <c:ext xmlns:c15="http://schemas.microsoft.com/office/drawing/2012/chart" uri="{CE6537A1-D6FC-4f65-9D91-7224C49458BB}">
                  <c15:dlblFieldTable>
                    <c15:dlblFTEntry>
                      <c15:txfldGUID>{0F8F7613-613C-48AB-9C8A-F7DE718B41D9}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6B-4203-B63F-3E7C35EF7912}"/>
                </c:ext>
                <c:ext xmlns:c15="http://schemas.microsoft.com/office/drawing/2012/chart" uri="{CE6537A1-D6FC-4f65-9D91-7224C49458BB}">
                  <c15:dlblFieldTable>
                    <c15:dlblFTEntry>
                      <c15:txfldGUID>{3892AA6D-43D0-485F-90EC-044AE714BD1B}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64.3</c:v>
                </c:pt>
                <c:pt idx="16">
                  <c:v>65.900000000000006</c:v>
                </c:pt>
                <c:pt idx="24">
                  <c:v>66.900000000000006</c:v>
                </c:pt>
                <c:pt idx="32">
                  <c:v>68.400000000000006</c:v>
                </c:pt>
              </c:numCache>
            </c:numRef>
          </c:xVal>
          <c:yVal>
            <c:numRef>
              <c:f>公会計指標分析・財政指標組合せ分析表!$BP$51:$DC$51</c:f>
              <c:numCache>
                <c:formatCode>#,##0.0;"▲ "#,##0.0</c:formatCode>
                <c:ptCount val="40"/>
                <c:pt idx="8">
                  <c:v>5.3</c:v>
                </c:pt>
                <c:pt idx="16">
                  <c:v>0</c:v>
                </c:pt>
              </c:numCache>
            </c:numRef>
          </c:yVal>
          <c:smooth val="0"/>
          <c:extLst xmlns:c16r2="http://schemas.microsoft.com/office/drawing/2015/06/chart">
            <c:ext xmlns:c16="http://schemas.microsoft.com/office/drawing/2014/chart" uri="{C3380CC4-5D6E-409C-BE32-E72D297353CC}">
              <c16:uniqueId val="{00000009-FD6B-4203-B63F-3E7C35EF79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6B-4203-B63F-3E7C35EF7912}"/>
                </c:ext>
                <c:ext xmlns:c15="http://schemas.microsoft.com/office/drawing/2012/chart" uri="{CE6537A1-D6FC-4f65-9D91-7224C49458BB}">
                  <c15:dlblFieldTable>
                    <c15:dlblFTEntry>
                      <c15:txfldGUID>{2111AF8B-B003-4590-82B7-172E03100265}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6B-4203-B63F-3E7C35EF7912}"/>
                </c:ext>
                <c:ext xmlns:c15="http://schemas.microsoft.com/office/drawing/2012/chart" uri="{CE6537A1-D6FC-4f65-9D91-7224C49458BB}">
                  <c15:dlblFieldTable>
                    <c15:dlblFTEntry>
                      <c15:txfldGUID>{FFD048F6-C219-47CD-AFCD-43F0C63B9CB2}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6B-4203-B63F-3E7C35EF7912}"/>
                </c:ext>
                <c:ext xmlns:c15="http://schemas.microsoft.com/office/drawing/2012/chart" uri="{CE6537A1-D6FC-4f65-9D91-7224C49458BB}">
                  <c15:dlblFieldTable>
                    <c15:dlblFTEntry>
                      <c15:txfldGUID>{E7391C04-296F-40F7-B76A-667B8E9F2C4E}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6B-4203-B63F-3E7C35EF7912}"/>
                </c:ext>
                <c:ext xmlns:c15="http://schemas.microsoft.com/office/drawing/2012/chart" uri="{CE6537A1-D6FC-4f65-9D91-7224C49458BB}">
                  <c15:dlblFieldTable>
                    <c15:dlblFTEntry>
                      <c15:txfldGUID>{F9A5954A-9135-4F30-834A-2B17DEB82261}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6B-4203-B63F-3E7C35EF7912}"/>
                </c:ext>
                <c:ext xmlns:c15="http://schemas.microsoft.com/office/drawing/2012/chart" uri="{CE6537A1-D6FC-4f65-9D91-7224C49458BB}">
                  <c15:dlblFieldTable>
                    <c15:dlblFTEntry>
                      <c15:txfldGUID>{DAB93D63-BAF1-4811-AAA5-763732550E5A}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6B-4203-B63F-3E7C35EF7912}"/>
                </c:ext>
                <c:ext xmlns:c15="http://schemas.microsoft.com/office/drawing/2012/chart" uri="{CE6537A1-D6FC-4f65-9D91-7224C49458BB}">
                  <c15:layout/>
                  <c15:dlblFieldTable>
                    <c15:dlblFTEntry>
                      <c15:txfldGUID>{A39C0DD5-A104-4E66-93D3-7DE911A43DFA}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6B-4203-B63F-3E7C35EF7912}"/>
                </c:ext>
                <c:ext xmlns:c15="http://schemas.microsoft.com/office/drawing/2012/chart" uri="{CE6537A1-D6FC-4f65-9D91-7224C49458BB}">
                  <c15:layout/>
                  <c15:dlblFieldTable>
                    <c15:dlblFTEntry>
                      <c15:txfldGUID>{EC278E13-2F36-44EC-95E8-5BE25BB7684E}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6B-4203-B63F-3E7C35EF7912}"/>
                </c:ext>
                <c:ext xmlns:c15="http://schemas.microsoft.com/office/drawing/2012/chart" uri="{CE6537A1-D6FC-4f65-9D91-7224C49458BB}">
                  <c15:layout/>
                  <c15:dlblFieldTable>
                    <c15:dlblFTEntry>
                      <c15:txfldGUID>{D0006CC3-AC2B-480B-9096-FD41827D87F2}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6B-4203-B63F-3E7C35EF7912}"/>
                </c:ext>
                <c:ext xmlns:c15="http://schemas.microsoft.com/office/drawing/2012/chart" uri="{CE6537A1-D6FC-4f65-9D91-7224C49458BB}">
                  <c15:layout/>
                  <c15:dlblFieldTable>
                    <c15:dlblFTEntry>
                      <c15:txfldGUID>{A82AAB34-F257-4E4D-94AD-D5948E18883D}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FD6B-4203-B63F-3E7C35EF7912}"/>
            </c:ext>
          </c:extLst>
        </c:ser>
        <c:dLbls>
          <c:showLegendKey val="0"/>
          <c:showVal val="1"/>
          <c:showCatName val="0"/>
          <c:showSerName val="0"/>
          <c:showPercent val="0"/>
          <c:showBubbleSize val="0"/>
        </c:dLbls>
        <c:axId val="576162568"/>
        <c:axId val="576164136"/>
      </c:scatterChart>
      <c:valAx>
        <c:axId val="576162568"/>
        <c:scaling>
          <c:orientation val="minMax"/>
          <c:max val="66.399999999999991"/>
          <c:min val="5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164136"/>
        <c:crosses val="autoZero"/>
        <c:crossBetween val="midCat"/>
      </c:valAx>
      <c:valAx>
        <c:axId val="576164136"/>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16256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EB-42A1-99FE-A60A110A199F}"/>
                </c:ext>
                <c:ext xmlns:c15="http://schemas.microsoft.com/office/drawing/2012/chart" uri="{CE6537A1-D6FC-4f65-9D91-7224C49458BB}">
                  <c15:dlblFieldTable>
                    <c15:dlblFTEntry>
                      <c15:txfldGUID>{0CB13172-75D2-449D-814E-A1E3E91741E4}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EB-42A1-99FE-A60A110A199F}"/>
                </c:ext>
                <c:ext xmlns:c15="http://schemas.microsoft.com/office/drawing/2012/chart" uri="{CE6537A1-D6FC-4f65-9D91-7224C49458BB}">
                  <c15:dlblFieldTable>
                    <c15:dlblFTEntry>
                      <c15:txfldGUID>{80645F24-FA80-4904-B0C3-371CCEFCDC67}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EB-42A1-99FE-A60A110A199F}"/>
                </c:ext>
                <c:ext xmlns:c15="http://schemas.microsoft.com/office/drawing/2012/chart" uri="{CE6537A1-D6FC-4f65-9D91-7224C49458BB}">
                  <c15:dlblFieldTable>
                    <c15:dlblFTEntry>
                      <c15:txfldGUID>{13B60B5E-E364-4771-9018-96F86C96AEAD}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EB-42A1-99FE-A60A110A199F}"/>
                </c:ext>
                <c:ext xmlns:c15="http://schemas.microsoft.com/office/drawing/2012/chart" uri="{CE6537A1-D6FC-4f65-9D91-7224C49458BB}">
                  <c15:dlblFieldTable>
                    <c15:dlblFTEntry>
                      <c15:txfldGUID>{CBA15742-665F-4389-83A7-2E31ED018FAB}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EB-42A1-99FE-A60A110A199F}"/>
                </c:ext>
                <c:ext xmlns:c15="http://schemas.microsoft.com/office/drawing/2012/chart" uri="{CE6537A1-D6FC-4f65-9D91-7224C49458BB}">
                  <c15:dlblFieldTable>
                    <c15:dlblFTEntry>
                      <c15:txfldGUID>{EB6B4427-7FED-4431-A187-70DEC6768F66}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EB-42A1-99FE-A60A110A199F}"/>
                </c:ext>
                <c:ext xmlns:c15="http://schemas.microsoft.com/office/drawing/2012/chart" uri="{CE6537A1-D6FC-4f65-9D91-7224C49458BB}">
                  <c15:layout/>
                  <c15:dlblFieldTable>
                    <c15:dlblFTEntry>
                      <c15:txfldGUID>{7AB0CB67-0E2E-493D-9A44-A5A374963434}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EB-42A1-99FE-A60A110A199F}"/>
                </c:ext>
                <c:ext xmlns:c15="http://schemas.microsoft.com/office/drawing/2012/chart" uri="{CE6537A1-D6FC-4f65-9D91-7224C49458BB}">
                  <c15:layout/>
                  <c15:dlblFieldTable>
                    <c15:dlblFTEntry>
                      <c15:txfldGUID>{C843CA7B-4C66-469D-8710-D51A8E14AA94}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EB-42A1-99FE-A60A110A199F}"/>
                </c:ext>
                <c:ext xmlns:c15="http://schemas.microsoft.com/office/drawing/2012/chart" uri="{CE6537A1-D6FC-4f65-9D91-7224C49458BB}">
                  <c15:dlblFieldTable>
                    <c15:dlblFTEntry>
                      <c15:txfldGUID>{715DDDF0-4DE2-4FA5-93B4-C3B3F044EF18}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EB-42A1-99FE-A60A110A199F}"/>
                </c:ext>
                <c:ext xmlns:c15="http://schemas.microsoft.com/office/drawing/2012/chart" uri="{CE6537A1-D6FC-4f65-9D91-7224C49458BB}">
                  <c15:dlblFieldTable>
                    <c15:dlblFTEntry>
                      <c15:txfldGUID>{34C1AA61-82AD-48B8-9275-E6AE6D4BBBB8}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2.2000000000000002</c:v>
                </c:pt>
                <c:pt idx="16">
                  <c:v>2.4</c:v>
                </c:pt>
                <c:pt idx="24">
                  <c:v>2.7</c:v>
                </c:pt>
                <c:pt idx="32">
                  <c:v>2.7</c:v>
                </c:pt>
              </c:numCache>
            </c:numRef>
          </c:xVal>
          <c:yVal>
            <c:numRef>
              <c:f>公会計指標分析・財政指標組合せ分析表!$BP$73:$DC$73</c:f>
              <c:numCache>
                <c:formatCode>#,##0.0;"▲ "#,##0.0</c:formatCode>
                <c:ptCount val="40"/>
                <c:pt idx="8">
                  <c:v>5.3</c:v>
                </c:pt>
                <c:pt idx="16">
                  <c:v>0</c:v>
                </c:pt>
              </c:numCache>
            </c:numRef>
          </c:yVal>
          <c:smooth val="0"/>
          <c:extLst xmlns:c16r2="http://schemas.microsoft.com/office/drawing/2015/06/chart">
            <c:ext xmlns:c16="http://schemas.microsoft.com/office/drawing/2014/chart" uri="{C3380CC4-5D6E-409C-BE32-E72D297353CC}">
              <c16:uniqueId val="{00000009-07EB-42A1-99FE-A60A110A19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EB-42A1-99FE-A60A110A199F}"/>
                </c:ext>
                <c:ext xmlns:c15="http://schemas.microsoft.com/office/drawing/2012/chart" uri="{CE6537A1-D6FC-4f65-9D91-7224C49458BB}">
                  <c15:layout/>
                  <c15:dlblFieldTable>
                    <c15:dlblFTEntry>
                      <c15:txfldGUID>{1F16FBA5-6C6C-4EF9-9ADD-A38651238A6E}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EB-42A1-99FE-A60A110A199F}"/>
                </c:ext>
                <c:ext xmlns:c15="http://schemas.microsoft.com/office/drawing/2012/chart" uri="{CE6537A1-D6FC-4f65-9D91-7224C49458BB}">
                  <c15:dlblFieldTable>
                    <c15:dlblFTEntry>
                      <c15:txfldGUID>{24E49428-A1EC-443D-AD89-F246B012F804}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EB-42A1-99FE-A60A110A199F}"/>
                </c:ext>
                <c:ext xmlns:c15="http://schemas.microsoft.com/office/drawing/2012/chart" uri="{CE6537A1-D6FC-4f65-9D91-7224C49458BB}">
                  <c15:dlblFieldTable>
                    <c15:dlblFTEntry>
                      <c15:txfldGUID>{41F4D627-C497-466D-8193-EE4CF6775A81}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EB-42A1-99FE-A60A110A199F}"/>
                </c:ext>
                <c:ext xmlns:c15="http://schemas.microsoft.com/office/drawing/2012/chart" uri="{CE6537A1-D6FC-4f65-9D91-7224C49458BB}">
                  <c15:dlblFieldTable>
                    <c15:dlblFTEntry>
                      <c15:txfldGUID>{0745160B-4C1C-4C13-8F22-24D17B6C303F}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EB-42A1-99FE-A60A110A199F}"/>
                </c:ext>
                <c:ext xmlns:c15="http://schemas.microsoft.com/office/drawing/2012/chart" uri="{CE6537A1-D6FC-4f65-9D91-7224C49458BB}">
                  <c15:dlblFieldTable>
                    <c15:dlblFTEntry>
                      <c15:txfldGUID>{B10D1DB5-B3A4-45D8-B1C2-358C640CA5FF}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EB-42A1-99FE-A60A110A199F}"/>
                </c:ext>
                <c:ext xmlns:c15="http://schemas.microsoft.com/office/drawing/2012/chart" uri="{CE6537A1-D6FC-4f65-9D91-7224C49458BB}">
                  <c15:layout/>
                  <c15:dlblFieldTable>
                    <c15:dlblFTEntry>
                      <c15:txfldGUID>{753E6BE2-E9AD-45B1-A2C5-3CD0CA637C86}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EB-42A1-99FE-A60A110A199F}"/>
                </c:ext>
                <c:ext xmlns:c15="http://schemas.microsoft.com/office/drawing/2012/chart" uri="{CE6537A1-D6FC-4f65-9D91-7224C49458BB}">
                  <c15:layout/>
                  <c15:dlblFieldTable>
                    <c15:dlblFTEntry>
                      <c15:txfldGUID>{0AB4FBF9-5444-4CB5-AA08-F7A8044A31FC}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EB-42A1-99FE-A60A110A199F}"/>
                </c:ext>
                <c:ext xmlns:c15="http://schemas.microsoft.com/office/drawing/2012/chart" uri="{CE6537A1-D6FC-4f65-9D91-7224C49458BB}">
                  <c15:layout/>
                  <c15:dlblFieldTable>
                    <c15:dlblFTEntry>
                      <c15:txfldGUID>{C8C8ACB4-8549-4536-B4FA-54AD0B59D01E}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EB-42A1-99FE-A60A110A199F}"/>
                </c:ext>
                <c:ext xmlns:c15="http://schemas.microsoft.com/office/drawing/2012/chart" uri="{CE6537A1-D6FC-4f65-9D91-7224C49458BB}">
                  <c15:layout/>
                  <c15:dlblFieldTable>
                    <c15:dlblFTEntry>
                      <c15:txfldGUID>{3D8C3E81-3E95-4BB2-84B2-0685EFA2238C}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07EB-42A1-99FE-A60A110A199F}"/>
            </c:ext>
          </c:extLst>
        </c:ser>
        <c:dLbls>
          <c:showLegendKey val="0"/>
          <c:showVal val="1"/>
          <c:showCatName val="0"/>
          <c:showSerName val="0"/>
          <c:showPercent val="0"/>
          <c:showBubbleSize val="0"/>
        </c:dLbls>
        <c:axId val="576164528"/>
        <c:axId val="576165312"/>
      </c:scatterChart>
      <c:valAx>
        <c:axId val="576164528"/>
        <c:scaling>
          <c:orientation val="minMax"/>
          <c:max val="5.6"/>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165312"/>
        <c:crosses val="autoZero"/>
        <c:crossBetween val="midCat"/>
      </c:valAx>
      <c:valAx>
        <c:axId val="57616531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16452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年度の元利償還金については、平成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161</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となった。これは、平成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年度に借り入れた臨時財政対策債等の償還開始による増が、償還を完了したものの減よりも</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このほか、一部事務組合等が起こした地方債の元利償還金に対する負担金等は</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、病院事業会計・下水道事業の公営企業債の元利償還金に対する繰入金は</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今後も、市債の新規発行にあたっては、将来の財政負担を考慮し、元金償還額を上回らないよう市債残高の縮減に取り組んでいく。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将来負担額において、</a:t>
          </a:r>
          <a:r>
            <a:rPr kumimoji="1" lang="ja-JP" altLang="ja-JP" sz="1100">
              <a:solidFill>
                <a:schemeClr val="dk1"/>
              </a:solidFill>
              <a:effectLst/>
              <a:latin typeface="+mn-lt"/>
              <a:ea typeface="+mn-ea"/>
              <a:cs typeface="+mn-cs"/>
            </a:rPr>
            <a:t>公営企業債等繰入見込額や</a:t>
          </a:r>
          <a:r>
            <a:rPr kumimoji="1" lang="ja-JP" altLang="en-US" sz="1100">
              <a:solidFill>
                <a:schemeClr val="dk1"/>
              </a:solidFill>
              <a:effectLst/>
              <a:latin typeface="+mn-lt"/>
              <a:ea typeface="+mn-ea"/>
              <a:cs typeface="+mn-cs"/>
            </a:rPr>
            <a:t>組合等負担等見込額は増となったものの、退職手当負担見込額が減となり、</a:t>
          </a:r>
          <a:r>
            <a:rPr kumimoji="1" lang="ja-JP" altLang="ja-JP" sz="1100">
              <a:solidFill>
                <a:sysClr val="windowText" lastClr="000000"/>
              </a:solidFill>
              <a:effectLst/>
              <a:latin typeface="+mn-lt"/>
              <a:ea typeface="+mn-ea"/>
              <a:cs typeface="+mn-cs"/>
            </a:rPr>
            <a:t>一般会計等に係る地方債現在高</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、新規借入額が償還額を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回ったため、</a:t>
          </a:r>
          <a:r>
            <a:rPr kumimoji="1" lang="en-US" altLang="ja-JP" sz="1100">
              <a:solidFill>
                <a:sysClr val="windowText" lastClr="000000"/>
              </a:solidFill>
              <a:effectLst/>
              <a:latin typeface="+mn-lt"/>
              <a:ea typeface="+mn-ea"/>
              <a:cs typeface="+mn-cs"/>
            </a:rPr>
            <a:t>445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全体で</a:t>
          </a:r>
          <a:r>
            <a:rPr kumimoji="1" lang="en-US" altLang="ja-JP" sz="1100">
              <a:solidFill>
                <a:sysClr val="windowText" lastClr="000000"/>
              </a:solidFill>
              <a:effectLst/>
              <a:latin typeface="+mn-lt"/>
              <a:ea typeface="+mn-ea"/>
              <a:cs typeface="+mn-cs"/>
            </a:rPr>
            <a:t>555</a:t>
          </a:r>
          <a:r>
            <a:rPr kumimoji="1" lang="ja-JP" altLang="ja-JP" sz="1100">
              <a:solidFill>
                <a:sysClr val="windowText" lastClr="000000"/>
              </a:solidFill>
              <a:effectLst/>
              <a:latin typeface="+mn-lt"/>
              <a:ea typeface="+mn-ea"/>
              <a:cs typeface="+mn-cs"/>
            </a:rPr>
            <a:t>百万円の減となった。</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充当可能財源等については、都市計画事業である下水道事業に係る地方債現在高が減少したことなどから、充当可能特定歳入は</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百万円の減となって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充当可能基金において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や公共施設整備</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の積立額が</a:t>
          </a:r>
          <a:r>
            <a:rPr kumimoji="1" lang="ja-JP" altLang="en-US" sz="1100">
              <a:solidFill>
                <a:sysClr val="windowText" lastClr="000000"/>
              </a:solidFill>
              <a:effectLst/>
              <a:latin typeface="+mn-lt"/>
              <a:ea typeface="+mn-ea"/>
              <a:cs typeface="+mn-cs"/>
            </a:rPr>
            <a:t>小さ</a:t>
          </a:r>
          <a:r>
            <a:rPr kumimoji="1" lang="ja-JP" altLang="ja-JP" sz="1100">
              <a:solidFill>
                <a:sysClr val="windowText" lastClr="000000"/>
              </a:solidFill>
              <a:effectLst/>
              <a:latin typeface="+mn-lt"/>
              <a:ea typeface="+mn-ea"/>
              <a:cs typeface="+mn-cs"/>
            </a:rPr>
            <a:t>くなったことから</a:t>
          </a:r>
          <a:r>
            <a:rPr kumimoji="1" lang="en-US" altLang="ja-JP" sz="1100">
              <a:solidFill>
                <a:sysClr val="windowText" lastClr="000000"/>
              </a:solidFill>
              <a:effectLst/>
              <a:latin typeface="+mn-lt"/>
              <a:ea typeface="+mn-ea"/>
              <a:cs typeface="+mn-cs"/>
            </a:rPr>
            <a:t>101</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さらに、基準財政需要額算入見込額も</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ことから、全体で</a:t>
          </a:r>
          <a:r>
            <a:rPr kumimoji="1" lang="en-US" altLang="ja-JP" sz="1100">
              <a:solidFill>
                <a:sysClr val="windowText" lastClr="000000"/>
              </a:solidFill>
              <a:effectLst/>
              <a:latin typeface="+mn-lt"/>
              <a:ea typeface="+mn-ea"/>
              <a:cs typeface="+mn-cs"/>
            </a:rPr>
            <a:t>408</a:t>
          </a:r>
          <a:r>
            <a:rPr kumimoji="1" lang="ja-JP" altLang="ja-JP" sz="1100">
              <a:solidFill>
                <a:sysClr val="windowText" lastClr="000000"/>
              </a:solidFill>
              <a:effectLst/>
              <a:latin typeface="+mn-lt"/>
              <a:ea typeface="+mn-ea"/>
              <a:cs typeface="+mn-cs"/>
            </a:rPr>
            <a:t>百万円の減となった。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将来負担額</a:t>
          </a:r>
          <a:r>
            <a:rPr kumimoji="1" lang="ja-JP" altLang="en-US" sz="1100">
              <a:solidFill>
                <a:sysClr val="windowText" lastClr="000000"/>
              </a:solidFill>
              <a:effectLst/>
              <a:latin typeface="+mn-lt"/>
              <a:ea typeface="+mn-ea"/>
              <a:cs typeface="+mn-cs"/>
            </a:rPr>
            <a:t>の減額幅が</a:t>
          </a:r>
          <a:r>
            <a:rPr kumimoji="1" lang="ja-JP" altLang="ja-JP" sz="1100">
              <a:solidFill>
                <a:sysClr val="windowText" lastClr="000000"/>
              </a:solidFill>
              <a:effectLst/>
              <a:latin typeface="+mn-lt"/>
              <a:ea typeface="+mn-ea"/>
              <a:cs typeface="+mn-cs"/>
            </a:rPr>
            <a:t>、充当可能財源等</a:t>
          </a:r>
          <a:r>
            <a:rPr kumimoji="1" lang="ja-JP" altLang="en-US" sz="1100">
              <a:solidFill>
                <a:sysClr val="windowText" lastClr="000000"/>
              </a:solidFill>
              <a:effectLst/>
              <a:latin typeface="+mn-lt"/>
              <a:ea typeface="+mn-ea"/>
              <a:cs typeface="+mn-cs"/>
            </a:rPr>
            <a:t>の減額幅</a:t>
          </a:r>
          <a:r>
            <a:rPr kumimoji="1" lang="ja-JP" altLang="ja-JP" sz="1100">
              <a:solidFill>
                <a:sysClr val="windowText" lastClr="000000"/>
              </a:solidFill>
              <a:effectLst/>
              <a:latin typeface="+mn-lt"/>
              <a:ea typeface="+mn-ea"/>
              <a:cs typeface="+mn-cs"/>
            </a:rPr>
            <a:t>を上回ったことにより、将来負担比率は改善した。</a:t>
          </a:r>
          <a:endParaRPr lang="ja-JP" altLang="ja-JP" sz="1400">
            <a:solidFill>
              <a:sysClr val="windowText" lastClr="000000"/>
            </a:solidFill>
            <a:effectLst/>
          </a:endParaRPr>
        </a:p>
        <a:p>
          <a:endParaRPr lang="ja-JP" altLang="ja-JP" sz="1400">
            <a:solidFill>
              <a:srgbClr val="FF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東京都青梅市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・地方財政法にもとづき、前年度実質収支の</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分の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である</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億円を財政調整基金に積み立てたこと。</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・台風第</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号の災害復旧などに充てるため、</a:t>
          </a:r>
          <a:r>
            <a:rPr kumimoji="1" lang="en-US" altLang="ja-JP" sz="1100">
              <a:solidFill>
                <a:sysClr val="windowText" lastClr="000000"/>
              </a:solidFill>
              <a:effectLst/>
              <a:latin typeface="+mn-lt"/>
              <a:ea typeface="+mn-ea"/>
              <a:cs typeface="+mn-cs"/>
            </a:rPr>
            <a:t>5.5</a:t>
          </a:r>
          <a:r>
            <a:rPr kumimoji="1" lang="ja-JP" altLang="en-US" sz="1100">
              <a:solidFill>
                <a:sysClr val="windowText" lastClr="000000"/>
              </a:solidFill>
              <a:effectLst/>
              <a:latin typeface="+mn-lt"/>
              <a:ea typeface="+mn-ea"/>
              <a:cs typeface="+mn-cs"/>
            </a:rPr>
            <a:t>憶円を財政調整基金から取り崩したこと。</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・樹林墓地の整備に伴い、公共施設整備基金を</a:t>
          </a:r>
          <a:r>
            <a:rPr kumimoji="1" lang="en-US" altLang="ja-JP" sz="1100">
              <a:solidFill>
                <a:sysClr val="windowText" lastClr="000000"/>
              </a:solidFill>
              <a:effectLst/>
              <a:latin typeface="+mn-lt"/>
              <a:ea typeface="+mn-ea"/>
              <a:cs typeface="+mn-cs"/>
            </a:rPr>
            <a:t>2,100</a:t>
          </a:r>
          <a:r>
            <a:rPr kumimoji="1" lang="ja-JP" altLang="ja-JP" sz="1100">
              <a:solidFill>
                <a:sysClr val="windowText" lastClr="000000"/>
              </a:solidFill>
              <a:effectLst/>
              <a:latin typeface="+mn-lt"/>
              <a:ea typeface="+mn-ea"/>
              <a:cs typeface="+mn-cs"/>
            </a:rPr>
            <a:t>万円取り崩したこと。</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・後年度における梅の公園整備事業費に活用するため、指定寄付金</a:t>
          </a:r>
          <a:r>
            <a:rPr kumimoji="1" lang="en-US" altLang="ja-JP" sz="1100">
              <a:solidFill>
                <a:sysClr val="windowText" lastClr="000000"/>
              </a:solidFill>
              <a:effectLst/>
              <a:latin typeface="+mn-lt"/>
              <a:ea typeface="+mn-ea"/>
              <a:cs typeface="+mn-cs"/>
            </a:rPr>
            <a:t>1,400</a:t>
          </a:r>
          <a:r>
            <a:rPr kumimoji="1" lang="ja-JP" altLang="ja-JP" sz="1100">
              <a:solidFill>
                <a:sysClr val="windowText" lastClr="000000"/>
              </a:solidFill>
              <a:effectLst/>
              <a:latin typeface="+mn-lt"/>
              <a:ea typeface="+mn-ea"/>
              <a:cs typeface="+mn-cs"/>
            </a:rPr>
            <a:t>万円を梅の里再生基金に積み立てた一方で、当該年度における梅の公園整備工事や植樹等に伴い、同基金から</a:t>
          </a:r>
          <a:r>
            <a:rPr kumimoji="1" lang="en-US" altLang="ja-JP" sz="1100">
              <a:solidFill>
                <a:sysClr val="windowText" lastClr="000000"/>
              </a:solidFill>
              <a:effectLst/>
              <a:latin typeface="+mn-lt"/>
              <a:ea typeface="+mn-ea"/>
              <a:cs typeface="+mn-cs"/>
            </a:rPr>
            <a:t>3,200</a:t>
          </a:r>
          <a:r>
            <a:rPr kumimoji="1" lang="ja-JP" altLang="ja-JP" sz="1100">
              <a:solidFill>
                <a:sysClr val="windowText" lastClr="000000"/>
              </a:solidFill>
              <a:effectLst/>
              <a:latin typeface="+mn-lt"/>
              <a:ea typeface="+mn-ea"/>
              <a:cs typeface="+mn-cs"/>
            </a:rPr>
            <a:t>万円を取り崩したこと。</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以上の理由などから、基金全体としては</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億円弱の減となった。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ふれあい福祉基金など、いくつかの基金に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指定寄付金を原資とした積</a:t>
          </a:r>
          <a:r>
            <a:rPr kumimoji="1" lang="ja-JP" altLang="en-US" sz="1100">
              <a:solidFill>
                <a:schemeClr val="dk1"/>
              </a:solidFill>
              <a:effectLst/>
              <a:latin typeface="+mn-lt"/>
              <a:ea typeface="+mn-ea"/>
              <a:cs typeface="+mn-cs"/>
            </a:rPr>
            <a:t>み立て</a:t>
          </a:r>
          <a:r>
            <a:rPr kumimoji="1" lang="ja-JP" altLang="ja-JP" sz="1100">
              <a:solidFill>
                <a:schemeClr val="dk1"/>
              </a:solidFill>
              <a:effectLst/>
              <a:latin typeface="+mn-lt"/>
              <a:ea typeface="+mn-ea"/>
              <a:cs typeface="+mn-cs"/>
            </a:rPr>
            <a:t>を行うが、翌年度以降において取り崩し、基金の目的に適う事業に活用することとする。その他の基金については、積立てられる要素がなく、</a:t>
          </a:r>
          <a:r>
            <a:rPr kumimoji="1" lang="ja-JP" altLang="en-US" sz="1100">
              <a:solidFill>
                <a:schemeClr val="dk1"/>
              </a:solidFill>
              <a:effectLst/>
              <a:latin typeface="+mn-lt"/>
              <a:ea typeface="+mn-ea"/>
              <a:cs typeface="+mn-cs"/>
            </a:rPr>
            <a:t>必要に応じて取り崩していくため、</a:t>
          </a:r>
          <a:r>
            <a:rPr kumimoji="1" lang="ja-JP" altLang="ja-JP" sz="1100">
              <a:solidFill>
                <a:schemeClr val="dk1"/>
              </a:solidFill>
              <a:effectLst/>
              <a:latin typeface="+mn-lt"/>
              <a:ea typeface="+mn-ea"/>
              <a:cs typeface="+mn-cs"/>
            </a:rPr>
            <a:t>残高は減少傾向となる。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lang="ja-JP" altLang="ja-JP" sz="1100">
              <a:solidFill>
                <a:schemeClr val="dk1"/>
              </a:solidFill>
              <a:effectLst/>
              <a:latin typeface="+mn-lt"/>
              <a:ea typeface="+mn-ea"/>
              <a:cs typeface="+mn-cs"/>
            </a:rPr>
            <a:t>公共施設整備事業に</a:t>
          </a:r>
          <a:r>
            <a:rPr lang="ja-JP" altLang="en-US" sz="1100">
              <a:solidFill>
                <a:schemeClr val="dk1"/>
              </a:solidFill>
              <a:effectLst/>
              <a:latin typeface="+mn-lt"/>
              <a:ea typeface="+mn-ea"/>
              <a:cs typeface="+mn-cs"/>
            </a:rPr>
            <a:t>必要な資金に</a:t>
          </a:r>
          <a:r>
            <a:rPr lang="ja-JP" altLang="ja-JP" sz="1100">
              <a:solidFill>
                <a:schemeClr val="dk1"/>
              </a:solidFill>
              <a:effectLst/>
              <a:latin typeface="+mn-lt"/>
              <a:ea typeface="+mn-ea"/>
              <a:cs typeface="+mn-cs"/>
            </a:rPr>
            <a:t>充てる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・ふれあい福祉基金：、社会福祉施策の実施に必要な資金に充てる</a:t>
          </a:r>
          <a:endParaRPr lang="ja-JP" altLang="ja-JP" sz="1400">
            <a:effectLst/>
          </a:endParaRPr>
        </a:p>
        <a:p>
          <a:r>
            <a:rPr kumimoji="1" lang="ja-JP" altLang="ja-JP" sz="1100">
              <a:solidFill>
                <a:schemeClr val="dk1"/>
              </a:solidFill>
              <a:effectLst/>
              <a:latin typeface="+mn-lt"/>
              <a:ea typeface="+mn-ea"/>
              <a:cs typeface="+mn-cs"/>
            </a:rPr>
            <a:t>・みどりと水のふれあい基金：市民の自然とのふれあいを大切にし、美しく個性的で潤いのあるまちづくり事業を推進する</a:t>
          </a:r>
          <a:r>
            <a:rPr kumimoji="1" lang="ja-JP" altLang="en-US" sz="1100">
              <a:solidFill>
                <a:schemeClr val="dk1"/>
              </a:solidFill>
              <a:effectLst/>
              <a:latin typeface="+mn-lt"/>
              <a:ea typeface="+mn-ea"/>
              <a:cs typeface="+mn-cs"/>
            </a:rPr>
            <a:t>ために必要な資金に充てる</a:t>
          </a:r>
          <a:endParaRPr lang="ja-JP" altLang="ja-JP" sz="1400">
            <a:effectLst/>
          </a:endParaRPr>
        </a:p>
        <a:p>
          <a:r>
            <a:rPr kumimoji="1" lang="ja-JP" altLang="en-US" sz="1100">
              <a:solidFill>
                <a:schemeClr val="dk1"/>
              </a:solidFill>
              <a:effectLst/>
              <a:latin typeface="+mn-lt"/>
              <a:ea typeface="+mn-ea"/>
              <a:cs typeface="+mn-cs"/>
            </a:rPr>
            <a:t>・</a:t>
          </a:r>
          <a:r>
            <a:rPr lang="ja-JP" altLang="en-US"/>
            <a:t>市民または市内の団体が、市民の国際意識の高揚ならびに国際交流の普及および推進を目的として実施する活動を援助するために必要な資金に充てる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ea"/>
              <a:ea typeface="+mn-ea"/>
              <a:cs typeface="+mn-cs"/>
            </a:rPr>
            <a:t>・災害対策基金：</a:t>
          </a:r>
          <a:r>
            <a:rPr lang="ja-JP" altLang="en-US" sz="1100">
              <a:latin typeface="+mn-ea"/>
              <a:ea typeface="+mn-ea"/>
            </a:rPr>
            <a:t>市内に</a:t>
          </a:r>
          <a:r>
            <a:rPr lang="ja-JP" altLang="en-US" sz="1100"/>
            <a:t>発生した災害による被災者の救助、応急措置その他災害対策に要する臨時的経費にあてる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・公共施設整備基金：樹林墓地の整備に伴い、</a:t>
          </a:r>
          <a:r>
            <a:rPr kumimoji="1" lang="en-US" altLang="ja-JP" sz="1100">
              <a:solidFill>
                <a:schemeClr val="dk1"/>
              </a:solidFill>
              <a:effectLst/>
              <a:latin typeface="+mn-lt"/>
              <a:ea typeface="+mn-ea"/>
              <a:cs typeface="+mn-cs"/>
            </a:rPr>
            <a:t>2,100</a:t>
          </a:r>
          <a:r>
            <a:rPr kumimoji="1" lang="ja-JP" altLang="ja-JP" sz="1100">
              <a:solidFill>
                <a:schemeClr val="dk1"/>
              </a:solidFill>
              <a:effectLst/>
              <a:latin typeface="+mn-lt"/>
              <a:ea typeface="+mn-ea"/>
              <a:cs typeface="+mn-cs"/>
            </a:rPr>
            <a:t>万円を取り崩し</a:t>
          </a:r>
          <a:r>
            <a:rPr kumimoji="1" lang="ja-JP" altLang="en-US" sz="1100">
              <a:solidFill>
                <a:schemeClr val="dk1"/>
              </a:solidFill>
              <a:effectLst/>
              <a:latin typeface="+mn-lt"/>
              <a:ea typeface="+mn-ea"/>
              <a:cs typeface="+mn-cs"/>
            </a:rPr>
            <a:t>たことによる減と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樹林墓地の使用料から</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万円の積み立てをしたことによる増の相殺による減</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ふれあい福祉基金：複数年にわたる工事が都の補助対象となり、交付を受けた補助金をいったん基金に積み立てて管理することになったことなどによる増</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・災害対策基金：台風第</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号の災害復旧にかかる都の補助金の対象事業が次年度事業となったため、補助金を維持的に基金に積み立てたことに余増</a:t>
          </a:r>
          <a:endParaRPr kumimoji="1" lang="en-US" altLang="ja-JP" sz="1100">
            <a:solidFill>
              <a:sysClr val="windowText" lastClr="000000"/>
            </a:solidFill>
            <a:effectLst/>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・公共施設整備基金：今後、給食センターの建替え、東青梅</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丁目諸事業用地利活用事業等が計画されているため、可能な限り温存していく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地方財政法にもとづき、前年度実質収支の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億</a:t>
          </a:r>
          <a:r>
            <a:rPr kumimoji="1" lang="ja-JP" altLang="ja-JP" sz="1100">
              <a:solidFill>
                <a:schemeClr val="dk1"/>
              </a:solidFill>
              <a:effectLst/>
              <a:latin typeface="+mn-lt"/>
              <a:ea typeface="+mn-ea"/>
              <a:cs typeface="+mn-cs"/>
            </a:rPr>
            <a:t>円を積み立てたことによる増加</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号の災害復旧などに充てるため、</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憶円を取り崩したこと</a:t>
          </a:r>
          <a:r>
            <a:rPr kumimoji="1" lang="ja-JP" altLang="en-US" sz="1100">
              <a:solidFill>
                <a:schemeClr val="dk1"/>
              </a:solidFill>
              <a:effectLst/>
              <a:latin typeface="+mn-lt"/>
              <a:ea typeface="+mn-ea"/>
              <a:cs typeface="+mn-cs"/>
            </a:rPr>
            <a:t>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・基金残高が当初予算の財政規模の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％の範囲内となるよう努めることとしているが、平成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年度までの間に大きく取り崩しており、目標水準まで回復していない。</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年度時点での財政計画での推計では、毎年</a:t>
          </a:r>
          <a:r>
            <a:rPr kumimoji="1" lang="en-US" altLang="ja-JP" sz="1100">
              <a:solidFill>
                <a:srgbClr val="FF0000"/>
              </a:solidFill>
              <a:effectLst/>
              <a:latin typeface="+mn-lt"/>
              <a:ea typeface="+mn-ea"/>
              <a:cs typeface="+mn-cs"/>
            </a:rPr>
            <a:t>4</a:t>
          </a:r>
          <a:r>
            <a:rPr kumimoji="1" lang="ja-JP" altLang="ja-JP" sz="1100">
              <a:solidFill>
                <a:schemeClr val="dk1"/>
              </a:solidFill>
              <a:effectLst/>
              <a:latin typeface="+mn-lt"/>
              <a:ea typeface="+mn-ea"/>
              <a:cs typeface="+mn-cs"/>
            </a:rPr>
            <a:t>億円ずつ</a:t>
          </a:r>
          <a:r>
            <a:rPr kumimoji="1" lang="ja-JP" altLang="en-US" sz="1100">
              <a:solidFill>
                <a:schemeClr val="dk1"/>
              </a:solidFill>
              <a:effectLst/>
              <a:latin typeface="+mn-lt"/>
              <a:ea typeface="+mn-ea"/>
              <a:cs typeface="+mn-cs"/>
            </a:rPr>
            <a:t>積み立てる見込みであるが</a:t>
          </a:r>
          <a:r>
            <a:rPr kumimoji="1" lang="ja-JP" altLang="ja-JP" sz="1100">
              <a:solidFill>
                <a:schemeClr val="dk1"/>
              </a:solidFill>
              <a:effectLst/>
              <a:latin typeface="+mn-lt"/>
              <a:ea typeface="+mn-ea"/>
              <a:cs typeface="+mn-cs"/>
            </a:rPr>
            <a:t>、実際には歳入歳出差引額が赤字となる推計となっており、その不足分を財政調整基金からの繰入金で賄う場合には相応の基金の減少が見込まれる。</a:t>
          </a:r>
          <a:endParaRPr lang="ja-JP" altLang="ja-JP" sz="1400">
            <a:effectLst/>
          </a:endParaRPr>
        </a:p>
        <a:p>
          <a:r>
            <a:rPr kumimoji="1" lang="ja-JP" altLang="ja-JP" sz="1100">
              <a:solidFill>
                <a:schemeClr val="dk1"/>
              </a:solidFill>
              <a:effectLst/>
              <a:latin typeface="+mn-lt"/>
              <a:ea typeface="+mn-ea"/>
              <a:cs typeface="+mn-cs"/>
            </a:rPr>
            <a:t>・残高不足により、今後、年度内の資金運用に支障が生じる恐れがある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当面の間は、可能な限り取崩しを抑制し、基金残高を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億円の範囲内までに回復させる。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平成２８年度に策定した「青梅市公共施設等総合管理計画」において、公共施設の延べ床面積を、当初１０年間で</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％削減することを目標としている。</a:t>
          </a:r>
          <a:endParaRPr lang="ja-JP" altLang="ja-JP">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市営住宅の改修や小中学校のトイレや空調の整備を計画的に実施したが、</a:t>
          </a:r>
          <a:r>
            <a:rPr kumimoji="1" lang="ja-JP" altLang="ja-JP" sz="1100" b="0" i="0" baseline="0">
              <a:solidFill>
                <a:schemeClr val="dk1"/>
              </a:solidFill>
              <a:effectLst/>
              <a:latin typeface="+mn-lt"/>
              <a:ea typeface="+mn-ea"/>
              <a:cs typeface="+mn-cs"/>
            </a:rPr>
            <a:t>用途廃止後の施設の解体等</a:t>
          </a:r>
          <a:r>
            <a:rPr kumimoji="1" lang="ja-JP" altLang="en-US" sz="1100" b="0" i="0" baseline="0">
              <a:solidFill>
                <a:schemeClr val="dk1"/>
              </a:solidFill>
              <a:effectLst/>
              <a:latin typeface="+mn-lt"/>
              <a:ea typeface="+mn-ea"/>
              <a:cs typeface="+mn-cs"/>
            </a:rPr>
            <a:t>が進まず、</a:t>
          </a:r>
          <a:r>
            <a:rPr kumimoji="1" lang="ja-JP" altLang="ja-JP" sz="1100" b="0" i="0" baseline="0">
              <a:solidFill>
                <a:schemeClr val="dk1"/>
              </a:solidFill>
              <a:effectLst/>
              <a:latin typeface="+mn-lt"/>
              <a:ea typeface="+mn-ea"/>
              <a:cs typeface="+mn-cs"/>
            </a:rPr>
            <a:t>学校施設を中心に施設の老朽化が懸念される。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8" name="直線コネクタ 67"/>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9"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0" name="直線コネクタ 69"/>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1"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2" name="直線コネクタ 71"/>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3"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4" name="フローチャート: 判断 73"/>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5" name="フローチャート: 判断 74"/>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6" name="フローチャート: 判断 75"/>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7" name="フローチャート: 判断 76"/>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8" name="フローチャート: 判断 77"/>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84" name="楕円 83"/>
        <xdr:cNvSpPr/>
      </xdr:nvSpPr>
      <xdr:spPr>
        <a:xfrm>
          <a:off x="4711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20464</xdr:rowOff>
    </xdr:from>
    <xdr:ext cx="405111" cy="259045"/>
    <xdr:sp macro="" textlink="">
      <xdr:nvSpPr>
        <xdr:cNvPr id="85" name="有形固定資産減価償却率該当値テキスト"/>
        <xdr:cNvSpPr txBox="1"/>
      </xdr:nvSpPr>
      <xdr:spPr>
        <a:xfrm>
          <a:off x="4813300" y="610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148717</xdr:rowOff>
    </xdr:from>
    <xdr:to>
      <xdr:col>19</xdr:col>
      <xdr:colOff>187325</xdr:colOff>
      <xdr:row>31</xdr:row>
      <xdr:rowOff>78867</xdr:rowOff>
    </xdr:to>
    <xdr:sp macro="" textlink="">
      <xdr:nvSpPr>
        <xdr:cNvPr id="86" name="楕円 85"/>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28067</xdr:rowOff>
    </xdr:from>
    <xdr:to>
      <xdr:col>23</xdr:col>
      <xdr:colOff>85725</xdr:colOff>
      <xdr:row>31</xdr:row>
      <xdr:rowOff>92837</xdr:rowOff>
    </xdr:to>
    <xdr:cxnSp macro="">
      <xdr:nvCxnSpPr>
        <xdr:cNvPr id="87" name="直線コネクタ 86"/>
        <xdr:cNvCxnSpPr/>
      </xdr:nvCxnSpPr>
      <xdr:spPr>
        <a:xfrm>
          <a:off x="4051300" y="611454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105537</xdr:rowOff>
    </xdr:from>
    <xdr:to>
      <xdr:col>15</xdr:col>
      <xdr:colOff>187325</xdr:colOff>
      <xdr:row>31</xdr:row>
      <xdr:rowOff>35687</xdr:rowOff>
    </xdr:to>
    <xdr:sp macro="" textlink="">
      <xdr:nvSpPr>
        <xdr:cNvPr id="88" name="楕円 87"/>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156337</xdr:rowOff>
    </xdr:from>
    <xdr:to>
      <xdr:col>19</xdr:col>
      <xdr:colOff>136525</xdr:colOff>
      <xdr:row>31</xdr:row>
      <xdr:rowOff>28067</xdr:rowOff>
    </xdr:to>
    <xdr:cxnSp macro="">
      <xdr:nvCxnSpPr>
        <xdr:cNvPr id="89" name="直線コネクタ 88"/>
        <xdr:cNvCxnSpPr/>
      </xdr:nvCxnSpPr>
      <xdr:spPr>
        <a:xfrm>
          <a:off x="3289300" y="60713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36449</xdr:rowOff>
    </xdr:from>
    <xdr:to>
      <xdr:col>11</xdr:col>
      <xdr:colOff>187325</xdr:colOff>
      <xdr:row>30</xdr:row>
      <xdr:rowOff>138049</xdr:rowOff>
    </xdr:to>
    <xdr:sp macro="" textlink="">
      <xdr:nvSpPr>
        <xdr:cNvPr id="90" name="楕円 89"/>
        <xdr:cNvSpPr/>
      </xdr:nvSpPr>
      <xdr:spPr>
        <a:xfrm>
          <a:off x="2476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87249</xdr:rowOff>
    </xdr:from>
    <xdr:to>
      <xdr:col>15</xdr:col>
      <xdr:colOff>136525</xdr:colOff>
      <xdr:row>30</xdr:row>
      <xdr:rowOff>156337</xdr:rowOff>
    </xdr:to>
    <xdr:cxnSp macro="">
      <xdr:nvCxnSpPr>
        <xdr:cNvPr id="91" name="直線コネクタ 90"/>
        <xdr:cNvCxnSpPr/>
      </xdr:nvCxnSpPr>
      <xdr:spPr>
        <a:xfrm>
          <a:off x="2527300" y="600227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2"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3"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4"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5"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69994</xdr:rowOff>
    </xdr:from>
    <xdr:ext cx="405111" cy="259045"/>
    <xdr:sp macro="" textlink="">
      <xdr:nvSpPr>
        <xdr:cNvPr id="96" name="n_1mainValue有形固定資産減価償却率"/>
        <xdr:cNvSpPr txBox="1"/>
      </xdr:nvSpPr>
      <xdr:spPr>
        <a:xfrm>
          <a:off x="38360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26814</xdr:rowOff>
    </xdr:from>
    <xdr:ext cx="405111" cy="259045"/>
    <xdr:sp macro="" textlink="">
      <xdr:nvSpPr>
        <xdr:cNvPr id="97" name="n_2mainValue有形固定資産減価償却率"/>
        <xdr:cNvSpPr txBox="1"/>
      </xdr:nvSpPr>
      <xdr:spPr>
        <a:xfrm>
          <a:off x="3086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129176</xdr:rowOff>
    </xdr:from>
    <xdr:ext cx="405111" cy="259045"/>
    <xdr:sp macro="" textlink="">
      <xdr:nvSpPr>
        <xdr:cNvPr id="98" name="n_3mainValue有形固定資産減価償却率"/>
        <xdr:cNvSpPr txBox="1"/>
      </xdr:nvSpPr>
      <xdr:spPr>
        <a:xfrm>
          <a:off x="2324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令和元年度は起債の発行額に対し、元金償還額が上回ったため、年度末現在の残高は減少したものの、</a:t>
          </a:r>
          <a:r>
            <a:rPr kumimoji="1" lang="ja-JP" altLang="ja-JP" sz="1100" b="0" i="0" baseline="0">
              <a:solidFill>
                <a:schemeClr val="dk1"/>
              </a:solidFill>
              <a:effectLst/>
              <a:latin typeface="+mn-lt"/>
              <a:ea typeface="+mn-ea"/>
              <a:cs typeface="+mn-cs"/>
            </a:rPr>
            <a:t>充当可能財源である基金の減、</a:t>
          </a:r>
          <a:r>
            <a:rPr kumimoji="1" lang="ja-JP" altLang="en-US" sz="1100" b="0" i="0" baseline="0">
              <a:solidFill>
                <a:schemeClr val="dk1"/>
              </a:solidFill>
              <a:effectLst/>
              <a:latin typeface="+mn-lt"/>
              <a:ea typeface="+mn-ea"/>
              <a:cs typeface="+mn-cs"/>
            </a:rPr>
            <a:t>収支差引額が前年度を下回ったため、債務償還比率が上昇した。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毎年度、元金償還額を上回らないように借入額を調整しているが、今後も継続して取り組んでいく。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9" name="直線コネクタ 128"/>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0"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1" name="直線コネクタ 130"/>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4"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5" name="フローチャート: 判断 134"/>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6" name="フローチャート: 判断 135"/>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7" name="フローチャート: 判断 136"/>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8" name="フローチャート: 判断 137"/>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9" name="フローチャート: 判断 138"/>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127538</xdr:rowOff>
    </xdr:from>
    <xdr:to>
      <xdr:col>76</xdr:col>
      <xdr:colOff>73025</xdr:colOff>
      <xdr:row>31</xdr:row>
      <xdr:rowOff>57688</xdr:rowOff>
    </xdr:to>
    <xdr:sp macro="" textlink="">
      <xdr:nvSpPr>
        <xdr:cNvPr id="145" name="楕円 144"/>
        <xdr:cNvSpPr/>
      </xdr:nvSpPr>
      <xdr:spPr>
        <a:xfrm>
          <a:off x="14744700" y="6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105965</xdr:rowOff>
    </xdr:from>
    <xdr:ext cx="469744" cy="259045"/>
    <xdr:sp macro="" textlink="">
      <xdr:nvSpPr>
        <xdr:cNvPr id="146" name="債務償還比率該当値テキスト"/>
        <xdr:cNvSpPr txBox="1"/>
      </xdr:nvSpPr>
      <xdr:spPr>
        <a:xfrm>
          <a:off x="14846300" y="602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90732</xdr:rowOff>
    </xdr:from>
    <xdr:to>
      <xdr:col>72</xdr:col>
      <xdr:colOff>123825</xdr:colOff>
      <xdr:row>31</xdr:row>
      <xdr:rowOff>20882</xdr:rowOff>
    </xdr:to>
    <xdr:sp macro="" textlink="">
      <xdr:nvSpPr>
        <xdr:cNvPr id="147" name="楕円 146"/>
        <xdr:cNvSpPr/>
      </xdr:nvSpPr>
      <xdr:spPr>
        <a:xfrm>
          <a:off x="14033500" y="60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141532</xdr:rowOff>
    </xdr:from>
    <xdr:to>
      <xdr:col>76</xdr:col>
      <xdr:colOff>22225</xdr:colOff>
      <xdr:row>31</xdr:row>
      <xdr:rowOff>6888</xdr:rowOff>
    </xdr:to>
    <xdr:cxnSp macro="">
      <xdr:nvCxnSpPr>
        <xdr:cNvPr id="148" name="直線コネクタ 147"/>
        <xdr:cNvCxnSpPr/>
      </xdr:nvCxnSpPr>
      <xdr:spPr>
        <a:xfrm>
          <a:off x="14084300" y="6056557"/>
          <a:ext cx="7112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62460</xdr:rowOff>
    </xdr:from>
    <xdr:to>
      <xdr:col>68</xdr:col>
      <xdr:colOff>123825</xdr:colOff>
      <xdr:row>30</xdr:row>
      <xdr:rowOff>164060</xdr:rowOff>
    </xdr:to>
    <xdr:sp macro="" textlink="">
      <xdr:nvSpPr>
        <xdr:cNvPr id="149" name="楕円 148"/>
        <xdr:cNvSpPr/>
      </xdr:nvSpPr>
      <xdr:spPr>
        <a:xfrm>
          <a:off x="13271500" y="59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113260</xdr:rowOff>
    </xdr:from>
    <xdr:to>
      <xdr:col>72</xdr:col>
      <xdr:colOff>73025</xdr:colOff>
      <xdr:row>30</xdr:row>
      <xdr:rowOff>141532</xdr:rowOff>
    </xdr:to>
    <xdr:cxnSp macro="">
      <xdr:nvCxnSpPr>
        <xdr:cNvPr id="150" name="直線コネクタ 149"/>
        <xdr:cNvCxnSpPr/>
      </xdr:nvCxnSpPr>
      <xdr:spPr>
        <a:xfrm>
          <a:off x="13322300" y="6028285"/>
          <a:ext cx="7620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20344</xdr:rowOff>
    </xdr:from>
    <xdr:to>
      <xdr:col>64</xdr:col>
      <xdr:colOff>123825</xdr:colOff>
      <xdr:row>31</xdr:row>
      <xdr:rowOff>121944</xdr:rowOff>
    </xdr:to>
    <xdr:sp macro="" textlink="">
      <xdr:nvSpPr>
        <xdr:cNvPr id="151" name="楕円 150"/>
        <xdr:cNvSpPr/>
      </xdr:nvSpPr>
      <xdr:spPr>
        <a:xfrm>
          <a:off x="12509500" y="61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113260</xdr:rowOff>
    </xdr:from>
    <xdr:to>
      <xdr:col>68</xdr:col>
      <xdr:colOff>73025</xdr:colOff>
      <xdr:row>31</xdr:row>
      <xdr:rowOff>71144</xdr:rowOff>
    </xdr:to>
    <xdr:cxnSp macro="">
      <xdr:nvCxnSpPr>
        <xdr:cNvPr id="152" name="直線コネクタ 151"/>
        <xdr:cNvCxnSpPr/>
      </xdr:nvCxnSpPr>
      <xdr:spPr>
        <a:xfrm flipV="1">
          <a:off x="12560300" y="6028285"/>
          <a:ext cx="762000" cy="1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36346</xdr:rowOff>
    </xdr:from>
    <xdr:to>
      <xdr:col>60</xdr:col>
      <xdr:colOff>123825</xdr:colOff>
      <xdr:row>30</xdr:row>
      <xdr:rowOff>137946</xdr:rowOff>
    </xdr:to>
    <xdr:sp macro="" textlink="">
      <xdr:nvSpPr>
        <xdr:cNvPr id="153" name="楕円 152"/>
        <xdr:cNvSpPr/>
      </xdr:nvSpPr>
      <xdr:spPr>
        <a:xfrm>
          <a:off x="11747500" y="59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87146</xdr:rowOff>
    </xdr:from>
    <xdr:to>
      <xdr:col>64</xdr:col>
      <xdr:colOff>73025</xdr:colOff>
      <xdr:row>31</xdr:row>
      <xdr:rowOff>71144</xdr:rowOff>
    </xdr:to>
    <xdr:cxnSp macro="">
      <xdr:nvCxnSpPr>
        <xdr:cNvPr id="154" name="直線コネクタ 153"/>
        <xdr:cNvCxnSpPr/>
      </xdr:nvCxnSpPr>
      <xdr:spPr>
        <a:xfrm>
          <a:off x="11798300" y="6002171"/>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5"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6"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7"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8"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12009</xdr:rowOff>
    </xdr:from>
    <xdr:ext cx="469744" cy="259045"/>
    <xdr:sp macro="" textlink="">
      <xdr:nvSpPr>
        <xdr:cNvPr id="159" name="n_1mainValue債務償還比率"/>
        <xdr:cNvSpPr txBox="1"/>
      </xdr:nvSpPr>
      <xdr:spPr>
        <a:xfrm>
          <a:off x="13836727" y="60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155187</xdr:rowOff>
    </xdr:from>
    <xdr:ext cx="469744" cy="259045"/>
    <xdr:sp macro="" textlink="">
      <xdr:nvSpPr>
        <xdr:cNvPr id="160" name="n_2mainValue債務償還比率"/>
        <xdr:cNvSpPr txBox="1"/>
      </xdr:nvSpPr>
      <xdr:spPr>
        <a:xfrm>
          <a:off x="13087427" y="607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113071</xdr:rowOff>
    </xdr:from>
    <xdr:ext cx="469744" cy="259045"/>
    <xdr:sp macro="" textlink="">
      <xdr:nvSpPr>
        <xdr:cNvPr id="161" name="n_3mainValue債務償還比率"/>
        <xdr:cNvSpPr txBox="1"/>
      </xdr:nvSpPr>
      <xdr:spPr>
        <a:xfrm>
          <a:off x="12325427" y="61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129073</xdr:rowOff>
    </xdr:from>
    <xdr:ext cx="469744" cy="259045"/>
    <xdr:sp macro="" textlink="">
      <xdr:nvSpPr>
        <xdr:cNvPr id="162" name="n_4mainValue債務償還比率"/>
        <xdr:cNvSpPr txBox="1"/>
      </xdr:nvSpPr>
      <xdr:spPr>
        <a:xfrm>
          <a:off x="11563427" y="60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71" name="楕円 70"/>
        <xdr:cNvSpPr/>
      </xdr:nvSpPr>
      <xdr:spPr>
        <a:xfrm>
          <a:off x="4584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130573</xdr:rowOff>
    </xdr:from>
    <xdr:ext cx="405111" cy="259045"/>
    <xdr:sp macro="" textlink="">
      <xdr:nvSpPr>
        <xdr:cNvPr id="72" name="【道路】&#10;有形固定資産減価償却率該当値テキスト"/>
        <xdr:cNvSpPr txBox="1"/>
      </xdr:nvSpPr>
      <xdr:spPr>
        <a:xfrm>
          <a:off x="4673600" y="613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158496</xdr:rowOff>
    </xdr:to>
    <xdr:cxnSp macro="">
      <xdr:nvCxnSpPr>
        <xdr:cNvPr id="74" name="直線コネクタ 73"/>
        <xdr:cNvCxnSpPr/>
      </xdr:nvCxnSpPr>
      <xdr:spPr>
        <a:xfrm>
          <a:off x="3797300" y="62895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23114</xdr:rowOff>
    </xdr:from>
    <xdr:to>
      <xdr:col>15</xdr:col>
      <xdr:colOff>101600</xdr:colOff>
      <xdr:row>36</xdr:row>
      <xdr:rowOff>124714</xdr:rowOff>
    </xdr:to>
    <xdr:sp macro="" textlink="">
      <xdr:nvSpPr>
        <xdr:cNvPr id="75" name="楕円 74"/>
        <xdr:cNvSpPr/>
      </xdr:nvSpPr>
      <xdr:spPr>
        <a:xfrm>
          <a:off x="2857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73914</xdr:rowOff>
    </xdr:from>
    <xdr:to>
      <xdr:col>19</xdr:col>
      <xdr:colOff>177800</xdr:colOff>
      <xdr:row>36</xdr:row>
      <xdr:rowOff>117348</xdr:rowOff>
    </xdr:to>
    <xdr:cxnSp macro="">
      <xdr:nvCxnSpPr>
        <xdr:cNvPr id="76" name="直線コネクタ 75"/>
        <xdr:cNvCxnSpPr/>
      </xdr:nvCxnSpPr>
      <xdr:spPr>
        <a:xfrm>
          <a:off x="2908300" y="62461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153416</xdr:rowOff>
    </xdr:from>
    <xdr:to>
      <xdr:col>10</xdr:col>
      <xdr:colOff>165100</xdr:colOff>
      <xdr:row>36</xdr:row>
      <xdr:rowOff>83566</xdr:rowOff>
    </xdr:to>
    <xdr:sp macro="" textlink="">
      <xdr:nvSpPr>
        <xdr:cNvPr id="77" name="楕円 76"/>
        <xdr:cNvSpPr/>
      </xdr:nvSpPr>
      <xdr:spPr>
        <a:xfrm>
          <a:off x="1968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32766</xdr:rowOff>
    </xdr:from>
    <xdr:to>
      <xdr:col>15</xdr:col>
      <xdr:colOff>50800</xdr:colOff>
      <xdr:row>36</xdr:row>
      <xdr:rowOff>73914</xdr:rowOff>
    </xdr:to>
    <xdr:cxnSp macro="">
      <xdr:nvCxnSpPr>
        <xdr:cNvPr id="78" name="直線コネクタ 77"/>
        <xdr:cNvCxnSpPr/>
      </xdr:nvCxnSpPr>
      <xdr:spPr>
        <a:xfrm>
          <a:off x="2019300" y="62049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9"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0"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1"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13225</xdr:rowOff>
    </xdr:from>
    <xdr:ext cx="405111" cy="259045"/>
    <xdr:sp macro="" textlink="">
      <xdr:nvSpPr>
        <xdr:cNvPr id="83" name="n_1mainValue【道路】&#10;有形固定資産減価償却率"/>
        <xdr:cNvSpPr txBox="1"/>
      </xdr:nvSpPr>
      <xdr:spPr>
        <a:xfrm>
          <a:off x="3582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4" name="n_2mainValue【道路】&#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100093</xdr:rowOff>
    </xdr:from>
    <xdr:ext cx="405111" cy="259045"/>
    <xdr:sp macro="" textlink="">
      <xdr:nvSpPr>
        <xdr:cNvPr id="85" name="n_3mainValue【道路】&#10;有形固定資産減価償却率"/>
        <xdr:cNvSpPr txBox="1"/>
      </xdr:nvSpPr>
      <xdr:spPr>
        <a:xfrm>
          <a:off x="1816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4"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18999</xdr:rowOff>
    </xdr:from>
    <xdr:to>
      <xdr:col>55</xdr:col>
      <xdr:colOff>50800</xdr:colOff>
      <xdr:row>39</xdr:row>
      <xdr:rowOff>120599</xdr:rowOff>
    </xdr:to>
    <xdr:sp macro="" textlink="">
      <xdr:nvSpPr>
        <xdr:cNvPr id="125" name="楕円 124"/>
        <xdr:cNvSpPr/>
      </xdr:nvSpPr>
      <xdr:spPr>
        <a:xfrm>
          <a:off x="10426700" y="67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41876</xdr:rowOff>
    </xdr:from>
    <xdr:ext cx="469744" cy="259045"/>
    <xdr:sp macro="" textlink="">
      <xdr:nvSpPr>
        <xdr:cNvPr id="126" name="【道路】&#10;一人当たり延長該当値テキスト"/>
        <xdr:cNvSpPr txBox="1"/>
      </xdr:nvSpPr>
      <xdr:spPr>
        <a:xfrm>
          <a:off x="10515600" y="65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23190</xdr:rowOff>
    </xdr:from>
    <xdr:to>
      <xdr:col>50</xdr:col>
      <xdr:colOff>165100</xdr:colOff>
      <xdr:row>39</xdr:row>
      <xdr:rowOff>124790</xdr:rowOff>
    </xdr:to>
    <xdr:sp macro="" textlink="">
      <xdr:nvSpPr>
        <xdr:cNvPr id="127" name="楕円 126"/>
        <xdr:cNvSpPr/>
      </xdr:nvSpPr>
      <xdr:spPr>
        <a:xfrm>
          <a:off x="9588500" y="67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69799</xdr:rowOff>
    </xdr:from>
    <xdr:to>
      <xdr:col>55</xdr:col>
      <xdr:colOff>0</xdr:colOff>
      <xdr:row>39</xdr:row>
      <xdr:rowOff>73990</xdr:rowOff>
    </xdr:to>
    <xdr:cxnSp macro="">
      <xdr:nvCxnSpPr>
        <xdr:cNvPr id="128" name="直線コネクタ 127"/>
        <xdr:cNvCxnSpPr/>
      </xdr:nvCxnSpPr>
      <xdr:spPr>
        <a:xfrm flipV="1">
          <a:off x="9639300" y="675634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9" name="楕円 128"/>
        <xdr:cNvSpPr/>
      </xdr:nvSpPr>
      <xdr:spPr>
        <a:xfrm>
          <a:off x="8699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73990</xdr:rowOff>
    </xdr:from>
    <xdr:to>
      <xdr:col>50</xdr:col>
      <xdr:colOff>114300</xdr:colOff>
      <xdr:row>39</xdr:row>
      <xdr:rowOff>78486</xdr:rowOff>
    </xdr:to>
    <xdr:cxnSp macro="">
      <xdr:nvCxnSpPr>
        <xdr:cNvPr id="130" name="直線コネクタ 129"/>
        <xdr:cNvCxnSpPr/>
      </xdr:nvCxnSpPr>
      <xdr:spPr>
        <a:xfrm flipV="1">
          <a:off x="8750300" y="676054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30734</xdr:rowOff>
    </xdr:from>
    <xdr:to>
      <xdr:col>41</xdr:col>
      <xdr:colOff>101600</xdr:colOff>
      <xdr:row>39</xdr:row>
      <xdr:rowOff>132334</xdr:rowOff>
    </xdr:to>
    <xdr:sp macro="" textlink="">
      <xdr:nvSpPr>
        <xdr:cNvPr id="131" name="楕円 130"/>
        <xdr:cNvSpPr/>
      </xdr:nvSpPr>
      <xdr:spPr>
        <a:xfrm>
          <a:off x="7810500" y="67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78486</xdr:rowOff>
    </xdr:from>
    <xdr:to>
      <xdr:col>45</xdr:col>
      <xdr:colOff>177800</xdr:colOff>
      <xdr:row>39</xdr:row>
      <xdr:rowOff>81534</xdr:rowOff>
    </xdr:to>
    <xdr:cxnSp macro="">
      <xdr:nvCxnSpPr>
        <xdr:cNvPr id="132" name="直線コネクタ 131"/>
        <xdr:cNvCxnSpPr/>
      </xdr:nvCxnSpPr>
      <xdr:spPr>
        <a:xfrm flipV="1">
          <a:off x="7861300" y="67650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3" name="n_1aveValue【道路】&#10;一人当たり延長"/>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4" name="n_2aveValue【道路】&#10;一人当たり延長"/>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35" name="n_3aveValue【道路】&#10;一人当たり延長"/>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141317</xdr:rowOff>
    </xdr:from>
    <xdr:ext cx="469744" cy="259045"/>
    <xdr:sp macro="" textlink="">
      <xdr:nvSpPr>
        <xdr:cNvPr id="137" name="n_1mainValue【道路】&#10;一人当たり延長"/>
        <xdr:cNvSpPr txBox="1"/>
      </xdr:nvSpPr>
      <xdr:spPr>
        <a:xfrm>
          <a:off x="9391727" y="648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38" name="n_2mainValue【道路】&#10;一人当たり延長"/>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148861</xdr:rowOff>
    </xdr:from>
    <xdr:ext cx="469744" cy="259045"/>
    <xdr:sp macro="" textlink="">
      <xdr:nvSpPr>
        <xdr:cNvPr id="139" name="n_3mainValue【道路】&#10;一人当たり延長"/>
        <xdr:cNvSpPr txBox="1"/>
      </xdr:nvSpPr>
      <xdr:spPr>
        <a:xfrm>
          <a:off x="7626427"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xdr:rowOff>
    </xdr:from>
    <xdr:to>
      <xdr:col>24</xdr:col>
      <xdr:colOff>114300</xdr:colOff>
      <xdr:row>58</xdr:row>
      <xdr:rowOff>112522</xdr:rowOff>
    </xdr:to>
    <xdr:sp macro="" textlink="">
      <xdr:nvSpPr>
        <xdr:cNvPr id="178" name="楕円 177"/>
        <xdr:cNvSpPr/>
      </xdr:nvSpPr>
      <xdr:spPr>
        <a:xfrm>
          <a:off x="4584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33799</xdr:rowOff>
    </xdr:from>
    <xdr:ext cx="405111" cy="259045"/>
    <xdr:sp macro="" textlink="">
      <xdr:nvSpPr>
        <xdr:cNvPr id="179" name="【橋りょう・トンネル】&#10;有形固定資産減価償却率該当値テキスト"/>
        <xdr:cNvSpPr txBox="1"/>
      </xdr:nvSpPr>
      <xdr:spPr>
        <a:xfrm>
          <a:off x="4673600"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141224</xdr:rowOff>
    </xdr:from>
    <xdr:to>
      <xdr:col>20</xdr:col>
      <xdr:colOff>38100</xdr:colOff>
      <xdr:row>58</xdr:row>
      <xdr:rowOff>71374</xdr:rowOff>
    </xdr:to>
    <xdr:sp macro="" textlink="">
      <xdr:nvSpPr>
        <xdr:cNvPr id="180" name="楕円 179"/>
        <xdr:cNvSpPr/>
      </xdr:nvSpPr>
      <xdr:spPr>
        <a:xfrm>
          <a:off x="3746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20574</xdr:rowOff>
    </xdr:from>
    <xdr:to>
      <xdr:col>24</xdr:col>
      <xdr:colOff>63500</xdr:colOff>
      <xdr:row>58</xdr:row>
      <xdr:rowOff>61722</xdr:rowOff>
    </xdr:to>
    <xdr:cxnSp macro="">
      <xdr:nvCxnSpPr>
        <xdr:cNvPr id="181" name="直線コネクタ 180"/>
        <xdr:cNvCxnSpPr/>
      </xdr:nvCxnSpPr>
      <xdr:spPr>
        <a:xfrm>
          <a:off x="3797300" y="99646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100076</xdr:rowOff>
    </xdr:from>
    <xdr:to>
      <xdr:col>15</xdr:col>
      <xdr:colOff>101600</xdr:colOff>
      <xdr:row>58</xdr:row>
      <xdr:rowOff>30226</xdr:rowOff>
    </xdr:to>
    <xdr:sp macro="" textlink="">
      <xdr:nvSpPr>
        <xdr:cNvPr id="182" name="楕円 181"/>
        <xdr:cNvSpPr/>
      </xdr:nvSpPr>
      <xdr:spPr>
        <a:xfrm>
          <a:off x="2857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150876</xdr:rowOff>
    </xdr:from>
    <xdr:to>
      <xdr:col>19</xdr:col>
      <xdr:colOff>177800</xdr:colOff>
      <xdr:row>58</xdr:row>
      <xdr:rowOff>20574</xdr:rowOff>
    </xdr:to>
    <xdr:cxnSp macro="">
      <xdr:nvCxnSpPr>
        <xdr:cNvPr id="183" name="直線コネクタ 182"/>
        <xdr:cNvCxnSpPr/>
      </xdr:nvCxnSpPr>
      <xdr:spPr>
        <a:xfrm>
          <a:off x="2908300" y="99235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56642</xdr:rowOff>
    </xdr:from>
    <xdr:to>
      <xdr:col>10</xdr:col>
      <xdr:colOff>165100</xdr:colOff>
      <xdr:row>57</xdr:row>
      <xdr:rowOff>158242</xdr:rowOff>
    </xdr:to>
    <xdr:sp macro="" textlink="">
      <xdr:nvSpPr>
        <xdr:cNvPr id="184" name="楕円 183"/>
        <xdr:cNvSpPr/>
      </xdr:nvSpPr>
      <xdr:spPr>
        <a:xfrm>
          <a:off x="1968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107442</xdr:rowOff>
    </xdr:from>
    <xdr:to>
      <xdr:col>15</xdr:col>
      <xdr:colOff>50800</xdr:colOff>
      <xdr:row>57</xdr:row>
      <xdr:rowOff>150876</xdr:rowOff>
    </xdr:to>
    <xdr:cxnSp macro="">
      <xdr:nvCxnSpPr>
        <xdr:cNvPr id="185" name="直線コネクタ 184"/>
        <xdr:cNvCxnSpPr/>
      </xdr:nvCxnSpPr>
      <xdr:spPr>
        <a:xfrm>
          <a:off x="2019300" y="98800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87901</xdr:rowOff>
    </xdr:from>
    <xdr:ext cx="405111" cy="259045"/>
    <xdr:sp macro="" textlink="">
      <xdr:nvSpPr>
        <xdr:cNvPr id="190" name="n_1mainValue【橋りょう・トンネル】&#10;有形固定資産減価償却率"/>
        <xdr:cNvSpPr txBox="1"/>
      </xdr:nvSpPr>
      <xdr:spPr>
        <a:xfrm>
          <a:off x="35820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46753</xdr:rowOff>
    </xdr:from>
    <xdr:ext cx="405111" cy="259045"/>
    <xdr:sp macro="" textlink="">
      <xdr:nvSpPr>
        <xdr:cNvPr id="191" name="n_2mainValue【橋りょう・トンネル】&#10;有形固定資産減価償却率"/>
        <xdr:cNvSpPr txBox="1"/>
      </xdr:nvSpPr>
      <xdr:spPr>
        <a:xfrm>
          <a:off x="27057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3319</xdr:rowOff>
    </xdr:from>
    <xdr:ext cx="405111" cy="259045"/>
    <xdr:sp macro="" textlink="">
      <xdr:nvSpPr>
        <xdr:cNvPr id="192" name="n_3mainValue【橋りょう・トンネル】&#10;有形固定資産減価償却率"/>
        <xdr:cNvSpPr txBox="1"/>
      </xdr:nvSpPr>
      <xdr:spPr>
        <a:xfrm>
          <a:off x="18167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152124</xdr:rowOff>
    </xdr:from>
    <xdr:to>
      <xdr:col>55</xdr:col>
      <xdr:colOff>50800</xdr:colOff>
      <xdr:row>64</xdr:row>
      <xdr:rowOff>82274</xdr:rowOff>
    </xdr:to>
    <xdr:sp macro="" textlink="">
      <xdr:nvSpPr>
        <xdr:cNvPr id="232" name="楕円 231"/>
        <xdr:cNvSpPr/>
      </xdr:nvSpPr>
      <xdr:spPr>
        <a:xfrm>
          <a:off x="10426700" y="109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67051</xdr:rowOff>
    </xdr:from>
    <xdr:ext cx="534377" cy="259045"/>
    <xdr:sp macro="" textlink="">
      <xdr:nvSpPr>
        <xdr:cNvPr id="233" name="【橋りょう・トンネル】&#10;一人当たり有形固定資産（償却資産）額該当値テキスト"/>
        <xdr:cNvSpPr txBox="1"/>
      </xdr:nvSpPr>
      <xdr:spPr>
        <a:xfrm>
          <a:off x="10515600" y="108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152475</xdr:rowOff>
    </xdr:from>
    <xdr:to>
      <xdr:col>50</xdr:col>
      <xdr:colOff>165100</xdr:colOff>
      <xdr:row>64</xdr:row>
      <xdr:rowOff>82625</xdr:rowOff>
    </xdr:to>
    <xdr:sp macro="" textlink="">
      <xdr:nvSpPr>
        <xdr:cNvPr id="234" name="楕円 233"/>
        <xdr:cNvSpPr/>
      </xdr:nvSpPr>
      <xdr:spPr>
        <a:xfrm>
          <a:off x="9588500" y="109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31474</xdr:rowOff>
    </xdr:from>
    <xdr:to>
      <xdr:col>55</xdr:col>
      <xdr:colOff>0</xdr:colOff>
      <xdr:row>64</xdr:row>
      <xdr:rowOff>31825</xdr:rowOff>
    </xdr:to>
    <xdr:cxnSp macro="">
      <xdr:nvCxnSpPr>
        <xdr:cNvPr id="235" name="直線コネクタ 234"/>
        <xdr:cNvCxnSpPr/>
      </xdr:nvCxnSpPr>
      <xdr:spPr>
        <a:xfrm flipV="1">
          <a:off x="9639300" y="11004274"/>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152856</xdr:rowOff>
    </xdr:from>
    <xdr:to>
      <xdr:col>46</xdr:col>
      <xdr:colOff>38100</xdr:colOff>
      <xdr:row>64</xdr:row>
      <xdr:rowOff>83006</xdr:rowOff>
    </xdr:to>
    <xdr:sp macro="" textlink="">
      <xdr:nvSpPr>
        <xdr:cNvPr id="236" name="楕円 235"/>
        <xdr:cNvSpPr/>
      </xdr:nvSpPr>
      <xdr:spPr>
        <a:xfrm>
          <a:off x="8699500" y="109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31825</xdr:rowOff>
    </xdr:from>
    <xdr:to>
      <xdr:col>50</xdr:col>
      <xdr:colOff>114300</xdr:colOff>
      <xdr:row>64</xdr:row>
      <xdr:rowOff>32206</xdr:rowOff>
    </xdr:to>
    <xdr:cxnSp macro="">
      <xdr:nvCxnSpPr>
        <xdr:cNvPr id="237" name="直線コネクタ 236"/>
        <xdr:cNvCxnSpPr/>
      </xdr:nvCxnSpPr>
      <xdr:spPr>
        <a:xfrm flipV="1">
          <a:off x="8750300" y="110046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153096</xdr:rowOff>
    </xdr:from>
    <xdr:to>
      <xdr:col>41</xdr:col>
      <xdr:colOff>101600</xdr:colOff>
      <xdr:row>64</xdr:row>
      <xdr:rowOff>83246</xdr:rowOff>
    </xdr:to>
    <xdr:sp macro="" textlink="">
      <xdr:nvSpPr>
        <xdr:cNvPr id="238" name="楕円 237"/>
        <xdr:cNvSpPr/>
      </xdr:nvSpPr>
      <xdr:spPr>
        <a:xfrm>
          <a:off x="7810500" y="109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32206</xdr:rowOff>
    </xdr:from>
    <xdr:to>
      <xdr:col>45</xdr:col>
      <xdr:colOff>177800</xdr:colOff>
      <xdr:row>64</xdr:row>
      <xdr:rowOff>32446</xdr:rowOff>
    </xdr:to>
    <xdr:cxnSp macro="">
      <xdr:nvCxnSpPr>
        <xdr:cNvPr id="239" name="直線コネクタ 238"/>
        <xdr:cNvCxnSpPr/>
      </xdr:nvCxnSpPr>
      <xdr:spPr>
        <a:xfrm flipV="1">
          <a:off x="7861300" y="1100500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73752</xdr:rowOff>
    </xdr:from>
    <xdr:ext cx="534377" cy="259045"/>
    <xdr:sp macro="" textlink="">
      <xdr:nvSpPr>
        <xdr:cNvPr id="244" name="n_1mainValue【橋りょう・トンネル】&#10;一人当たり有形固定資産（償却資産）額"/>
        <xdr:cNvSpPr txBox="1"/>
      </xdr:nvSpPr>
      <xdr:spPr>
        <a:xfrm>
          <a:off x="9359411" y="110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74133</xdr:rowOff>
    </xdr:from>
    <xdr:ext cx="534377" cy="259045"/>
    <xdr:sp macro="" textlink="">
      <xdr:nvSpPr>
        <xdr:cNvPr id="245" name="n_2mainValue【橋りょう・トンネル】&#10;一人当たり有形固定資産（償却資産）額"/>
        <xdr:cNvSpPr txBox="1"/>
      </xdr:nvSpPr>
      <xdr:spPr>
        <a:xfrm>
          <a:off x="8483111" y="110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74373</xdr:rowOff>
    </xdr:from>
    <xdr:ext cx="534377" cy="259045"/>
    <xdr:sp macro="" textlink="">
      <xdr:nvSpPr>
        <xdr:cNvPr id="246" name="n_3mainValue【橋りょう・トンネル】&#10;一人当たり有形固定資産（償却資産）額"/>
        <xdr:cNvSpPr txBox="1"/>
      </xdr:nvSpPr>
      <xdr:spPr>
        <a:xfrm>
          <a:off x="7594111" y="1104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87" name="楕円 286"/>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88" name="【公営住宅】&#10;有形固定資産減価償却率該当値テキスト"/>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289" name="楕円 288"/>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55245</xdr:rowOff>
    </xdr:to>
    <xdr:cxnSp macro="">
      <xdr:nvCxnSpPr>
        <xdr:cNvPr id="290" name="直線コネクタ 289"/>
        <xdr:cNvCxnSpPr/>
      </xdr:nvCxnSpPr>
      <xdr:spPr>
        <a:xfrm>
          <a:off x="3797300" y="142817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145414</xdr:rowOff>
    </xdr:from>
    <xdr:to>
      <xdr:col>15</xdr:col>
      <xdr:colOff>101600</xdr:colOff>
      <xdr:row>83</xdr:row>
      <xdr:rowOff>75564</xdr:rowOff>
    </xdr:to>
    <xdr:sp macro="" textlink="">
      <xdr:nvSpPr>
        <xdr:cNvPr id="291" name="楕円 290"/>
        <xdr:cNvSpPr/>
      </xdr:nvSpPr>
      <xdr:spPr>
        <a:xfrm>
          <a:off x="2857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51436</xdr:rowOff>
    </xdr:to>
    <xdr:cxnSp macro="">
      <xdr:nvCxnSpPr>
        <xdr:cNvPr id="292" name="直線コネクタ 291"/>
        <xdr:cNvCxnSpPr/>
      </xdr:nvCxnSpPr>
      <xdr:spPr>
        <a:xfrm>
          <a:off x="2908300" y="142551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3" name="楕円 292"/>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24764</xdr:rowOff>
    </xdr:to>
    <xdr:cxnSp macro="">
      <xdr:nvCxnSpPr>
        <xdr:cNvPr id="294" name="直線コネクタ 293"/>
        <xdr:cNvCxnSpPr/>
      </xdr:nvCxnSpPr>
      <xdr:spPr>
        <a:xfrm>
          <a:off x="2019300" y="142265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299" name="n_1mainValue【公営住宅】&#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300" name="n_2mainValue【公営住宅】&#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01" name="n_3main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45022</xdr:rowOff>
    </xdr:from>
    <xdr:to>
      <xdr:col>55</xdr:col>
      <xdr:colOff>50800</xdr:colOff>
      <xdr:row>84</xdr:row>
      <xdr:rowOff>146622</xdr:rowOff>
    </xdr:to>
    <xdr:sp macro="" textlink="">
      <xdr:nvSpPr>
        <xdr:cNvPr id="337" name="楕円 336"/>
        <xdr:cNvSpPr/>
      </xdr:nvSpPr>
      <xdr:spPr>
        <a:xfrm>
          <a:off x="10426700" y="144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23449</xdr:rowOff>
    </xdr:from>
    <xdr:ext cx="469744" cy="259045"/>
    <xdr:sp macro="" textlink="">
      <xdr:nvSpPr>
        <xdr:cNvPr id="338" name="【公営住宅】&#10;一人当たり面積該当値テキスト"/>
        <xdr:cNvSpPr txBox="1"/>
      </xdr:nvSpPr>
      <xdr:spPr>
        <a:xfrm>
          <a:off x="10515600" y="1442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46165</xdr:rowOff>
    </xdr:from>
    <xdr:to>
      <xdr:col>50</xdr:col>
      <xdr:colOff>165100</xdr:colOff>
      <xdr:row>84</xdr:row>
      <xdr:rowOff>147765</xdr:rowOff>
    </xdr:to>
    <xdr:sp macro="" textlink="">
      <xdr:nvSpPr>
        <xdr:cNvPr id="339" name="楕円 338"/>
        <xdr:cNvSpPr/>
      </xdr:nvSpPr>
      <xdr:spPr>
        <a:xfrm>
          <a:off x="9588500" y="144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95822</xdr:rowOff>
    </xdr:from>
    <xdr:to>
      <xdr:col>55</xdr:col>
      <xdr:colOff>0</xdr:colOff>
      <xdr:row>84</xdr:row>
      <xdr:rowOff>96965</xdr:rowOff>
    </xdr:to>
    <xdr:cxnSp macro="">
      <xdr:nvCxnSpPr>
        <xdr:cNvPr id="340" name="直線コネクタ 339"/>
        <xdr:cNvCxnSpPr/>
      </xdr:nvCxnSpPr>
      <xdr:spPr>
        <a:xfrm flipV="1">
          <a:off x="9639300" y="1449762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341" name="楕円 340"/>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96965</xdr:rowOff>
    </xdr:from>
    <xdr:to>
      <xdr:col>50</xdr:col>
      <xdr:colOff>114300</xdr:colOff>
      <xdr:row>84</xdr:row>
      <xdr:rowOff>97537</xdr:rowOff>
    </xdr:to>
    <xdr:cxnSp macro="">
      <xdr:nvCxnSpPr>
        <xdr:cNvPr id="342" name="直線コネクタ 341"/>
        <xdr:cNvCxnSpPr/>
      </xdr:nvCxnSpPr>
      <xdr:spPr>
        <a:xfrm flipV="1">
          <a:off x="8750300" y="1449876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40450</xdr:rowOff>
    </xdr:from>
    <xdr:to>
      <xdr:col>41</xdr:col>
      <xdr:colOff>101600</xdr:colOff>
      <xdr:row>84</xdr:row>
      <xdr:rowOff>142050</xdr:rowOff>
    </xdr:to>
    <xdr:sp macro="" textlink="">
      <xdr:nvSpPr>
        <xdr:cNvPr id="343" name="楕円 342"/>
        <xdr:cNvSpPr/>
      </xdr:nvSpPr>
      <xdr:spPr>
        <a:xfrm>
          <a:off x="7810500" y="144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91250</xdr:rowOff>
    </xdr:from>
    <xdr:to>
      <xdr:col>45</xdr:col>
      <xdr:colOff>177800</xdr:colOff>
      <xdr:row>84</xdr:row>
      <xdr:rowOff>97537</xdr:rowOff>
    </xdr:to>
    <xdr:cxnSp macro="">
      <xdr:nvCxnSpPr>
        <xdr:cNvPr id="344" name="直線コネクタ 343"/>
        <xdr:cNvCxnSpPr/>
      </xdr:nvCxnSpPr>
      <xdr:spPr>
        <a:xfrm>
          <a:off x="7861300" y="1449305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138892</xdr:rowOff>
    </xdr:from>
    <xdr:ext cx="469744" cy="259045"/>
    <xdr:sp macro="" textlink="">
      <xdr:nvSpPr>
        <xdr:cNvPr id="349" name="n_1mainValue【公営住宅】&#10;一人当たり面積"/>
        <xdr:cNvSpPr txBox="1"/>
      </xdr:nvSpPr>
      <xdr:spPr>
        <a:xfrm>
          <a:off x="9391727" y="1454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139464</xdr:rowOff>
    </xdr:from>
    <xdr:ext cx="469744" cy="259045"/>
    <xdr:sp macro="" textlink="">
      <xdr:nvSpPr>
        <xdr:cNvPr id="350" name="n_2mainValue【公営住宅】&#10;一人当たり面積"/>
        <xdr:cNvSpPr txBox="1"/>
      </xdr:nvSpPr>
      <xdr:spPr>
        <a:xfrm>
          <a:off x="8515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133177</xdr:rowOff>
    </xdr:from>
    <xdr:ext cx="469744" cy="259045"/>
    <xdr:sp macro="" textlink="">
      <xdr:nvSpPr>
        <xdr:cNvPr id="351" name="n_3mainValue【公営住宅】&#10;一人当たり面積"/>
        <xdr:cNvSpPr txBox="1"/>
      </xdr:nvSpPr>
      <xdr:spPr>
        <a:xfrm>
          <a:off x="7626427" y="1453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4" name="テキスト ボックス 3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08" name="直線コネクタ 407"/>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09"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10" name="直線コネクタ 409"/>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11"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12" name="直線コネクタ 411"/>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413"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14" name="フローチャート: 判断 413"/>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5" name="フローチャート: 判断 41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16" name="フローチャート: 判断 415"/>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17" name="フローチャート: 判断 416"/>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418" name="フローチャート: 判断 417"/>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128270</xdr:rowOff>
    </xdr:from>
    <xdr:to>
      <xdr:col>85</xdr:col>
      <xdr:colOff>177800</xdr:colOff>
      <xdr:row>63</xdr:row>
      <xdr:rowOff>58420</xdr:rowOff>
    </xdr:to>
    <xdr:sp macro="" textlink="">
      <xdr:nvSpPr>
        <xdr:cNvPr id="424" name="楕円 423"/>
        <xdr:cNvSpPr/>
      </xdr:nvSpPr>
      <xdr:spPr>
        <a:xfrm>
          <a:off x="16268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43197</xdr:rowOff>
    </xdr:from>
    <xdr:ext cx="405111" cy="259045"/>
    <xdr:sp macro="" textlink="">
      <xdr:nvSpPr>
        <xdr:cNvPr id="425" name="【学校施設】&#10;有形固定資産減価償却率該当値テキスト"/>
        <xdr:cNvSpPr txBox="1"/>
      </xdr:nvSpPr>
      <xdr:spPr>
        <a:xfrm>
          <a:off x="16357600" y="1067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105410</xdr:rowOff>
    </xdr:from>
    <xdr:to>
      <xdr:col>81</xdr:col>
      <xdr:colOff>101600</xdr:colOff>
      <xdr:row>63</xdr:row>
      <xdr:rowOff>35560</xdr:rowOff>
    </xdr:to>
    <xdr:sp macro="" textlink="">
      <xdr:nvSpPr>
        <xdr:cNvPr id="426" name="楕円 425"/>
        <xdr:cNvSpPr/>
      </xdr:nvSpPr>
      <xdr:spPr>
        <a:xfrm>
          <a:off x="1543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7620</xdr:rowOff>
    </xdr:to>
    <xdr:cxnSp macro="">
      <xdr:nvCxnSpPr>
        <xdr:cNvPr id="427" name="直線コネクタ 426"/>
        <xdr:cNvCxnSpPr/>
      </xdr:nvCxnSpPr>
      <xdr:spPr>
        <a:xfrm>
          <a:off x="15481300" y="10786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428" name="楕円 427"/>
        <xdr:cNvSpPr/>
      </xdr:nvSpPr>
      <xdr:spPr>
        <a:xfrm>
          <a:off x="1454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62</xdr:row>
      <xdr:rowOff>156210</xdr:rowOff>
    </xdr:to>
    <xdr:cxnSp macro="">
      <xdr:nvCxnSpPr>
        <xdr:cNvPr id="429" name="直線コネクタ 428"/>
        <xdr:cNvCxnSpPr/>
      </xdr:nvCxnSpPr>
      <xdr:spPr>
        <a:xfrm>
          <a:off x="14592300" y="10736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21590</xdr:rowOff>
    </xdr:from>
    <xdr:to>
      <xdr:col>72</xdr:col>
      <xdr:colOff>38100</xdr:colOff>
      <xdr:row>62</xdr:row>
      <xdr:rowOff>123190</xdr:rowOff>
    </xdr:to>
    <xdr:sp macro="" textlink="">
      <xdr:nvSpPr>
        <xdr:cNvPr id="430" name="楕円 429"/>
        <xdr:cNvSpPr/>
      </xdr:nvSpPr>
      <xdr:spPr>
        <a:xfrm>
          <a:off x="1365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72390</xdr:rowOff>
    </xdr:from>
    <xdr:to>
      <xdr:col>76</xdr:col>
      <xdr:colOff>114300</xdr:colOff>
      <xdr:row>62</xdr:row>
      <xdr:rowOff>106680</xdr:rowOff>
    </xdr:to>
    <xdr:cxnSp macro="">
      <xdr:nvCxnSpPr>
        <xdr:cNvPr id="431" name="直線コネクタ 430"/>
        <xdr:cNvCxnSpPr/>
      </xdr:nvCxnSpPr>
      <xdr:spPr>
        <a:xfrm>
          <a:off x="13703300" y="10702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3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33"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434"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435"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26687</xdr:rowOff>
    </xdr:from>
    <xdr:ext cx="405111" cy="259045"/>
    <xdr:sp macro="" textlink="">
      <xdr:nvSpPr>
        <xdr:cNvPr id="436" name="n_1mainValue【学校施設】&#10;有形固定資産減価償却率"/>
        <xdr:cNvSpPr txBox="1"/>
      </xdr:nvSpPr>
      <xdr:spPr>
        <a:xfrm>
          <a:off x="15266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437" name="n_2mainValue【学校施設】&#10;有形固定資産減価償却率"/>
        <xdr:cNvSpPr txBox="1"/>
      </xdr:nvSpPr>
      <xdr:spPr>
        <a:xfrm>
          <a:off x="14389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114317</xdr:rowOff>
    </xdr:from>
    <xdr:ext cx="405111" cy="259045"/>
    <xdr:sp macro="" textlink="">
      <xdr:nvSpPr>
        <xdr:cNvPr id="438" name="n_3mainValue【学校施設】&#10;有形固定資産減価償却率"/>
        <xdr:cNvSpPr txBox="1"/>
      </xdr:nvSpPr>
      <xdr:spPr>
        <a:xfrm>
          <a:off x="13500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0" name="直線コネクタ 4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1" name="テキスト ボックス 4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2" name="直線コネクタ 4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3" name="テキスト ボックス 4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6" name="直線コネクタ 4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7" name="テキスト ボックス 4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8" name="直線コネクタ 4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9" name="テキスト ボックス 4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463" name="直線コネクタ 46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46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465" name="直線コネクタ 46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46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467" name="直線コネクタ 46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46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469" name="フローチャート: 判断 46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470" name="フローチャート: 判断 46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471" name="フローチャート: 判断 47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72" name="フローチャート: 判断 47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473" name="フローチャート: 判断 47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479" name="楕円 478"/>
        <xdr:cNvSpPr/>
      </xdr:nvSpPr>
      <xdr:spPr>
        <a:xfrm>
          <a:off x="22110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55897</xdr:rowOff>
    </xdr:from>
    <xdr:ext cx="469744" cy="259045"/>
    <xdr:sp macro="" textlink="">
      <xdr:nvSpPr>
        <xdr:cNvPr id="480" name="【学校施設】&#10;一人当たり面積該当値テキスト"/>
        <xdr:cNvSpPr txBox="1"/>
      </xdr:nvSpPr>
      <xdr:spPr>
        <a:xfrm>
          <a:off x="221996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46990</xdr:rowOff>
    </xdr:from>
    <xdr:to>
      <xdr:col>112</xdr:col>
      <xdr:colOff>38100</xdr:colOff>
      <xdr:row>60</xdr:row>
      <xdr:rowOff>148590</xdr:rowOff>
    </xdr:to>
    <xdr:sp macro="" textlink="">
      <xdr:nvSpPr>
        <xdr:cNvPr id="481" name="楕円 480"/>
        <xdr:cNvSpPr/>
      </xdr:nvSpPr>
      <xdr:spPr>
        <a:xfrm>
          <a:off x="21272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83820</xdr:rowOff>
    </xdr:from>
    <xdr:to>
      <xdr:col>116</xdr:col>
      <xdr:colOff>63500</xdr:colOff>
      <xdr:row>60</xdr:row>
      <xdr:rowOff>97790</xdr:rowOff>
    </xdr:to>
    <xdr:cxnSp macro="">
      <xdr:nvCxnSpPr>
        <xdr:cNvPr id="482" name="直線コネクタ 481"/>
        <xdr:cNvCxnSpPr/>
      </xdr:nvCxnSpPr>
      <xdr:spPr>
        <a:xfrm flipV="1">
          <a:off x="21323300" y="1037082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483" name="楕円 482"/>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97790</xdr:rowOff>
    </xdr:from>
    <xdr:to>
      <xdr:col>111</xdr:col>
      <xdr:colOff>177800</xdr:colOff>
      <xdr:row>60</xdr:row>
      <xdr:rowOff>114300</xdr:rowOff>
    </xdr:to>
    <xdr:cxnSp macro="">
      <xdr:nvCxnSpPr>
        <xdr:cNvPr id="484" name="直線コネクタ 483"/>
        <xdr:cNvCxnSpPr/>
      </xdr:nvCxnSpPr>
      <xdr:spPr>
        <a:xfrm flipV="1">
          <a:off x="20434300" y="103847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72390</xdr:rowOff>
    </xdr:from>
    <xdr:to>
      <xdr:col>102</xdr:col>
      <xdr:colOff>165100</xdr:colOff>
      <xdr:row>61</xdr:row>
      <xdr:rowOff>2540</xdr:rowOff>
    </xdr:to>
    <xdr:sp macro="" textlink="">
      <xdr:nvSpPr>
        <xdr:cNvPr id="485" name="楕円 484"/>
        <xdr:cNvSpPr/>
      </xdr:nvSpPr>
      <xdr:spPr>
        <a:xfrm>
          <a:off x="194945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123190</xdr:rowOff>
    </xdr:to>
    <xdr:cxnSp macro="">
      <xdr:nvCxnSpPr>
        <xdr:cNvPr id="486" name="直線コネクタ 485"/>
        <xdr:cNvCxnSpPr/>
      </xdr:nvCxnSpPr>
      <xdr:spPr>
        <a:xfrm flipV="1">
          <a:off x="19545300" y="104013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487"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488"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489"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490"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165117</xdr:rowOff>
    </xdr:from>
    <xdr:ext cx="469744" cy="259045"/>
    <xdr:sp macro="" textlink="">
      <xdr:nvSpPr>
        <xdr:cNvPr id="491" name="n_1mainValue【学校施設】&#10;一人当たり面積"/>
        <xdr:cNvSpPr txBox="1"/>
      </xdr:nvSpPr>
      <xdr:spPr>
        <a:xfrm>
          <a:off x="21075727" y="101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492" name="n_2mainValue【学校施設】&#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19067</xdr:rowOff>
    </xdr:from>
    <xdr:ext cx="469744" cy="259045"/>
    <xdr:sp macro="" textlink="">
      <xdr:nvSpPr>
        <xdr:cNvPr id="493" name="n_3mainValue【学校施設】&#10;一人当たり面積"/>
        <xdr:cNvSpPr txBox="1"/>
      </xdr:nvSpPr>
      <xdr:spPr>
        <a:xfrm>
          <a:off x="19310427"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有形固定資産減価償却率を類似団体</a:t>
          </a:r>
          <a:r>
            <a:rPr kumimoji="1" lang="ja-JP" altLang="en-US" sz="1100" b="0" i="0" baseline="0">
              <a:solidFill>
                <a:schemeClr val="dk1"/>
              </a:solidFill>
              <a:effectLst/>
              <a:latin typeface="+mn-lt"/>
              <a:ea typeface="+mn-ea"/>
              <a:cs typeface="+mn-cs"/>
            </a:rPr>
            <a:t>や全国平均</a:t>
          </a:r>
          <a:r>
            <a:rPr kumimoji="1" lang="ja-JP" altLang="ja-JP" sz="1100" b="0" i="0" baseline="0">
              <a:solidFill>
                <a:schemeClr val="dk1"/>
              </a:solidFill>
              <a:effectLst/>
              <a:latin typeface="+mn-lt"/>
              <a:ea typeface="+mn-ea"/>
              <a:cs typeface="+mn-cs"/>
            </a:rPr>
            <a:t>で比べると、計画的な改修等を実施している、道路、橋りょう、公営住宅は平均的であり、今後も計画的な老朽化対策に取り組んでいく。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施設の建て替えを実施</a:t>
          </a:r>
          <a:r>
            <a:rPr kumimoji="1" lang="ja-JP" altLang="en-US" sz="1100" b="0" i="0" baseline="0">
              <a:solidFill>
                <a:schemeClr val="dk1"/>
              </a:solidFill>
              <a:effectLst/>
              <a:latin typeface="+mn-lt"/>
              <a:ea typeface="+mn-ea"/>
              <a:cs typeface="+mn-cs"/>
            </a:rPr>
            <a:t>した庁舎、</a:t>
          </a:r>
          <a:r>
            <a:rPr kumimoji="1" lang="ja-JP" altLang="ja-JP" sz="1100" b="0" i="0" baseline="0">
              <a:solidFill>
                <a:schemeClr val="dk1"/>
              </a:solidFill>
              <a:effectLst/>
              <a:latin typeface="+mn-lt"/>
              <a:ea typeface="+mn-ea"/>
              <a:cs typeface="+mn-cs"/>
            </a:rPr>
            <a:t>市民会館は、平均を</a:t>
          </a:r>
          <a:r>
            <a:rPr kumimoji="1" lang="ja-JP" altLang="en-US" sz="1100" b="0" i="0" baseline="0">
              <a:solidFill>
                <a:schemeClr val="dk1"/>
              </a:solidFill>
              <a:effectLst/>
              <a:latin typeface="+mn-lt"/>
              <a:ea typeface="+mn-ea"/>
              <a:cs typeface="+mn-cs"/>
            </a:rPr>
            <a:t>下回っているが、</a:t>
          </a:r>
          <a:r>
            <a:rPr kumimoji="1" lang="ja-JP" altLang="ja-JP" sz="1100" b="0" i="0" baseline="0">
              <a:solidFill>
                <a:schemeClr val="dk1"/>
              </a:solidFill>
              <a:effectLst/>
              <a:latin typeface="+mn-lt"/>
              <a:ea typeface="+mn-ea"/>
              <a:cs typeface="+mn-cs"/>
            </a:rPr>
            <a:t>類型団体内の順位が</a:t>
          </a:r>
          <a:r>
            <a:rPr kumimoji="1" lang="ja-JP" altLang="en-US" sz="1100" b="0" i="0" baseline="0">
              <a:solidFill>
                <a:schemeClr val="dk1"/>
              </a:solidFill>
              <a:effectLst/>
              <a:latin typeface="+mn-lt"/>
              <a:ea typeface="+mn-ea"/>
              <a:cs typeface="+mn-cs"/>
            </a:rPr>
            <a:t>ワースト</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位である学校施設をはじめ、福祉施設、体育館、図書館</a:t>
          </a:r>
          <a:r>
            <a:rPr kumimoji="1" lang="ja-JP" altLang="en-US" sz="1100" b="0" i="0" baseline="0">
              <a:solidFill>
                <a:schemeClr val="dk1"/>
              </a:solidFill>
              <a:effectLst/>
              <a:latin typeface="+mn-lt"/>
              <a:ea typeface="+mn-ea"/>
              <a:cs typeface="+mn-cs"/>
            </a:rPr>
            <a:t>、消防施設は</a:t>
          </a:r>
          <a:r>
            <a:rPr kumimoji="1" lang="ja-JP" altLang="ja-JP" sz="1100" b="0" i="0" baseline="0">
              <a:solidFill>
                <a:schemeClr val="dk1"/>
              </a:solidFill>
              <a:effectLst/>
              <a:latin typeface="+mn-lt"/>
              <a:ea typeface="+mn-ea"/>
              <a:cs typeface="+mn-cs"/>
            </a:rPr>
            <a:t>、古い施設が多く</a:t>
          </a:r>
          <a:r>
            <a:rPr kumimoji="1" lang="ja-JP" altLang="en-US" sz="1100" b="0" i="0" baseline="0">
              <a:solidFill>
                <a:schemeClr val="dk1"/>
              </a:solidFill>
              <a:effectLst/>
              <a:latin typeface="+mn-lt"/>
              <a:ea typeface="+mn-ea"/>
              <a:cs typeface="+mn-cs"/>
            </a:rPr>
            <a:t>、一人当たり面積も広いことから、統廃合などを進める必要がある。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公共施設再編計画</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により利用廃止</a:t>
          </a:r>
          <a:r>
            <a:rPr kumimoji="1" lang="ja-JP" altLang="en-US" sz="1100" b="0" i="0" baseline="0">
              <a:solidFill>
                <a:schemeClr val="dk1"/>
              </a:solidFill>
              <a:effectLst/>
              <a:latin typeface="+mn-lt"/>
              <a:ea typeface="+mn-ea"/>
              <a:cs typeface="+mn-cs"/>
            </a:rPr>
            <a:t>としている施設もあるが、取り壊しができていない。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多くの施設、設備の老朽化による更新・修繕が必要であるが、その費用と併せて、施設の在り方自体の検討を</a:t>
          </a:r>
          <a:r>
            <a:rPr kumimoji="1" lang="ja-JP" altLang="en-US" sz="1100" b="0" i="0" baseline="0">
              <a:solidFill>
                <a:schemeClr val="dk1"/>
              </a:solidFill>
              <a:effectLst/>
              <a:latin typeface="+mn-lt"/>
              <a:ea typeface="+mn-ea"/>
              <a:cs typeface="+mn-cs"/>
            </a:rPr>
            <a:t>総合的に</a:t>
          </a:r>
          <a:r>
            <a:rPr kumimoji="1" lang="ja-JP" altLang="ja-JP" sz="1100" b="0" i="0" baseline="0">
              <a:solidFill>
                <a:schemeClr val="dk1"/>
              </a:solidFill>
              <a:effectLst/>
              <a:latin typeface="+mn-lt"/>
              <a:ea typeface="+mn-ea"/>
              <a:cs typeface="+mn-cs"/>
            </a:rPr>
            <a:t>進めていく必要がある。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一般廃棄物施設については、リサイクルセンターの処理ラインの新設に取り組んで</a:t>
          </a:r>
          <a:r>
            <a:rPr kumimoji="1" lang="ja-JP" altLang="en-US" sz="1100" b="0" i="0" baseline="0">
              <a:solidFill>
                <a:schemeClr val="dk1"/>
              </a:solidFill>
              <a:effectLst/>
              <a:latin typeface="+mn-lt"/>
              <a:ea typeface="+mn-ea"/>
              <a:cs typeface="+mn-cs"/>
            </a:rPr>
            <a:t>おり、その後は長寿命化計画により、基幹設備の更新を実施する予定である。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図書館】&#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131717</xdr:rowOff>
    </xdr:to>
    <xdr:cxnSp macro="">
      <xdr:nvCxnSpPr>
        <xdr:cNvPr id="77" name="直線コネクタ 76"/>
        <xdr:cNvCxnSpPr/>
      </xdr:nvCxnSpPr>
      <xdr:spPr>
        <a:xfrm>
          <a:off x="3797300" y="672846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41910</xdr:rowOff>
    </xdr:to>
    <xdr:cxnSp macro="">
      <xdr:nvCxnSpPr>
        <xdr:cNvPr id="79" name="直線コネクタ 78"/>
        <xdr:cNvCxnSpPr/>
      </xdr:nvCxnSpPr>
      <xdr:spPr>
        <a:xfrm>
          <a:off x="2908300" y="66876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54791</xdr:rowOff>
    </xdr:from>
    <xdr:to>
      <xdr:col>10</xdr:col>
      <xdr:colOff>165100</xdr:colOff>
      <xdr:row>38</xdr:row>
      <xdr:rowOff>156391</xdr:rowOff>
    </xdr:to>
    <xdr:sp macro="" textlink="">
      <xdr:nvSpPr>
        <xdr:cNvPr id="80" name="楕円 79"/>
        <xdr:cNvSpPr/>
      </xdr:nvSpPr>
      <xdr:spPr>
        <a:xfrm>
          <a:off x="1968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105591</xdr:rowOff>
    </xdr:from>
    <xdr:to>
      <xdr:col>15</xdr:col>
      <xdr:colOff>50800</xdr:colOff>
      <xdr:row>39</xdr:row>
      <xdr:rowOff>1088</xdr:rowOff>
    </xdr:to>
    <xdr:cxnSp macro="">
      <xdr:nvCxnSpPr>
        <xdr:cNvPr id="81" name="直線コネクタ 80"/>
        <xdr:cNvCxnSpPr/>
      </xdr:nvCxnSpPr>
      <xdr:spPr>
        <a:xfrm>
          <a:off x="2019300" y="662069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6" name="n_1mainValue【図書館】&#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7" name="n_2mainValue【図書館】&#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8" name="n_3mainValue【図書館】&#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127000</xdr:rowOff>
    </xdr:from>
    <xdr:to>
      <xdr:col>55</xdr:col>
      <xdr:colOff>50800</xdr:colOff>
      <xdr:row>41</xdr:row>
      <xdr:rowOff>57150</xdr:rowOff>
    </xdr:to>
    <xdr:sp macro="" textlink="">
      <xdr:nvSpPr>
        <xdr:cNvPr id="128" name="楕円 127"/>
        <xdr:cNvSpPr/>
      </xdr:nvSpPr>
      <xdr:spPr>
        <a:xfrm>
          <a:off x="104267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29" name="【図書館】&#10;一人当たり面積該当値テキスト"/>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19050</xdr:rowOff>
    </xdr:from>
    <xdr:to>
      <xdr:col>50</xdr:col>
      <xdr:colOff>165100</xdr:colOff>
      <xdr:row>41</xdr:row>
      <xdr:rowOff>120650</xdr:rowOff>
    </xdr:to>
    <xdr:sp macro="" textlink="">
      <xdr:nvSpPr>
        <xdr:cNvPr id="130" name="楕円 129"/>
        <xdr:cNvSpPr/>
      </xdr:nvSpPr>
      <xdr:spPr>
        <a:xfrm>
          <a:off x="9588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6350</xdr:rowOff>
    </xdr:from>
    <xdr:to>
      <xdr:col>55</xdr:col>
      <xdr:colOff>0</xdr:colOff>
      <xdr:row>41</xdr:row>
      <xdr:rowOff>69850</xdr:rowOff>
    </xdr:to>
    <xdr:cxnSp macro="">
      <xdr:nvCxnSpPr>
        <xdr:cNvPr id="131" name="直線コネクタ 130"/>
        <xdr:cNvCxnSpPr/>
      </xdr:nvCxnSpPr>
      <xdr:spPr>
        <a:xfrm flipV="1">
          <a:off x="9639300" y="703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19050</xdr:rowOff>
    </xdr:from>
    <xdr:to>
      <xdr:col>46</xdr:col>
      <xdr:colOff>38100</xdr:colOff>
      <xdr:row>41</xdr:row>
      <xdr:rowOff>120650</xdr:rowOff>
    </xdr:to>
    <xdr:sp macro="" textlink="">
      <xdr:nvSpPr>
        <xdr:cNvPr id="132" name="楕円 131"/>
        <xdr:cNvSpPr/>
      </xdr:nvSpPr>
      <xdr:spPr>
        <a:xfrm>
          <a:off x="8699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69850</xdr:rowOff>
    </xdr:from>
    <xdr:to>
      <xdr:col>50</xdr:col>
      <xdr:colOff>114300</xdr:colOff>
      <xdr:row>41</xdr:row>
      <xdr:rowOff>69850</xdr:rowOff>
    </xdr:to>
    <xdr:cxnSp macro="">
      <xdr:nvCxnSpPr>
        <xdr:cNvPr id="133" name="直線コネクタ 132"/>
        <xdr:cNvCxnSpPr/>
      </xdr:nvCxnSpPr>
      <xdr:spPr>
        <a:xfrm>
          <a:off x="87503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19050</xdr:rowOff>
    </xdr:from>
    <xdr:to>
      <xdr:col>41</xdr:col>
      <xdr:colOff>101600</xdr:colOff>
      <xdr:row>41</xdr:row>
      <xdr:rowOff>120650</xdr:rowOff>
    </xdr:to>
    <xdr:sp macro="" textlink="">
      <xdr:nvSpPr>
        <xdr:cNvPr id="134" name="楕円 133"/>
        <xdr:cNvSpPr/>
      </xdr:nvSpPr>
      <xdr:spPr>
        <a:xfrm>
          <a:off x="7810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69850</xdr:rowOff>
    </xdr:from>
    <xdr:to>
      <xdr:col>45</xdr:col>
      <xdr:colOff>177800</xdr:colOff>
      <xdr:row>41</xdr:row>
      <xdr:rowOff>69850</xdr:rowOff>
    </xdr:to>
    <xdr:cxnSp macro="">
      <xdr:nvCxnSpPr>
        <xdr:cNvPr id="135" name="直線コネクタ 134"/>
        <xdr:cNvCxnSpPr/>
      </xdr:nvCxnSpPr>
      <xdr:spPr>
        <a:xfrm>
          <a:off x="78613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111777</xdr:rowOff>
    </xdr:from>
    <xdr:ext cx="469744" cy="259045"/>
    <xdr:sp macro="" textlink="">
      <xdr:nvSpPr>
        <xdr:cNvPr id="140" name="n_1mainValue【図書館】&#10;一人当たり面積"/>
        <xdr:cNvSpPr txBox="1"/>
      </xdr:nvSpPr>
      <xdr:spPr>
        <a:xfrm>
          <a:off x="93917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111777</xdr:rowOff>
    </xdr:from>
    <xdr:ext cx="469744" cy="259045"/>
    <xdr:sp macro="" textlink="">
      <xdr:nvSpPr>
        <xdr:cNvPr id="141" name="n_2mainValue【図書館】&#10;一人当たり面積"/>
        <xdr:cNvSpPr txBox="1"/>
      </xdr:nvSpPr>
      <xdr:spPr>
        <a:xfrm>
          <a:off x="8515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111777</xdr:rowOff>
    </xdr:from>
    <xdr:ext cx="469744" cy="259045"/>
    <xdr:sp macro="" textlink="">
      <xdr:nvSpPr>
        <xdr:cNvPr id="142" name="n_3mainValue【図書館】&#10;一人当たり面積"/>
        <xdr:cNvSpPr txBox="1"/>
      </xdr:nvSpPr>
      <xdr:spPr>
        <a:xfrm>
          <a:off x="7626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3" name="楕円 182"/>
        <xdr:cNvSpPr/>
      </xdr:nvSpPr>
      <xdr:spPr>
        <a:xfrm>
          <a:off x="4584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4" name="【体育館・プール】&#10;有形固定資産減価償却率該当値テキスト"/>
        <xdr:cNvSpPr txBox="1"/>
      </xdr:nvSpPr>
      <xdr:spPr>
        <a:xfrm>
          <a:off x="4673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71120</xdr:rowOff>
    </xdr:from>
    <xdr:to>
      <xdr:col>20</xdr:col>
      <xdr:colOff>38100</xdr:colOff>
      <xdr:row>63</xdr:row>
      <xdr:rowOff>1270</xdr:rowOff>
    </xdr:to>
    <xdr:sp macro="" textlink="">
      <xdr:nvSpPr>
        <xdr:cNvPr id="185" name="楕円 184"/>
        <xdr:cNvSpPr/>
      </xdr:nvSpPr>
      <xdr:spPr>
        <a:xfrm>
          <a:off x="3746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118110</xdr:rowOff>
    </xdr:from>
    <xdr:to>
      <xdr:col>24</xdr:col>
      <xdr:colOff>63500</xdr:colOff>
      <xdr:row>62</xdr:row>
      <xdr:rowOff>121920</xdr:rowOff>
    </xdr:to>
    <xdr:cxnSp macro="">
      <xdr:nvCxnSpPr>
        <xdr:cNvPr id="186" name="直線コネクタ 185"/>
        <xdr:cNvCxnSpPr/>
      </xdr:nvCxnSpPr>
      <xdr:spPr>
        <a:xfrm flipV="1">
          <a:off x="3797300" y="1074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87" name="楕円 186"/>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81915</xdr:rowOff>
    </xdr:from>
    <xdr:to>
      <xdr:col>19</xdr:col>
      <xdr:colOff>177800</xdr:colOff>
      <xdr:row>62</xdr:row>
      <xdr:rowOff>121920</xdr:rowOff>
    </xdr:to>
    <xdr:cxnSp macro="">
      <xdr:nvCxnSpPr>
        <xdr:cNvPr id="188" name="直線コネクタ 187"/>
        <xdr:cNvCxnSpPr/>
      </xdr:nvCxnSpPr>
      <xdr:spPr>
        <a:xfrm>
          <a:off x="2908300" y="10711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89" name="楕円 188"/>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81915</xdr:rowOff>
    </xdr:to>
    <xdr:cxnSp macro="">
      <xdr:nvCxnSpPr>
        <xdr:cNvPr id="190" name="直線コネクタ 189"/>
        <xdr:cNvCxnSpPr/>
      </xdr:nvCxnSpPr>
      <xdr:spPr>
        <a:xfrm>
          <a:off x="2019300" y="10675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163847</xdr:rowOff>
    </xdr:from>
    <xdr:ext cx="405111" cy="259045"/>
    <xdr:sp macro="" textlink="">
      <xdr:nvSpPr>
        <xdr:cNvPr id="195" name="n_1mainValue【体育館・プール】&#10;有形固定資産減価償却率"/>
        <xdr:cNvSpPr txBox="1"/>
      </xdr:nvSpPr>
      <xdr:spPr>
        <a:xfrm>
          <a:off x="3582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196" name="n_2mainValue【体育館・プール】&#10;有形固定資産減価償却率"/>
        <xdr:cNvSpPr txBox="1"/>
      </xdr:nvSpPr>
      <xdr:spPr>
        <a:xfrm>
          <a:off x="2705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97" name="n_3mainValue【体育館・プール】&#10;有形固定資産減価償却率"/>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37" name="楕円 236"/>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25417</xdr:rowOff>
    </xdr:from>
    <xdr:ext cx="469744" cy="259045"/>
    <xdr:sp macro="" textlink="">
      <xdr:nvSpPr>
        <xdr:cNvPr id="238" name="【体育館・プール】&#10;一人当たり面積該当値テキスト"/>
        <xdr:cNvSpPr txBox="1"/>
      </xdr:nvSpPr>
      <xdr:spPr>
        <a:xfrm>
          <a:off x="10515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10160</xdr:rowOff>
    </xdr:from>
    <xdr:to>
      <xdr:col>50</xdr:col>
      <xdr:colOff>165100</xdr:colOff>
      <xdr:row>61</xdr:row>
      <xdr:rowOff>111760</xdr:rowOff>
    </xdr:to>
    <xdr:sp macro="" textlink="">
      <xdr:nvSpPr>
        <xdr:cNvPr id="239" name="楕円 238"/>
        <xdr:cNvSpPr/>
      </xdr:nvSpPr>
      <xdr:spPr>
        <a:xfrm>
          <a:off x="958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61</xdr:row>
      <xdr:rowOff>60960</xdr:rowOff>
    </xdr:to>
    <xdr:cxnSp macro="">
      <xdr:nvCxnSpPr>
        <xdr:cNvPr id="240" name="直線コネクタ 239"/>
        <xdr:cNvCxnSpPr/>
      </xdr:nvCxnSpPr>
      <xdr:spPr>
        <a:xfrm flipV="1">
          <a:off x="9639300" y="10511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41" name="楕円 240"/>
        <xdr:cNvSpPr/>
      </xdr:nvSpPr>
      <xdr:spPr>
        <a:xfrm>
          <a:off x="8699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60960</xdr:rowOff>
    </xdr:from>
    <xdr:to>
      <xdr:col>50</xdr:col>
      <xdr:colOff>114300</xdr:colOff>
      <xdr:row>61</xdr:row>
      <xdr:rowOff>64770</xdr:rowOff>
    </xdr:to>
    <xdr:cxnSp macro="">
      <xdr:nvCxnSpPr>
        <xdr:cNvPr id="242" name="直線コネクタ 241"/>
        <xdr:cNvCxnSpPr/>
      </xdr:nvCxnSpPr>
      <xdr:spPr>
        <a:xfrm flipV="1">
          <a:off x="8750300" y="1051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xdr:rowOff>
    </xdr:from>
    <xdr:to>
      <xdr:col>41</xdr:col>
      <xdr:colOff>101600</xdr:colOff>
      <xdr:row>61</xdr:row>
      <xdr:rowOff>115570</xdr:rowOff>
    </xdr:to>
    <xdr:sp macro="" textlink="">
      <xdr:nvSpPr>
        <xdr:cNvPr id="243" name="楕円 242"/>
        <xdr:cNvSpPr/>
      </xdr:nvSpPr>
      <xdr:spPr>
        <a:xfrm>
          <a:off x="781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64770</xdr:rowOff>
    </xdr:from>
    <xdr:to>
      <xdr:col>45</xdr:col>
      <xdr:colOff>177800</xdr:colOff>
      <xdr:row>61</xdr:row>
      <xdr:rowOff>64770</xdr:rowOff>
    </xdr:to>
    <xdr:cxnSp macro="">
      <xdr:nvCxnSpPr>
        <xdr:cNvPr id="244" name="直線コネクタ 243"/>
        <xdr:cNvCxnSpPr/>
      </xdr:nvCxnSpPr>
      <xdr:spPr>
        <a:xfrm>
          <a:off x="7861300" y="1052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45"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46"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47"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128287</xdr:rowOff>
    </xdr:from>
    <xdr:ext cx="469744" cy="259045"/>
    <xdr:sp macro="" textlink="">
      <xdr:nvSpPr>
        <xdr:cNvPr id="249" name="n_1main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0" name="n_2main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1" name="n_3main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156463</xdr:rowOff>
    </xdr:from>
    <xdr:to>
      <xdr:col>24</xdr:col>
      <xdr:colOff>114300</xdr:colOff>
      <xdr:row>84</xdr:row>
      <xdr:rowOff>86613</xdr:rowOff>
    </xdr:to>
    <xdr:sp macro="" textlink="">
      <xdr:nvSpPr>
        <xdr:cNvPr id="290" name="楕円 289"/>
        <xdr:cNvSpPr/>
      </xdr:nvSpPr>
      <xdr:spPr>
        <a:xfrm>
          <a:off x="4584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134890</xdr:rowOff>
    </xdr:from>
    <xdr:ext cx="405111" cy="259045"/>
    <xdr:sp macro="" textlink="">
      <xdr:nvSpPr>
        <xdr:cNvPr id="291" name="【福祉施設】&#10;有形固定資産減価償却率該当値テキスト"/>
        <xdr:cNvSpPr txBox="1"/>
      </xdr:nvSpPr>
      <xdr:spPr>
        <a:xfrm>
          <a:off x="4673600"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81026</xdr:rowOff>
    </xdr:from>
    <xdr:to>
      <xdr:col>20</xdr:col>
      <xdr:colOff>38100</xdr:colOff>
      <xdr:row>84</xdr:row>
      <xdr:rowOff>11176</xdr:rowOff>
    </xdr:to>
    <xdr:sp macro="" textlink="">
      <xdr:nvSpPr>
        <xdr:cNvPr id="292" name="楕円 291"/>
        <xdr:cNvSpPr/>
      </xdr:nvSpPr>
      <xdr:spPr>
        <a:xfrm>
          <a:off x="3746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131826</xdr:rowOff>
    </xdr:from>
    <xdr:to>
      <xdr:col>24</xdr:col>
      <xdr:colOff>63500</xdr:colOff>
      <xdr:row>84</xdr:row>
      <xdr:rowOff>35813</xdr:rowOff>
    </xdr:to>
    <xdr:cxnSp macro="">
      <xdr:nvCxnSpPr>
        <xdr:cNvPr id="293" name="直線コネクタ 292"/>
        <xdr:cNvCxnSpPr/>
      </xdr:nvCxnSpPr>
      <xdr:spPr>
        <a:xfrm>
          <a:off x="3797300" y="14362176"/>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62737</xdr:rowOff>
    </xdr:from>
    <xdr:to>
      <xdr:col>15</xdr:col>
      <xdr:colOff>101600</xdr:colOff>
      <xdr:row>83</xdr:row>
      <xdr:rowOff>164337</xdr:rowOff>
    </xdr:to>
    <xdr:sp macro="" textlink="">
      <xdr:nvSpPr>
        <xdr:cNvPr id="294" name="楕円 293"/>
        <xdr:cNvSpPr/>
      </xdr:nvSpPr>
      <xdr:spPr>
        <a:xfrm>
          <a:off x="2857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113537</xdr:rowOff>
    </xdr:from>
    <xdr:to>
      <xdr:col>19</xdr:col>
      <xdr:colOff>177800</xdr:colOff>
      <xdr:row>83</xdr:row>
      <xdr:rowOff>131826</xdr:rowOff>
    </xdr:to>
    <xdr:cxnSp macro="">
      <xdr:nvCxnSpPr>
        <xdr:cNvPr id="295" name="直線コネクタ 294"/>
        <xdr:cNvCxnSpPr/>
      </xdr:nvCxnSpPr>
      <xdr:spPr>
        <a:xfrm>
          <a:off x="2908300" y="1434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6" name="楕円 295"/>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113537</xdr:rowOff>
    </xdr:to>
    <xdr:cxnSp macro="">
      <xdr:nvCxnSpPr>
        <xdr:cNvPr id="297" name="直線コネクタ 296"/>
        <xdr:cNvCxnSpPr/>
      </xdr:nvCxnSpPr>
      <xdr:spPr>
        <a:xfrm>
          <a:off x="2019300" y="143256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0"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2303</xdr:rowOff>
    </xdr:from>
    <xdr:ext cx="405111" cy="259045"/>
    <xdr:sp macro="" textlink="">
      <xdr:nvSpPr>
        <xdr:cNvPr id="302" name="n_1mainValue【福祉施設】&#10;有形固定資産減価償却率"/>
        <xdr:cNvSpPr txBox="1"/>
      </xdr:nvSpPr>
      <xdr:spPr>
        <a:xfrm>
          <a:off x="35820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155464</xdr:rowOff>
    </xdr:from>
    <xdr:ext cx="405111" cy="259045"/>
    <xdr:sp macro="" textlink="">
      <xdr:nvSpPr>
        <xdr:cNvPr id="303" name="n_2mainValue【福祉施設】&#10;有形固定資産減価償却率"/>
        <xdr:cNvSpPr txBox="1"/>
      </xdr:nvSpPr>
      <xdr:spPr>
        <a:xfrm>
          <a:off x="2705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04" name="n_3mainValue【福祉施設】&#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146050</xdr:rowOff>
    </xdr:from>
    <xdr:to>
      <xdr:col>55</xdr:col>
      <xdr:colOff>50800</xdr:colOff>
      <xdr:row>80</xdr:row>
      <xdr:rowOff>76200</xdr:rowOff>
    </xdr:to>
    <xdr:sp macro="" textlink="">
      <xdr:nvSpPr>
        <xdr:cNvPr id="344" name="楕円 343"/>
        <xdr:cNvSpPr/>
      </xdr:nvSpPr>
      <xdr:spPr>
        <a:xfrm>
          <a:off x="104267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168927</xdr:rowOff>
    </xdr:from>
    <xdr:ext cx="469744" cy="259045"/>
    <xdr:sp macro="" textlink="">
      <xdr:nvSpPr>
        <xdr:cNvPr id="345" name="【福祉施設】&#10;一人当たり面積該当値テキスト"/>
        <xdr:cNvSpPr txBox="1"/>
      </xdr:nvSpPr>
      <xdr:spPr>
        <a:xfrm>
          <a:off x="10515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31750</xdr:rowOff>
    </xdr:from>
    <xdr:to>
      <xdr:col>50</xdr:col>
      <xdr:colOff>165100</xdr:colOff>
      <xdr:row>79</xdr:row>
      <xdr:rowOff>133350</xdr:rowOff>
    </xdr:to>
    <xdr:sp macro="" textlink="">
      <xdr:nvSpPr>
        <xdr:cNvPr id="346" name="楕円 345"/>
        <xdr:cNvSpPr/>
      </xdr:nvSpPr>
      <xdr:spPr>
        <a:xfrm>
          <a:off x="9588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82550</xdr:rowOff>
    </xdr:from>
    <xdr:to>
      <xdr:col>55</xdr:col>
      <xdr:colOff>0</xdr:colOff>
      <xdr:row>80</xdr:row>
      <xdr:rowOff>25400</xdr:rowOff>
    </xdr:to>
    <xdr:cxnSp macro="">
      <xdr:nvCxnSpPr>
        <xdr:cNvPr id="347" name="直線コネクタ 346"/>
        <xdr:cNvCxnSpPr/>
      </xdr:nvCxnSpPr>
      <xdr:spPr>
        <a:xfrm>
          <a:off x="9639300" y="13627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48" name="楕円 347"/>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82550</xdr:rowOff>
    </xdr:from>
    <xdr:to>
      <xdr:col>50</xdr:col>
      <xdr:colOff>114300</xdr:colOff>
      <xdr:row>79</xdr:row>
      <xdr:rowOff>95250</xdr:rowOff>
    </xdr:to>
    <xdr:cxnSp macro="">
      <xdr:nvCxnSpPr>
        <xdr:cNvPr id="349" name="直線コネクタ 348"/>
        <xdr:cNvCxnSpPr/>
      </xdr:nvCxnSpPr>
      <xdr:spPr>
        <a:xfrm flipV="1">
          <a:off x="8750300" y="1362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50" name="楕円 349"/>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95250</xdr:rowOff>
    </xdr:to>
    <xdr:cxnSp macro="">
      <xdr:nvCxnSpPr>
        <xdr:cNvPr id="351" name="直線コネクタ 350"/>
        <xdr:cNvCxnSpPr/>
      </xdr:nvCxnSpPr>
      <xdr:spPr>
        <a:xfrm>
          <a:off x="7861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52"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4"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149877</xdr:rowOff>
    </xdr:from>
    <xdr:ext cx="469744" cy="259045"/>
    <xdr:sp macro="" textlink="">
      <xdr:nvSpPr>
        <xdr:cNvPr id="356" name="n_1mainValue【福祉施設】&#10;一人当たり面積"/>
        <xdr:cNvSpPr txBox="1"/>
      </xdr:nvSpPr>
      <xdr:spPr>
        <a:xfrm>
          <a:off x="93917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57"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358" name="n_3mainValue【福祉施設】&#10;一人当たり面積"/>
        <xdr:cNvSpPr txBox="1"/>
      </xdr:nvSpPr>
      <xdr:spPr>
        <a:xfrm>
          <a:off x="7626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8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400" name="楕円 399"/>
        <xdr:cNvSpPr/>
      </xdr:nvSpPr>
      <xdr:spPr>
        <a:xfrm>
          <a:off x="4584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141350</xdr:rowOff>
    </xdr:from>
    <xdr:ext cx="405111" cy="259045"/>
    <xdr:sp macro="" textlink="">
      <xdr:nvSpPr>
        <xdr:cNvPr id="401" name="【市民会館】&#10;有形固定資産減価償却率該当値テキスト"/>
        <xdr:cNvSpPr txBox="1"/>
      </xdr:nvSpPr>
      <xdr:spPr>
        <a:xfrm>
          <a:off x="4673600" y="1762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142966</xdr:rowOff>
    </xdr:from>
    <xdr:to>
      <xdr:col>20</xdr:col>
      <xdr:colOff>38100</xdr:colOff>
      <xdr:row>104</xdr:row>
      <xdr:rowOff>73116</xdr:rowOff>
    </xdr:to>
    <xdr:sp macro="" textlink="">
      <xdr:nvSpPr>
        <xdr:cNvPr id="402" name="楕円 401"/>
        <xdr:cNvSpPr/>
      </xdr:nvSpPr>
      <xdr:spPr>
        <a:xfrm>
          <a:off x="3746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22316</xdr:rowOff>
    </xdr:to>
    <xdr:cxnSp macro="">
      <xdr:nvCxnSpPr>
        <xdr:cNvPr id="403" name="直線コネクタ 402"/>
        <xdr:cNvCxnSpPr/>
      </xdr:nvCxnSpPr>
      <xdr:spPr>
        <a:xfrm flipV="1">
          <a:off x="3797300" y="178286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111942</xdr:rowOff>
    </xdr:from>
    <xdr:to>
      <xdr:col>15</xdr:col>
      <xdr:colOff>101600</xdr:colOff>
      <xdr:row>107</xdr:row>
      <xdr:rowOff>42092</xdr:rowOff>
    </xdr:to>
    <xdr:sp macro="" textlink="">
      <xdr:nvSpPr>
        <xdr:cNvPr id="404" name="楕円 403"/>
        <xdr:cNvSpPr/>
      </xdr:nvSpPr>
      <xdr:spPr>
        <a:xfrm>
          <a:off x="2857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22316</xdr:rowOff>
    </xdr:from>
    <xdr:to>
      <xdr:col>19</xdr:col>
      <xdr:colOff>177800</xdr:colOff>
      <xdr:row>106</xdr:row>
      <xdr:rowOff>162742</xdr:rowOff>
    </xdr:to>
    <xdr:cxnSp macro="">
      <xdr:nvCxnSpPr>
        <xdr:cNvPr id="405" name="直線コネクタ 404"/>
        <xdr:cNvCxnSpPr/>
      </xdr:nvCxnSpPr>
      <xdr:spPr>
        <a:xfrm flipV="1">
          <a:off x="2908300" y="17853116"/>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123371</xdr:rowOff>
    </xdr:from>
    <xdr:to>
      <xdr:col>10</xdr:col>
      <xdr:colOff>165100</xdr:colOff>
      <xdr:row>107</xdr:row>
      <xdr:rowOff>53521</xdr:rowOff>
    </xdr:to>
    <xdr:sp macro="" textlink="">
      <xdr:nvSpPr>
        <xdr:cNvPr id="406" name="楕円 405"/>
        <xdr:cNvSpPr/>
      </xdr:nvSpPr>
      <xdr:spPr>
        <a:xfrm>
          <a:off x="196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162742</xdr:rowOff>
    </xdr:from>
    <xdr:to>
      <xdr:col>15</xdr:col>
      <xdr:colOff>50800</xdr:colOff>
      <xdr:row>107</xdr:row>
      <xdr:rowOff>2721</xdr:rowOff>
    </xdr:to>
    <xdr:cxnSp macro="">
      <xdr:nvCxnSpPr>
        <xdr:cNvPr id="407" name="直線コネクタ 406"/>
        <xdr:cNvCxnSpPr/>
      </xdr:nvCxnSpPr>
      <xdr:spPr>
        <a:xfrm flipV="1">
          <a:off x="2019300" y="183364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89643</xdr:rowOff>
    </xdr:from>
    <xdr:ext cx="405111" cy="259045"/>
    <xdr:sp macro="" textlink="">
      <xdr:nvSpPr>
        <xdr:cNvPr id="412" name="n_1main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33219</xdr:rowOff>
    </xdr:from>
    <xdr:ext cx="405111" cy="259045"/>
    <xdr:sp macro="" textlink="">
      <xdr:nvSpPr>
        <xdr:cNvPr id="413" name="n_2mainValue【市民会館】&#10;有形固定資産減価償却率"/>
        <xdr:cNvSpPr txBox="1"/>
      </xdr:nvSpPr>
      <xdr:spPr>
        <a:xfrm>
          <a:off x="2705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44648</xdr:rowOff>
    </xdr:from>
    <xdr:ext cx="405111" cy="259045"/>
    <xdr:sp macro="" textlink="">
      <xdr:nvSpPr>
        <xdr:cNvPr id="414" name="n_3mainValue【市民会館】&#10;有形固定資産減価償却率"/>
        <xdr:cNvSpPr txBox="1"/>
      </xdr:nvSpPr>
      <xdr:spPr>
        <a:xfrm>
          <a:off x="1816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452" name="楕円 451"/>
        <xdr:cNvSpPr/>
      </xdr:nvSpPr>
      <xdr:spPr>
        <a:xfrm>
          <a:off x="10426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156990</xdr:rowOff>
    </xdr:from>
    <xdr:ext cx="469744" cy="259045"/>
    <xdr:sp macro="" textlink="">
      <xdr:nvSpPr>
        <xdr:cNvPr id="453" name="【市民会館】&#10;一人当たり面積該当値テキスト"/>
        <xdr:cNvSpPr txBox="1"/>
      </xdr:nvSpPr>
      <xdr:spPr>
        <a:xfrm>
          <a:off x="10515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123698</xdr:rowOff>
    </xdr:from>
    <xdr:to>
      <xdr:col>50</xdr:col>
      <xdr:colOff>165100</xdr:colOff>
      <xdr:row>106</xdr:row>
      <xdr:rowOff>53848</xdr:rowOff>
    </xdr:to>
    <xdr:sp macro="" textlink="">
      <xdr:nvSpPr>
        <xdr:cNvPr id="454" name="楕円 453"/>
        <xdr:cNvSpPr/>
      </xdr:nvSpPr>
      <xdr:spPr>
        <a:xfrm>
          <a:off x="9588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xdr:rowOff>
    </xdr:from>
    <xdr:to>
      <xdr:col>55</xdr:col>
      <xdr:colOff>0</xdr:colOff>
      <xdr:row>106</xdr:row>
      <xdr:rowOff>57913</xdr:rowOff>
    </xdr:to>
    <xdr:cxnSp macro="">
      <xdr:nvCxnSpPr>
        <xdr:cNvPr id="455" name="直線コネクタ 454"/>
        <xdr:cNvCxnSpPr/>
      </xdr:nvCxnSpPr>
      <xdr:spPr>
        <a:xfrm>
          <a:off x="9639300" y="181767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56" name="楕円 455"/>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xdr:rowOff>
    </xdr:from>
    <xdr:to>
      <xdr:col>50</xdr:col>
      <xdr:colOff>114300</xdr:colOff>
      <xdr:row>106</xdr:row>
      <xdr:rowOff>112776</xdr:rowOff>
    </xdr:to>
    <xdr:cxnSp macro="">
      <xdr:nvCxnSpPr>
        <xdr:cNvPr id="457" name="直線コネクタ 456"/>
        <xdr:cNvCxnSpPr/>
      </xdr:nvCxnSpPr>
      <xdr:spPr>
        <a:xfrm flipV="1">
          <a:off x="8750300" y="18176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123698</xdr:rowOff>
    </xdr:from>
    <xdr:to>
      <xdr:col>41</xdr:col>
      <xdr:colOff>101600</xdr:colOff>
      <xdr:row>106</xdr:row>
      <xdr:rowOff>53848</xdr:rowOff>
    </xdr:to>
    <xdr:sp macro="" textlink="">
      <xdr:nvSpPr>
        <xdr:cNvPr id="458" name="楕円 457"/>
        <xdr:cNvSpPr/>
      </xdr:nvSpPr>
      <xdr:spPr>
        <a:xfrm>
          <a:off x="781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xdr:rowOff>
    </xdr:from>
    <xdr:to>
      <xdr:col>45</xdr:col>
      <xdr:colOff>177800</xdr:colOff>
      <xdr:row>106</xdr:row>
      <xdr:rowOff>112776</xdr:rowOff>
    </xdr:to>
    <xdr:cxnSp macro="">
      <xdr:nvCxnSpPr>
        <xdr:cNvPr id="459" name="直線コネクタ 458"/>
        <xdr:cNvCxnSpPr/>
      </xdr:nvCxnSpPr>
      <xdr:spPr>
        <a:xfrm>
          <a:off x="7861300" y="18176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2"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44975</xdr:rowOff>
    </xdr:from>
    <xdr:ext cx="469744" cy="259045"/>
    <xdr:sp macro="" textlink="">
      <xdr:nvSpPr>
        <xdr:cNvPr id="464" name="n_1main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65" name="n_2mainValue【市民会館】&#10;一人当たり面積"/>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44975</xdr:rowOff>
    </xdr:from>
    <xdr:ext cx="469744" cy="259045"/>
    <xdr:sp macro="" textlink="">
      <xdr:nvSpPr>
        <xdr:cNvPr id="466" name="n_3mainValue【市民会館】&#10;一人当たり面積"/>
        <xdr:cNvSpPr txBox="1"/>
      </xdr:nvSpPr>
      <xdr:spPr>
        <a:xfrm>
          <a:off x="7626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97"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508" name="楕円 507"/>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509" name="【一般廃棄物処理施設】&#10;有形固定資産減価償却率該当値テキスト"/>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35197</xdr:rowOff>
    </xdr:from>
    <xdr:to>
      <xdr:col>81</xdr:col>
      <xdr:colOff>101600</xdr:colOff>
      <xdr:row>40</xdr:row>
      <xdr:rowOff>136797</xdr:rowOff>
    </xdr:to>
    <xdr:sp macro="" textlink="">
      <xdr:nvSpPr>
        <xdr:cNvPr id="510" name="楕円 509"/>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81099</xdr:rowOff>
    </xdr:from>
    <xdr:to>
      <xdr:col>85</xdr:col>
      <xdr:colOff>127000</xdr:colOff>
      <xdr:row>40</xdr:row>
      <xdr:rowOff>85997</xdr:rowOff>
    </xdr:to>
    <xdr:cxnSp macro="">
      <xdr:nvCxnSpPr>
        <xdr:cNvPr id="511" name="直線コネクタ 510"/>
        <xdr:cNvCxnSpPr/>
      </xdr:nvCxnSpPr>
      <xdr:spPr>
        <a:xfrm flipV="1">
          <a:off x="15481300" y="693909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512" name="楕円 511"/>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95794</xdr:rowOff>
    </xdr:to>
    <xdr:cxnSp macro="">
      <xdr:nvCxnSpPr>
        <xdr:cNvPr id="513" name="直線コネクタ 512"/>
        <xdr:cNvCxnSpPr/>
      </xdr:nvCxnSpPr>
      <xdr:spPr>
        <a:xfrm flipV="1">
          <a:off x="14592300" y="69439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22134</xdr:rowOff>
    </xdr:from>
    <xdr:to>
      <xdr:col>72</xdr:col>
      <xdr:colOff>38100</xdr:colOff>
      <xdr:row>40</xdr:row>
      <xdr:rowOff>123734</xdr:rowOff>
    </xdr:to>
    <xdr:sp macro="" textlink="">
      <xdr:nvSpPr>
        <xdr:cNvPr id="514" name="楕円 513"/>
        <xdr:cNvSpPr/>
      </xdr:nvSpPr>
      <xdr:spPr>
        <a:xfrm>
          <a:off x="13652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72934</xdr:rowOff>
    </xdr:from>
    <xdr:to>
      <xdr:col>76</xdr:col>
      <xdr:colOff>114300</xdr:colOff>
      <xdr:row>40</xdr:row>
      <xdr:rowOff>95794</xdr:rowOff>
    </xdr:to>
    <xdr:cxnSp macro="">
      <xdr:nvCxnSpPr>
        <xdr:cNvPr id="515" name="直線コネクタ 514"/>
        <xdr:cNvCxnSpPr/>
      </xdr:nvCxnSpPr>
      <xdr:spPr>
        <a:xfrm>
          <a:off x="13703300" y="69309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6"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127924</xdr:rowOff>
    </xdr:from>
    <xdr:ext cx="405111" cy="259045"/>
    <xdr:sp macro="" textlink="">
      <xdr:nvSpPr>
        <xdr:cNvPr id="520" name="n_1mainValue【一般廃棄物処理施設】&#10;有形固定資産減価償却率"/>
        <xdr:cNvSpPr txBox="1"/>
      </xdr:nvSpPr>
      <xdr:spPr>
        <a:xfrm>
          <a:off x="15266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521" name="n_2mainValue【一般廃棄物処理施設】&#10;有形固定資産減価償却率"/>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114861</xdr:rowOff>
    </xdr:from>
    <xdr:ext cx="405111" cy="259045"/>
    <xdr:sp macro="" textlink="">
      <xdr:nvSpPr>
        <xdr:cNvPr id="522" name="n_3mainValue【一般廃棄物処理施設】&#10;有形固定資産減価償却率"/>
        <xdr:cNvSpPr txBox="1"/>
      </xdr:nvSpPr>
      <xdr:spPr>
        <a:xfrm>
          <a:off x="13500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9"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130456</xdr:rowOff>
    </xdr:from>
    <xdr:to>
      <xdr:col>116</xdr:col>
      <xdr:colOff>114300</xdr:colOff>
      <xdr:row>37</xdr:row>
      <xdr:rowOff>60606</xdr:rowOff>
    </xdr:to>
    <xdr:sp macro="" textlink="">
      <xdr:nvSpPr>
        <xdr:cNvPr id="560" name="楕円 559"/>
        <xdr:cNvSpPr/>
      </xdr:nvSpPr>
      <xdr:spPr>
        <a:xfrm>
          <a:off x="22110700" y="63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153333</xdr:rowOff>
    </xdr:from>
    <xdr:ext cx="599010" cy="259045"/>
    <xdr:sp macro="" textlink="">
      <xdr:nvSpPr>
        <xdr:cNvPr id="561" name="【一般廃棄物処理施設】&#10;一人当たり有形固定資産（償却資産）額該当値テキスト"/>
        <xdr:cNvSpPr txBox="1"/>
      </xdr:nvSpPr>
      <xdr:spPr>
        <a:xfrm>
          <a:off x="22199600" y="615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146046</xdr:rowOff>
    </xdr:from>
    <xdr:to>
      <xdr:col>112</xdr:col>
      <xdr:colOff>38100</xdr:colOff>
      <xdr:row>37</xdr:row>
      <xdr:rowOff>76196</xdr:rowOff>
    </xdr:to>
    <xdr:sp macro="" textlink="">
      <xdr:nvSpPr>
        <xdr:cNvPr id="562" name="楕円 561"/>
        <xdr:cNvSpPr/>
      </xdr:nvSpPr>
      <xdr:spPr>
        <a:xfrm>
          <a:off x="21272500" y="63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9806</xdr:rowOff>
    </xdr:from>
    <xdr:to>
      <xdr:col>116</xdr:col>
      <xdr:colOff>63500</xdr:colOff>
      <xdr:row>37</xdr:row>
      <xdr:rowOff>25396</xdr:rowOff>
    </xdr:to>
    <xdr:cxnSp macro="">
      <xdr:nvCxnSpPr>
        <xdr:cNvPr id="563" name="直線コネクタ 562"/>
        <xdr:cNvCxnSpPr/>
      </xdr:nvCxnSpPr>
      <xdr:spPr>
        <a:xfrm flipV="1">
          <a:off x="21323300" y="6353456"/>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5910</xdr:rowOff>
    </xdr:from>
    <xdr:to>
      <xdr:col>107</xdr:col>
      <xdr:colOff>101600</xdr:colOff>
      <xdr:row>37</xdr:row>
      <xdr:rowOff>107510</xdr:rowOff>
    </xdr:to>
    <xdr:sp macro="" textlink="">
      <xdr:nvSpPr>
        <xdr:cNvPr id="564" name="楕円 563"/>
        <xdr:cNvSpPr/>
      </xdr:nvSpPr>
      <xdr:spPr>
        <a:xfrm>
          <a:off x="20383500" y="63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25396</xdr:rowOff>
    </xdr:from>
    <xdr:to>
      <xdr:col>111</xdr:col>
      <xdr:colOff>177800</xdr:colOff>
      <xdr:row>37</xdr:row>
      <xdr:rowOff>56710</xdr:rowOff>
    </xdr:to>
    <xdr:cxnSp macro="">
      <xdr:nvCxnSpPr>
        <xdr:cNvPr id="565" name="直線コネクタ 564"/>
        <xdr:cNvCxnSpPr/>
      </xdr:nvCxnSpPr>
      <xdr:spPr>
        <a:xfrm flipV="1">
          <a:off x="20434300" y="6369046"/>
          <a:ext cx="8890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10258</xdr:rowOff>
    </xdr:from>
    <xdr:to>
      <xdr:col>102</xdr:col>
      <xdr:colOff>165100</xdr:colOff>
      <xdr:row>37</xdr:row>
      <xdr:rowOff>111858</xdr:rowOff>
    </xdr:to>
    <xdr:sp macro="" textlink="">
      <xdr:nvSpPr>
        <xdr:cNvPr id="566" name="楕円 565"/>
        <xdr:cNvSpPr/>
      </xdr:nvSpPr>
      <xdr:spPr>
        <a:xfrm>
          <a:off x="19494500" y="63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56710</xdr:rowOff>
    </xdr:from>
    <xdr:to>
      <xdr:col>107</xdr:col>
      <xdr:colOff>50800</xdr:colOff>
      <xdr:row>37</xdr:row>
      <xdr:rowOff>61058</xdr:rowOff>
    </xdr:to>
    <xdr:cxnSp macro="">
      <xdr:nvCxnSpPr>
        <xdr:cNvPr id="567" name="直線コネクタ 566"/>
        <xdr:cNvCxnSpPr/>
      </xdr:nvCxnSpPr>
      <xdr:spPr>
        <a:xfrm flipV="1">
          <a:off x="19545300" y="6400360"/>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68" name="n_1aveValue【一般廃棄物処理施設】&#10;一人当たり有形固定資産（償却資産）額"/>
        <xdr:cNvSpPr txBox="1"/>
      </xdr:nvSpPr>
      <xdr:spPr>
        <a:xfrm>
          <a:off x="21043411" y="68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69"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70"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92723</xdr:rowOff>
    </xdr:from>
    <xdr:ext cx="599010" cy="259045"/>
    <xdr:sp macro="" textlink="">
      <xdr:nvSpPr>
        <xdr:cNvPr id="572" name="n_1mainValue【一般廃棄物処理施設】&#10;一人当たり有形固定資産（償却資産）額"/>
        <xdr:cNvSpPr txBox="1"/>
      </xdr:nvSpPr>
      <xdr:spPr>
        <a:xfrm>
          <a:off x="21011095" y="60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124037</xdr:rowOff>
    </xdr:from>
    <xdr:ext cx="599010" cy="259045"/>
    <xdr:sp macro="" textlink="">
      <xdr:nvSpPr>
        <xdr:cNvPr id="573" name="n_2mainValue【一般廃棄物処理施設】&#10;一人当たり有形固定資産（償却資産）額"/>
        <xdr:cNvSpPr txBox="1"/>
      </xdr:nvSpPr>
      <xdr:spPr>
        <a:xfrm>
          <a:off x="20134795" y="61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128385</xdr:rowOff>
    </xdr:from>
    <xdr:ext cx="599010" cy="259045"/>
    <xdr:sp macro="" textlink="">
      <xdr:nvSpPr>
        <xdr:cNvPr id="574" name="n_3mainValue【一般廃棄物処理施設】&#10;一人当たり有形固定資産（償却資産）額"/>
        <xdr:cNvSpPr txBox="1"/>
      </xdr:nvSpPr>
      <xdr:spPr>
        <a:xfrm>
          <a:off x="19245795" y="612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3" name="正方形/長方形 5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4" name="正方形/長方形 5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5" name="正方形/長方形 5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6" name="正方形/長方形 5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7" name="正方形/長方形 5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8" name="正方形/長方形 5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9" name="正方形/長方形 5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0" name="正方形/長方形 5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15" name="直線コネクタ 614"/>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16"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17" name="直線コネクタ 616"/>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18"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19" name="直線コネクタ 618"/>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620"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21" name="フローチャート: 判断 620"/>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22" name="フローチャート: 判断 62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23" name="フローチャート: 判断 622"/>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24" name="フローチャート: 判断 623"/>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25" name="フローチャート: 判断 624"/>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31" name="楕円 630"/>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632" name="【消防施設】&#10;有形固定資産減価償却率該当値テキスト"/>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633" name="楕円 632"/>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106680</xdr:rowOff>
    </xdr:to>
    <xdr:cxnSp macro="">
      <xdr:nvCxnSpPr>
        <xdr:cNvPr id="634" name="直線コネクタ 633"/>
        <xdr:cNvCxnSpPr/>
      </xdr:nvCxnSpPr>
      <xdr:spPr>
        <a:xfrm>
          <a:off x="15481300" y="14135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35" name="楕円 634"/>
        <xdr:cNvSpPr/>
      </xdr:nvSpPr>
      <xdr:spPr>
        <a:xfrm>
          <a:off x="14541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82</xdr:row>
      <xdr:rowOff>76200</xdr:rowOff>
    </xdr:to>
    <xdr:cxnSp macro="">
      <xdr:nvCxnSpPr>
        <xdr:cNvPr id="636" name="直線コネクタ 635"/>
        <xdr:cNvCxnSpPr/>
      </xdr:nvCxnSpPr>
      <xdr:spPr>
        <a:xfrm>
          <a:off x="14592300" y="14098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122555</xdr:rowOff>
    </xdr:from>
    <xdr:to>
      <xdr:col>72</xdr:col>
      <xdr:colOff>38100</xdr:colOff>
      <xdr:row>82</xdr:row>
      <xdr:rowOff>52705</xdr:rowOff>
    </xdr:to>
    <xdr:sp macro="" textlink="">
      <xdr:nvSpPr>
        <xdr:cNvPr id="637" name="楕円 636"/>
        <xdr:cNvSpPr/>
      </xdr:nvSpPr>
      <xdr:spPr>
        <a:xfrm>
          <a:off x="13652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xdr:rowOff>
    </xdr:from>
    <xdr:to>
      <xdr:col>76</xdr:col>
      <xdr:colOff>114300</xdr:colOff>
      <xdr:row>82</xdr:row>
      <xdr:rowOff>40005</xdr:rowOff>
    </xdr:to>
    <xdr:cxnSp macro="">
      <xdr:nvCxnSpPr>
        <xdr:cNvPr id="638" name="直線コネクタ 637"/>
        <xdr:cNvCxnSpPr/>
      </xdr:nvCxnSpPr>
      <xdr:spPr>
        <a:xfrm>
          <a:off x="13703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39"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40"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41"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642"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118127</xdr:rowOff>
    </xdr:from>
    <xdr:ext cx="405111" cy="259045"/>
    <xdr:sp macro="" textlink="">
      <xdr:nvSpPr>
        <xdr:cNvPr id="643" name="n_1mainValue【消防施設】&#10;有形固定資産減価償却率"/>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644" name="n_2mainValue【消防施設】&#10;有形固定資産減価償却率"/>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645" name="n_3mainValue【消防施設】&#10;有形固定資産減価償却率"/>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69" name="直線コネクタ 668"/>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7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71" name="直線コネクタ 67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72"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673" name="直線コネクタ 672"/>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674"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675" name="フローチャート: 判断 674"/>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676" name="フローチャート: 判断 675"/>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677" name="フローチャート: 判断 676"/>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78" name="フローチャート: 判断 677"/>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79" name="フローチャート: 判断 678"/>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85" name="楕円 684"/>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86"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87" name="楕円 686"/>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88" name="直線コネクタ 687"/>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89" name="楕円 688"/>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90" name="直線コネクタ 689"/>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691" name="楕円 690"/>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692" name="直線コネクタ 691"/>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693"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694"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9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9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97"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98" name="n_2mainValue【消防施設】&#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699" name="n_3mainValue【消防施設】&#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25" name="直線コネクタ 724"/>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28"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29" name="直線コネクタ 728"/>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730"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31" name="フローチャート: 判断 73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32" name="フローチャート: 判断 73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33" name="フローチャート: 判断 732"/>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34" name="フローチャート: 判断 733"/>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35" name="フローチャート: 判断 734"/>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113574</xdr:rowOff>
    </xdr:from>
    <xdr:to>
      <xdr:col>85</xdr:col>
      <xdr:colOff>177800</xdr:colOff>
      <xdr:row>103</xdr:row>
      <xdr:rowOff>43724</xdr:rowOff>
    </xdr:to>
    <xdr:sp macro="" textlink="">
      <xdr:nvSpPr>
        <xdr:cNvPr id="741" name="楕円 740"/>
        <xdr:cNvSpPr/>
      </xdr:nvSpPr>
      <xdr:spPr>
        <a:xfrm>
          <a:off x="162687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136451</xdr:rowOff>
    </xdr:from>
    <xdr:ext cx="405111" cy="259045"/>
    <xdr:sp macro="" textlink="">
      <xdr:nvSpPr>
        <xdr:cNvPr id="742" name="【庁舎】&#10;有形固定資産減価償却率該当値テキスト"/>
        <xdr:cNvSpPr txBox="1"/>
      </xdr:nvSpPr>
      <xdr:spPr>
        <a:xfrm>
          <a:off x="16357600" y="1745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743" name="楕円 742"/>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164374</xdr:rowOff>
    </xdr:to>
    <xdr:cxnSp macro="">
      <xdr:nvCxnSpPr>
        <xdr:cNvPr id="744" name="直線コネクタ 743"/>
        <xdr:cNvCxnSpPr/>
      </xdr:nvCxnSpPr>
      <xdr:spPr>
        <a:xfrm>
          <a:off x="15481300" y="175934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745" name="楕円 744"/>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105592</xdr:rowOff>
    </xdr:to>
    <xdr:cxnSp macro="">
      <xdr:nvCxnSpPr>
        <xdr:cNvPr id="746" name="直線コネクタ 745"/>
        <xdr:cNvCxnSpPr/>
      </xdr:nvCxnSpPr>
      <xdr:spPr>
        <a:xfrm>
          <a:off x="14592300" y="175379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113574</xdr:rowOff>
    </xdr:from>
    <xdr:to>
      <xdr:col>72</xdr:col>
      <xdr:colOff>38100</xdr:colOff>
      <xdr:row>102</xdr:row>
      <xdr:rowOff>43724</xdr:rowOff>
    </xdr:to>
    <xdr:sp macro="" textlink="">
      <xdr:nvSpPr>
        <xdr:cNvPr id="747" name="楕円 746"/>
        <xdr:cNvSpPr/>
      </xdr:nvSpPr>
      <xdr:spPr>
        <a:xfrm>
          <a:off x="13652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164374</xdr:rowOff>
    </xdr:from>
    <xdr:to>
      <xdr:col>76</xdr:col>
      <xdr:colOff>114300</xdr:colOff>
      <xdr:row>102</xdr:row>
      <xdr:rowOff>50074</xdr:rowOff>
    </xdr:to>
    <xdr:cxnSp macro="">
      <xdr:nvCxnSpPr>
        <xdr:cNvPr id="748" name="直線コネクタ 747"/>
        <xdr:cNvCxnSpPr/>
      </xdr:nvCxnSpPr>
      <xdr:spPr>
        <a:xfrm>
          <a:off x="13703300" y="174808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749"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50"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751"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52"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753"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754" name="n_2mainValue【庁舎】&#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60251</xdr:rowOff>
    </xdr:from>
    <xdr:ext cx="405111" cy="259045"/>
    <xdr:sp macro="" textlink="">
      <xdr:nvSpPr>
        <xdr:cNvPr id="755" name="n_3mainValue【庁舎】&#10;有形固定資産減価償却率"/>
        <xdr:cNvSpPr txBox="1"/>
      </xdr:nvSpPr>
      <xdr:spPr>
        <a:xfrm>
          <a:off x="13500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779" name="直線コネクタ 778"/>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80"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81" name="直線コネクタ 780"/>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8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83" name="直線コネクタ 78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84"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85" name="フローチャート: 判断 78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786" name="フローチャート: 判断 785"/>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787" name="フローチャート: 判断 786"/>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788" name="フローチャート: 判断 78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89" name="フローチャート: 判断 788"/>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795" name="楕円 794"/>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132097</xdr:rowOff>
    </xdr:from>
    <xdr:ext cx="469744" cy="259045"/>
    <xdr:sp macro="" textlink="">
      <xdr:nvSpPr>
        <xdr:cNvPr id="796" name="【庁舎】&#10;一人当たり面積該当値テキスト"/>
        <xdr:cNvSpPr txBox="1"/>
      </xdr:nvSpPr>
      <xdr:spPr>
        <a:xfrm>
          <a:off x="22199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120650</xdr:rowOff>
    </xdr:from>
    <xdr:to>
      <xdr:col>112</xdr:col>
      <xdr:colOff>38100</xdr:colOff>
      <xdr:row>105</xdr:row>
      <xdr:rowOff>50800</xdr:rowOff>
    </xdr:to>
    <xdr:sp macro="" textlink="">
      <xdr:nvSpPr>
        <xdr:cNvPr id="797" name="楕円 796"/>
        <xdr:cNvSpPr/>
      </xdr:nvSpPr>
      <xdr:spPr>
        <a:xfrm>
          <a:off x="2127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105</xdr:row>
      <xdr:rowOff>0</xdr:rowOff>
    </xdr:to>
    <xdr:cxnSp macro="">
      <xdr:nvCxnSpPr>
        <xdr:cNvPr id="798" name="直線コネクタ 797"/>
        <xdr:cNvCxnSpPr/>
      </xdr:nvCxnSpPr>
      <xdr:spPr>
        <a:xfrm flipV="1">
          <a:off x="21323300" y="179908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99" name="楕円 798"/>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0</xdr:rowOff>
    </xdr:from>
    <xdr:to>
      <xdr:col>111</xdr:col>
      <xdr:colOff>177800</xdr:colOff>
      <xdr:row>105</xdr:row>
      <xdr:rowOff>3811</xdr:rowOff>
    </xdr:to>
    <xdr:cxnSp macro="">
      <xdr:nvCxnSpPr>
        <xdr:cNvPr id="800" name="直線コネクタ 799"/>
        <xdr:cNvCxnSpPr/>
      </xdr:nvCxnSpPr>
      <xdr:spPr>
        <a:xfrm flipV="1">
          <a:off x="20434300" y="18002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128270</xdr:rowOff>
    </xdr:from>
    <xdr:to>
      <xdr:col>102</xdr:col>
      <xdr:colOff>165100</xdr:colOff>
      <xdr:row>105</xdr:row>
      <xdr:rowOff>58420</xdr:rowOff>
    </xdr:to>
    <xdr:sp macro="" textlink="">
      <xdr:nvSpPr>
        <xdr:cNvPr id="801" name="楕円 800"/>
        <xdr:cNvSpPr/>
      </xdr:nvSpPr>
      <xdr:spPr>
        <a:xfrm>
          <a:off x="19494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7620</xdr:rowOff>
    </xdr:to>
    <xdr:cxnSp macro="">
      <xdr:nvCxnSpPr>
        <xdr:cNvPr id="802" name="直線コネクタ 801"/>
        <xdr:cNvCxnSpPr/>
      </xdr:nvCxnSpPr>
      <xdr:spPr>
        <a:xfrm flipV="1">
          <a:off x="19545300" y="18006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03"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04"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05"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06"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67327</xdr:rowOff>
    </xdr:from>
    <xdr:ext cx="469744" cy="259045"/>
    <xdr:sp macro="" textlink="">
      <xdr:nvSpPr>
        <xdr:cNvPr id="807" name="n_1main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808"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74947</xdr:rowOff>
    </xdr:from>
    <xdr:ext cx="469744" cy="259045"/>
    <xdr:sp macro="" textlink="">
      <xdr:nvSpPr>
        <xdr:cNvPr id="809" name="n_3mainValue【庁舎】&#10;一人当たり面積"/>
        <xdr:cNvSpPr txBox="1"/>
      </xdr:nvSpPr>
      <xdr:spPr>
        <a:xfrm>
          <a:off x="19310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（施設類型別ストック情報分析表①の分析欄に記載）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年度の単年度の財政力指数については、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0.025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0.839</a:t>
          </a:r>
          <a:r>
            <a:rPr kumimoji="1" lang="ja-JP" altLang="ja-JP" sz="1100">
              <a:solidFill>
                <a:schemeClr val="dk1"/>
              </a:solidFill>
              <a:effectLst/>
              <a:latin typeface="+mn-lt"/>
              <a:ea typeface="+mn-ea"/>
              <a:cs typeface="+mn-cs"/>
            </a:rPr>
            <a:t>となり、減少幅</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拡大した。</a:t>
          </a:r>
          <a:endParaRPr lang="ja-JP" altLang="ja-JP" sz="1400">
            <a:effectLst/>
          </a:endParaRPr>
        </a:p>
        <a:p>
          <a:pPr>
            <a:lnSpc>
              <a:spcPts val="1600"/>
            </a:lnSpc>
          </a:pPr>
          <a:r>
            <a:rPr kumimoji="1" lang="ja-JP" altLang="ja-JP" sz="1100">
              <a:solidFill>
                <a:schemeClr val="dk1"/>
              </a:solidFill>
              <a:effectLst/>
              <a:latin typeface="+mn-lt"/>
              <a:ea typeface="+mn-ea"/>
              <a:cs typeface="+mn-cs"/>
            </a:rPr>
            <a:t>　基準財政収入額では、個人市民税が</a:t>
          </a:r>
          <a:r>
            <a:rPr kumimoji="1" lang="en-US" altLang="ja-JP" sz="1100">
              <a:solidFill>
                <a:schemeClr val="dk1"/>
              </a:solidFill>
              <a:effectLst/>
              <a:latin typeface="+mn-lt"/>
              <a:ea typeface="+mn-ea"/>
              <a:cs typeface="+mn-cs"/>
            </a:rPr>
            <a:t>106,556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固定資産税が</a:t>
          </a:r>
          <a:r>
            <a:rPr kumimoji="1" lang="en-US" altLang="ja-JP" sz="1100">
              <a:solidFill>
                <a:schemeClr val="dk1"/>
              </a:solidFill>
              <a:effectLst/>
              <a:latin typeface="+mn-lt"/>
              <a:ea typeface="+mn-ea"/>
              <a:cs typeface="+mn-cs"/>
            </a:rPr>
            <a:t>19,245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増となる一方、</a:t>
          </a:r>
          <a:r>
            <a:rPr kumimoji="1" lang="ja-JP" altLang="en-US" sz="1100">
              <a:solidFill>
                <a:schemeClr val="dk1"/>
              </a:solidFill>
              <a:effectLst/>
              <a:latin typeface="+mn-lt"/>
              <a:ea typeface="+mn-ea"/>
              <a:cs typeface="+mn-cs"/>
            </a:rPr>
            <a:t>法人市民税が</a:t>
          </a:r>
          <a:r>
            <a:rPr kumimoji="1" lang="en-US" altLang="ja-JP" sz="1100">
              <a:solidFill>
                <a:schemeClr val="dk1"/>
              </a:solidFill>
              <a:effectLst/>
              <a:latin typeface="+mn-lt"/>
              <a:ea typeface="+mn-ea"/>
              <a:cs typeface="+mn-cs"/>
            </a:rPr>
            <a:t>388,202</a:t>
          </a:r>
          <a:r>
            <a:rPr kumimoji="1" lang="ja-JP" altLang="en-US" sz="1100">
              <a:solidFill>
                <a:schemeClr val="dk1"/>
              </a:solidFill>
              <a:effectLst/>
              <a:latin typeface="+mn-lt"/>
              <a:ea typeface="+mn-ea"/>
              <a:cs typeface="+mn-cs"/>
            </a:rPr>
            <a:t>千円、地方消費税交付金が</a:t>
          </a:r>
          <a:r>
            <a:rPr kumimoji="1" lang="en-US" altLang="ja-JP" sz="1100">
              <a:solidFill>
                <a:schemeClr val="dk1"/>
              </a:solidFill>
              <a:effectLst/>
              <a:latin typeface="+mn-lt"/>
              <a:ea typeface="+mn-ea"/>
              <a:cs typeface="+mn-cs"/>
            </a:rPr>
            <a:t>36,627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の減となるなど、全体で</a:t>
          </a:r>
          <a:r>
            <a:rPr kumimoji="1" lang="en-US" altLang="ja-JP" sz="1100">
              <a:solidFill>
                <a:schemeClr val="dk1"/>
              </a:solidFill>
              <a:effectLst/>
              <a:latin typeface="+mn-lt"/>
              <a:ea typeface="+mn-ea"/>
              <a:cs typeface="+mn-cs"/>
            </a:rPr>
            <a:t>272,297</a:t>
          </a:r>
          <a:r>
            <a:rPr kumimoji="1" lang="ja-JP" altLang="ja-JP" sz="1100">
              <a:solidFill>
                <a:schemeClr val="dk1"/>
              </a:solidFill>
              <a:effectLst/>
              <a:latin typeface="+mn-lt"/>
              <a:ea typeface="+mn-ea"/>
              <a:cs typeface="+mn-cs"/>
            </a:rPr>
            <a:t>千円の減となった。</a:t>
          </a:r>
          <a:endParaRPr lang="ja-JP" altLang="ja-JP" sz="1400">
            <a:effectLst/>
          </a:endParaRPr>
        </a:p>
        <a:p>
          <a:pPr>
            <a:lnSpc>
              <a:spcPts val="1600"/>
            </a:lnSpc>
          </a:pPr>
          <a:r>
            <a:rPr kumimoji="1" lang="ja-JP" altLang="ja-JP" sz="1100">
              <a:solidFill>
                <a:schemeClr val="dk1"/>
              </a:solidFill>
              <a:effectLst/>
              <a:latin typeface="+mn-lt"/>
              <a:ea typeface="+mn-ea"/>
              <a:cs typeface="+mn-cs"/>
            </a:rPr>
            <a:t>　基準財政需要額では、社会福祉費（</a:t>
          </a:r>
          <a:r>
            <a:rPr kumimoji="1" lang="en-US" altLang="ja-JP" sz="1100">
              <a:solidFill>
                <a:schemeClr val="dk1"/>
              </a:solidFill>
              <a:effectLst/>
              <a:latin typeface="+mn-lt"/>
              <a:ea typeface="+mn-ea"/>
              <a:cs typeface="+mn-cs"/>
            </a:rPr>
            <a:t>78,267</a:t>
          </a:r>
          <a:r>
            <a:rPr kumimoji="1" lang="ja-JP" altLang="ja-JP" sz="1100">
              <a:solidFill>
                <a:schemeClr val="dk1"/>
              </a:solidFill>
              <a:effectLst/>
              <a:latin typeface="+mn-lt"/>
              <a:ea typeface="+mn-ea"/>
              <a:cs typeface="+mn-cs"/>
            </a:rPr>
            <a:t>千円）や高齢者保健福祉費（</a:t>
          </a:r>
          <a:r>
            <a:rPr kumimoji="1" lang="en-US" altLang="ja-JP" sz="1100">
              <a:solidFill>
                <a:schemeClr val="dk1"/>
              </a:solidFill>
              <a:effectLst/>
              <a:latin typeface="+mn-lt"/>
              <a:ea typeface="+mn-ea"/>
              <a:cs typeface="+mn-cs"/>
            </a:rPr>
            <a:t>111,322</a:t>
          </a:r>
          <a:r>
            <a:rPr kumimoji="1" lang="ja-JP" altLang="ja-JP" sz="1100">
              <a:solidFill>
                <a:schemeClr val="dk1"/>
              </a:solidFill>
              <a:effectLst/>
              <a:latin typeface="+mn-lt"/>
              <a:ea typeface="+mn-ea"/>
              <a:cs typeface="+mn-cs"/>
            </a:rPr>
            <a:t>千円）が増となる一方、包括算定経費（</a:t>
          </a:r>
          <a:r>
            <a:rPr kumimoji="1" lang="en-US" altLang="ja-JP" sz="1100">
              <a:solidFill>
                <a:schemeClr val="dk1"/>
              </a:solidFill>
              <a:effectLst/>
              <a:latin typeface="+mn-lt"/>
              <a:ea typeface="+mn-ea"/>
              <a:cs typeface="+mn-cs"/>
            </a:rPr>
            <a:t>44,989</a:t>
          </a:r>
          <a:r>
            <a:rPr kumimoji="1" lang="ja-JP" altLang="ja-JP" sz="1100">
              <a:solidFill>
                <a:schemeClr val="dk1"/>
              </a:solidFill>
              <a:effectLst/>
              <a:latin typeface="+mn-lt"/>
              <a:ea typeface="+mn-ea"/>
              <a:cs typeface="+mn-cs"/>
            </a:rPr>
            <a:t>千円）や地域振興費（</a:t>
          </a:r>
          <a:r>
            <a:rPr kumimoji="1" lang="en-US" altLang="ja-JP" sz="1100">
              <a:solidFill>
                <a:schemeClr val="dk1"/>
              </a:solidFill>
              <a:effectLst/>
              <a:latin typeface="+mn-lt"/>
              <a:ea typeface="+mn-ea"/>
              <a:cs typeface="+mn-cs"/>
            </a:rPr>
            <a:t>25,754</a:t>
          </a:r>
          <a:r>
            <a:rPr kumimoji="1" lang="ja-JP" altLang="ja-JP" sz="1100">
              <a:solidFill>
                <a:schemeClr val="dk1"/>
              </a:solidFill>
              <a:effectLst/>
              <a:latin typeface="+mn-lt"/>
              <a:ea typeface="+mn-ea"/>
              <a:cs typeface="+mn-cs"/>
            </a:rPr>
            <a:t>千円）などの減少により、全体で</a:t>
          </a:r>
          <a:r>
            <a:rPr kumimoji="1" lang="en-US" altLang="ja-JP" sz="1100">
              <a:solidFill>
                <a:schemeClr val="dk1"/>
              </a:solidFill>
              <a:effectLst/>
              <a:latin typeface="+mn-lt"/>
              <a:ea typeface="+mn-ea"/>
              <a:cs typeface="+mn-cs"/>
            </a:rPr>
            <a:t>230,986</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pPr>
            <a:lnSpc>
              <a:spcPts val="1600"/>
            </a:lnSpc>
          </a:pPr>
          <a:r>
            <a:rPr kumimoji="1" lang="ja-JP" altLang="ja-JP" sz="1100">
              <a:solidFill>
                <a:schemeClr val="dk1"/>
              </a:solidFill>
              <a:effectLst/>
              <a:latin typeface="+mn-lt"/>
              <a:ea typeface="+mn-ea"/>
              <a:cs typeface="+mn-cs"/>
            </a:rPr>
            <a:t>　今後とも継続して税等の徴収率向上に努め、歳入の確保を図っていく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年度の経常収支比率は、前年度に比べ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、扶助費といった分子となる経常経費充当一般財源が増となり、市税収入や地方消費税交付金など、分母となる経常一般財源が減となったこと</a:t>
          </a:r>
          <a:r>
            <a:rPr kumimoji="1" lang="ja-JP" altLang="en-US" sz="1100">
              <a:solidFill>
                <a:schemeClr val="dk1"/>
              </a:solidFill>
              <a:effectLst/>
              <a:latin typeface="+mn-lt"/>
              <a:ea typeface="+mn-ea"/>
              <a:cs typeface="+mn-cs"/>
            </a:rPr>
            <a:t>が要因である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青梅市行財政改革推進プランに基づき、市税収納率の向上を図るとともに、</a:t>
          </a:r>
          <a:r>
            <a:rPr kumimoji="1" lang="ja-JP" altLang="en-US" sz="1100">
              <a:solidFill>
                <a:schemeClr val="dk1"/>
              </a:solidFill>
              <a:effectLst/>
              <a:latin typeface="+mn-lt"/>
              <a:ea typeface="+mn-ea"/>
              <a:cs typeface="+mn-cs"/>
            </a:rPr>
            <a:t>経常経費の一律削減や</a:t>
          </a:r>
          <a:r>
            <a:rPr kumimoji="1" lang="ja-JP" altLang="ja-JP" sz="1100">
              <a:solidFill>
                <a:schemeClr val="dk1"/>
              </a:solidFill>
              <a:effectLst/>
              <a:latin typeface="+mn-lt"/>
              <a:ea typeface="+mn-ea"/>
              <a:cs typeface="+mn-cs"/>
            </a:rPr>
            <a:t>財務書類を活用した行政評価の実施により、事業の見直し・改廃を進めるなど、数値改善に向けた取組を進めていく。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69004</xdr:rowOff>
    </xdr:to>
    <xdr:cxnSp macro="">
      <xdr:nvCxnSpPr>
        <xdr:cNvPr id="132" name="直線コネクタ 131"/>
        <xdr:cNvCxnSpPr/>
      </xdr:nvCxnSpPr>
      <xdr:spPr>
        <a:xfrm>
          <a:off x="4114800" y="111649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20744</xdr:rowOff>
    </xdr:to>
    <xdr:cxnSp macro="">
      <xdr:nvCxnSpPr>
        <xdr:cNvPr id="135" name="直線コネクタ 134"/>
        <xdr:cNvCxnSpPr/>
      </xdr:nvCxnSpPr>
      <xdr:spPr>
        <a:xfrm>
          <a:off x="3225800" y="11092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60960</xdr:rowOff>
    </xdr:to>
    <xdr:cxnSp macro="">
      <xdr:nvCxnSpPr>
        <xdr:cNvPr id="138" name="直線コネクタ 137"/>
        <xdr:cNvCxnSpPr/>
      </xdr:nvCxnSpPr>
      <xdr:spPr>
        <a:xfrm flipV="1">
          <a:off x="2336800" y="110926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65</xdr:row>
      <xdr:rowOff>60960</xdr:rowOff>
    </xdr:to>
    <xdr:cxnSp macro="">
      <xdr:nvCxnSpPr>
        <xdr:cNvPr id="141" name="直線コネクタ 140"/>
        <xdr:cNvCxnSpPr/>
      </xdr:nvCxnSpPr>
      <xdr:spPr>
        <a:xfrm>
          <a:off x="1447800" y="1093173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1" name="楕円 150"/>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2"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4" name="テキスト ボックス 153"/>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6" name="テキスト ボックス 155"/>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0" name="テキスト ボックス 159"/>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人件費は、退職手当</a:t>
          </a:r>
          <a:r>
            <a:rPr kumimoji="1" lang="ja-JP" altLang="en-US" sz="1100">
              <a:solidFill>
                <a:schemeClr val="dk1"/>
              </a:solidFill>
              <a:effectLst/>
              <a:latin typeface="+mn-lt"/>
              <a:ea typeface="+mn-ea"/>
              <a:cs typeface="+mn-cs"/>
            </a:rPr>
            <a:t>や選挙や災害対応による時間外勤務手当</a:t>
          </a:r>
          <a:r>
            <a:rPr kumimoji="1" lang="ja-JP" altLang="ja-JP" sz="1100">
              <a:solidFill>
                <a:schemeClr val="dk1"/>
              </a:solidFill>
              <a:effectLst/>
              <a:latin typeface="+mn-lt"/>
              <a:ea typeface="+mn-ea"/>
              <a:cs typeface="+mn-cs"/>
            </a:rPr>
            <a:t>が増となったことなどから、増となっている。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物件費では、</a:t>
          </a:r>
          <a:r>
            <a:rPr kumimoji="1" lang="ja-JP" altLang="en-US" sz="1100">
              <a:solidFill>
                <a:schemeClr val="dk1"/>
              </a:solidFill>
              <a:effectLst/>
              <a:latin typeface="+mn-lt"/>
              <a:ea typeface="+mn-ea"/>
              <a:cs typeface="+mn-cs"/>
            </a:rPr>
            <a:t>交際費など</a:t>
          </a:r>
          <a:r>
            <a:rPr kumimoji="1" lang="ja-JP" altLang="ja-JP" sz="1100">
              <a:solidFill>
                <a:schemeClr val="dk1"/>
              </a:solidFill>
              <a:effectLst/>
              <a:latin typeface="+mn-lt"/>
              <a:ea typeface="+mn-ea"/>
              <a:cs typeface="+mn-cs"/>
            </a:rPr>
            <a:t>が減額となった</a:t>
          </a:r>
          <a:r>
            <a:rPr kumimoji="1" lang="ja-JP" altLang="en-US" sz="1100">
              <a:solidFill>
                <a:schemeClr val="dk1"/>
              </a:solidFill>
              <a:effectLst/>
              <a:latin typeface="+mn-lt"/>
              <a:ea typeface="+mn-ea"/>
              <a:cs typeface="+mn-cs"/>
            </a:rPr>
            <a:t>が、選挙による役務費や委託料が増となった</a:t>
          </a:r>
          <a:r>
            <a:rPr kumimoji="1" lang="ja-JP" altLang="ja-JP" sz="1100">
              <a:solidFill>
                <a:schemeClr val="dk1"/>
              </a:solidFill>
              <a:effectLst/>
              <a:latin typeface="+mn-lt"/>
              <a:ea typeface="+mn-ea"/>
              <a:cs typeface="+mn-cs"/>
            </a:rPr>
            <a:t>影響等で</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なお、本数値については、全国平均、東京都および類似団体平均のいずれも下回る結果となっている。</a:t>
          </a:r>
          <a:endParaRPr lang="ja-JP" altLang="ja-JP" sz="1400">
            <a:effectLst/>
          </a:endParaRPr>
        </a:p>
        <a:p>
          <a:r>
            <a:rPr kumimoji="1" lang="ja-JP" altLang="ja-JP" sz="1100">
              <a:solidFill>
                <a:schemeClr val="dk1"/>
              </a:solidFill>
              <a:effectLst/>
              <a:latin typeface="+mn-lt"/>
              <a:ea typeface="+mn-ea"/>
              <a:cs typeface="+mn-cs"/>
            </a:rPr>
            <a:t>　今後も、適正な定員管理や働き方改革による一層の時間外勤務手当の削減、直営事業から委託業務への切替えなど、あらゆる角度から経費削減努力を続けていく。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35406</xdr:rowOff>
    </xdr:from>
    <xdr:to>
      <xdr:col>23</xdr:col>
      <xdr:colOff>133350</xdr:colOff>
      <xdr:row>82</xdr:row>
      <xdr:rowOff>111587</xdr:rowOff>
    </xdr:to>
    <xdr:cxnSp macro="">
      <xdr:nvCxnSpPr>
        <xdr:cNvPr id="197" name="直線コネクタ 196"/>
        <xdr:cNvCxnSpPr/>
      </xdr:nvCxnSpPr>
      <xdr:spPr>
        <a:xfrm>
          <a:off x="4114800" y="14094306"/>
          <a:ext cx="8382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35406</xdr:rowOff>
    </xdr:from>
    <xdr:to>
      <xdr:col>19</xdr:col>
      <xdr:colOff>133350</xdr:colOff>
      <xdr:row>82</xdr:row>
      <xdr:rowOff>51436</xdr:rowOff>
    </xdr:to>
    <xdr:cxnSp macro="">
      <xdr:nvCxnSpPr>
        <xdr:cNvPr id="200" name="直線コネクタ 199"/>
        <xdr:cNvCxnSpPr/>
      </xdr:nvCxnSpPr>
      <xdr:spPr>
        <a:xfrm flipV="1">
          <a:off x="3225800" y="14094306"/>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51436</xdr:rowOff>
    </xdr:from>
    <xdr:to>
      <xdr:col>15</xdr:col>
      <xdr:colOff>82550</xdr:colOff>
      <xdr:row>82</xdr:row>
      <xdr:rowOff>68256</xdr:rowOff>
    </xdr:to>
    <xdr:cxnSp macro="">
      <xdr:nvCxnSpPr>
        <xdr:cNvPr id="203" name="直線コネクタ 202"/>
        <xdr:cNvCxnSpPr/>
      </xdr:nvCxnSpPr>
      <xdr:spPr>
        <a:xfrm flipV="1">
          <a:off x="2336800" y="14110336"/>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58778</xdr:rowOff>
    </xdr:from>
    <xdr:to>
      <xdr:col>11</xdr:col>
      <xdr:colOff>31750</xdr:colOff>
      <xdr:row>82</xdr:row>
      <xdr:rowOff>68256</xdr:rowOff>
    </xdr:to>
    <xdr:cxnSp macro="">
      <xdr:nvCxnSpPr>
        <xdr:cNvPr id="206" name="直線コネクタ 205"/>
        <xdr:cNvCxnSpPr/>
      </xdr:nvCxnSpPr>
      <xdr:spPr>
        <a:xfrm>
          <a:off x="1447800" y="14117678"/>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60787</xdr:rowOff>
    </xdr:from>
    <xdr:to>
      <xdr:col>23</xdr:col>
      <xdr:colOff>184150</xdr:colOff>
      <xdr:row>82</xdr:row>
      <xdr:rowOff>162387</xdr:rowOff>
    </xdr:to>
    <xdr:sp macro="" textlink="">
      <xdr:nvSpPr>
        <xdr:cNvPr id="216" name="楕円 215"/>
        <xdr:cNvSpPr/>
      </xdr:nvSpPr>
      <xdr:spPr>
        <a:xfrm>
          <a:off x="4902200" y="141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77314</xdr:rowOff>
    </xdr:from>
    <xdr:ext cx="762000" cy="259045"/>
    <xdr:sp macro="" textlink="">
      <xdr:nvSpPr>
        <xdr:cNvPr id="217" name="人件費・物件費等の状況該当値テキスト"/>
        <xdr:cNvSpPr txBox="1"/>
      </xdr:nvSpPr>
      <xdr:spPr>
        <a:xfrm>
          <a:off x="5041900" y="1396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156056</xdr:rowOff>
    </xdr:from>
    <xdr:to>
      <xdr:col>19</xdr:col>
      <xdr:colOff>184150</xdr:colOff>
      <xdr:row>82</xdr:row>
      <xdr:rowOff>86206</xdr:rowOff>
    </xdr:to>
    <xdr:sp macro="" textlink="">
      <xdr:nvSpPr>
        <xdr:cNvPr id="218" name="楕円 217"/>
        <xdr:cNvSpPr/>
      </xdr:nvSpPr>
      <xdr:spPr>
        <a:xfrm>
          <a:off x="4064000" y="140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96383</xdr:rowOff>
    </xdr:from>
    <xdr:ext cx="736600" cy="259045"/>
    <xdr:sp macro="" textlink="">
      <xdr:nvSpPr>
        <xdr:cNvPr id="219" name="テキスト ボックス 218"/>
        <xdr:cNvSpPr txBox="1"/>
      </xdr:nvSpPr>
      <xdr:spPr>
        <a:xfrm>
          <a:off x="3733800" y="138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636</xdr:rowOff>
    </xdr:from>
    <xdr:to>
      <xdr:col>15</xdr:col>
      <xdr:colOff>133350</xdr:colOff>
      <xdr:row>82</xdr:row>
      <xdr:rowOff>102236</xdr:rowOff>
    </xdr:to>
    <xdr:sp macro="" textlink="">
      <xdr:nvSpPr>
        <xdr:cNvPr id="220" name="楕円 219"/>
        <xdr:cNvSpPr/>
      </xdr:nvSpPr>
      <xdr:spPr>
        <a:xfrm>
          <a:off x="31750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112413</xdr:rowOff>
    </xdr:from>
    <xdr:ext cx="762000" cy="259045"/>
    <xdr:sp macro="" textlink="">
      <xdr:nvSpPr>
        <xdr:cNvPr id="221" name="テキスト ボックス 220"/>
        <xdr:cNvSpPr txBox="1"/>
      </xdr:nvSpPr>
      <xdr:spPr>
        <a:xfrm>
          <a:off x="2844800" y="1382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17456</xdr:rowOff>
    </xdr:from>
    <xdr:to>
      <xdr:col>11</xdr:col>
      <xdr:colOff>82550</xdr:colOff>
      <xdr:row>82</xdr:row>
      <xdr:rowOff>119056</xdr:rowOff>
    </xdr:to>
    <xdr:sp macro="" textlink="">
      <xdr:nvSpPr>
        <xdr:cNvPr id="222" name="楕円 221"/>
        <xdr:cNvSpPr/>
      </xdr:nvSpPr>
      <xdr:spPr>
        <a:xfrm>
          <a:off x="2286000" y="140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129233</xdr:rowOff>
    </xdr:from>
    <xdr:ext cx="762000" cy="259045"/>
    <xdr:sp macro="" textlink="">
      <xdr:nvSpPr>
        <xdr:cNvPr id="223" name="テキスト ボックス 222"/>
        <xdr:cNvSpPr txBox="1"/>
      </xdr:nvSpPr>
      <xdr:spPr>
        <a:xfrm>
          <a:off x="1955800" y="138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7978</xdr:rowOff>
    </xdr:from>
    <xdr:to>
      <xdr:col>7</xdr:col>
      <xdr:colOff>31750</xdr:colOff>
      <xdr:row>82</xdr:row>
      <xdr:rowOff>109578</xdr:rowOff>
    </xdr:to>
    <xdr:sp macro="" textlink="">
      <xdr:nvSpPr>
        <xdr:cNvPr id="224" name="楕円 223"/>
        <xdr:cNvSpPr/>
      </xdr:nvSpPr>
      <xdr:spPr>
        <a:xfrm>
          <a:off x="1397000" y="140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119755</xdr:rowOff>
    </xdr:from>
    <xdr:ext cx="762000" cy="259045"/>
    <xdr:sp macro="" textlink="">
      <xdr:nvSpPr>
        <xdr:cNvPr id="225" name="テキスト ボックス 224"/>
        <xdr:cNvSpPr txBox="1"/>
      </xdr:nvSpPr>
      <xdr:spPr>
        <a:xfrm>
          <a:off x="1066800" y="1383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年度は、国との制度相違（現給保障の未実施）に伴い、</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ポイントの増となったが、平成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年度は、国との給料表上の引上率の相違や職員構成の変動等により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ポイントの減となった。</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年度においては、前年度から微増の</a:t>
          </a:r>
          <a:r>
            <a:rPr kumimoji="1" lang="en-US" altLang="ja-JP" sz="1100">
              <a:solidFill>
                <a:schemeClr val="dk1"/>
              </a:solidFill>
              <a:effectLst/>
              <a:latin typeface="+mn-lt"/>
              <a:ea typeface="+mn-ea"/>
              <a:cs typeface="+mn-cs"/>
            </a:rPr>
            <a:t>100.3</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年度においては、前年度の給与水準を維持し、同じ</a:t>
          </a:r>
          <a:r>
            <a:rPr kumimoji="1" lang="en-US" altLang="ja-JP" sz="1100">
              <a:solidFill>
                <a:schemeClr val="dk1"/>
              </a:solidFill>
              <a:effectLst/>
              <a:latin typeface="+mn-lt"/>
              <a:ea typeface="+mn-ea"/>
              <a:cs typeface="+mn-cs"/>
            </a:rPr>
            <a:t>100.3</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令和元年度は</a:t>
          </a:r>
          <a:r>
            <a:rPr kumimoji="1" lang="ja-JP" altLang="ja-JP" sz="1100">
              <a:solidFill>
                <a:schemeClr val="dk1"/>
              </a:solidFill>
              <a:effectLst/>
              <a:latin typeface="+mn-lt"/>
              <a:ea typeface="+mn-ea"/>
              <a:cs typeface="+mn-cs"/>
            </a:rPr>
            <a:t>職員構成の変動等により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a:t>
          </a:r>
          <a:endParaRPr lang="ja-JP" altLang="ja-JP">
            <a:effectLst/>
          </a:endParaRPr>
        </a:p>
        <a:p>
          <a:r>
            <a:rPr kumimoji="1" lang="ja-JP" altLang="ja-JP" sz="1100">
              <a:solidFill>
                <a:schemeClr val="dk1"/>
              </a:solidFill>
              <a:effectLst/>
              <a:latin typeface="+mn-lt"/>
              <a:ea typeface="+mn-ea"/>
              <a:cs typeface="+mn-cs"/>
            </a:rPr>
            <a:t>　今後も、民間の給与実態を反映した東京都人事委員会勧告に沿った見直しを実施していく。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84364</xdr:rowOff>
    </xdr:to>
    <xdr:cxnSp macro="">
      <xdr:nvCxnSpPr>
        <xdr:cNvPr id="261" name="直線コネクタ 260"/>
        <xdr:cNvCxnSpPr/>
      </xdr:nvCxnSpPr>
      <xdr:spPr>
        <a:xfrm flipV="1">
          <a:off x="16179800" y="148118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84364</xdr:rowOff>
    </xdr:to>
    <xdr:cxnSp macro="">
      <xdr:nvCxnSpPr>
        <xdr:cNvPr id="264" name="直線コネクタ 263"/>
        <xdr:cNvCxnSpPr/>
      </xdr:nvCxnSpPr>
      <xdr:spPr>
        <a:xfrm>
          <a:off x="15290800" y="1482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84364</xdr:rowOff>
    </xdr:to>
    <xdr:cxnSp macro="">
      <xdr:nvCxnSpPr>
        <xdr:cNvPr id="267" name="直線コネクタ 266"/>
        <xdr:cNvCxnSpPr/>
      </xdr:nvCxnSpPr>
      <xdr:spPr>
        <a:xfrm>
          <a:off x="14401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136071</xdr:rowOff>
    </xdr:to>
    <xdr:cxnSp macro="">
      <xdr:nvCxnSpPr>
        <xdr:cNvPr id="270" name="直線コネクタ 269"/>
        <xdr:cNvCxnSpPr/>
      </xdr:nvCxnSpPr>
      <xdr:spPr>
        <a:xfrm flipV="1">
          <a:off x="13512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3" name="テキスト ボックス 282"/>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普通会計部門職員は</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全国平均、東京都および類似団体平均のいずれも下回る数値となっている。</a:t>
          </a:r>
          <a:endParaRPr lang="ja-JP" altLang="ja-JP" sz="1400">
            <a:effectLst/>
          </a:endParaRPr>
        </a:p>
        <a:p>
          <a:r>
            <a:rPr kumimoji="1" lang="ja-JP" altLang="ja-JP" sz="1100">
              <a:solidFill>
                <a:schemeClr val="dk1"/>
              </a:solidFill>
              <a:effectLst/>
              <a:latin typeface="+mn-lt"/>
              <a:ea typeface="+mn-ea"/>
              <a:cs typeface="+mn-cs"/>
            </a:rPr>
            <a:t>　今後も、より効果的・効率的な市政運営に努め、組織・機構の見直し等との整合性を図りつつ、指定管理者制度や外部委託、再任用制度を積極的に活用し、定員管理の適正化に努めていく。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89218</xdr:rowOff>
    </xdr:to>
    <xdr:cxnSp macro="">
      <xdr:nvCxnSpPr>
        <xdr:cNvPr id="324" name="直線コネクタ 323"/>
        <xdr:cNvCxnSpPr/>
      </xdr:nvCxnSpPr>
      <xdr:spPr>
        <a:xfrm>
          <a:off x="16179800" y="10521527"/>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63077</xdr:rowOff>
    </xdr:from>
    <xdr:to>
      <xdr:col>77</xdr:col>
      <xdr:colOff>44450</xdr:colOff>
      <xdr:row>61</xdr:row>
      <xdr:rowOff>73131</xdr:rowOff>
    </xdr:to>
    <xdr:cxnSp macro="">
      <xdr:nvCxnSpPr>
        <xdr:cNvPr id="327" name="直線コネクタ 326"/>
        <xdr:cNvCxnSpPr/>
      </xdr:nvCxnSpPr>
      <xdr:spPr>
        <a:xfrm flipV="1">
          <a:off x="15290800" y="1052152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73131</xdr:rowOff>
    </xdr:from>
    <xdr:to>
      <xdr:col>72</xdr:col>
      <xdr:colOff>203200</xdr:colOff>
      <xdr:row>61</xdr:row>
      <xdr:rowOff>85196</xdr:rowOff>
    </xdr:to>
    <xdr:cxnSp macro="">
      <xdr:nvCxnSpPr>
        <xdr:cNvPr id="330" name="直線コネクタ 329"/>
        <xdr:cNvCxnSpPr/>
      </xdr:nvCxnSpPr>
      <xdr:spPr>
        <a:xfrm flipV="1">
          <a:off x="14401800" y="10531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85196</xdr:rowOff>
    </xdr:to>
    <xdr:cxnSp macro="">
      <xdr:nvCxnSpPr>
        <xdr:cNvPr id="333" name="直線コネクタ 332"/>
        <xdr:cNvCxnSpPr/>
      </xdr:nvCxnSpPr>
      <xdr:spPr>
        <a:xfrm>
          <a:off x="13512800" y="105376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43" name="楕円 342"/>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54945</xdr:rowOff>
    </xdr:from>
    <xdr:ext cx="762000" cy="259045"/>
    <xdr:sp macro="" textlink="">
      <xdr:nvSpPr>
        <xdr:cNvPr id="344" name="定員管理の状況該当値テキスト"/>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5" name="楕円 344"/>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6" name="テキスト ボックス 345"/>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22331</xdr:rowOff>
    </xdr:from>
    <xdr:to>
      <xdr:col>73</xdr:col>
      <xdr:colOff>44450</xdr:colOff>
      <xdr:row>61</xdr:row>
      <xdr:rowOff>123931</xdr:rowOff>
    </xdr:to>
    <xdr:sp macro="" textlink="">
      <xdr:nvSpPr>
        <xdr:cNvPr id="347" name="楕円 346"/>
        <xdr:cNvSpPr/>
      </xdr:nvSpPr>
      <xdr:spPr>
        <a:xfrm>
          <a:off x="15240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134108</xdr:rowOff>
    </xdr:from>
    <xdr:ext cx="762000" cy="259045"/>
    <xdr:sp macro="" textlink="">
      <xdr:nvSpPr>
        <xdr:cNvPr id="348" name="テキスト ボックス 347"/>
        <xdr:cNvSpPr txBox="1"/>
      </xdr:nvSpPr>
      <xdr:spPr>
        <a:xfrm>
          <a:off x="14909800" y="1024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34396</xdr:rowOff>
    </xdr:from>
    <xdr:to>
      <xdr:col>68</xdr:col>
      <xdr:colOff>203200</xdr:colOff>
      <xdr:row>61</xdr:row>
      <xdr:rowOff>135996</xdr:rowOff>
    </xdr:to>
    <xdr:sp macro="" textlink="">
      <xdr:nvSpPr>
        <xdr:cNvPr id="349" name="楕円 348"/>
        <xdr:cNvSpPr/>
      </xdr:nvSpPr>
      <xdr:spPr>
        <a:xfrm>
          <a:off x="14351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146173</xdr:rowOff>
    </xdr:from>
    <xdr:ext cx="762000" cy="259045"/>
    <xdr:sp macro="" textlink="">
      <xdr:nvSpPr>
        <xdr:cNvPr id="350" name="テキスト ボックス 349"/>
        <xdr:cNvSpPr txBox="1"/>
      </xdr:nvSpPr>
      <xdr:spPr>
        <a:xfrm>
          <a:off x="14020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51" name="楕円 350"/>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52" name="テキスト ボックス 351"/>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元利償還金の額がマイナスとなったことにより</a:t>
          </a:r>
          <a:r>
            <a:rPr kumimoji="1" lang="ja-JP" altLang="ja-JP" sz="1100">
              <a:solidFill>
                <a:sysClr val="windowText" lastClr="000000"/>
              </a:solidFill>
              <a:effectLst/>
              <a:latin typeface="+mn-lt"/>
              <a:ea typeface="+mn-ea"/>
              <a:cs typeface="+mn-cs"/>
            </a:rPr>
            <a:t>分子側</a:t>
          </a:r>
          <a:r>
            <a:rPr kumimoji="1" lang="ja-JP" altLang="en-US" sz="1100">
              <a:solidFill>
                <a:sysClr val="windowText" lastClr="000000"/>
              </a:solidFill>
              <a:effectLst/>
              <a:latin typeface="+mn-lt"/>
              <a:ea typeface="+mn-ea"/>
              <a:cs typeface="+mn-cs"/>
            </a:rPr>
            <a:t>がマイナスとなっており、</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臨時財政対策債がマイナスとなるなどで、分母側もマイナスになっているため、実質公債費率は変わらない。</a:t>
          </a:r>
          <a:r>
            <a:rPr kumimoji="1" lang="ja-JP" altLang="ja-JP" sz="1100">
              <a:solidFill>
                <a:sysClr val="windowText" lastClr="000000"/>
              </a:solidFill>
              <a:effectLst/>
              <a:latin typeface="+mn-lt"/>
              <a:ea typeface="+mn-ea"/>
              <a:cs typeface="+mn-cs"/>
            </a:rPr>
            <a:t>今後、圏央道青梅ＩＣ北側における物流拠点整備など、複数の大規模な投資事業が予想され、多額の地方債発行が見込まれることから、将来への過度な負担とならないように、出来る限り地方債の抑制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113454</xdr:rowOff>
    </xdr:to>
    <xdr:cxnSp macro="">
      <xdr:nvCxnSpPr>
        <xdr:cNvPr id="385" name="直線コネクタ 384"/>
        <xdr:cNvCxnSpPr/>
      </xdr:nvCxnSpPr>
      <xdr:spPr>
        <a:xfrm>
          <a:off x="16179800" y="680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113454</xdr:rowOff>
    </xdr:to>
    <xdr:cxnSp macro="">
      <xdr:nvCxnSpPr>
        <xdr:cNvPr id="388" name="直線コネクタ 387"/>
        <xdr:cNvCxnSpPr/>
      </xdr:nvCxnSpPr>
      <xdr:spPr>
        <a:xfrm>
          <a:off x="15290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89323</xdr:rowOff>
    </xdr:to>
    <xdr:cxnSp macro="">
      <xdr:nvCxnSpPr>
        <xdr:cNvPr id="391" name="直線コネクタ 390"/>
        <xdr:cNvCxnSpPr/>
      </xdr:nvCxnSpPr>
      <xdr:spPr>
        <a:xfrm>
          <a:off x="14401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73237</xdr:rowOff>
    </xdr:to>
    <xdr:cxnSp macro="">
      <xdr:nvCxnSpPr>
        <xdr:cNvPr id="394" name="直線コネクタ 393"/>
        <xdr:cNvCxnSpPr/>
      </xdr:nvCxnSpPr>
      <xdr:spPr>
        <a:xfrm>
          <a:off x="13512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6" name="楕円 405"/>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7" name="テキスト ボックス 406"/>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8" name="楕円 407"/>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9" name="テキスト ボックス 408"/>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10" name="楕円 409"/>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11" name="テキスト ボックス 410"/>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2" name="楕円 411"/>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3" name="テキスト ボックス 41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年度と比較し、一般会計、下水道事業特別会計および病院事業会計の地方債現在高が減となったことなどから、昨年度と同じ</a:t>
          </a:r>
          <a:r>
            <a:rPr kumimoji="1" lang="en-US" altLang="ja-JP" sz="1100">
              <a:solidFill>
                <a:sysClr val="windowText" lastClr="000000"/>
              </a:solidFill>
              <a:effectLst/>
              <a:latin typeface="+mn-lt"/>
              <a:ea typeface="+mn-ea"/>
              <a:cs typeface="+mn-cs"/>
            </a:rPr>
            <a:t>0.0</a:t>
          </a:r>
          <a:r>
            <a:rPr kumimoji="1" lang="ja-JP" altLang="ja-JP" sz="1100">
              <a:solidFill>
                <a:sysClr val="windowText" lastClr="000000"/>
              </a:solidFill>
              <a:effectLst/>
              <a:latin typeface="+mn-lt"/>
              <a:ea typeface="+mn-ea"/>
              <a:cs typeface="+mn-cs"/>
            </a:rPr>
            <a:t>％にとなった。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今後、中心市街地活性化計画に掲げられた施設整備、圏央道青梅</a:t>
          </a:r>
          <a:r>
            <a:rPr kumimoji="1" lang="en-US" altLang="ja-JP" sz="1100">
              <a:solidFill>
                <a:sysClr val="windowText" lastClr="000000"/>
              </a:solidFill>
              <a:effectLst/>
              <a:latin typeface="+mn-lt"/>
              <a:ea typeface="+mn-ea"/>
              <a:cs typeface="+mn-cs"/>
            </a:rPr>
            <a:t>I</a:t>
          </a:r>
          <a:r>
            <a:rPr kumimoji="1" lang="ja-JP" altLang="ja-JP" sz="1100">
              <a:solidFill>
                <a:sysClr val="windowText" lastClr="000000"/>
              </a:solidFill>
              <a:effectLst/>
              <a:latin typeface="+mn-lt"/>
              <a:ea typeface="+mn-ea"/>
              <a:cs typeface="+mn-cs"/>
            </a:rPr>
            <a:t>Ｃ付近物流拠点整備など、複数の大規模な投資事業が予想され、多額の地方債発行が見込まれることから、将来への過度な負担とならないように、十分に事業内容を精査し、将来負担の軽減に努めていく。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84364</xdr:rowOff>
    </xdr:from>
    <xdr:to>
      <xdr:col>72</xdr:col>
      <xdr:colOff>203200</xdr:colOff>
      <xdr:row>14</xdr:row>
      <xdr:rowOff>4263</xdr:rowOff>
    </xdr:to>
    <xdr:cxnSp macro="">
      <xdr:nvCxnSpPr>
        <xdr:cNvPr id="449" name="直線コネクタ 448"/>
        <xdr:cNvCxnSpPr/>
      </xdr:nvCxnSpPr>
      <xdr:spPr>
        <a:xfrm flipV="1">
          <a:off x="14401800" y="2313214"/>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0"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2" name="フローチャート: 判断 451"/>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3" name="テキスト ボックス 452"/>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4" name="フローチャート: 判断 453"/>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55" name="テキスト ボックス 454"/>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6" name="フローチャート: 判断 455"/>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57" name="テキスト ボックス 456"/>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8" name="フローチャート: 判断 457"/>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9" name="テキスト ボックス 458"/>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65" name="楕円 464"/>
        <xdr:cNvSpPr/>
      </xdr:nvSpPr>
      <xdr:spPr>
        <a:xfrm>
          <a:off x="15240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66" name="テキスト ボックス 46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124913</xdr:rowOff>
    </xdr:from>
    <xdr:to>
      <xdr:col>68</xdr:col>
      <xdr:colOff>203200</xdr:colOff>
      <xdr:row>14</xdr:row>
      <xdr:rowOff>55063</xdr:rowOff>
    </xdr:to>
    <xdr:sp macro="" textlink="">
      <xdr:nvSpPr>
        <xdr:cNvPr id="467" name="楕円 466"/>
        <xdr:cNvSpPr/>
      </xdr:nvSpPr>
      <xdr:spPr>
        <a:xfrm>
          <a:off x="14351000" y="23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65240</xdr:rowOff>
    </xdr:from>
    <xdr:ext cx="762000" cy="259045"/>
    <xdr:sp macro="" textlink="">
      <xdr:nvSpPr>
        <xdr:cNvPr id="468" name="テキスト ボックス 467"/>
        <xdr:cNvSpPr txBox="1"/>
      </xdr:nvSpPr>
      <xdr:spPr>
        <a:xfrm>
          <a:off x="14020800" y="212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退職手当の増などにより、人件費分の経常経費充当一般財源が増となり、前年度と比較して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東京都平均は上回ってしまったが、</a:t>
          </a:r>
          <a:r>
            <a:rPr kumimoji="1" lang="ja-JP" altLang="ja-JP" sz="1100">
              <a:solidFill>
                <a:schemeClr val="dk1"/>
              </a:solidFill>
              <a:effectLst/>
              <a:latin typeface="+mn-lt"/>
              <a:ea typeface="+mn-ea"/>
              <a:cs typeface="+mn-cs"/>
            </a:rPr>
            <a:t>全国平均および類似団体平均</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下回る結果</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今後も、適正な定員管理や働き方改革による一層の時間外勤務手当の削減などにより、人件費の圧縮に努めていく。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96520</xdr:rowOff>
    </xdr:to>
    <xdr:cxnSp macro="">
      <xdr:nvCxnSpPr>
        <xdr:cNvPr id="66" name="直線コネクタ 65"/>
        <xdr:cNvCxnSpPr/>
      </xdr:nvCxnSpPr>
      <xdr:spPr>
        <a:xfrm>
          <a:off x="3987800" y="624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73660</xdr:rowOff>
    </xdr:to>
    <xdr:cxnSp macro="">
      <xdr:nvCxnSpPr>
        <xdr:cNvPr id="69" name="直線コネクタ 68"/>
        <xdr:cNvCxnSpPr/>
      </xdr:nvCxnSpPr>
      <xdr:spPr>
        <a:xfrm>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165100</xdr:rowOff>
    </xdr:to>
    <xdr:cxnSp macro="">
      <xdr:nvCxnSpPr>
        <xdr:cNvPr id="72" name="直線コネクタ 71"/>
        <xdr:cNvCxnSpPr/>
      </xdr:nvCxnSpPr>
      <xdr:spPr>
        <a:xfrm flipV="1">
          <a:off x="2209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165100</xdr:rowOff>
    </xdr:to>
    <xdr:cxnSp macro="">
      <xdr:nvCxnSpPr>
        <xdr:cNvPr id="75" name="直線コネクタ 74"/>
        <xdr:cNvCxnSpPr/>
      </xdr:nvCxnSpPr>
      <xdr:spPr>
        <a:xfrm>
          <a:off x="1320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し尿処理</a:t>
          </a:r>
          <a:r>
            <a:rPr kumimoji="1" lang="ja-JP" altLang="ja-JP" sz="1100">
              <a:solidFill>
                <a:schemeClr val="dk1"/>
              </a:solidFill>
              <a:effectLst/>
              <a:latin typeface="+mn-lt"/>
              <a:ea typeface="+mn-ea"/>
              <a:cs typeface="+mn-cs"/>
            </a:rPr>
            <a:t>経費や</a:t>
          </a:r>
          <a:r>
            <a:rPr kumimoji="1" lang="ja-JP" altLang="en-US" sz="1100">
              <a:solidFill>
                <a:schemeClr val="dk1"/>
              </a:solidFill>
              <a:effectLst/>
              <a:latin typeface="+mn-lt"/>
              <a:ea typeface="+mn-ea"/>
              <a:cs typeface="+mn-cs"/>
            </a:rPr>
            <a:t>市営住宅施設等維持管理</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が増</a:t>
          </a:r>
          <a:r>
            <a:rPr kumimoji="1" lang="ja-JP" altLang="ja-JP" sz="1100">
              <a:solidFill>
                <a:schemeClr val="dk1"/>
              </a:solidFill>
              <a:effectLst/>
              <a:latin typeface="+mn-lt"/>
              <a:ea typeface="+mn-ea"/>
              <a:cs typeface="+mn-cs"/>
            </a:rPr>
            <a:t>額になったこと</a:t>
          </a:r>
          <a:r>
            <a:rPr kumimoji="1" lang="ja-JP" altLang="en-US" sz="1100">
              <a:solidFill>
                <a:schemeClr val="dk1"/>
              </a:solidFill>
              <a:effectLst/>
              <a:latin typeface="+mn-lt"/>
              <a:ea typeface="+mn-ea"/>
              <a:cs typeface="+mn-cs"/>
            </a:rPr>
            <a:t>や収入の減などにより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東京都の平均は下回ったものの、全国や類似団体の平均を上回って</a:t>
          </a:r>
          <a:r>
            <a:rPr kumimoji="1" lang="ja-JP" altLang="en-US" sz="1100">
              <a:solidFill>
                <a:schemeClr val="dk1"/>
              </a:solidFill>
              <a:effectLst/>
              <a:latin typeface="+mn-lt"/>
              <a:ea typeface="+mn-ea"/>
              <a:cs typeface="+mn-cs"/>
            </a:rPr>
            <a:t>おり、また、収入の増が見込めないため、</a:t>
          </a:r>
          <a:r>
            <a:rPr kumimoji="1" lang="ja-JP" altLang="ja-JP" sz="1100">
              <a:solidFill>
                <a:schemeClr val="dk1"/>
              </a:solidFill>
              <a:effectLst/>
              <a:latin typeface="+mn-lt"/>
              <a:ea typeface="+mn-ea"/>
              <a:cs typeface="+mn-cs"/>
            </a:rPr>
            <a:t>仕様の見直しや事業の改廃などにより、物件費の削減に努めていく。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119380</xdr:rowOff>
    </xdr:to>
    <xdr:cxnSp macro="">
      <xdr:nvCxnSpPr>
        <xdr:cNvPr id="127" name="直線コネクタ 126"/>
        <xdr:cNvCxnSpPr/>
      </xdr:nvCxnSpPr>
      <xdr:spPr>
        <a:xfrm>
          <a:off x="15671800" y="2824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96520</xdr:rowOff>
    </xdr:to>
    <xdr:cxnSp macro="">
      <xdr:nvCxnSpPr>
        <xdr:cNvPr id="130" name="直線コネクタ 129"/>
        <xdr:cNvCxnSpPr/>
      </xdr:nvCxnSpPr>
      <xdr:spPr>
        <a:xfrm flipV="1">
          <a:off x="14782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119380</xdr:rowOff>
    </xdr:to>
    <xdr:cxnSp macro="">
      <xdr:nvCxnSpPr>
        <xdr:cNvPr id="133" name="直線コネクタ 132"/>
        <xdr:cNvCxnSpPr/>
      </xdr:nvCxnSpPr>
      <xdr:spPr>
        <a:xfrm flipV="1">
          <a:off x="13893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119380</xdr:rowOff>
    </xdr:to>
    <xdr:cxnSp macro="">
      <xdr:nvCxnSpPr>
        <xdr:cNvPr id="136" name="直線コネクタ 135"/>
        <xdr:cNvCxnSpPr/>
      </xdr:nvCxnSpPr>
      <xdr:spPr>
        <a:xfrm>
          <a:off x="13004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7"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9" name="テキスト ボックス 148"/>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51" name="テキスト ボックス 150"/>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55" name="テキスト ボックス 154"/>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自立支援給付</a:t>
          </a:r>
          <a:r>
            <a:rPr kumimoji="1" lang="ja-JP" altLang="ja-JP" sz="1100">
              <a:solidFill>
                <a:schemeClr val="dk1"/>
              </a:solidFill>
              <a:effectLst/>
              <a:latin typeface="+mn-lt"/>
              <a:ea typeface="+mn-ea"/>
              <a:cs typeface="+mn-cs"/>
            </a:rPr>
            <a:t>経費の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等により、扶助費全体は昨年度と比較し、</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、扶助費の経常収支比率について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、類似団体・全国・東京都すべての平均を大きく上回り、類似団体内順位も昨年度に引き続き、</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位と、低位に位置している。</a:t>
          </a:r>
          <a:endParaRPr lang="ja-JP" altLang="ja-JP" sz="1400">
            <a:effectLst/>
          </a:endParaRPr>
        </a:p>
        <a:p>
          <a:r>
            <a:rPr kumimoji="1" lang="ja-JP" altLang="ja-JP" sz="1100">
              <a:solidFill>
                <a:schemeClr val="dk1"/>
              </a:solidFill>
              <a:effectLst/>
              <a:latin typeface="+mn-lt"/>
              <a:ea typeface="+mn-ea"/>
              <a:cs typeface="+mn-cs"/>
            </a:rPr>
            <a:t>　今後の扶助費が減傾向となる要因は見当たらないため、受益者負担の適正化や市単独事業の見直しなど、扶助費の削減に努めていく。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86178</xdr:rowOff>
    </xdr:to>
    <xdr:cxnSp macro="">
      <xdr:nvCxnSpPr>
        <xdr:cNvPr id="190" name="直線コネクタ 189"/>
        <xdr:cNvCxnSpPr/>
      </xdr:nvCxnSpPr>
      <xdr:spPr>
        <a:xfrm>
          <a:off x="3987800" y="10125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9978</xdr:rowOff>
    </xdr:to>
    <xdr:cxnSp macro="">
      <xdr:nvCxnSpPr>
        <xdr:cNvPr id="193" name="直線コネクタ 192"/>
        <xdr:cNvCxnSpPr/>
      </xdr:nvCxnSpPr>
      <xdr:spPr>
        <a:xfrm>
          <a:off x="3098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170543</xdr:rowOff>
    </xdr:to>
    <xdr:cxnSp macro="">
      <xdr:nvCxnSpPr>
        <xdr:cNvPr id="196" name="直線コネクタ 195"/>
        <xdr:cNvCxnSpPr/>
      </xdr:nvCxnSpPr>
      <xdr:spPr>
        <a:xfrm>
          <a:off x="2209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105228</xdr:rowOff>
    </xdr:to>
    <xdr:cxnSp macro="">
      <xdr:nvCxnSpPr>
        <xdr:cNvPr id="199" name="直線コネクタ 198"/>
        <xdr:cNvCxnSpPr/>
      </xdr:nvCxnSpPr>
      <xdr:spPr>
        <a:xfrm>
          <a:off x="1320800" y="9984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9" name="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11" name="楕円 210"/>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2" name="テキスト ボックス 211"/>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13" name="楕円 212"/>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4" name="テキスト ボックス 213"/>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5" name="楕円 214"/>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6" name="テキスト ボックス 215"/>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160565</xdr:rowOff>
    </xdr:from>
    <xdr:to>
      <xdr:col>6</xdr:col>
      <xdr:colOff>171450</xdr:colOff>
      <xdr:row>58</xdr:row>
      <xdr:rowOff>90715</xdr:rowOff>
    </xdr:to>
    <xdr:sp macro="" textlink="">
      <xdr:nvSpPr>
        <xdr:cNvPr id="217" name="楕円 216"/>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75492</xdr:rowOff>
    </xdr:from>
    <xdr:ext cx="762000" cy="259045"/>
    <xdr:sp macro="" textlink="">
      <xdr:nvSpPr>
        <xdr:cNvPr id="218" name="テキスト ボックス 217"/>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その他にかかる経常収支比率は、類似団体の平均</a:t>
          </a:r>
          <a:r>
            <a:rPr kumimoji="1" lang="ja-JP" altLang="en-US" sz="1100">
              <a:solidFill>
                <a:schemeClr val="dk1"/>
              </a:solidFill>
              <a:effectLst/>
              <a:latin typeface="+mn-lt"/>
              <a:ea typeface="+mn-ea"/>
              <a:cs typeface="+mn-cs"/>
            </a:rPr>
            <a:t>、東京都平均を下回ったが、</a:t>
          </a:r>
          <a:r>
            <a:rPr kumimoji="1" lang="ja-JP" altLang="ja-JP" sz="1100">
              <a:solidFill>
                <a:schemeClr val="dk1"/>
              </a:solidFill>
              <a:effectLst/>
              <a:latin typeface="+mn-lt"/>
              <a:ea typeface="+mn-ea"/>
              <a:cs typeface="+mn-cs"/>
            </a:rPr>
            <a:t>全国平均を上回る結果となった。</a:t>
          </a:r>
          <a:endParaRPr lang="ja-JP" altLang="ja-JP" sz="1400">
            <a:effectLst/>
          </a:endParaRPr>
        </a:p>
        <a:p>
          <a:r>
            <a:rPr kumimoji="1" lang="ja-JP" altLang="ja-JP" sz="1100">
              <a:solidFill>
                <a:schemeClr val="dk1"/>
              </a:solidFill>
              <a:effectLst/>
              <a:latin typeface="+mn-lt"/>
              <a:ea typeface="+mn-ea"/>
              <a:cs typeface="+mn-cs"/>
            </a:rPr>
            <a:t>　各特別会計への繰出金は増加傾向にあり、</a:t>
          </a:r>
          <a:r>
            <a:rPr kumimoji="1" lang="ja-JP" altLang="en-US" sz="1100">
              <a:solidFill>
                <a:schemeClr val="dk1"/>
              </a:solidFill>
              <a:effectLst/>
              <a:latin typeface="+mn-lt"/>
              <a:ea typeface="+mn-ea"/>
              <a:cs typeface="+mn-cs"/>
            </a:rPr>
            <a:t>特に後期高齢者医療会計への法定繰出しが増えており、</a:t>
          </a:r>
          <a:r>
            <a:rPr kumimoji="1" lang="ja-JP" altLang="ja-JP" sz="1100">
              <a:solidFill>
                <a:schemeClr val="dk1"/>
              </a:solidFill>
              <a:effectLst/>
              <a:latin typeface="+mn-lt"/>
              <a:ea typeface="+mn-ea"/>
              <a:cs typeface="+mn-cs"/>
            </a:rPr>
            <a:t>経常経費の圧縮が難しい状況ではある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国民健康保険会計は</a:t>
          </a:r>
          <a:r>
            <a:rPr kumimoji="1" lang="ja-JP" altLang="ja-JP" sz="1100">
              <a:solidFill>
                <a:schemeClr val="dk1"/>
              </a:solidFill>
              <a:effectLst/>
              <a:latin typeface="+mn-lt"/>
              <a:ea typeface="+mn-ea"/>
              <a:cs typeface="+mn-cs"/>
            </a:rPr>
            <a:t>独立採算の原則に立</a:t>
          </a:r>
          <a:r>
            <a:rPr kumimoji="1" lang="ja-JP" altLang="en-US" sz="1100">
              <a:solidFill>
                <a:schemeClr val="dk1"/>
              </a:solidFill>
              <a:effectLst/>
              <a:latin typeface="+mn-lt"/>
              <a:ea typeface="+mn-ea"/>
              <a:cs typeface="+mn-cs"/>
            </a:rPr>
            <a:t>ち</a:t>
          </a:r>
          <a:r>
            <a:rPr kumimoji="1" lang="ja-JP" altLang="ja-JP" sz="1100">
              <a:solidFill>
                <a:schemeClr val="dk1"/>
              </a:solidFill>
              <a:effectLst/>
              <a:latin typeface="+mn-lt"/>
              <a:ea typeface="+mn-ea"/>
              <a:cs typeface="+mn-cs"/>
            </a:rPr>
            <a:t>、財政健全化を図り、普通会計の財政負担を軽減していく必要がある。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124278</xdr:rowOff>
    </xdr:to>
    <xdr:cxnSp macro="">
      <xdr:nvCxnSpPr>
        <xdr:cNvPr id="253" name="直線コネクタ 252"/>
        <xdr:cNvCxnSpPr/>
      </xdr:nvCxnSpPr>
      <xdr:spPr>
        <a:xfrm flipV="1">
          <a:off x="15671800" y="986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124278</xdr:rowOff>
    </xdr:to>
    <xdr:cxnSp macro="">
      <xdr:nvCxnSpPr>
        <xdr:cNvPr id="256" name="直線コネクタ 255"/>
        <xdr:cNvCxnSpPr/>
      </xdr:nvCxnSpPr>
      <xdr:spPr>
        <a:xfrm>
          <a:off x="14782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80735</xdr:rowOff>
    </xdr:to>
    <xdr:cxnSp macro="">
      <xdr:nvCxnSpPr>
        <xdr:cNvPr id="259" name="直線コネクタ 258"/>
        <xdr:cNvCxnSpPr/>
      </xdr:nvCxnSpPr>
      <xdr:spPr>
        <a:xfrm>
          <a:off x="13893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57</xdr:row>
      <xdr:rowOff>48078</xdr:rowOff>
    </xdr:to>
    <xdr:cxnSp macro="">
      <xdr:nvCxnSpPr>
        <xdr:cNvPr id="262" name="直線コネクタ 261"/>
        <xdr:cNvCxnSpPr/>
      </xdr:nvCxnSpPr>
      <xdr:spPr>
        <a:xfrm>
          <a:off x="13004800" y="96792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2" name="楕円 271"/>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57349</xdr:rowOff>
    </xdr:from>
    <xdr:ext cx="762000" cy="259045"/>
    <xdr:sp macro="" textlink="">
      <xdr:nvSpPr>
        <xdr:cNvPr id="273" name="その他該当値テキスト"/>
        <xdr:cNvSpPr txBox="1"/>
      </xdr:nvSpPr>
      <xdr:spPr>
        <a:xfrm>
          <a:off x="165989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4" name="楕円 273"/>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5" name="テキスト ボックス 274"/>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6" name="楕円 275"/>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7" name="テキスト ボックス 276"/>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8" name="楕円 277"/>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9" name="テキスト ボックス 278"/>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0" name="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1" name="テキスト ボックス 280"/>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、扶助費と同様に、類似団体・全国・東京都すべての平均を大きく上回っており、依然高い水準で推移している。</a:t>
          </a:r>
          <a:endParaRPr lang="ja-JP" altLang="ja-JP" sz="1400">
            <a:effectLst/>
          </a:endParaRPr>
        </a:p>
        <a:p>
          <a:r>
            <a:rPr kumimoji="1" lang="ja-JP" altLang="ja-JP" sz="1100">
              <a:solidFill>
                <a:schemeClr val="dk1"/>
              </a:solidFill>
              <a:effectLst/>
              <a:latin typeface="+mn-lt"/>
              <a:ea typeface="+mn-ea"/>
              <a:cs typeface="+mn-cs"/>
            </a:rPr>
            <a:t>　西多摩衛生組合等の一部事務組合に対する負担金や、市立総合病院への負担金等の独自要因に因る部分もあるものの、市単独の補助事業が依然</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多いことから、「補助金等の見直し指針」にもとづき、各種団体等への補助金、交付金の見直しを進め、数値の改善につなげていく。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39</xdr:row>
      <xdr:rowOff>97065</xdr:rowOff>
    </xdr:to>
    <xdr:cxnSp macro="">
      <xdr:nvCxnSpPr>
        <xdr:cNvPr id="316" name="直線コネクタ 315"/>
        <xdr:cNvCxnSpPr/>
      </xdr:nvCxnSpPr>
      <xdr:spPr>
        <a:xfrm>
          <a:off x="15671800" y="6772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86178</xdr:rowOff>
    </xdr:from>
    <xdr:to>
      <xdr:col>78</xdr:col>
      <xdr:colOff>69850</xdr:colOff>
      <xdr:row>39</xdr:row>
      <xdr:rowOff>129722</xdr:rowOff>
    </xdr:to>
    <xdr:cxnSp macro="">
      <xdr:nvCxnSpPr>
        <xdr:cNvPr id="319" name="直線コネクタ 318"/>
        <xdr:cNvCxnSpPr/>
      </xdr:nvCxnSpPr>
      <xdr:spPr>
        <a:xfrm flipV="1">
          <a:off x="14782800" y="6772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129722</xdr:rowOff>
    </xdr:from>
    <xdr:to>
      <xdr:col>73</xdr:col>
      <xdr:colOff>180975</xdr:colOff>
      <xdr:row>39</xdr:row>
      <xdr:rowOff>162378</xdr:rowOff>
    </xdr:to>
    <xdr:cxnSp macro="">
      <xdr:nvCxnSpPr>
        <xdr:cNvPr id="322" name="直線コネクタ 321"/>
        <xdr:cNvCxnSpPr/>
      </xdr:nvCxnSpPr>
      <xdr:spPr>
        <a:xfrm flipV="1">
          <a:off x="13893800" y="6816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162378</xdr:rowOff>
    </xdr:from>
    <xdr:to>
      <xdr:col>69</xdr:col>
      <xdr:colOff>92075</xdr:colOff>
      <xdr:row>40</xdr:row>
      <xdr:rowOff>1815</xdr:rowOff>
    </xdr:to>
    <xdr:cxnSp macro="">
      <xdr:nvCxnSpPr>
        <xdr:cNvPr id="325" name="直線コネクタ 324"/>
        <xdr:cNvCxnSpPr/>
      </xdr:nvCxnSpPr>
      <xdr:spPr>
        <a:xfrm flipV="1">
          <a:off x="13004800" y="6848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46265</xdr:rowOff>
    </xdr:from>
    <xdr:to>
      <xdr:col>82</xdr:col>
      <xdr:colOff>158750</xdr:colOff>
      <xdr:row>39</xdr:row>
      <xdr:rowOff>147865</xdr:rowOff>
    </xdr:to>
    <xdr:sp macro="" textlink="">
      <xdr:nvSpPr>
        <xdr:cNvPr id="335" name="楕円 334"/>
        <xdr:cNvSpPr/>
      </xdr:nvSpPr>
      <xdr:spPr>
        <a:xfrm>
          <a:off x="16459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18342</xdr:rowOff>
    </xdr:from>
    <xdr:ext cx="762000" cy="259045"/>
    <xdr:sp macro="" textlink="">
      <xdr:nvSpPr>
        <xdr:cNvPr id="336" name="補助費等該当値テキスト"/>
        <xdr:cNvSpPr txBox="1"/>
      </xdr:nvSpPr>
      <xdr:spPr>
        <a:xfrm>
          <a:off x="16598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7" name="楕円 336"/>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8" name="テキスト ボックス 337"/>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78922</xdr:rowOff>
    </xdr:from>
    <xdr:to>
      <xdr:col>74</xdr:col>
      <xdr:colOff>31750</xdr:colOff>
      <xdr:row>40</xdr:row>
      <xdr:rowOff>9072</xdr:rowOff>
    </xdr:to>
    <xdr:sp macro="" textlink="">
      <xdr:nvSpPr>
        <xdr:cNvPr id="339" name="楕円 338"/>
        <xdr:cNvSpPr/>
      </xdr:nvSpPr>
      <xdr:spPr>
        <a:xfrm>
          <a:off x="14732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165299</xdr:rowOff>
    </xdr:from>
    <xdr:ext cx="762000" cy="259045"/>
    <xdr:sp macro="" textlink="">
      <xdr:nvSpPr>
        <xdr:cNvPr id="340" name="テキスト ボックス 339"/>
        <xdr:cNvSpPr txBox="1"/>
      </xdr:nvSpPr>
      <xdr:spPr>
        <a:xfrm>
          <a:off x="14401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111578</xdr:rowOff>
    </xdr:from>
    <xdr:to>
      <xdr:col>69</xdr:col>
      <xdr:colOff>142875</xdr:colOff>
      <xdr:row>40</xdr:row>
      <xdr:rowOff>41728</xdr:rowOff>
    </xdr:to>
    <xdr:sp macro="" textlink="">
      <xdr:nvSpPr>
        <xdr:cNvPr id="341" name="楕円 340"/>
        <xdr:cNvSpPr/>
      </xdr:nvSpPr>
      <xdr:spPr>
        <a:xfrm>
          <a:off x="13843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26505</xdr:rowOff>
    </xdr:from>
    <xdr:ext cx="762000" cy="259045"/>
    <xdr:sp macro="" textlink="">
      <xdr:nvSpPr>
        <xdr:cNvPr id="342" name="テキスト ボックス 341"/>
        <xdr:cNvSpPr txBox="1"/>
      </xdr:nvSpPr>
      <xdr:spPr>
        <a:xfrm>
          <a:off x="13512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122465</xdr:rowOff>
    </xdr:from>
    <xdr:to>
      <xdr:col>65</xdr:col>
      <xdr:colOff>53975</xdr:colOff>
      <xdr:row>40</xdr:row>
      <xdr:rowOff>52615</xdr:rowOff>
    </xdr:to>
    <xdr:sp macro="" textlink="">
      <xdr:nvSpPr>
        <xdr:cNvPr id="343" name="楕円 342"/>
        <xdr:cNvSpPr/>
      </xdr:nvSpPr>
      <xdr:spPr>
        <a:xfrm>
          <a:off x="12954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37392</xdr:rowOff>
    </xdr:from>
    <xdr:ext cx="762000" cy="259045"/>
    <xdr:sp macro="" textlink="">
      <xdr:nvSpPr>
        <xdr:cNvPr id="344" name="テキスト ボックス 343"/>
        <xdr:cNvSpPr txBox="1"/>
      </xdr:nvSpPr>
      <xdr:spPr>
        <a:xfrm>
          <a:off x="12623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公債費にかかる経常収支比率が類似団体のみならず、全国平均より低くなっているのは、過去、投資的経費の一部について収益事業（競艇事業）からの繰入金によって、起債によることなく整備を進めてきた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普通建設事業の抑制により建設地方債の新規発行は減少するよう努め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の発行</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ほかの事業債とのバランスを調整しながら、</a:t>
          </a:r>
          <a:r>
            <a:rPr kumimoji="1" lang="ja-JP" altLang="ja-JP" sz="1100">
              <a:solidFill>
                <a:schemeClr val="dk1"/>
              </a:solidFill>
              <a:effectLst/>
              <a:latin typeface="+mn-lt"/>
              <a:ea typeface="+mn-ea"/>
              <a:cs typeface="+mn-cs"/>
            </a:rPr>
            <a:t>満額発行</a:t>
          </a:r>
          <a:r>
            <a:rPr kumimoji="1" lang="ja-JP" altLang="en-US" sz="1100">
              <a:solidFill>
                <a:schemeClr val="dk1"/>
              </a:solidFill>
              <a:effectLst/>
              <a:latin typeface="+mn-lt"/>
              <a:ea typeface="+mn-ea"/>
              <a:cs typeface="+mn-cs"/>
            </a:rPr>
            <a:t>しないよう努めている。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地方債に頼らない</a:t>
          </a:r>
          <a:r>
            <a:rPr kumimoji="1" lang="ja-JP" altLang="ja-JP" sz="1100">
              <a:solidFill>
                <a:schemeClr val="dk1"/>
              </a:solidFill>
              <a:effectLst/>
              <a:latin typeface="+mn-lt"/>
              <a:ea typeface="+mn-ea"/>
              <a:cs typeface="+mn-cs"/>
            </a:rPr>
            <a:t>財政運営を念頭に、公債費の抑制を図っていく。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12700</xdr:rowOff>
    </xdr:to>
    <xdr:cxnSp macro="">
      <xdr:nvCxnSpPr>
        <xdr:cNvPr id="377" name="直線コネクタ 376"/>
        <xdr:cNvCxnSpPr/>
      </xdr:nvCxnSpPr>
      <xdr:spPr>
        <a:xfrm flipV="1">
          <a:off x="3987800" y="12989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12700</xdr:rowOff>
    </xdr:to>
    <xdr:cxnSp macro="">
      <xdr:nvCxnSpPr>
        <xdr:cNvPr id="380" name="直線コネクタ 379"/>
        <xdr:cNvCxnSpPr/>
      </xdr:nvCxnSpPr>
      <xdr:spPr>
        <a:xfrm>
          <a:off x="3098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153670</xdr:rowOff>
    </xdr:to>
    <xdr:cxnSp macro="">
      <xdr:nvCxnSpPr>
        <xdr:cNvPr id="383" name="直線コネクタ 382"/>
        <xdr:cNvCxnSpPr/>
      </xdr:nvCxnSpPr>
      <xdr:spPr>
        <a:xfrm>
          <a:off x="2209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146050</xdr:rowOff>
    </xdr:to>
    <xdr:cxnSp macro="">
      <xdr:nvCxnSpPr>
        <xdr:cNvPr id="386" name="直線コネクタ 385"/>
        <xdr:cNvCxnSpPr/>
      </xdr:nvCxnSpPr>
      <xdr:spPr>
        <a:xfrm>
          <a:off x="1320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6" name="楕円 395"/>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7"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8" name="楕円 397"/>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9" name="テキスト ボックス 398"/>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400" name="楕円 399"/>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401" name="テキスト ボックス 400"/>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402" name="楕円 401"/>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3" name="テキスト ボックス 402"/>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404" name="楕円 403"/>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5" name="テキスト ボックス 404"/>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について、類似団体、東京都平均、全国平均のいずれも上回っているのは、扶助費や補助費等にかかる経常収支比率が、類似団体等の平均よりも大幅に高くなっていることが原因である。</a:t>
          </a:r>
          <a:endParaRPr lang="ja-JP" altLang="ja-JP" sz="1400">
            <a:effectLst/>
          </a:endParaRPr>
        </a:p>
        <a:p>
          <a:r>
            <a:rPr kumimoji="1" lang="ja-JP" altLang="ja-JP" sz="1100">
              <a:solidFill>
                <a:schemeClr val="dk1"/>
              </a:solidFill>
              <a:effectLst/>
              <a:latin typeface="+mn-lt"/>
              <a:ea typeface="+mn-ea"/>
              <a:cs typeface="+mn-cs"/>
            </a:rPr>
            <a:t>　扶助費の削減など、数値改善には困難が伴うが、「青梅市行財政改革推進プラン」にもとづき、事業の廃止や縮減、統合等に積極的に取り組み、「経常的歳入に見合った財政規模」の実現を目指していく。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134620</xdr:rowOff>
    </xdr:from>
    <xdr:to>
      <xdr:col>82</xdr:col>
      <xdr:colOff>107950</xdr:colOff>
      <xdr:row>81</xdr:row>
      <xdr:rowOff>62230</xdr:rowOff>
    </xdr:to>
    <xdr:cxnSp macro="">
      <xdr:nvCxnSpPr>
        <xdr:cNvPr id="438" name="直線コネクタ 437"/>
        <xdr:cNvCxnSpPr/>
      </xdr:nvCxnSpPr>
      <xdr:spPr>
        <a:xfrm>
          <a:off x="15671800" y="1385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96520</xdr:rowOff>
    </xdr:from>
    <xdr:to>
      <xdr:col>78</xdr:col>
      <xdr:colOff>69850</xdr:colOff>
      <xdr:row>80</xdr:row>
      <xdr:rowOff>134620</xdr:rowOff>
    </xdr:to>
    <xdr:cxnSp macro="">
      <xdr:nvCxnSpPr>
        <xdr:cNvPr id="441" name="直線コネクタ 440"/>
        <xdr:cNvCxnSpPr/>
      </xdr:nvCxnSpPr>
      <xdr:spPr>
        <a:xfrm>
          <a:off x="14782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96520</xdr:rowOff>
    </xdr:from>
    <xdr:to>
      <xdr:col>73</xdr:col>
      <xdr:colOff>180975</xdr:colOff>
      <xdr:row>81</xdr:row>
      <xdr:rowOff>39370</xdr:rowOff>
    </xdr:to>
    <xdr:cxnSp macro="">
      <xdr:nvCxnSpPr>
        <xdr:cNvPr id="444" name="直線コネクタ 443"/>
        <xdr:cNvCxnSpPr/>
      </xdr:nvCxnSpPr>
      <xdr:spPr>
        <a:xfrm flipV="1">
          <a:off x="13893800" y="1381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81</xdr:row>
      <xdr:rowOff>39370</xdr:rowOff>
    </xdr:to>
    <xdr:cxnSp macro="">
      <xdr:nvCxnSpPr>
        <xdr:cNvPr id="447" name="直線コネクタ 446"/>
        <xdr:cNvCxnSpPr/>
      </xdr:nvCxnSpPr>
      <xdr:spPr>
        <a:xfrm>
          <a:off x="13004800" y="13728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11430</xdr:rowOff>
    </xdr:from>
    <xdr:to>
      <xdr:col>82</xdr:col>
      <xdr:colOff>158750</xdr:colOff>
      <xdr:row>81</xdr:row>
      <xdr:rowOff>113030</xdr:rowOff>
    </xdr:to>
    <xdr:sp macro="" textlink="">
      <xdr:nvSpPr>
        <xdr:cNvPr id="457" name="楕円 456"/>
        <xdr:cNvSpPr/>
      </xdr:nvSpPr>
      <xdr:spPr>
        <a:xfrm>
          <a:off x="164592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91457</xdr:rowOff>
    </xdr:from>
    <xdr:ext cx="762000" cy="259045"/>
    <xdr:sp macro="" textlink="">
      <xdr:nvSpPr>
        <xdr:cNvPr id="458" name="公債費以外該当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83820</xdr:rowOff>
    </xdr:from>
    <xdr:to>
      <xdr:col>78</xdr:col>
      <xdr:colOff>120650</xdr:colOff>
      <xdr:row>81</xdr:row>
      <xdr:rowOff>13970</xdr:rowOff>
    </xdr:to>
    <xdr:sp macro="" textlink="">
      <xdr:nvSpPr>
        <xdr:cNvPr id="459" name="楕円 458"/>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170197</xdr:rowOff>
    </xdr:from>
    <xdr:ext cx="736600" cy="259045"/>
    <xdr:sp macro="" textlink="">
      <xdr:nvSpPr>
        <xdr:cNvPr id="460" name="テキスト ボックス 459"/>
        <xdr:cNvSpPr txBox="1"/>
      </xdr:nvSpPr>
      <xdr:spPr>
        <a:xfrm>
          <a:off x="15290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45720</xdr:rowOff>
    </xdr:from>
    <xdr:to>
      <xdr:col>74</xdr:col>
      <xdr:colOff>31750</xdr:colOff>
      <xdr:row>80</xdr:row>
      <xdr:rowOff>147320</xdr:rowOff>
    </xdr:to>
    <xdr:sp macro="" textlink="">
      <xdr:nvSpPr>
        <xdr:cNvPr id="461" name="楕円 460"/>
        <xdr:cNvSpPr/>
      </xdr:nvSpPr>
      <xdr:spPr>
        <a:xfrm>
          <a:off x="14732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132097</xdr:rowOff>
    </xdr:from>
    <xdr:ext cx="762000" cy="259045"/>
    <xdr:sp macro="" textlink="">
      <xdr:nvSpPr>
        <xdr:cNvPr id="462" name="テキスト ボックス 461"/>
        <xdr:cNvSpPr txBox="1"/>
      </xdr:nvSpPr>
      <xdr:spPr>
        <a:xfrm>
          <a:off x="14401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160020</xdr:rowOff>
    </xdr:from>
    <xdr:to>
      <xdr:col>69</xdr:col>
      <xdr:colOff>142875</xdr:colOff>
      <xdr:row>81</xdr:row>
      <xdr:rowOff>90170</xdr:rowOff>
    </xdr:to>
    <xdr:sp macro="" textlink="">
      <xdr:nvSpPr>
        <xdr:cNvPr id="463" name="楕円 462"/>
        <xdr:cNvSpPr/>
      </xdr:nvSpPr>
      <xdr:spPr>
        <a:xfrm>
          <a:off x="13843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74947</xdr:rowOff>
    </xdr:from>
    <xdr:ext cx="762000" cy="259045"/>
    <xdr:sp macro="" textlink="">
      <xdr:nvSpPr>
        <xdr:cNvPr id="464" name="テキスト ボックス 463"/>
        <xdr:cNvSpPr txBox="1"/>
      </xdr:nvSpPr>
      <xdr:spPr>
        <a:xfrm>
          <a:off x="13512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5" name="楕円 464"/>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6" name="テキスト ボックス 465"/>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54806</xdr:rowOff>
    </xdr:from>
    <xdr:to>
      <xdr:col>29</xdr:col>
      <xdr:colOff>127000</xdr:colOff>
      <xdr:row>18</xdr:row>
      <xdr:rowOff>83969</xdr:rowOff>
    </xdr:to>
    <xdr:cxnSp macro="">
      <xdr:nvCxnSpPr>
        <xdr:cNvPr id="52" name="直線コネクタ 51"/>
        <xdr:cNvCxnSpPr/>
      </xdr:nvCxnSpPr>
      <xdr:spPr bwMode="auto">
        <a:xfrm flipV="1">
          <a:off x="5003800" y="3017081"/>
          <a:ext cx="647700" cy="20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595</xdr:rowOff>
    </xdr:from>
    <xdr:to>
      <xdr:col>26</xdr:col>
      <xdr:colOff>50800</xdr:colOff>
      <xdr:row>18</xdr:row>
      <xdr:rowOff>83969</xdr:rowOff>
    </xdr:to>
    <xdr:cxnSp macro="">
      <xdr:nvCxnSpPr>
        <xdr:cNvPr id="55" name="直線コネクタ 54"/>
        <xdr:cNvCxnSpPr/>
      </xdr:nvCxnSpPr>
      <xdr:spPr bwMode="auto">
        <a:xfrm>
          <a:off x="4305300" y="3134320"/>
          <a:ext cx="698500" cy="8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165579</xdr:rowOff>
    </xdr:from>
    <xdr:to>
      <xdr:col>22</xdr:col>
      <xdr:colOff>114300</xdr:colOff>
      <xdr:row>18</xdr:row>
      <xdr:rowOff>595</xdr:rowOff>
    </xdr:to>
    <xdr:cxnSp macro="">
      <xdr:nvCxnSpPr>
        <xdr:cNvPr id="58" name="直線コネクタ 57"/>
        <xdr:cNvCxnSpPr/>
      </xdr:nvCxnSpPr>
      <xdr:spPr bwMode="auto">
        <a:xfrm>
          <a:off x="3606800" y="3127854"/>
          <a:ext cx="698500" cy="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165579</xdr:rowOff>
    </xdr:from>
    <xdr:to>
      <xdr:col>18</xdr:col>
      <xdr:colOff>177800</xdr:colOff>
      <xdr:row>18</xdr:row>
      <xdr:rowOff>8269</xdr:rowOff>
    </xdr:to>
    <xdr:cxnSp macro="">
      <xdr:nvCxnSpPr>
        <xdr:cNvPr id="61" name="直線コネクタ 60"/>
        <xdr:cNvCxnSpPr/>
      </xdr:nvCxnSpPr>
      <xdr:spPr bwMode="auto">
        <a:xfrm flipV="1">
          <a:off x="2908300" y="3127854"/>
          <a:ext cx="698500" cy="1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4006</xdr:rowOff>
    </xdr:from>
    <xdr:to>
      <xdr:col>29</xdr:col>
      <xdr:colOff>177800</xdr:colOff>
      <xdr:row>17</xdr:row>
      <xdr:rowOff>105606</xdr:rowOff>
    </xdr:to>
    <xdr:sp macro="" textlink="">
      <xdr:nvSpPr>
        <xdr:cNvPr id="71" name="楕円 70"/>
        <xdr:cNvSpPr/>
      </xdr:nvSpPr>
      <xdr:spPr bwMode="auto">
        <a:xfrm>
          <a:off x="5600700" y="296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147533</xdr:rowOff>
    </xdr:from>
    <xdr:ext cx="762000" cy="259045"/>
    <xdr:sp macro="" textlink="">
      <xdr:nvSpPr>
        <xdr:cNvPr id="72" name="人口1人当たり決算額の推移該当値テキスト130"/>
        <xdr:cNvSpPr txBox="1"/>
      </xdr:nvSpPr>
      <xdr:spPr>
        <a:xfrm>
          <a:off x="5740400" y="29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33169</xdr:rowOff>
    </xdr:from>
    <xdr:to>
      <xdr:col>26</xdr:col>
      <xdr:colOff>101600</xdr:colOff>
      <xdr:row>18</xdr:row>
      <xdr:rowOff>134769</xdr:rowOff>
    </xdr:to>
    <xdr:sp macro="" textlink="">
      <xdr:nvSpPr>
        <xdr:cNvPr id="73" name="楕円 72"/>
        <xdr:cNvSpPr/>
      </xdr:nvSpPr>
      <xdr:spPr bwMode="auto">
        <a:xfrm>
          <a:off x="4953000" y="316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119546</xdr:rowOff>
    </xdr:from>
    <xdr:ext cx="736600" cy="259045"/>
    <xdr:sp macro="" textlink="">
      <xdr:nvSpPr>
        <xdr:cNvPr id="74" name="テキスト ボックス 73"/>
        <xdr:cNvSpPr txBox="1"/>
      </xdr:nvSpPr>
      <xdr:spPr>
        <a:xfrm>
          <a:off x="4622800" y="325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121245</xdr:rowOff>
    </xdr:from>
    <xdr:to>
      <xdr:col>22</xdr:col>
      <xdr:colOff>165100</xdr:colOff>
      <xdr:row>18</xdr:row>
      <xdr:rowOff>51395</xdr:rowOff>
    </xdr:to>
    <xdr:sp macro="" textlink="">
      <xdr:nvSpPr>
        <xdr:cNvPr id="75" name="楕円 74"/>
        <xdr:cNvSpPr/>
      </xdr:nvSpPr>
      <xdr:spPr bwMode="auto">
        <a:xfrm>
          <a:off x="4254500" y="308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36172</xdr:rowOff>
    </xdr:from>
    <xdr:ext cx="762000" cy="259045"/>
    <xdr:sp macro="" textlink="">
      <xdr:nvSpPr>
        <xdr:cNvPr id="76" name="テキスト ボックス 75"/>
        <xdr:cNvSpPr txBox="1"/>
      </xdr:nvSpPr>
      <xdr:spPr>
        <a:xfrm>
          <a:off x="3924300" y="31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114779</xdr:rowOff>
    </xdr:from>
    <xdr:to>
      <xdr:col>19</xdr:col>
      <xdr:colOff>38100</xdr:colOff>
      <xdr:row>18</xdr:row>
      <xdr:rowOff>44929</xdr:rowOff>
    </xdr:to>
    <xdr:sp macro="" textlink="">
      <xdr:nvSpPr>
        <xdr:cNvPr id="77" name="楕円 76"/>
        <xdr:cNvSpPr/>
      </xdr:nvSpPr>
      <xdr:spPr bwMode="auto">
        <a:xfrm>
          <a:off x="3556000" y="307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29706</xdr:rowOff>
    </xdr:from>
    <xdr:ext cx="762000" cy="259045"/>
    <xdr:sp macro="" textlink="">
      <xdr:nvSpPr>
        <xdr:cNvPr id="78" name="テキスト ボックス 77"/>
        <xdr:cNvSpPr txBox="1"/>
      </xdr:nvSpPr>
      <xdr:spPr>
        <a:xfrm>
          <a:off x="3225800" y="316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128919</xdr:rowOff>
    </xdr:from>
    <xdr:to>
      <xdr:col>15</xdr:col>
      <xdr:colOff>101600</xdr:colOff>
      <xdr:row>18</xdr:row>
      <xdr:rowOff>59069</xdr:rowOff>
    </xdr:to>
    <xdr:sp macro="" textlink="">
      <xdr:nvSpPr>
        <xdr:cNvPr id="79" name="楕円 78"/>
        <xdr:cNvSpPr/>
      </xdr:nvSpPr>
      <xdr:spPr bwMode="auto">
        <a:xfrm>
          <a:off x="2857500" y="309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43846</xdr:rowOff>
    </xdr:from>
    <xdr:ext cx="762000" cy="259045"/>
    <xdr:sp macro="" textlink="">
      <xdr:nvSpPr>
        <xdr:cNvPr id="80" name="テキスト ボックス 79"/>
        <xdr:cNvSpPr txBox="1"/>
      </xdr:nvSpPr>
      <xdr:spPr>
        <a:xfrm>
          <a:off x="2527300" y="317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183190</xdr:rowOff>
    </xdr:from>
    <xdr:to>
      <xdr:col>29</xdr:col>
      <xdr:colOff>127000</xdr:colOff>
      <xdr:row>35</xdr:row>
      <xdr:rowOff>203444</xdr:rowOff>
    </xdr:to>
    <xdr:cxnSp macro="">
      <xdr:nvCxnSpPr>
        <xdr:cNvPr id="111" name="直線コネクタ 110"/>
        <xdr:cNvCxnSpPr/>
      </xdr:nvCxnSpPr>
      <xdr:spPr bwMode="auto">
        <a:xfrm>
          <a:off x="5003800" y="6793540"/>
          <a:ext cx="647700" cy="2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183190</xdr:rowOff>
    </xdr:from>
    <xdr:to>
      <xdr:col>26</xdr:col>
      <xdr:colOff>50800</xdr:colOff>
      <xdr:row>35</xdr:row>
      <xdr:rowOff>198826</xdr:rowOff>
    </xdr:to>
    <xdr:cxnSp macro="">
      <xdr:nvCxnSpPr>
        <xdr:cNvPr id="114" name="直線コネクタ 113"/>
        <xdr:cNvCxnSpPr/>
      </xdr:nvCxnSpPr>
      <xdr:spPr bwMode="auto">
        <a:xfrm flipV="1">
          <a:off x="4305300" y="6793540"/>
          <a:ext cx="698500" cy="1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198826</xdr:rowOff>
    </xdr:from>
    <xdr:to>
      <xdr:col>22</xdr:col>
      <xdr:colOff>114300</xdr:colOff>
      <xdr:row>35</xdr:row>
      <xdr:rowOff>207970</xdr:rowOff>
    </xdr:to>
    <xdr:cxnSp macro="">
      <xdr:nvCxnSpPr>
        <xdr:cNvPr id="117" name="直線コネクタ 116"/>
        <xdr:cNvCxnSpPr/>
      </xdr:nvCxnSpPr>
      <xdr:spPr bwMode="auto">
        <a:xfrm flipV="1">
          <a:off x="3606800" y="6809176"/>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207970</xdr:rowOff>
    </xdr:from>
    <xdr:to>
      <xdr:col>18</xdr:col>
      <xdr:colOff>177800</xdr:colOff>
      <xdr:row>35</xdr:row>
      <xdr:rowOff>249072</xdr:rowOff>
    </xdr:to>
    <xdr:cxnSp macro="">
      <xdr:nvCxnSpPr>
        <xdr:cNvPr id="120" name="直線コネクタ 119"/>
        <xdr:cNvCxnSpPr/>
      </xdr:nvCxnSpPr>
      <xdr:spPr bwMode="auto">
        <a:xfrm flipV="1">
          <a:off x="2908300" y="6818320"/>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152644</xdr:rowOff>
    </xdr:from>
    <xdr:to>
      <xdr:col>29</xdr:col>
      <xdr:colOff>177800</xdr:colOff>
      <xdr:row>35</xdr:row>
      <xdr:rowOff>254244</xdr:rowOff>
    </xdr:to>
    <xdr:sp macro="" textlink="">
      <xdr:nvSpPr>
        <xdr:cNvPr id="130" name="楕円 129"/>
        <xdr:cNvSpPr/>
      </xdr:nvSpPr>
      <xdr:spPr bwMode="auto">
        <a:xfrm>
          <a:off x="5600700" y="676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124721</xdr:rowOff>
    </xdr:from>
    <xdr:ext cx="762000" cy="259045"/>
    <xdr:sp macro="" textlink="">
      <xdr:nvSpPr>
        <xdr:cNvPr id="131" name="人口1人当たり決算額の推移該当値テキスト445"/>
        <xdr:cNvSpPr txBox="1"/>
      </xdr:nvSpPr>
      <xdr:spPr>
        <a:xfrm>
          <a:off x="5740400" y="673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132390</xdr:rowOff>
    </xdr:from>
    <xdr:to>
      <xdr:col>26</xdr:col>
      <xdr:colOff>101600</xdr:colOff>
      <xdr:row>35</xdr:row>
      <xdr:rowOff>233990</xdr:rowOff>
    </xdr:to>
    <xdr:sp macro="" textlink="">
      <xdr:nvSpPr>
        <xdr:cNvPr id="132" name="楕円 131"/>
        <xdr:cNvSpPr/>
      </xdr:nvSpPr>
      <xdr:spPr bwMode="auto">
        <a:xfrm>
          <a:off x="4953000" y="674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218767</xdr:rowOff>
    </xdr:from>
    <xdr:ext cx="736600" cy="259045"/>
    <xdr:sp macro="" textlink="">
      <xdr:nvSpPr>
        <xdr:cNvPr id="133" name="テキスト ボックス 132"/>
        <xdr:cNvSpPr txBox="1"/>
      </xdr:nvSpPr>
      <xdr:spPr>
        <a:xfrm>
          <a:off x="4622800" y="682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148026</xdr:rowOff>
    </xdr:from>
    <xdr:to>
      <xdr:col>22</xdr:col>
      <xdr:colOff>165100</xdr:colOff>
      <xdr:row>35</xdr:row>
      <xdr:rowOff>249626</xdr:rowOff>
    </xdr:to>
    <xdr:sp macro="" textlink="">
      <xdr:nvSpPr>
        <xdr:cNvPr id="134" name="楕円 133"/>
        <xdr:cNvSpPr/>
      </xdr:nvSpPr>
      <xdr:spPr bwMode="auto">
        <a:xfrm>
          <a:off x="4254500" y="675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234403</xdr:rowOff>
    </xdr:from>
    <xdr:ext cx="762000" cy="259045"/>
    <xdr:sp macro="" textlink="">
      <xdr:nvSpPr>
        <xdr:cNvPr id="135" name="テキスト ボックス 134"/>
        <xdr:cNvSpPr txBox="1"/>
      </xdr:nvSpPr>
      <xdr:spPr>
        <a:xfrm>
          <a:off x="3924300" y="68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157170</xdr:rowOff>
    </xdr:from>
    <xdr:to>
      <xdr:col>19</xdr:col>
      <xdr:colOff>38100</xdr:colOff>
      <xdr:row>35</xdr:row>
      <xdr:rowOff>258770</xdr:rowOff>
    </xdr:to>
    <xdr:sp macro="" textlink="">
      <xdr:nvSpPr>
        <xdr:cNvPr id="136" name="楕円 135"/>
        <xdr:cNvSpPr/>
      </xdr:nvSpPr>
      <xdr:spPr bwMode="auto">
        <a:xfrm>
          <a:off x="3556000" y="676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243547</xdr:rowOff>
    </xdr:from>
    <xdr:ext cx="762000" cy="259045"/>
    <xdr:sp macro="" textlink="">
      <xdr:nvSpPr>
        <xdr:cNvPr id="137" name="テキスト ボックス 136"/>
        <xdr:cNvSpPr txBox="1"/>
      </xdr:nvSpPr>
      <xdr:spPr>
        <a:xfrm>
          <a:off x="3225800" y="68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198272</xdr:rowOff>
    </xdr:from>
    <xdr:to>
      <xdr:col>15</xdr:col>
      <xdr:colOff>101600</xdr:colOff>
      <xdr:row>35</xdr:row>
      <xdr:rowOff>299872</xdr:rowOff>
    </xdr:to>
    <xdr:sp macro="" textlink="">
      <xdr:nvSpPr>
        <xdr:cNvPr id="138" name="楕円 137"/>
        <xdr:cNvSpPr/>
      </xdr:nvSpPr>
      <xdr:spPr bwMode="auto">
        <a:xfrm>
          <a:off x="2857500" y="680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284649</xdr:rowOff>
    </xdr:from>
    <xdr:ext cx="762000" cy="259045"/>
    <xdr:sp macro="" textlink="">
      <xdr:nvSpPr>
        <xdr:cNvPr id="139" name="テキスト ボックス 138"/>
        <xdr:cNvSpPr txBox="1"/>
      </xdr:nvSpPr>
      <xdr:spPr>
        <a:xfrm>
          <a:off x="2527300" y="68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114228</xdr:rowOff>
    </xdr:from>
    <xdr:to>
      <xdr:col>24</xdr:col>
      <xdr:colOff>63500</xdr:colOff>
      <xdr:row>35</xdr:row>
      <xdr:rowOff>163017</xdr:rowOff>
    </xdr:to>
    <xdr:cxnSp macro="">
      <xdr:nvCxnSpPr>
        <xdr:cNvPr id="63" name="直線コネクタ 62"/>
        <xdr:cNvCxnSpPr/>
      </xdr:nvCxnSpPr>
      <xdr:spPr>
        <a:xfrm flipV="1">
          <a:off x="3797300" y="6114978"/>
          <a:ext cx="8382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163017</xdr:rowOff>
    </xdr:from>
    <xdr:to>
      <xdr:col>19</xdr:col>
      <xdr:colOff>177800</xdr:colOff>
      <xdr:row>36</xdr:row>
      <xdr:rowOff>26837</xdr:rowOff>
    </xdr:to>
    <xdr:cxnSp macro="">
      <xdr:nvCxnSpPr>
        <xdr:cNvPr id="66" name="直線コネクタ 65"/>
        <xdr:cNvCxnSpPr/>
      </xdr:nvCxnSpPr>
      <xdr:spPr>
        <a:xfrm flipV="1">
          <a:off x="2908300" y="616376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130556</xdr:rowOff>
    </xdr:from>
    <xdr:to>
      <xdr:col>15</xdr:col>
      <xdr:colOff>50800</xdr:colOff>
      <xdr:row>36</xdr:row>
      <xdr:rowOff>26837</xdr:rowOff>
    </xdr:to>
    <xdr:cxnSp macro="">
      <xdr:nvCxnSpPr>
        <xdr:cNvPr id="69" name="直線コネクタ 68"/>
        <xdr:cNvCxnSpPr/>
      </xdr:nvCxnSpPr>
      <xdr:spPr>
        <a:xfrm>
          <a:off x="2019300" y="6131306"/>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130556</xdr:rowOff>
    </xdr:from>
    <xdr:to>
      <xdr:col>10</xdr:col>
      <xdr:colOff>114300</xdr:colOff>
      <xdr:row>35</xdr:row>
      <xdr:rowOff>131046</xdr:rowOff>
    </xdr:to>
    <xdr:cxnSp macro="">
      <xdr:nvCxnSpPr>
        <xdr:cNvPr id="72" name="直線コネクタ 71"/>
        <xdr:cNvCxnSpPr/>
      </xdr:nvCxnSpPr>
      <xdr:spPr>
        <a:xfrm flipV="1">
          <a:off x="1130300" y="613130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63428</xdr:rowOff>
    </xdr:from>
    <xdr:to>
      <xdr:col>24</xdr:col>
      <xdr:colOff>114300</xdr:colOff>
      <xdr:row>35</xdr:row>
      <xdr:rowOff>165028</xdr:rowOff>
    </xdr:to>
    <xdr:sp macro="" textlink="">
      <xdr:nvSpPr>
        <xdr:cNvPr id="82" name="楕円 81"/>
        <xdr:cNvSpPr/>
      </xdr:nvSpPr>
      <xdr:spPr>
        <a:xfrm>
          <a:off x="4584700" y="60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41855</xdr:rowOff>
    </xdr:from>
    <xdr:ext cx="534377" cy="259045"/>
    <xdr:sp macro="" textlink="">
      <xdr:nvSpPr>
        <xdr:cNvPr id="83" name="人件費該当値テキスト"/>
        <xdr:cNvSpPr txBox="1"/>
      </xdr:nvSpPr>
      <xdr:spPr>
        <a:xfrm>
          <a:off x="4686300" y="604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112217</xdr:rowOff>
    </xdr:from>
    <xdr:to>
      <xdr:col>20</xdr:col>
      <xdr:colOff>38100</xdr:colOff>
      <xdr:row>36</xdr:row>
      <xdr:rowOff>42367</xdr:rowOff>
    </xdr:to>
    <xdr:sp macro="" textlink="">
      <xdr:nvSpPr>
        <xdr:cNvPr id="84" name="楕円 83"/>
        <xdr:cNvSpPr/>
      </xdr:nvSpPr>
      <xdr:spPr>
        <a:xfrm>
          <a:off x="3746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33494</xdr:rowOff>
    </xdr:from>
    <xdr:ext cx="534377" cy="259045"/>
    <xdr:sp macro="" textlink="">
      <xdr:nvSpPr>
        <xdr:cNvPr id="85" name="テキスト ボックス 84"/>
        <xdr:cNvSpPr txBox="1"/>
      </xdr:nvSpPr>
      <xdr:spPr>
        <a:xfrm>
          <a:off x="3530111" y="62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147487</xdr:rowOff>
    </xdr:from>
    <xdr:to>
      <xdr:col>15</xdr:col>
      <xdr:colOff>101600</xdr:colOff>
      <xdr:row>36</xdr:row>
      <xdr:rowOff>77637</xdr:rowOff>
    </xdr:to>
    <xdr:sp macro="" textlink="">
      <xdr:nvSpPr>
        <xdr:cNvPr id="86" name="楕円 85"/>
        <xdr:cNvSpPr/>
      </xdr:nvSpPr>
      <xdr:spPr>
        <a:xfrm>
          <a:off x="2857500" y="61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68764</xdr:rowOff>
    </xdr:from>
    <xdr:ext cx="534377" cy="259045"/>
    <xdr:sp macro="" textlink="">
      <xdr:nvSpPr>
        <xdr:cNvPr id="87" name="テキスト ボックス 86"/>
        <xdr:cNvSpPr txBox="1"/>
      </xdr:nvSpPr>
      <xdr:spPr>
        <a:xfrm>
          <a:off x="2641111" y="62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79756</xdr:rowOff>
    </xdr:from>
    <xdr:to>
      <xdr:col>10</xdr:col>
      <xdr:colOff>165100</xdr:colOff>
      <xdr:row>36</xdr:row>
      <xdr:rowOff>9906</xdr:rowOff>
    </xdr:to>
    <xdr:sp macro="" textlink="">
      <xdr:nvSpPr>
        <xdr:cNvPr id="88" name="楕円 87"/>
        <xdr:cNvSpPr/>
      </xdr:nvSpPr>
      <xdr:spPr>
        <a:xfrm>
          <a:off x="1968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1033</xdr:rowOff>
    </xdr:from>
    <xdr:ext cx="534377" cy="259045"/>
    <xdr:sp macro="" textlink="">
      <xdr:nvSpPr>
        <xdr:cNvPr id="89" name="テキスト ボックス 88"/>
        <xdr:cNvSpPr txBox="1"/>
      </xdr:nvSpPr>
      <xdr:spPr>
        <a:xfrm>
          <a:off x="1752111" y="61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80246</xdr:rowOff>
    </xdr:from>
    <xdr:to>
      <xdr:col>6</xdr:col>
      <xdr:colOff>38100</xdr:colOff>
      <xdr:row>36</xdr:row>
      <xdr:rowOff>10396</xdr:rowOff>
    </xdr:to>
    <xdr:sp macro="" textlink="">
      <xdr:nvSpPr>
        <xdr:cNvPr id="90" name="楕円 89"/>
        <xdr:cNvSpPr/>
      </xdr:nvSpPr>
      <xdr:spPr>
        <a:xfrm>
          <a:off x="1079500" y="60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1523</xdr:rowOff>
    </xdr:from>
    <xdr:ext cx="534377" cy="259045"/>
    <xdr:sp macro="" textlink="">
      <xdr:nvSpPr>
        <xdr:cNvPr id="91" name="テキスト ボックス 90"/>
        <xdr:cNvSpPr txBox="1"/>
      </xdr:nvSpPr>
      <xdr:spPr>
        <a:xfrm>
          <a:off x="863111" y="61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51841</xdr:rowOff>
    </xdr:from>
    <xdr:to>
      <xdr:col>24</xdr:col>
      <xdr:colOff>63500</xdr:colOff>
      <xdr:row>57</xdr:row>
      <xdr:rowOff>122689</xdr:rowOff>
    </xdr:to>
    <xdr:cxnSp macro="">
      <xdr:nvCxnSpPr>
        <xdr:cNvPr id="121" name="直線コネクタ 120"/>
        <xdr:cNvCxnSpPr/>
      </xdr:nvCxnSpPr>
      <xdr:spPr>
        <a:xfrm flipV="1">
          <a:off x="3797300" y="9824491"/>
          <a:ext cx="838200" cy="7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118193</xdr:rowOff>
    </xdr:from>
    <xdr:to>
      <xdr:col>19</xdr:col>
      <xdr:colOff>177800</xdr:colOff>
      <xdr:row>57</xdr:row>
      <xdr:rowOff>122689</xdr:rowOff>
    </xdr:to>
    <xdr:cxnSp macro="">
      <xdr:nvCxnSpPr>
        <xdr:cNvPr id="124" name="直線コネクタ 123"/>
        <xdr:cNvCxnSpPr/>
      </xdr:nvCxnSpPr>
      <xdr:spPr>
        <a:xfrm>
          <a:off x="2908300" y="989084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95142</xdr:rowOff>
    </xdr:from>
    <xdr:to>
      <xdr:col>15</xdr:col>
      <xdr:colOff>50800</xdr:colOff>
      <xdr:row>57</xdr:row>
      <xdr:rowOff>118193</xdr:rowOff>
    </xdr:to>
    <xdr:cxnSp macro="">
      <xdr:nvCxnSpPr>
        <xdr:cNvPr id="127" name="直線コネクタ 126"/>
        <xdr:cNvCxnSpPr/>
      </xdr:nvCxnSpPr>
      <xdr:spPr>
        <a:xfrm>
          <a:off x="2019300" y="9867792"/>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95142</xdr:rowOff>
    </xdr:from>
    <xdr:to>
      <xdr:col>10</xdr:col>
      <xdr:colOff>114300</xdr:colOff>
      <xdr:row>57</xdr:row>
      <xdr:rowOff>115412</xdr:rowOff>
    </xdr:to>
    <xdr:cxnSp macro="">
      <xdr:nvCxnSpPr>
        <xdr:cNvPr id="130" name="直線コネクタ 129"/>
        <xdr:cNvCxnSpPr/>
      </xdr:nvCxnSpPr>
      <xdr:spPr>
        <a:xfrm flipV="1">
          <a:off x="1130300" y="9867792"/>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xdr:rowOff>
    </xdr:from>
    <xdr:to>
      <xdr:col>24</xdr:col>
      <xdr:colOff>114300</xdr:colOff>
      <xdr:row>57</xdr:row>
      <xdr:rowOff>102641</xdr:rowOff>
    </xdr:to>
    <xdr:sp macro="" textlink="">
      <xdr:nvSpPr>
        <xdr:cNvPr id="140" name="楕円 139"/>
        <xdr:cNvSpPr/>
      </xdr:nvSpPr>
      <xdr:spPr>
        <a:xfrm>
          <a:off x="4584700" y="97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23918</xdr:rowOff>
    </xdr:from>
    <xdr:ext cx="534377" cy="259045"/>
    <xdr:sp macro="" textlink="">
      <xdr:nvSpPr>
        <xdr:cNvPr id="141" name="物件費該当値テキスト"/>
        <xdr:cNvSpPr txBox="1"/>
      </xdr:nvSpPr>
      <xdr:spPr>
        <a:xfrm>
          <a:off x="4686300" y="9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71889</xdr:rowOff>
    </xdr:from>
    <xdr:to>
      <xdr:col>20</xdr:col>
      <xdr:colOff>38100</xdr:colOff>
      <xdr:row>58</xdr:row>
      <xdr:rowOff>2039</xdr:rowOff>
    </xdr:to>
    <xdr:sp macro="" textlink="">
      <xdr:nvSpPr>
        <xdr:cNvPr id="142" name="楕円 141"/>
        <xdr:cNvSpPr/>
      </xdr:nvSpPr>
      <xdr:spPr>
        <a:xfrm>
          <a:off x="3746500" y="98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18566</xdr:rowOff>
    </xdr:from>
    <xdr:ext cx="534377" cy="259045"/>
    <xdr:sp macro="" textlink="">
      <xdr:nvSpPr>
        <xdr:cNvPr id="143" name="テキスト ボックス 142"/>
        <xdr:cNvSpPr txBox="1"/>
      </xdr:nvSpPr>
      <xdr:spPr>
        <a:xfrm>
          <a:off x="3530111" y="96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67393</xdr:rowOff>
    </xdr:from>
    <xdr:to>
      <xdr:col>15</xdr:col>
      <xdr:colOff>101600</xdr:colOff>
      <xdr:row>57</xdr:row>
      <xdr:rowOff>168993</xdr:rowOff>
    </xdr:to>
    <xdr:sp macro="" textlink="">
      <xdr:nvSpPr>
        <xdr:cNvPr id="144" name="楕円 143"/>
        <xdr:cNvSpPr/>
      </xdr:nvSpPr>
      <xdr:spPr>
        <a:xfrm>
          <a:off x="2857500" y="98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14070</xdr:rowOff>
    </xdr:from>
    <xdr:ext cx="534377" cy="259045"/>
    <xdr:sp macro="" textlink="">
      <xdr:nvSpPr>
        <xdr:cNvPr id="145" name="テキスト ボックス 144"/>
        <xdr:cNvSpPr txBox="1"/>
      </xdr:nvSpPr>
      <xdr:spPr>
        <a:xfrm>
          <a:off x="2641111" y="9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44342</xdr:rowOff>
    </xdr:from>
    <xdr:to>
      <xdr:col>10</xdr:col>
      <xdr:colOff>165100</xdr:colOff>
      <xdr:row>57</xdr:row>
      <xdr:rowOff>145942</xdr:rowOff>
    </xdr:to>
    <xdr:sp macro="" textlink="">
      <xdr:nvSpPr>
        <xdr:cNvPr id="146" name="楕円 145"/>
        <xdr:cNvSpPr/>
      </xdr:nvSpPr>
      <xdr:spPr>
        <a:xfrm>
          <a:off x="1968500" y="98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162469</xdr:rowOff>
    </xdr:from>
    <xdr:ext cx="534377" cy="259045"/>
    <xdr:sp macro="" textlink="">
      <xdr:nvSpPr>
        <xdr:cNvPr id="147" name="テキスト ボックス 146"/>
        <xdr:cNvSpPr txBox="1"/>
      </xdr:nvSpPr>
      <xdr:spPr>
        <a:xfrm>
          <a:off x="1752111" y="95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64612</xdr:rowOff>
    </xdr:from>
    <xdr:to>
      <xdr:col>6</xdr:col>
      <xdr:colOff>38100</xdr:colOff>
      <xdr:row>57</xdr:row>
      <xdr:rowOff>166212</xdr:rowOff>
    </xdr:to>
    <xdr:sp macro="" textlink="">
      <xdr:nvSpPr>
        <xdr:cNvPr id="148" name="楕円 147"/>
        <xdr:cNvSpPr/>
      </xdr:nvSpPr>
      <xdr:spPr>
        <a:xfrm>
          <a:off x="1079500" y="98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11289</xdr:rowOff>
    </xdr:from>
    <xdr:ext cx="534377" cy="259045"/>
    <xdr:sp macro="" textlink="">
      <xdr:nvSpPr>
        <xdr:cNvPr id="149" name="テキスト ボックス 148"/>
        <xdr:cNvSpPr txBox="1"/>
      </xdr:nvSpPr>
      <xdr:spPr>
        <a:xfrm>
          <a:off x="863111" y="96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55880</xdr:rowOff>
    </xdr:from>
    <xdr:to>
      <xdr:col>24</xdr:col>
      <xdr:colOff>63500</xdr:colOff>
      <xdr:row>78</xdr:row>
      <xdr:rowOff>89844</xdr:rowOff>
    </xdr:to>
    <xdr:cxnSp macro="">
      <xdr:nvCxnSpPr>
        <xdr:cNvPr id="180" name="直線コネクタ 179"/>
        <xdr:cNvCxnSpPr/>
      </xdr:nvCxnSpPr>
      <xdr:spPr>
        <a:xfrm flipV="1">
          <a:off x="3797300" y="13428980"/>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21699</xdr:rowOff>
    </xdr:from>
    <xdr:to>
      <xdr:col>19</xdr:col>
      <xdr:colOff>177800</xdr:colOff>
      <xdr:row>78</xdr:row>
      <xdr:rowOff>89844</xdr:rowOff>
    </xdr:to>
    <xdr:cxnSp macro="">
      <xdr:nvCxnSpPr>
        <xdr:cNvPr id="183" name="直線コネクタ 182"/>
        <xdr:cNvCxnSpPr/>
      </xdr:nvCxnSpPr>
      <xdr:spPr>
        <a:xfrm>
          <a:off x="2908300" y="13394799"/>
          <a:ext cx="8890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21699</xdr:rowOff>
    </xdr:from>
    <xdr:to>
      <xdr:col>15</xdr:col>
      <xdr:colOff>50800</xdr:colOff>
      <xdr:row>78</xdr:row>
      <xdr:rowOff>78305</xdr:rowOff>
    </xdr:to>
    <xdr:cxnSp macro="">
      <xdr:nvCxnSpPr>
        <xdr:cNvPr id="186" name="直線コネクタ 185"/>
        <xdr:cNvCxnSpPr/>
      </xdr:nvCxnSpPr>
      <xdr:spPr>
        <a:xfrm flipV="1">
          <a:off x="2019300" y="13394799"/>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52614</xdr:rowOff>
    </xdr:from>
    <xdr:to>
      <xdr:col>10</xdr:col>
      <xdr:colOff>114300</xdr:colOff>
      <xdr:row>78</xdr:row>
      <xdr:rowOff>78305</xdr:rowOff>
    </xdr:to>
    <xdr:cxnSp macro="">
      <xdr:nvCxnSpPr>
        <xdr:cNvPr id="189" name="直線コネクタ 188"/>
        <xdr:cNvCxnSpPr/>
      </xdr:nvCxnSpPr>
      <xdr:spPr>
        <a:xfrm>
          <a:off x="1130300" y="13425714"/>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5080</xdr:rowOff>
    </xdr:from>
    <xdr:to>
      <xdr:col>24</xdr:col>
      <xdr:colOff>114300</xdr:colOff>
      <xdr:row>78</xdr:row>
      <xdr:rowOff>106680</xdr:rowOff>
    </xdr:to>
    <xdr:sp macro="" textlink="">
      <xdr:nvSpPr>
        <xdr:cNvPr id="199" name="楕円 198"/>
        <xdr:cNvSpPr/>
      </xdr:nvSpPr>
      <xdr:spPr>
        <a:xfrm>
          <a:off x="45847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469744" cy="259045"/>
    <xdr:sp macro="" textlink="">
      <xdr:nvSpPr>
        <xdr:cNvPr id="200" name="維持補修費該当値テキスト"/>
        <xdr:cNvSpPr txBox="1"/>
      </xdr:nvSpPr>
      <xdr:spPr>
        <a:xfrm>
          <a:off x="4686300"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39044</xdr:rowOff>
    </xdr:from>
    <xdr:to>
      <xdr:col>20</xdr:col>
      <xdr:colOff>38100</xdr:colOff>
      <xdr:row>78</xdr:row>
      <xdr:rowOff>140644</xdr:rowOff>
    </xdr:to>
    <xdr:sp macro="" textlink="">
      <xdr:nvSpPr>
        <xdr:cNvPr id="201" name="楕円 200"/>
        <xdr:cNvSpPr/>
      </xdr:nvSpPr>
      <xdr:spPr>
        <a:xfrm>
          <a:off x="3746500" y="134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131771</xdr:rowOff>
    </xdr:from>
    <xdr:ext cx="469744" cy="259045"/>
    <xdr:sp macro="" textlink="">
      <xdr:nvSpPr>
        <xdr:cNvPr id="202" name="テキスト ボックス 201"/>
        <xdr:cNvSpPr txBox="1"/>
      </xdr:nvSpPr>
      <xdr:spPr>
        <a:xfrm>
          <a:off x="3562428" y="1350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142349</xdr:rowOff>
    </xdr:from>
    <xdr:to>
      <xdr:col>15</xdr:col>
      <xdr:colOff>101600</xdr:colOff>
      <xdr:row>78</xdr:row>
      <xdr:rowOff>72499</xdr:rowOff>
    </xdr:to>
    <xdr:sp macro="" textlink="">
      <xdr:nvSpPr>
        <xdr:cNvPr id="203" name="楕円 202"/>
        <xdr:cNvSpPr/>
      </xdr:nvSpPr>
      <xdr:spPr>
        <a:xfrm>
          <a:off x="2857500" y="13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63626</xdr:rowOff>
    </xdr:from>
    <xdr:ext cx="469744" cy="259045"/>
    <xdr:sp macro="" textlink="">
      <xdr:nvSpPr>
        <xdr:cNvPr id="204" name="テキスト ボックス 203"/>
        <xdr:cNvSpPr txBox="1"/>
      </xdr:nvSpPr>
      <xdr:spPr>
        <a:xfrm>
          <a:off x="2673428" y="1343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27505</xdr:rowOff>
    </xdr:from>
    <xdr:to>
      <xdr:col>10</xdr:col>
      <xdr:colOff>165100</xdr:colOff>
      <xdr:row>78</xdr:row>
      <xdr:rowOff>129105</xdr:rowOff>
    </xdr:to>
    <xdr:sp macro="" textlink="">
      <xdr:nvSpPr>
        <xdr:cNvPr id="205" name="楕円 204"/>
        <xdr:cNvSpPr/>
      </xdr:nvSpPr>
      <xdr:spPr>
        <a:xfrm>
          <a:off x="1968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120232</xdr:rowOff>
    </xdr:from>
    <xdr:ext cx="469744" cy="259045"/>
    <xdr:sp macro="" textlink="">
      <xdr:nvSpPr>
        <xdr:cNvPr id="206" name="テキスト ボックス 205"/>
        <xdr:cNvSpPr txBox="1"/>
      </xdr:nvSpPr>
      <xdr:spPr>
        <a:xfrm>
          <a:off x="1784428" y="134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1814</xdr:rowOff>
    </xdr:from>
    <xdr:to>
      <xdr:col>6</xdr:col>
      <xdr:colOff>38100</xdr:colOff>
      <xdr:row>78</xdr:row>
      <xdr:rowOff>103414</xdr:rowOff>
    </xdr:to>
    <xdr:sp macro="" textlink="">
      <xdr:nvSpPr>
        <xdr:cNvPr id="207" name="楕円 206"/>
        <xdr:cNvSpPr/>
      </xdr:nvSpPr>
      <xdr:spPr>
        <a:xfrm>
          <a:off x="1079500" y="133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94541</xdr:rowOff>
    </xdr:from>
    <xdr:ext cx="469744" cy="259045"/>
    <xdr:sp macro="" textlink="">
      <xdr:nvSpPr>
        <xdr:cNvPr id="208" name="テキスト ボックス 207"/>
        <xdr:cNvSpPr txBox="1"/>
      </xdr:nvSpPr>
      <xdr:spPr>
        <a:xfrm>
          <a:off x="895428" y="1346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144196</xdr:rowOff>
    </xdr:from>
    <xdr:to>
      <xdr:col>24</xdr:col>
      <xdr:colOff>63500</xdr:colOff>
      <xdr:row>94</xdr:row>
      <xdr:rowOff>31598</xdr:rowOff>
    </xdr:to>
    <xdr:cxnSp macro="">
      <xdr:nvCxnSpPr>
        <xdr:cNvPr id="238" name="直線コネクタ 237"/>
        <xdr:cNvCxnSpPr/>
      </xdr:nvCxnSpPr>
      <xdr:spPr>
        <a:xfrm flipV="1">
          <a:off x="3797300" y="16089046"/>
          <a:ext cx="838200" cy="5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27152</xdr:rowOff>
    </xdr:from>
    <xdr:to>
      <xdr:col>19</xdr:col>
      <xdr:colOff>177800</xdr:colOff>
      <xdr:row>94</xdr:row>
      <xdr:rowOff>31598</xdr:rowOff>
    </xdr:to>
    <xdr:cxnSp macro="">
      <xdr:nvCxnSpPr>
        <xdr:cNvPr id="241" name="直線コネクタ 240"/>
        <xdr:cNvCxnSpPr/>
      </xdr:nvCxnSpPr>
      <xdr:spPr>
        <a:xfrm>
          <a:off x="2908300" y="16143452"/>
          <a:ext cx="8890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27152</xdr:rowOff>
    </xdr:from>
    <xdr:to>
      <xdr:col>15</xdr:col>
      <xdr:colOff>50800</xdr:colOff>
      <xdr:row>94</xdr:row>
      <xdr:rowOff>60489</xdr:rowOff>
    </xdr:to>
    <xdr:cxnSp macro="">
      <xdr:nvCxnSpPr>
        <xdr:cNvPr id="244" name="直線コネクタ 243"/>
        <xdr:cNvCxnSpPr/>
      </xdr:nvCxnSpPr>
      <xdr:spPr>
        <a:xfrm flipV="1">
          <a:off x="2019300" y="1614345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60489</xdr:rowOff>
    </xdr:from>
    <xdr:to>
      <xdr:col>10</xdr:col>
      <xdr:colOff>114300</xdr:colOff>
      <xdr:row>94</xdr:row>
      <xdr:rowOff>108713</xdr:rowOff>
    </xdr:to>
    <xdr:cxnSp macro="">
      <xdr:nvCxnSpPr>
        <xdr:cNvPr id="247" name="直線コネクタ 246"/>
        <xdr:cNvCxnSpPr/>
      </xdr:nvCxnSpPr>
      <xdr:spPr>
        <a:xfrm flipV="1">
          <a:off x="1130300" y="16176789"/>
          <a:ext cx="889000" cy="4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93396</xdr:rowOff>
    </xdr:from>
    <xdr:to>
      <xdr:col>24</xdr:col>
      <xdr:colOff>114300</xdr:colOff>
      <xdr:row>94</xdr:row>
      <xdr:rowOff>23546</xdr:rowOff>
    </xdr:to>
    <xdr:sp macro="" textlink="">
      <xdr:nvSpPr>
        <xdr:cNvPr id="257" name="楕円 256"/>
        <xdr:cNvSpPr/>
      </xdr:nvSpPr>
      <xdr:spPr>
        <a:xfrm>
          <a:off x="4584700" y="160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116273</xdr:rowOff>
    </xdr:from>
    <xdr:ext cx="599010" cy="259045"/>
    <xdr:sp macro="" textlink="">
      <xdr:nvSpPr>
        <xdr:cNvPr id="258" name="扶助費該当値テキスト"/>
        <xdr:cNvSpPr txBox="1"/>
      </xdr:nvSpPr>
      <xdr:spPr>
        <a:xfrm>
          <a:off x="4686300" y="1588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152248</xdr:rowOff>
    </xdr:from>
    <xdr:to>
      <xdr:col>20</xdr:col>
      <xdr:colOff>38100</xdr:colOff>
      <xdr:row>94</xdr:row>
      <xdr:rowOff>82398</xdr:rowOff>
    </xdr:to>
    <xdr:sp macro="" textlink="">
      <xdr:nvSpPr>
        <xdr:cNvPr id="259" name="楕円 258"/>
        <xdr:cNvSpPr/>
      </xdr:nvSpPr>
      <xdr:spPr>
        <a:xfrm>
          <a:off x="3746500" y="160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98925</xdr:rowOff>
    </xdr:from>
    <xdr:ext cx="599010" cy="259045"/>
    <xdr:sp macro="" textlink="">
      <xdr:nvSpPr>
        <xdr:cNvPr id="260" name="テキスト ボックス 259"/>
        <xdr:cNvSpPr txBox="1"/>
      </xdr:nvSpPr>
      <xdr:spPr>
        <a:xfrm>
          <a:off x="3497795" y="1587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147802</xdr:rowOff>
    </xdr:from>
    <xdr:to>
      <xdr:col>15</xdr:col>
      <xdr:colOff>101600</xdr:colOff>
      <xdr:row>94</xdr:row>
      <xdr:rowOff>77952</xdr:rowOff>
    </xdr:to>
    <xdr:sp macro="" textlink="">
      <xdr:nvSpPr>
        <xdr:cNvPr id="261" name="楕円 260"/>
        <xdr:cNvSpPr/>
      </xdr:nvSpPr>
      <xdr:spPr>
        <a:xfrm>
          <a:off x="2857500" y="160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94479</xdr:rowOff>
    </xdr:from>
    <xdr:ext cx="599010" cy="259045"/>
    <xdr:sp macro="" textlink="">
      <xdr:nvSpPr>
        <xdr:cNvPr id="262" name="テキスト ボックス 261"/>
        <xdr:cNvSpPr txBox="1"/>
      </xdr:nvSpPr>
      <xdr:spPr>
        <a:xfrm>
          <a:off x="2608795" y="158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9689</xdr:rowOff>
    </xdr:from>
    <xdr:to>
      <xdr:col>10</xdr:col>
      <xdr:colOff>165100</xdr:colOff>
      <xdr:row>94</xdr:row>
      <xdr:rowOff>111289</xdr:rowOff>
    </xdr:to>
    <xdr:sp macro="" textlink="">
      <xdr:nvSpPr>
        <xdr:cNvPr id="263" name="楕円 262"/>
        <xdr:cNvSpPr/>
      </xdr:nvSpPr>
      <xdr:spPr>
        <a:xfrm>
          <a:off x="1968500" y="161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127816</xdr:rowOff>
    </xdr:from>
    <xdr:ext cx="599010" cy="259045"/>
    <xdr:sp macro="" textlink="">
      <xdr:nvSpPr>
        <xdr:cNvPr id="264" name="テキスト ボックス 263"/>
        <xdr:cNvSpPr txBox="1"/>
      </xdr:nvSpPr>
      <xdr:spPr>
        <a:xfrm>
          <a:off x="1719795" y="1590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57913</xdr:rowOff>
    </xdr:from>
    <xdr:to>
      <xdr:col>6</xdr:col>
      <xdr:colOff>38100</xdr:colOff>
      <xdr:row>94</xdr:row>
      <xdr:rowOff>159513</xdr:rowOff>
    </xdr:to>
    <xdr:sp macro="" textlink="">
      <xdr:nvSpPr>
        <xdr:cNvPr id="265" name="楕円 264"/>
        <xdr:cNvSpPr/>
      </xdr:nvSpPr>
      <xdr:spPr>
        <a:xfrm>
          <a:off x="1079500" y="161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4590</xdr:rowOff>
    </xdr:from>
    <xdr:ext cx="599010" cy="259045"/>
    <xdr:sp macro="" textlink="">
      <xdr:nvSpPr>
        <xdr:cNvPr id="266" name="テキスト ボックス 265"/>
        <xdr:cNvSpPr txBox="1"/>
      </xdr:nvSpPr>
      <xdr:spPr>
        <a:xfrm>
          <a:off x="830795" y="159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117695</xdr:rowOff>
    </xdr:from>
    <xdr:to>
      <xdr:col>55</xdr:col>
      <xdr:colOff>0</xdr:colOff>
      <xdr:row>37</xdr:row>
      <xdr:rowOff>124105</xdr:rowOff>
    </xdr:to>
    <xdr:cxnSp macro="">
      <xdr:nvCxnSpPr>
        <xdr:cNvPr id="293" name="直線コネクタ 292"/>
        <xdr:cNvCxnSpPr/>
      </xdr:nvCxnSpPr>
      <xdr:spPr>
        <a:xfrm flipV="1">
          <a:off x="9639300" y="6461345"/>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121508</xdr:rowOff>
    </xdr:from>
    <xdr:to>
      <xdr:col>50</xdr:col>
      <xdr:colOff>114300</xdr:colOff>
      <xdr:row>37</xdr:row>
      <xdr:rowOff>124105</xdr:rowOff>
    </xdr:to>
    <xdr:cxnSp macro="">
      <xdr:nvCxnSpPr>
        <xdr:cNvPr id="296" name="直線コネクタ 295"/>
        <xdr:cNvCxnSpPr/>
      </xdr:nvCxnSpPr>
      <xdr:spPr>
        <a:xfrm>
          <a:off x="8750300" y="6465158"/>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121508</xdr:rowOff>
    </xdr:from>
    <xdr:to>
      <xdr:col>45</xdr:col>
      <xdr:colOff>177800</xdr:colOff>
      <xdr:row>37</xdr:row>
      <xdr:rowOff>128082</xdr:rowOff>
    </xdr:to>
    <xdr:cxnSp macro="">
      <xdr:nvCxnSpPr>
        <xdr:cNvPr id="299" name="直線コネクタ 298"/>
        <xdr:cNvCxnSpPr/>
      </xdr:nvCxnSpPr>
      <xdr:spPr>
        <a:xfrm flipV="1">
          <a:off x="7861300" y="6465158"/>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119839</xdr:rowOff>
    </xdr:from>
    <xdr:to>
      <xdr:col>41</xdr:col>
      <xdr:colOff>50800</xdr:colOff>
      <xdr:row>37</xdr:row>
      <xdr:rowOff>128082</xdr:rowOff>
    </xdr:to>
    <xdr:cxnSp macro="">
      <xdr:nvCxnSpPr>
        <xdr:cNvPr id="302" name="直線コネクタ 301"/>
        <xdr:cNvCxnSpPr/>
      </xdr:nvCxnSpPr>
      <xdr:spPr>
        <a:xfrm>
          <a:off x="6972300" y="6463489"/>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66895</xdr:rowOff>
    </xdr:from>
    <xdr:to>
      <xdr:col>55</xdr:col>
      <xdr:colOff>50800</xdr:colOff>
      <xdr:row>37</xdr:row>
      <xdr:rowOff>168495</xdr:rowOff>
    </xdr:to>
    <xdr:sp macro="" textlink="">
      <xdr:nvSpPr>
        <xdr:cNvPr id="312" name="楕円 311"/>
        <xdr:cNvSpPr/>
      </xdr:nvSpPr>
      <xdr:spPr>
        <a:xfrm>
          <a:off x="10426700" y="64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89772</xdr:rowOff>
    </xdr:from>
    <xdr:ext cx="534377" cy="259045"/>
    <xdr:sp macro="" textlink="">
      <xdr:nvSpPr>
        <xdr:cNvPr id="313" name="補助費等該当値テキスト"/>
        <xdr:cNvSpPr txBox="1"/>
      </xdr:nvSpPr>
      <xdr:spPr>
        <a:xfrm>
          <a:off x="10528300" y="62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73305</xdr:rowOff>
    </xdr:from>
    <xdr:to>
      <xdr:col>50</xdr:col>
      <xdr:colOff>165100</xdr:colOff>
      <xdr:row>38</xdr:row>
      <xdr:rowOff>3455</xdr:rowOff>
    </xdr:to>
    <xdr:sp macro="" textlink="">
      <xdr:nvSpPr>
        <xdr:cNvPr id="314" name="楕円 313"/>
        <xdr:cNvSpPr/>
      </xdr:nvSpPr>
      <xdr:spPr>
        <a:xfrm>
          <a:off x="9588500" y="64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19982</xdr:rowOff>
    </xdr:from>
    <xdr:ext cx="534377" cy="259045"/>
    <xdr:sp macro="" textlink="">
      <xdr:nvSpPr>
        <xdr:cNvPr id="315" name="テキスト ボックス 314"/>
        <xdr:cNvSpPr txBox="1"/>
      </xdr:nvSpPr>
      <xdr:spPr>
        <a:xfrm>
          <a:off x="9372111" y="61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70708</xdr:rowOff>
    </xdr:from>
    <xdr:to>
      <xdr:col>46</xdr:col>
      <xdr:colOff>38100</xdr:colOff>
      <xdr:row>38</xdr:row>
      <xdr:rowOff>858</xdr:rowOff>
    </xdr:to>
    <xdr:sp macro="" textlink="">
      <xdr:nvSpPr>
        <xdr:cNvPr id="316" name="楕円 315"/>
        <xdr:cNvSpPr/>
      </xdr:nvSpPr>
      <xdr:spPr>
        <a:xfrm>
          <a:off x="8699500" y="64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17385</xdr:rowOff>
    </xdr:from>
    <xdr:ext cx="534377" cy="259045"/>
    <xdr:sp macro="" textlink="">
      <xdr:nvSpPr>
        <xdr:cNvPr id="317" name="テキスト ボックス 316"/>
        <xdr:cNvSpPr txBox="1"/>
      </xdr:nvSpPr>
      <xdr:spPr>
        <a:xfrm>
          <a:off x="8483111" y="61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77282</xdr:rowOff>
    </xdr:from>
    <xdr:to>
      <xdr:col>41</xdr:col>
      <xdr:colOff>101600</xdr:colOff>
      <xdr:row>38</xdr:row>
      <xdr:rowOff>7432</xdr:rowOff>
    </xdr:to>
    <xdr:sp macro="" textlink="">
      <xdr:nvSpPr>
        <xdr:cNvPr id="318" name="楕円 317"/>
        <xdr:cNvSpPr/>
      </xdr:nvSpPr>
      <xdr:spPr>
        <a:xfrm>
          <a:off x="7810500" y="64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23959</xdr:rowOff>
    </xdr:from>
    <xdr:ext cx="534377" cy="259045"/>
    <xdr:sp macro="" textlink="">
      <xdr:nvSpPr>
        <xdr:cNvPr id="319" name="テキスト ボックス 318"/>
        <xdr:cNvSpPr txBox="1"/>
      </xdr:nvSpPr>
      <xdr:spPr>
        <a:xfrm>
          <a:off x="7594111" y="61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69039</xdr:rowOff>
    </xdr:from>
    <xdr:to>
      <xdr:col>36</xdr:col>
      <xdr:colOff>165100</xdr:colOff>
      <xdr:row>37</xdr:row>
      <xdr:rowOff>170639</xdr:rowOff>
    </xdr:to>
    <xdr:sp macro="" textlink="">
      <xdr:nvSpPr>
        <xdr:cNvPr id="320" name="楕円 319"/>
        <xdr:cNvSpPr/>
      </xdr:nvSpPr>
      <xdr:spPr>
        <a:xfrm>
          <a:off x="6921500" y="64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15716</xdr:rowOff>
    </xdr:from>
    <xdr:ext cx="534377" cy="259045"/>
    <xdr:sp macro="" textlink="">
      <xdr:nvSpPr>
        <xdr:cNvPr id="321" name="テキスト ボックス 320"/>
        <xdr:cNvSpPr txBox="1"/>
      </xdr:nvSpPr>
      <xdr:spPr>
        <a:xfrm>
          <a:off x="6705111" y="618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5457</xdr:rowOff>
    </xdr:from>
    <xdr:to>
      <xdr:col>55</xdr:col>
      <xdr:colOff>0</xdr:colOff>
      <xdr:row>58</xdr:row>
      <xdr:rowOff>56773</xdr:rowOff>
    </xdr:to>
    <xdr:cxnSp macro="">
      <xdr:nvCxnSpPr>
        <xdr:cNvPr id="352" name="直線コネクタ 351"/>
        <xdr:cNvCxnSpPr/>
      </xdr:nvCxnSpPr>
      <xdr:spPr>
        <a:xfrm>
          <a:off x="9639300" y="9949557"/>
          <a:ext cx="838200" cy="5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5457</xdr:rowOff>
    </xdr:from>
    <xdr:to>
      <xdr:col>50</xdr:col>
      <xdr:colOff>114300</xdr:colOff>
      <xdr:row>58</xdr:row>
      <xdr:rowOff>122185</xdr:rowOff>
    </xdr:to>
    <xdr:cxnSp macro="">
      <xdr:nvCxnSpPr>
        <xdr:cNvPr id="355" name="直線コネクタ 354"/>
        <xdr:cNvCxnSpPr/>
      </xdr:nvCxnSpPr>
      <xdr:spPr>
        <a:xfrm flipV="1">
          <a:off x="8750300" y="9949557"/>
          <a:ext cx="889000" cy="1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93283</xdr:rowOff>
    </xdr:from>
    <xdr:to>
      <xdr:col>45</xdr:col>
      <xdr:colOff>177800</xdr:colOff>
      <xdr:row>58</xdr:row>
      <xdr:rowOff>122185</xdr:rowOff>
    </xdr:to>
    <xdr:cxnSp macro="">
      <xdr:nvCxnSpPr>
        <xdr:cNvPr id="358" name="直線コネクタ 357"/>
        <xdr:cNvCxnSpPr/>
      </xdr:nvCxnSpPr>
      <xdr:spPr>
        <a:xfrm>
          <a:off x="7861300" y="1003738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71599</xdr:rowOff>
    </xdr:from>
    <xdr:to>
      <xdr:col>41</xdr:col>
      <xdr:colOff>50800</xdr:colOff>
      <xdr:row>58</xdr:row>
      <xdr:rowOff>93283</xdr:rowOff>
    </xdr:to>
    <xdr:cxnSp macro="">
      <xdr:nvCxnSpPr>
        <xdr:cNvPr id="361" name="直線コネクタ 360"/>
        <xdr:cNvCxnSpPr/>
      </xdr:nvCxnSpPr>
      <xdr:spPr>
        <a:xfrm>
          <a:off x="6972300" y="10015699"/>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5973</xdr:rowOff>
    </xdr:from>
    <xdr:to>
      <xdr:col>55</xdr:col>
      <xdr:colOff>50800</xdr:colOff>
      <xdr:row>58</xdr:row>
      <xdr:rowOff>107573</xdr:rowOff>
    </xdr:to>
    <xdr:sp macro="" textlink="">
      <xdr:nvSpPr>
        <xdr:cNvPr id="371" name="楕円 370"/>
        <xdr:cNvSpPr/>
      </xdr:nvSpPr>
      <xdr:spPr>
        <a:xfrm>
          <a:off x="10426700" y="9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92350</xdr:rowOff>
    </xdr:from>
    <xdr:ext cx="534377" cy="259045"/>
    <xdr:sp macro="" textlink="">
      <xdr:nvSpPr>
        <xdr:cNvPr id="372" name="普通建設事業費該当値テキスト"/>
        <xdr:cNvSpPr txBox="1"/>
      </xdr:nvSpPr>
      <xdr:spPr>
        <a:xfrm>
          <a:off x="10528300" y="986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126107</xdr:rowOff>
    </xdr:from>
    <xdr:to>
      <xdr:col>50</xdr:col>
      <xdr:colOff>165100</xdr:colOff>
      <xdr:row>58</xdr:row>
      <xdr:rowOff>56257</xdr:rowOff>
    </xdr:to>
    <xdr:sp macro="" textlink="">
      <xdr:nvSpPr>
        <xdr:cNvPr id="373" name="楕円 372"/>
        <xdr:cNvSpPr/>
      </xdr:nvSpPr>
      <xdr:spPr>
        <a:xfrm>
          <a:off x="9588500" y="98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47384</xdr:rowOff>
    </xdr:from>
    <xdr:ext cx="534377" cy="259045"/>
    <xdr:sp macro="" textlink="">
      <xdr:nvSpPr>
        <xdr:cNvPr id="374" name="テキスト ボックス 373"/>
        <xdr:cNvSpPr txBox="1"/>
      </xdr:nvSpPr>
      <xdr:spPr>
        <a:xfrm>
          <a:off x="9372111" y="99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71385</xdr:rowOff>
    </xdr:from>
    <xdr:to>
      <xdr:col>46</xdr:col>
      <xdr:colOff>38100</xdr:colOff>
      <xdr:row>59</xdr:row>
      <xdr:rowOff>1535</xdr:rowOff>
    </xdr:to>
    <xdr:sp macro="" textlink="">
      <xdr:nvSpPr>
        <xdr:cNvPr id="375" name="楕円 374"/>
        <xdr:cNvSpPr/>
      </xdr:nvSpPr>
      <xdr:spPr>
        <a:xfrm>
          <a:off x="8699500" y="100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164112</xdr:rowOff>
    </xdr:from>
    <xdr:ext cx="534377" cy="259045"/>
    <xdr:sp macro="" textlink="">
      <xdr:nvSpPr>
        <xdr:cNvPr id="376" name="テキスト ボックス 375"/>
        <xdr:cNvSpPr txBox="1"/>
      </xdr:nvSpPr>
      <xdr:spPr>
        <a:xfrm>
          <a:off x="8483111" y="101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42483</xdr:rowOff>
    </xdr:from>
    <xdr:to>
      <xdr:col>41</xdr:col>
      <xdr:colOff>101600</xdr:colOff>
      <xdr:row>58</xdr:row>
      <xdr:rowOff>144083</xdr:rowOff>
    </xdr:to>
    <xdr:sp macro="" textlink="">
      <xdr:nvSpPr>
        <xdr:cNvPr id="377" name="楕円 376"/>
        <xdr:cNvSpPr/>
      </xdr:nvSpPr>
      <xdr:spPr>
        <a:xfrm>
          <a:off x="7810500" y="99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135210</xdr:rowOff>
    </xdr:from>
    <xdr:ext cx="534377" cy="259045"/>
    <xdr:sp macro="" textlink="">
      <xdr:nvSpPr>
        <xdr:cNvPr id="378" name="テキスト ボックス 377"/>
        <xdr:cNvSpPr txBox="1"/>
      </xdr:nvSpPr>
      <xdr:spPr>
        <a:xfrm>
          <a:off x="7594111" y="100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20799</xdr:rowOff>
    </xdr:from>
    <xdr:to>
      <xdr:col>36</xdr:col>
      <xdr:colOff>165100</xdr:colOff>
      <xdr:row>58</xdr:row>
      <xdr:rowOff>122399</xdr:rowOff>
    </xdr:to>
    <xdr:sp macro="" textlink="">
      <xdr:nvSpPr>
        <xdr:cNvPr id="379" name="楕円 378"/>
        <xdr:cNvSpPr/>
      </xdr:nvSpPr>
      <xdr:spPr>
        <a:xfrm>
          <a:off x="6921500" y="99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113526</xdr:rowOff>
    </xdr:from>
    <xdr:ext cx="534377" cy="259045"/>
    <xdr:sp macro="" textlink="">
      <xdr:nvSpPr>
        <xdr:cNvPr id="380" name="テキスト ボックス 379"/>
        <xdr:cNvSpPr txBox="1"/>
      </xdr:nvSpPr>
      <xdr:spPr>
        <a:xfrm>
          <a:off x="6705111" y="100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25209</xdr:rowOff>
    </xdr:from>
    <xdr:to>
      <xdr:col>55</xdr:col>
      <xdr:colOff>0</xdr:colOff>
      <xdr:row>79</xdr:row>
      <xdr:rowOff>26657</xdr:rowOff>
    </xdr:to>
    <xdr:cxnSp macro="">
      <xdr:nvCxnSpPr>
        <xdr:cNvPr id="409" name="直線コネクタ 408"/>
        <xdr:cNvCxnSpPr/>
      </xdr:nvCxnSpPr>
      <xdr:spPr>
        <a:xfrm>
          <a:off x="9639300" y="1356975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169456</xdr:rowOff>
    </xdr:from>
    <xdr:to>
      <xdr:col>50</xdr:col>
      <xdr:colOff>114300</xdr:colOff>
      <xdr:row>79</xdr:row>
      <xdr:rowOff>25209</xdr:rowOff>
    </xdr:to>
    <xdr:cxnSp macro="">
      <xdr:nvCxnSpPr>
        <xdr:cNvPr id="412" name="直線コネクタ 411"/>
        <xdr:cNvCxnSpPr/>
      </xdr:nvCxnSpPr>
      <xdr:spPr>
        <a:xfrm>
          <a:off x="8750300" y="1354255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169456</xdr:rowOff>
    </xdr:from>
    <xdr:to>
      <xdr:col>45</xdr:col>
      <xdr:colOff>177800</xdr:colOff>
      <xdr:row>79</xdr:row>
      <xdr:rowOff>27591</xdr:rowOff>
    </xdr:to>
    <xdr:cxnSp macro="">
      <xdr:nvCxnSpPr>
        <xdr:cNvPr id="415" name="直線コネクタ 414"/>
        <xdr:cNvCxnSpPr/>
      </xdr:nvCxnSpPr>
      <xdr:spPr>
        <a:xfrm flipV="1">
          <a:off x="7861300" y="13542556"/>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112649</xdr:rowOff>
    </xdr:from>
    <xdr:to>
      <xdr:col>41</xdr:col>
      <xdr:colOff>50800</xdr:colOff>
      <xdr:row>79</xdr:row>
      <xdr:rowOff>27591</xdr:rowOff>
    </xdr:to>
    <xdr:cxnSp macro="">
      <xdr:nvCxnSpPr>
        <xdr:cNvPr id="418" name="直線コネクタ 417"/>
        <xdr:cNvCxnSpPr/>
      </xdr:nvCxnSpPr>
      <xdr:spPr>
        <a:xfrm>
          <a:off x="6972300" y="13485749"/>
          <a:ext cx="889000" cy="8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147307</xdr:rowOff>
    </xdr:from>
    <xdr:to>
      <xdr:col>55</xdr:col>
      <xdr:colOff>50800</xdr:colOff>
      <xdr:row>79</xdr:row>
      <xdr:rowOff>77457</xdr:rowOff>
    </xdr:to>
    <xdr:sp macro="" textlink="">
      <xdr:nvSpPr>
        <xdr:cNvPr id="428" name="楕円 427"/>
        <xdr:cNvSpPr/>
      </xdr:nvSpPr>
      <xdr:spPr>
        <a:xfrm>
          <a:off x="10426700" y="13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62234</xdr:rowOff>
    </xdr:from>
    <xdr:ext cx="378565" cy="259045"/>
    <xdr:sp macro="" textlink="">
      <xdr:nvSpPr>
        <xdr:cNvPr id="429" name="普通建設事業費 （ うち新規整備　）該当値テキスト"/>
        <xdr:cNvSpPr txBox="1"/>
      </xdr:nvSpPr>
      <xdr:spPr>
        <a:xfrm>
          <a:off x="10528300" y="13435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145859</xdr:rowOff>
    </xdr:from>
    <xdr:to>
      <xdr:col>50</xdr:col>
      <xdr:colOff>165100</xdr:colOff>
      <xdr:row>79</xdr:row>
      <xdr:rowOff>76009</xdr:rowOff>
    </xdr:to>
    <xdr:sp macro="" textlink="">
      <xdr:nvSpPr>
        <xdr:cNvPr id="430" name="楕円 429"/>
        <xdr:cNvSpPr/>
      </xdr:nvSpPr>
      <xdr:spPr>
        <a:xfrm>
          <a:off x="95885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67136</xdr:rowOff>
    </xdr:from>
    <xdr:ext cx="469744" cy="259045"/>
    <xdr:sp macro="" textlink="">
      <xdr:nvSpPr>
        <xdr:cNvPr id="431" name="テキスト ボックス 430"/>
        <xdr:cNvSpPr txBox="1"/>
      </xdr:nvSpPr>
      <xdr:spPr>
        <a:xfrm>
          <a:off x="9404428" y="1361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118656</xdr:rowOff>
    </xdr:from>
    <xdr:to>
      <xdr:col>46</xdr:col>
      <xdr:colOff>38100</xdr:colOff>
      <xdr:row>79</xdr:row>
      <xdr:rowOff>48806</xdr:rowOff>
    </xdr:to>
    <xdr:sp macro="" textlink="">
      <xdr:nvSpPr>
        <xdr:cNvPr id="432" name="楕円 431"/>
        <xdr:cNvSpPr/>
      </xdr:nvSpPr>
      <xdr:spPr>
        <a:xfrm>
          <a:off x="8699500" y="134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39933</xdr:rowOff>
    </xdr:from>
    <xdr:ext cx="469744" cy="259045"/>
    <xdr:sp macro="" textlink="">
      <xdr:nvSpPr>
        <xdr:cNvPr id="433" name="テキスト ボックス 432"/>
        <xdr:cNvSpPr txBox="1"/>
      </xdr:nvSpPr>
      <xdr:spPr>
        <a:xfrm>
          <a:off x="8515428" y="135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148241</xdr:rowOff>
    </xdr:from>
    <xdr:to>
      <xdr:col>41</xdr:col>
      <xdr:colOff>101600</xdr:colOff>
      <xdr:row>79</xdr:row>
      <xdr:rowOff>78391</xdr:rowOff>
    </xdr:to>
    <xdr:sp macro="" textlink="">
      <xdr:nvSpPr>
        <xdr:cNvPr id="434" name="楕円 433"/>
        <xdr:cNvSpPr/>
      </xdr:nvSpPr>
      <xdr:spPr>
        <a:xfrm>
          <a:off x="7810500" y="135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69518</xdr:rowOff>
    </xdr:from>
    <xdr:ext cx="378565" cy="259045"/>
    <xdr:sp macro="" textlink="">
      <xdr:nvSpPr>
        <xdr:cNvPr id="435" name="テキスト ボックス 434"/>
        <xdr:cNvSpPr txBox="1"/>
      </xdr:nvSpPr>
      <xdr:spPr>
        <a:xfrm>
          <a:off x="7672017" y="1361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61849</xdr:rowOff>
    </xdr:from>
    <xdr:to>
      <xdr:col>36</xdr:col>
      <xdr:colOff>165100</xdr:colOff>
      <xdr:row>78</xdr:row>
      <xdr:rowOff>163449</xdr:rowOff>
    </xdr:to>
    <xdr:sp macro="" textlink="">
      <xdr:nvSpPr>
        <xdr:cNvPr id="436" name="楕円 435"/>
        <xdr:cNvSpPr/>
      </xdr:nvSpPr>
      <xdr:spPr>
        <a:xfrm>
          <a:off x="6921500" y="134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154576</xdr:rowOff>
    </xdr:from>
    <xdr:ext cx="469744" cy="259045"/>
    <xdr:sp macro="" textlink="">
      <xdr:nvSpPr>
        <xdr:cNvPr id="437" name="テキスト ボックス 436"/>
        <xdr:cNvSpPr txBox="1"/>
      </xdr:nvSpPr>
      <xdr:spPr>
        <a:xfrm>
          <a:off x="6737428" y="1352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91336</xdr:rowOff>
    </xdr:from>
    <xdr:to>
      <xdr:col>55</xdr:col>
      <xdr:colOff>0</xdr:colOff>
      <xdr:row>97</xdr:row>
      <xdr:rowOff>47346</xdr:rowOff>
    </xdr:to>
    <xdr:cxnSp macro="">
      <xdr:nvCxnSpPr>
        <xdr:cNvPr id="468" name="直線コネクタ 467"/>
        <xdr:cNvCxnSpPr/>
      </xdr:nvCxnSpPr>
      <xdr:spPr>
        <a:xfrm>
          <a:off x="9639300" y="16379086"/>
          <a:ext cx="838200" cy="29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91336</xdr:rowOff>
    </xdr:from>
    <xdr:to>
      <xdr:col>50</xdr:col>
      <xdr:colOff>114300</xdr:colOff>
      <xdr:row>97</xdr:row>
      <xdr:rowOff>137578</xdr:rowOff>
    </xdr:to>
    <xdr:cxnSp macro="">
      <xdr:nvCxnSpPr>
        <xdr:cNvPr id="471" name="直線コネクタ 470"/>
        <xdr:cNvCxnSpPr/>
      </xdr:nvCxnSpPr>
      <xdr:spPr>
        <a:xfrm flipV="1">
          <a:off x="8750300" y="16379086"/>
          <a:ext cx="889000" cy="38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137578</xdr:rowOff>
    </xdr:from>
    <xdr:to>
      <xdr:col>45</xdr:col>
      <xdr:colOff>177800</xdr:colOff>
      <xdr:row>97</xdr:row>
      <xdr:rowOff>159914</xdr:rowOff>
    </xdr:to>
    <xdr:cxnSp macro="">
      <xdr:nvCxnSpPr>
        <xdr:cNvPr id="474" name="直線コネクタ 473"/>
        <xdr:cNvCxnSpPr/>
      </xdr:nvCxnSpPr>
      <xdr:spPr>
        <a:xfrm flipV="1">
          <a:off x="7861300" y="16768228"/>
          <a:ext cx="889000" cy="2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159914</xdr:rowOff>
    </xdr:from>
    <xdr:to>
      <xdr:col>41</xdr:col>
      <xdr:colOff>50800</xdr:colOff>
      <xdr:row>98</xdr:row>
      <xdr:rowOff>67168</xdr:rowOff>
    </xdr:to>
    <xdr:cxnSp macro="">
      <xdr:nvCxnSpPr>
        <xdr:cNvPr id="477" name="直線コネクタ 476"/>
        <xdr:cNvCxnSpPr/>
      </xdr:nvCxnSpPr>
      <xdr:spPr>
        <a:xfrm flipV="1">
          <a:off x="6972300" y="16790564"/>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167996</xdr:rowOff>
    </xdr:from>
    <xdr:to>
      <xdr:col>55</xdr:col>
      <xdr:colOff>50800</xdr:colOff>
      <xdr:row>97</xdr:row>
      <xdr:rowOff>98146</xdr:rowOff>
    </xdr:to>
    <xdr:sp macro="" textlink="">
      <xdr:nvSpPr>
        <xdr:cNvPr id="487" name="楕円 486"/>
        <xdr:cNvSpPr/>
      </xdr:nvSpPr>
      <xdr:spPr>
        <a:xfrm>
          <a:off x="104267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146423</xdr:rowOff>
    </xdr:from>
    <xdr:ext cx="534377" cy="259045"/>
    <xdr:sp macro="" textlink="">
      <xdr:nvSpPr>
        <xdr:cNvPr id="488" name="普通建設事業費 （ うち更新整備　）該当値テキスト"/>
        <xdr:cNvSpPr txBox="1"/>
      </xdr:nvSpPr>
      <xdr:spPr>
        <a:xfrm>
          <a:off x="10528300"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40536</xdr:rowOff>
    </xdr:from>
    <xdr:to>
      <xdr:col>50</xdr:col>
      <xdr:colOff>165100</xdr:colOff>
      <xdr:row>95</xdr:row>
      <xdr:rowOff>142136</xdr:rowOff>
    </xdr:to>
    <xdr:sp macro="" textlink="">
      <xdr:nvSpPr>
        <xdr:cNvPr id="489" name="楕円 488"/>
        <xdr:cNvSpPr/>
      </xdr:nvSpPr>
      <xdr:spPr>
        <a:xfrm>
          <a:off x="9588500" y="163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133263</xdr:rowOff>
    </xdr:from>
    <xdr:ext cx="534377" cy="259045"/>
    <xdr:sp macro="" textlink="">
      <xdr:nvSpPr>
        <xdr:cNvPr id="490" name="テキスト ボックス 489"/>
        <xdr:cNvSpPr txBox="1"/>
      </xdr:nvSpPr>
      <xdr:spPr>
        <a:xfrm>
          <a:off x="9372111" y="164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86778</xdr:rowOff>
    </xdr:from>
    <xdr:to>
      <xdr:col>46</xdr:col>
      <xdr:colOff>38100</xdr:colOff>
      <xdr:row>98</xdr:row>
      <xdr:rowOff>16928</xdr:rowOff>
    </xdr:to>
    <xdr:sp macro="" textlink="">
      <xdr:nvSpPr>
        <xdr:cNvPr id="491" name="楕円 490"/>
        <xdr:cNvSpPr/>
      </xdr:nvSpPr>
      <xdr:spPr>
        <a:xfrm>
          <a:off x="8699500" y="167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8055</xdr:rowOff>
    </xdr:from>
    <xdr:ext cx="469744" cy="259045"/>
    <xdr:sp macro="" textlink="">
      <xdr:nvSpPr>
        <xdr:cNvPr id="492" name="テキスト ボックス 491"/>
        <xdr:cNvSpPr txBox="1"/>
      </xdr:nvSpPr>
      <xdr:spPr>
        <a:xfrm>
          <a:off x="8515428" y="168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109114</xdr:rowOff>
    </xdr:from>
    <xdr:to>
      <xdr:col>41</xdr:col>
      <xdr:colOff>101600</xdr:colOff>
      <xdr:row>98</xdr:row>
      <xdr:rowOff>39264</xdr:rowOff>
    </xdr:to>
    <xdr:sp macro="" textlink="">
      <xdr:nvSpPr>
        <xdr:cNvPr id="493" name="楕円 492"/>
        <xdr:cNvSpPr/>
      </xdr:nvSpPr>
      <xdr:spPr>
        <a:xfrm>
          <a:off x="7810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30391</xdr:rowOff>
    </xdr:from>
    <xdr:ext cx="469744" cy="259045"/>
    <xdr:sp macro="" textlink="">
      <xdr:nvSpPr>
        <xdr:cNvPr id="494" name="テキスト ボックス 493"/>
        <xdr:cNvSpPr txBox="1"/>
      </xdr:nvSpPr>
      <xdr:spPr>
        <a:xfrm>
          <a:off x="7626428" y="168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16368</xdr:rowOff>
    </xdr:from>
    <xdr:to>
      <xdr:col>36</xdr:col>
      <xdr:colOff>165100</xdr:colOff>
      <xdr:row>98</xdr:row>
      <xdr:rowOff>117968</xdr:rowOff>
    </xdr:to>
    <xdr:sp macro="" textlink="">
      <xdr:nvSpPr>
        <xdr:cNvPr id="495" name="楕円 494"/>
        <xdr:cNvSpPr/>
      </xdr:nvSpPr>
      <xdr:spPr>
        <a:xfrm>
          <a:off x="6921500" y="168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109095</xdr:rowOff>
    </xdr:from>
    <xdr:ext cx="469744" cy="259045"/>
    <xdr:sp macro="" textlink="">
      <xdr:nvSpPr>
        <xdr:cNvPr id="496" name="テキスト ボックス 495"/>
        <xdr:cNvSpPr txBox="1"/>
      </xdr:nvSpPr>
      <xdr:spPr>
        <a:xfrm>
          <a:off x="6737428" y="169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76721</xdr:rowOff>
    </xdr:from>
    <xdr:to>
      <xdr:col>85</xdr:col>
      <xdr:colOff>127000</xdr:colOff>
      <xdr:row>37</xdr:row>
      <xdr:rowOff>155988</xdr:rowOff>
    </xdr:to>
    <xdr:cxnSp macro="">
      <xdr:nvCxnSpPr>
        <xdr:cNvPr id="521" name="直線コネクタ 520"/>
        <xdr:cNvCxnSpPr/>
      </xdr:nvCxnSpPr>
      <xdr:spPr>
        <a:xfrm flipV="1">
          <a:off x="15481300" y="6420371"/>
          <a:ext cx="8382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155988</xdr:rowOff>
    </xdr:from>
    <xdr:to>
      <xdr:col>81</xdr:col>
      <xdr:colOff>50800</xdr:colOff>
      <xdr:row>38</xdr:row>
      <xdr:rowOff>18428</xdr:rowOff>
    </xdr:to>
    <xdr:cxnSp macro="">
      <xdr:nvCxnSpPr>
        <xdr:cNvPr id="524" name="直線コネクタ 523"/>
        <xdr:cNvCxnSpPr/>
      </xdr:nvCxnSpPr>
      <xdr:spPr>
        <a:xfrm flipV="1">
          <a:off x="14592300" y="6499638"/>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13513</xdr:rowOff>
    </xdr:from>
    <xdr:to>
      <xdr:col>76</xdr:col>
      <xdr:colOff>114300</xdr:colOff>
      <xdr:row>38</xdr:row>
      <xdr:rowOff>18428</xdr:rowOff>
    </xdr:to>
    <xdr:cxnSp macro="">
      <xdr:nvCxnSpPr>
        <xdr:cNvPr id="527" name="直線コネクタ 526"/>
        <xdr:cNvCxnSpPr/>
      </xdr:nvCxnSpPr>
      <xdr:spPr>
        <a:xfrm>
          <a:off x="13703300" y="652861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38659</xdr:rowOff>
    </xdr:from>
    <xdr:to>
      <xdr:col>71</xdr:col>
      <xdr:colOff>177800</xdr:colOff>
      <xdr:row>38</xdr:row>
      <xdr:rowOff>13513</xdr:rowOff>
    </xdr:to>
    <xdr:cxnSp macro="">
      <xdr:nvCxnSpPr>
        <xdr:cNvPr id="530" name="直線コネクタ 529"/>
        <xdr:cNvCxnSpPr/>
      </xdr:nvCxnSpPr>
      <xdr:spPr>
        <a:xfrm>
          <a:off x="12814300" y="6382309"/>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40067</xdr:rowOff>
    </xdr:from>
    <xdr:ext cx="378565" cy="259045"/>
    <xdr:sp macro="" textlink="">
      <xdr:nvSpPr>
        <xdr:cNvPr id="534" name="テキスト ボックス 533"/>
        <xdr:cNvSpPr txBox="1"/>
      </xdr:nvSpPr>
      <xdr:spPr>
        <a:xfrm>
          <a:off x="12625017" y="655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25921</xdr:rowOff>
    </xdr:from>
    <xdr:to>
      <xdr:col>85</xdr:col>
      <xdr:colOff>177800</xdr:colOff>
      <xdr:row>37</xdr:row>
      <xdr:rowOff>127521</xdr:rowOff>
    </xdr:to>
    <xdr:sp macro="" textlink="">
      <xdr:nvSpPr>
        <xdr:cNvPr id="540" name="楕円 539"/>
        <xdr:cNvSpPr/>
      </xdr:nvSpPr>
      <xdr:spPr>
        <a:xfrm>
          <a:off x="16268700" y="63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156748</xdr:rowOff>
    </xdr:from>
    <xdr:ext cx="469744" cy="259045"/>
    <xdr:sp macro="" textlink="">
      <xdr:nvSpPr>
        <xdr:cNvPr id="541" name="災害復旧事業費該当値テキスト"/>
        <xdr:cNvSpPr txBox="1"/>
      </xdr:nvSpPr>
      <xdr:spPr>
        <a:xfrm>
          <a:off x="16370300" y="61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105188</xdr:rowOff>
    </xdr:from>
    <xdr:to>
      <xdr:col>81</xdr:col>
      <xdr:colOff>101600</xdr:colOff>
      <xdr:row>38</xdr:row>
      <xdr:rowOff>35337</xdr:rowOff>
    </xdr:to>
    <xdr:sp macro="" textlink="">
      <xdr:nvSpPr>
        <xdr:cNvPr id="542" name="楕円 541"/>
        <xdr:cNvSpPr/>
      </xdr:nvSpPr>
      <xdr:spPr>
        <a:xfrm>
          <a:off x="15430500" y="6448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26464</xdr:rowOff>
    </xdr:from>
    <xdr:ext cx="378565" cy="259045"/>
    <xdr:sp macro="" textlink="">
      <xdr:nvSpPr>
        <xdr:cNvPr id="543" name="テキスト ボックス 542"/>
        <xdr:cNvSpPr txBox="1"/>
      </xdr:nvSpPr>
      <xdr:spPr>
        <a:xfrm>
          <a:off x="15292017" y="654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139078</xdr:rowOff>
    </xdr:from>
    <xdr:to>
      <xdr:col>76</xdr:col>
      <xdr:colOff>165100</xdr:colOff>
      <xdr:row>38</xdr:row>
      <xdr:rowOff>69228</xdr:rowOff>
    </xdr:to>
    <xdr:sp macro="" textlink="">
      <xdr:nvSpPr>
        <xdr:cNvPr id="544" name="楕円 543"/>
        <xdr:cNvSpPr/>
      </xdr:nvSpPr>
      <xdr:spPr>
        <a:xfrm>
          <a:off x="14541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60355</xdr:rowOff>
    </xdr:from>
    <xdr:ext cx="378565" cy="259045"/>
    <xdr:sp macro="" textlink="">
      <xdr:nvSpPr>
        <xdr:cNvPr id="545" name="テキスト ボックス 544"/>
        <xdr:cNvSpPr txBox="1"/>
      </xdr:nvSpPr>
      <xdr:spPr>
        <a:xfrm>
          <a:off x="14403017" y="65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134163</xdr:rowOff>
    </xdr:from>
    <xdr:to>
      <xdr:col>72</xdr:col>
      <xdr:colOff>38100</xdr:colOff>
      <xdr:row>38</xdr:row>
      <xdr:rowOff>64312</xdr:rowOff>
    </xdr:to>
    <xdr:sp macro="" textlink="">
      <xdr:nvSpPr>
        <xdr:cNvPr id="546" name="楕円 545"/>
        <xdr:cNvSpPr/>
      </xdr:nvSpPr>
      <xdr:spPr>
        <a:xfrm>
          <a:off x="13652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55440</xdr:rowOff>
    </xdr:from>
    <xdr:ext cx="378565" cy="259045"/>
    <xdr:sp macro="" textlink="">
      <xdr:nvSpPr>
        <xdr:cNvPr id="547" name="テキスト ボックス 546"/>
        <xdr:cNvSpPr txBox="1"/>
      </xdr:nvSpPr>
      <xdr:spPr>
        <a:xfrm>
          <a:off x="13514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159309</xdr:rowOff>
    </xdr:from>
    <xdr:to>
      <xdr:col>67</xdr:col>
      <xdr:colOff>101600</xdr:colOff>
      <xdr:row>37</xdr:row>
      <xdr:rowOff>89459</xdr:rowOff>
    </xdr:to>
    <xdr:sp macro="" textlink="">
      <xdr:nvSpPr>
        <xdr:cNvPr id="548" name="楕円 547"/>
        <xdr:cNvSpPr/>
      </xdr:nvSpPr>
      <xdr:spPr>
        <a:xfrm>
          <a:off x="12763500" y="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105986</xdr:rowOff>
    </xdr:from>
    <xdr:ext cx="469744" cy="259045"/>
    <xdr:sp macro="" textlink="">
      <xdr:nvSpPr>
        <xdr:cNvPr id="549" name="テキスト ボックス 548"/>
        <xdr:cNvSpPr txBox="1"/>
      </xdr:nvSpPr>
      <xdr:spPr>
        <a:xfrm>
          <a:off x="12579428" y="610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155702</xdr:rowOff>
    </xdr:from>
    <xdr:to>
      <xdr:col>85</xdr:col>
      <xdr:colOff>127000</xdr:colOff>
      <xdr:row>77</xdr:row>
      <xdr:rowOff>17726</xdr:rowOff>
    </xdr:to>
    <xdr:cxnSp macro="">
      <xdr:nvCxnSpPr>
        <xdr:cNvPr id="630" name="直線コネクタ 629"/>
        <xdr:cNvCxnSpPr/>
      </xdr:nvCxnSpPr>
      <xdr:spPr>
        <a:xfrm>
          <a:off x="15481300" y="13185902"/>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155702</xdr:rowOff>
    </xdr:from>
    <xdr:to>
      <xdr:col>81</xdr:col>
      <xdr:colOff>50800</xdr:colOff>
      <xdr:row>77</xdr:row>
      <xdr:rowOff>2377</xdr:rowOff>
    </xdr:to>
    <xdr:cxnSp macro="">
      <xdr:nvCxnSpPr>
        <xdr:cNvPr id="633" name="直線コネクタ 632"/>
        <xdr:cNvCxnSpPr/>
      </xdr:nvCxnSpPr>
      <xdr:spPr>
        <a:xfrm flipV="1">
          <a:off x="14592300" y="13185902"/>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2377</xdr:rowOff>
    </xdr:from>
    <xdr:to>
      <xdr:col>76</xdr:col>
      <xdr:colOff>114300</xdr:colOff>
      <xdr:row>77</xdr:row>
      <xdr:rowOff>33466</xdr:rowOff>
    </xdr:to>
    <xdr:cxnSp macro="">
      <xdr:nvCxnSpPr>
        <xdr:cNvPr id="636" name="直線コネクタ 635"/>
        <xdr:cNvCxnSpPr/>
      </xdr:nvCxnSpPr>
      <xdr:spPr>
        <a:xfrm flipV="1">
          <a:off x="13703300" y="1320402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33466</xdr:rowOff>
    </xdr:from>
    <xdr:to>
      <xdr:col>71</xdr:col>
      <xdr:colOff>177800</xdr:colOff>
      <xdr:row>77</xdr:row>
      <xdr:rowOff>70924</xdr:rowOff>
    </xdr:to>
    <xdr:cxnSp macro="">
      <xdr:nvCxnSpPr>
        <xdr:cNvPr id="639" name="直線コネクタ 638"/>
        <xdr:cNvCxnSpPr/>
      </xdr:nvCxnSpPr>
      <xdr:spPr>
        <a:xfrm flipV="1">
          <a:off x="12814300" y="13235116"/>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138376</xdr:rowOff>
    </xdr:from>
    <xdr:to>
      <xdr:col>85</xdr:col>
      <xdr:colOff>177800</xdr:colOff>
      <xdr:row>77</xdr:row>
      <xdr:rowOff>68526</xdr:rowOff>
    </xdr:to>
    <xdr:sp macro="" textlink="">
      <xdr:nvSpPr>
        <xdr:cNvPr id="649" name="楕円 648"/>
        <xdr:cNvSpPr/>
      </xdr:nvSpPr>
      <xdr:spPr>
        <a:xfrm>
          <a:off x="16268700" y="13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116803</xdr:rowOff>
    </xdr:from>
    <xdr:ext cx="534377" cy="259045"/>
    <xdr:sp macro="" textlink="">
      <xdr:nvSpPr>
        <xdr:cNvPr id="650" name="公債費該当値テキスト"/>
        <xdr:cNvSpPr txBox="1"/>
      </xdr:nvSpPr>
      <xdr:spPr>
        <a:xfrm>
          <a:off x="16370300" y="131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104902</xdr:rowOff>
    </xdr:from>
    <xdr:to>
      <xdr:col>81</xdr:col>
      <xdr:colOff>101600</xdr:colOff>
      <xdr:row>77</xdr:row>
      <xdr:rowOff>35052</xdr:rowOff>
    </xdr:to>
    <xdr:sp macro="" textlink="">
      <xdr:nvSpPr>
        <xdr:cNvPr id="651" name="楕円 650"/>
        <xdr:cNvSpPr/>
      </xdr:nvSpPr>
      <xdr:spPr>
        <a:xfrm>
          <a:off x="15430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26179</xdr:rowOff>
    </xdr:from>
    <xdr:ext cx="534377" cy="259045"/>
    <xdr:sp macro="" textlink="">
      <xdr:nvSpPr>
        <xdr:cNvPr id="652" name="テキスト ボックス 651"/>
        <xdr:cNvSpPr txBox="1"/>
      </xdr:nvSpPr>
      <xdr:spPr>
        <a:xfrm>
          <a:off x="15214111" y="132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123027</xdr:rowOff>
    </xdr:from>
    <xdr:to>
      <xdr:col>76</xdr:col>
      <xdr:colOff>165100</xdr:colOff>
      <xdr:row>77</xdr:row>
      <xdr:rowOff>53177</xdr:rowOff>
    </xdr:to>
    <xdr:sp macro="" textlink="">
      <xdr:nvSpPr>
        <xdr:cNvPr id="653" name="楕円 652"/>
        <xdr:cNvSpPr/>
      </xdr:nvSpPr>
      <xdr:spPr>
        <a:xfrm>
          <a:off x="14541500" y="131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44304</xdr:rowOff>
    </xdr:from>
    <xdr:ext cx="534377" cy="259045"/>
    <xdr:sp macro="" textlink="">
      <xdr:nvSpPr>
        <xdr:cNvPr id="654" name="テキスト ボックス 653"/>
        <xdr:cNvSpPr txBox="1"/>
      </xdr:nvSpPr>
      <xdr:spPr>
        <a:xfrm>
          <a:off x="14325111" y="132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154116</xdr:rowOff>
    </xdr:from>
    <xdr:to>
      <xdr:col>72</xdr:col>
      <xdr:colOff>38100</xdr:colOff>
      <xdr:row>77</xdr:row>
      <xdr:rowOff>84266</xdr:rowOff>
    </xdr:to>
    <xdr:sp macro="" textlink="">
      <xdr:nvSpPr>
        <xdr:cNvPr id="655" name="楕円 654"/>
        <xdr:cNvSpPr/>
      </xdr:nvSpPr>
      <xdr:spPr>
        <a:xfrm>
          <a:off x="13652500" y="131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75393</xdr:rowOff>
    </xdr:from>
    <xdr:ext cx="534377" cy="259045"/>
    <xdr:sp macro="" textlink="">
      <xdr:nvSpPr>
        <xdr:cNvPr id="656" name="テキスト ボックス 655"/>
        <xdr:cNvSpPr txBox="1"/>
      </xdr:nvSpPr>
      <xdr:spPr>
        <a:xfrm>
          <a:off x="13436111" y="132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20124</xdr:rowOff>
    </xdr:from>
    <xdr:to>
      <xdr:col>67</xdr:col>
      <xdr:colOff>101600</xdr:colOff>
      <xdr:row>77</xdr:row>
      <xdr:rowOff>121724</xdr:rowOff>
    </xdr:to>
    <xdr:sp macro="" textlink="">
      <xdr:nvSpPr>
        <xdr:cNvPr id="657" name="楕円 656"/>
        <xdr:cNvSpPr/>
      </xdr:nvSpPr>
      <xdr:spPr>
        <a:xfrm>
          <a:off x="12763500" y="132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112851</xdr:rowOff>
    </xdr:from>
    <xdr:ext cx="534377" cy="259045"/>
    <xdr:sp macro="" textlink="">
      <xdr:nvSpPr>
        <xdr:cNvPr id="658" name="テキスト ボックス 657"/>
        <xdr:cNvSpPr txBox="1"/>
      </xdr:nvSpPr>
      <xdr:spPr>
        <a:xfrm>
          <a:off x="12547111" y="133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146428</xdr:rowOff>
    </xdr:from>
    <xdr:to>
      <xdr:col>85</xdr:col>
      <xdr:colOff>127000</xdr:colOff>
      <xdr:row>98</xdr:row>
      <xdr:rowOff>162491</xdr:rowOff>
    </xdr:to>
    <xdr:cxnSp macro="">
      <xdr:nvCxnSpPr>
        <xdr:cNvPr id="687" name="直線コネクタ 686"/>
        <xdr:cNvCxnSpPr/>
      </xdr:nvCxnSpPr>
      <xdr:spPr>
        <a:xfrm>
          <a:off x="15481300" y="16948528"/>
          <a:ext cx="8382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146428</xdr:rowOff>
    </xdr:from>
    <xdr:to>
      <xdr:col>81</xdr:col>
      <xdr:colOff>50800</xdr:colOff>
      <xdr:row>98</xdr:row>
      <xdr:rowOff>167101</xdr:rowOff>
    </xdr:to>
    <xdr:cxnSp macro="">
      <xdr:nvCxnSpPr>
        <xdr:cNvPr id="690" name="直線コネクタ 689"/>
        <xdr:cNvCxnSpPr/>
      </xdr:nvCxnSpPr>
      <xdr:spPr>
        <a:xfrm flipV="1">
          <a:off x="14592300" y="16948528"/>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163756</xdr:rowOff>
    </xdr:from>
    <xdr:to>
      <xdr:col>76</xdr:col>
      <xdr:colOff>114300</xdr:colOff>
      <xdr:row>98</xdr:row>
      <xdr:rowOff>167101</xdr:rowOff>
    </xdr:to>
    <xdr:cxnSp macro="">
      <xdr:nvCxnSpPr>
        <xdr:cNvPr id="693" name="直線コネクタ 692"/>
        <xdr:cNvCxnSpPr/>
      </xdr:nvCxnSpPr>
      <xdr:spPr>
        <a:xfrm>
          <a:off x="13703300" y="16965856"/>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163756</xdr:rowOff>
    </xdr:from>
    <xdr:to>
      <xdr:col>71</xdr:col>
      <xdr:colOff>177800</xdr:colOff>
      <xdr:row>98</xdr:row>
      <xdr:rowOff>166286</xdr:rowOff>
    </xdr:to>
    <xdr:cxnSp macro="">
      <xdr:nvCxnSpPr>
        <xdr:cNvPr id="696" name="直線コネクタ 695"/>
        <xdr:cNvCxnSpPr/>
      </xdr:nvCxnSpPr>
      <xdr:spPr>
        <a:xfrm flipV="1">
          <a:off x="12814300" y="16965856"/>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111691</xdr:rowOff>
    </xdr:from>
    <xdr:to>
      <xdr:col>85</xdr:col>
      <xdr:colOff>177800</xdr:colOff>
      <xdr:row>99</xdr:row>
      <xdr:rowOff>41841</xdr:rowOff>
    </xdr:to>
    <xdr:sp macro="" textlink="">
      <xdr:nvSpPr>
        <xdr:cNvPr id="706" name="楕円 705"/>
        <xdr:cNvSpPr/>
      </xdr:nvSpPr>
      <xdr:spPr>
        <a:xfrm>
          <a:off x="16268700" y="169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95628</xdr:rowOff>
    </xdr:from>
    <xdr:to>
      <xdr:col>81</xdr:col>
      <xdr:colOff>101600</xdr:colOff>
      <xdr:row>99</xdr:row>
      <xdr:rowOff>25778</xdr:rowOff>
    </xdr:to>
    <xdr:sp macro="" textlink="">
      <xdr:nvSpPr>
        <xdr:cNvPr id="708" name="楕円 707"/>
        <xdr:cNvSpPr/>
      </xdr:nvSpPr>
      <xdr:spPr>
        <a:xfrm>
          <a:off x="15430500" y="168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16905</xdr:rowOff>
    </xdr:from>
    <xdr:ext cx="469744" cy="259045"/>
    <xdr:sp macro="" textlink="">
      <xdr:nvSpPr>
        <xdr:cNvPr id="709" name="テキスト ボックス 708"/>
        <xdr:cNvSpPr txBox="1"/>
      </xdr:nvSpPr>
      <xdr:spPr>
        <a:xfrm>
          <a:off x="15246428" y="169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116301</xdr:rowOff>
    </xdr:from>
    <xdr:to>
      <xdr:col>76</xdr:col>
      <xdr:colOff>165100</xdr:colOff>
      <xdr:row>99</xdr:row>
      <xdr:rowOff>46451</xdr:rowOff>
    </xdr:to>
    <xdr:sp macro="" textlink="">
      <xdr:nvSpPr>
        <xdr:cNvPr id="710" name="楕円 709"/>
        <xdr:cNvSpPr/>
      </xdr:nvSpPr>
      <xdr:spPr>
        <a:xfrm>
          <a:off x="14541500" y="169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37578</xdr:rowOff>
    </xdr:from>
    <xdr:ext cx="469744" cy="259045"/>
    <xdr:sp macro="" textlink="">
      <xdr:nvSpPr>
        <xdr:cNvPr id="711" name="テキスト ボックス 710"/>
        <xdr:cNvSpPr txBox="1"/>
      </xdr:nvSpPr>
      <xdr:spPr>
        <a:xfrm>
          <a:off x="14357428" y="1701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112956</xdr:rowOff>
    </xdr:from>
    <xdr:to>
      <xdr:col>72</xdr:col>
      <xdr:colOff>38100</xdr:colOff>
      <xdr:row>99</xdr:row>
      <xdr:rowOff>43106</xdr:rowOff>
    </xdr:to>
    <xdr:sp macro="" textlink="">
      <xdr:nvSpPr>
        <xdr:cNvPr id="712" name="楕円 711"/>
        <xdr:cNvSpPr/>
      </xdr:nvSpPr>
      <xdr:spPr>
        <a:xfrm>
          <a:off x="13652500" y="169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34233</xdr:rowOff>
    </xdr:from>
    <xdr:ext cx="469744" cy="259045"/>
    <xdr:sp macro="" textlink="">
      <xdr:nvSpPr>
        <xdr:cNvPr id="713" name="テキスト ボックス 712"/>
        <xdr:cNvSpPr txBox="1"/>
      </xdr:nvSpPr>
      <xdr:spPr>
        <a:xfrm>
          <a:off x="13468428" y="1700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115486</xdr:rowOff>
    </xdr:from>
    <xdr:to>
      <xdr:col>67</xdr:col>
      <xdr:colOff>101600</xdr:colOff>
      <xdr:row>99</xdr:row>
      <xdr:rowOff>45636</xdr:rowOff>
    </xdr:to>
    <xdr:sp macro="" textlink="">
      <xdr:nvSpPr>
        <xdr:cNvPr id="714" name="楕円 713"/>
        <xdr:cNvSpPr/>
      </xdr:nvSpPr>
      <xdr:spPr>
        <a:xfrm>
          <a:off x="12763500" y="169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36763</xdr:rowOff>
    </xdr:from>
    <xdr:ext cx="469744" cy="259045"/>
    <xdr:sp macro="" textlink="">
      <xdr:nvSpPr>
        <xdr:cNvPr id="715" name="テキスト ボックス 714"/>
        <xdr:cNvSpPr txBox="1"/>
      </xdr:nvSpPr>
      <xdr:spPr>
        <a:xfrm>
          <a:off x="12579428" y="1701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123889</xdr:rowOff>
    </xdr:from>
    <xdr:to>
      <xdr:col>116</xdr:col>
      <xdr:colOff>63500</xdr:colOff>
      <xdr:row>38</xdr:row>
      <xdr:rowOff>156464</xdr:rowOff>
    </xdr:to>
    <xdr:cxnSp macro="">
      <xdr:nvCxnSpPr>
        <xdr:cNvPr id="744" name="直線コネクタ 743"/>
        <xdr:cNvCxnSpPr/>
      </xdr:nvCxnSpPr>
      <xdr:spPr>
        <a:xfrm flipV="1">
          <a:off x="21323300" y="6638989"/>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156464</xdr:rowOff>
    </xdr:from>
    <xdr:to>
      <xdr:col>111</xdr:col>
      <xdr:colOff>177800</xdr:colOff>
      <xdr:row>38</xdr:row>
      <xdr:rowOff>158179</xdr:rowOff>
    </xdr:to>
    <xdr:cxnSp macro="">
      <xdr:nvCxnSpPr>
        <xdr:cNvPr id="747" name="直線コネクタ 746"/>
        <xdr:cNvCxnSpPr/>
      </xdr:nvCxnSpPr>
      <xdr:spPr>
        <a:xfrm flipV="1">
          <a:off x="20434300" y="667156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158179</xdr:rowOff>
    </xdr:from>
    <xdr:to>
      <xdr:col>107</xdr:col>
      <xdr:colOff>50800</xdr:colOff>
      <xdr:row>38</xdr:row>
      <xdr:rowOff>159512</xdr:rowOff>
    </xdr:to>
    <xdr:cxnSp macro="">
      <xdr:nvCxnSpPr>
        <xdr:cNvPr id="750" name="直線コネクタ 749"/>
        <xdr:cNvCxnSpPr/>
      </xdr:nvCxnSpPr>
      <xdr:spPr>
        <a:xfrm flipV="1">
          <a:off x="19545300" y="667327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159512</xdr:rowOff>
    </xdr:from>
    <xdr:to>
      <xdr:col>102</xdr:col>
      <xdr:colOff>114300</xdr:colOff>
      <xdr:row>38</xdr:row>
      <xdr:rowOff>159703</xdr:rowOff>
    </xdr:to>
    <xdr:cxnSp macro="">
      <xdr:nvCxnSpPr>
        <xdr:cNvPr id="753" name="直線コネクタ 752"/>
        <xdr:cNvCxnSpPr/>
      </xdr:nvCxnSpPr>
      <xdr:spPr>
        <a:xfrm flipV="1">
          <a:off x="18656300" y="667461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73089</xdr:rowOff>
    </xdr:from>
    <xdr:to>
      <xdr:col>116</xdr:col>
      <xdr:colOff>114300</xdr:colOff>
      <xdr:row>39</xdr:row>
      <xdr:rowOff>3239</xdr:rowOff>
    </xdr:to>
    <xdr:sp macro="" textlink="">
      <xdr:nvSpPr>
        <xdr:cNvPr id="763" name="楕円 762"/>
        <xdr:cNvSpPr/>
      </xdr:nvSpPr>
      <xdr:spPr>
        <a:xfrm>
          <a:off x="221107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162197</xdr:rowOff>
    </xdr:from>
    <xdr:ext cx="378565" cy="259045"/>
    <xdr:sp macro="" textlink="">
      <xdr:nvSpPr>
        <xdr:cNvPr id="764" name="投資及び出資金該当値テキスト"/>
        <xdr:cNvSpPr txBox="1"/>
      </xdr:nvSpPr>
      <xdr:spPr>
        <a:xfrm>
          <a:off x="22212300" y="650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105664</xdr:rowOff>
    </xdr:from>
    <xdr:to>
      <xdr:col>112</xdr:col>
      <xdr:colOff>38100</xdr:colOff>
      <xdr:row>39</xdr:row>
      <xdr:rowOff>35814</xdr:rowOff>
    </xdr:to>
    <xdr:sp macro="" textlink="">
      <xdr:nvSpPr>
        <xdr:cNvPr id="765" name="楕円 764"/>
        <xdr:cNvSpPr/>
      </xdr:nvSpPr>
      <xdr:spPr>
        <a:xfrm>
          <a:off x="21272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26941</xdr:rowOff>
    </xdr:from>
    <xdr:ext cx="378565" cy="259045"/>
    <xdr:sp macro="" textlink="">
      <xdr:nvSpPr>
        <xdr:cNvPr id="766" name="テキスト ボックス 765"/>
        <xdr:cNvSpPr txBox="1"/>
      </xdr:nvSpPr>
      <xdr:spPr>
        <a:xfrm>
          <a:off x="21134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107379</xdr:rowOff>
    </xdr:from>
    <xdr:to>
      <xdr:col>107</xdr:col>
      <xdr:colOff>101600</xdr:colOff>
      <xdr:row>39</xdr:row>
      <xdr:rowOff>37529</xdr:rowOff>
    </xdr:to>
    <xdr:sp macro="" textlink="">
      <xdr:nvSpPr>
        <xdr:cNvPr id="767" name="楕円 766"/>
        <xdr:cNvSpPr/>
      </xdr:nvSpPr>
      <xdr:spPr>
        <a:xfrm>
          <a:off x="20383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28656</xdr:rowOff>
    </xdr:from>
    <xdr:ext cx="378565" cy="259045"/>
    <xdr:sp macro="" textlink="">
      <xdr:nvSpPr>
        <xdr:cNvPr id="768" name="テキスト ボックス 767"/>
        <xdr:cNvSpPr txBox="1"/>
      </xdr:nvSpPr>
      <xdr:spPr>
        <a:xfrm>
          <a:off x="20245017" y="671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108712</xdr:rowOff>
    </xdr:from>
    <xdr:to>
      <xdr:col>102</xdr:col>
      <xdr:colOff>165100</xdr:colOff>
      <xdr:row>39</xdr:row>
      <xdr:rowOff>38862</xdr:rowOff>
    </xdr:to>
    <xdr:sp macro="" textlink="">
      <xdr:nvSpPr>
        <xdr:cNvPr id="769" name="楕円 768"/>
        <xdr:cNvSpPr/>
      </xdr:nvSpPr>
      <xdr:spPr>
        <a:xfrm>
          <a:off x="19494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29989</xdr:rowOff>
    </xdr:from>
    <xdr:ext cx="378565" cy="259045"/>
    <xdr:sp macro="" textlink="">
      <xdr:nvSpPr>
        <xdr:cNvPr id="770" name="テキスト ボックス 769"/>
        <xdr:cNvSpPr txBox="1"/>
      </xdr:nvSpPr>
      <xdr:spPr>
        <a:xfrm>
          <a:off x="19356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108903</xdr:rowOff>
    </xdr:from>
    <xdr:to>
      <xdr:col>98</xdr:col>
      <xdr:colOff>38100</xdr:colOff>
      <xdr:row>39</xdr:row>
      <xdr:rowOff>39053</xdr:rowOff>
    </xdr:to>
    <xdr:sp macro="" textlink="">
      <xdr:nvSpPr>
        <xdr:cNvPr id="771" name="楕円 770"/>
        <xdr:cNvSpPr/>
      </xdr:nvSpPr>
      <xdr:spPr>
        <a:xfrm>
          <a:off x="18605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30180</xdr:rowOff>
    </xdr:from>
    <xdr:ext cx="378565" cy="259045"/>
    <xdr:sp macro="" textlink="">
      <xdr:nvSpPr>
        <xdr:cNvPr id="772" name="テキスト ボックス 771"/>
        <xdr:cNvSpPr txBox="1"/>
      </xdr:nvSpPr>
      <xdr:spPr>
        <a:xfrm>
          <a:off x="18467017" y="671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88820</xdr:rowOff>
    </xdr:from>
    <xdr:to>
      <xdr:col>116</xdr:col>
      <xdr:colOff>63500</xdr:colOff>
      <xdr:row>59</xdr:row>
      <xdr:rowOff>88885</xdr:rowOff>
    </xdr:to>
    <xdr:cxnSp macro="">
      <xdr:nvCxnSpPr>
        <xdr:cNvPr id="803" name="直線コネクタ 802"/>
        <xdr:cNvCxnSpPr/>
      </xdr:nvCxnSpPr>
      <xdr:spPr>
        <a:xfrm flipV="1">
          <a:off x="21323300" y="10204370"/>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88885</xdr:rowOff>
    </xdr:from>
    <xdr:to>
      <xdr:col>111</xdr:col>
      <xdr:colOff>177800</xdr:colOff>
      <xdr:row>59</xdr:row>
      <xdr:rowOff>88984</xdr:rowOff>
    </xdr:to>
    <xdr:cxnSp macro="">
      <xdr:nvCxnSpPr>
        <xdr:cNvPr id="806" name="直線コネクタ 805"/>
        <xdr:cNvCxnSpPr/>
      </xdr:nvCxnSpPr>
      <xdr:spPr>
        <a:xfrm flipV="1">
          <a:off x="20434300" y="10204435"/>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88984</xdr:rowOff>
    </xdr:from>
    <xdr:to>
      <xdr:col>107</xdr:col>
      <xdr:colOff>50800</xdr:colOff>
      <xdr:row>59</xdr:row>
      <xdr:rowOff>89016</xdr:rowOff>
    </xdr:to>
    <xdr:cxnSp macro="">
      <xdr:nvCxnSpPr>
        <xdr:cNvPr id="809" name="直線コネクタ 808"/>
        <xdr:cNvCxnSpPr/>
      </xdr:nvCxnSpPr>
      <xdr:spPr>
        <a:xfrm flipV="1">
          <a:off x="19545300" y="1020453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89016</xdr:rowOff>
    </xdr:from>
    <xdr:to>
      <xdr:col>102</xdr:col>
      <xdr:colOff>114300</xdr:colOff>
      <xdr:row>59</xdr:row>
      <xdr:rowOff>89081</xdr:rowOff>
    </xdr:to>
    <xdr:cxnSp macro="">
      <xdr:nvCxnSpPr>
        <xdr:cNvPr id="812" name="直線コネクタ 811"/>
        <xdr:cNvCxnSpPr/>
      </xdr:nvCxnSpPr>
      <xdr:spPr>
        <a:xfrm flipV="1">
          <a:off x="18656300" y="1020456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38020</xdr:rowOff>
    </xdr:from>
    <xdr:to>
      <xdr:col>116</xdr:col>
      <xdr:colOff>114300</xdr:colOff>
      <xdr:row>59</xdr:row>
      <xdr:rowOff>139620</xdr:rowOff>
    </xdr:to>
    <xdr:sp macro="" textlink="">
      <xdr:nvSpPr>
        <xdr:cNvPr id="822" name="楕円 821"/>
        <xdr:cNvSpPr/>
      </xdr:nvSpPr>
      <xdr:spPr>
        <a:xfrm>
          <a:off x="22110700" y="101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124397</xdr:rowOff>
    </xdr:from>
    <xdr:ext cx="378565" cy="259045"/>
    <xdr:sp macro="" textlink="">
      <xdr:nvSpPr>
        <xdr:cNvPr id="823" name="貸付金該当値テキスト"/>
        <xdr:cNvSpPr txBox="1"/>
      </xdr:nvSpPr>
      <xdr:spPr>
        <a:xfrm>
          <a:off x="22212300" y="1006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38085</xdr:rowOff>
    </xdr:from>
    <xdr:to>
      <xdr:col>112</xdr:col>
      <xdr:colOff>38100</xdr:colOff>
      <xdr:row>59</xdr:row>
      <xdr:rowOff>139685</xdr:rowOff>
    </xdr:to>
    <xdr:sp macro="" textlink="">
      <xdr:nvSpPr>
        <xdr:cNvPr id="824" name="楕円 823"/>
        <xdr:cNvSpPr/>
      </xdr:nvSpPr>
      <xdr:spPr>
        <a:xfrm>
          <a:off x="21272500" y="101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130812</xdr:rowOff>
    </xdr:from>
    <xdr:ext cx="378565" cy="259045"/>
    <xdr:sp macro="" textlink="">
      <xdr:nvSpPr>
        <xdr:cNvPr id="825" name="テキスト ボックス 824"/>
        <xdr:cNvSpPr txBox="1"/>
      </xdr:nvSpPr>
      <xdr:spPr>
        <a:xfrm>
          <a:off x="21134017" y="1024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38184</xdr:rowOff>
    </xdr:from>
    <xdr:to>
      <xdr:col>107</xdr:col>
      <xdr:colOff>101600</xdr:colOff>
      <xdr:row>59</xdr:row>
      <xdr:rowOff>139784</xdr:rowOff>
    </xdr:to>
    <xdr:sp macro="" textlink="">
      <xdr:nvSpPr>
        <xdr:cNvPr id="826" name="楕円 825"/>
        <xdr:cNvSpPr/>
      </xdr:nvSpPr>
      <xdr:spPr>
        <a:xfrm>
          <a:off x="20383500" y="10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130911</xdr:rowOff>
    </xdr:from>
    <xdr:ext cx="378565" cy="259045"/>
    <xdr:sp macro="" textlink="">
      <xdr:nvSpPr>
        <xdr:cNvPr id="827" name="テキスト ボックス 826"/>
        <xdr:cNvSpPr txBox="1"/>
      </xdr:nvSpPr>
      <xdr:spPr>
        <a:xfrm>
          <a:off x="20245017" y="102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38216</xdr:rowOff>
    </xdr:from>
    <xdr:to>
      <xdr:col>102</xdr:col>
      <xdr:colOff>165100</xdr:colOff>
      <xdr:row>59</xdr:row>
      <xdr:rowOff>139816</xdr:rowOff>
    </xdr:to>
    <xdr:sp macro="" textlink="">
      <xdr:nvSpPr>
        <xdr:cNvPr id="828" name="楕円 827"/>
        <xdr:cNvSpPr/>
      </xdr:nvSpPr>
      <xdr:spPr>
        <a:xfrm>
          <a:off x="19494500" y="101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130943</xdr:rowOff>
    </xdr:from>
    <xdr:ext cx="378565" cy="259045"/>
    <xdr:sp macro="" textlink="">
      <xdr:nvSpPr>
        <xdr:cNvPr id="829" name="テキスト ボックス 828"/>
        <xdr:cNvSpPr txBox="1"/>
      </xdr:nvSpPr>
      <xdr:spPr>
        <a:xfrm>
          <a:off x="19356017" y="1024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38281</xdr:rowOff>
    </xdr:from>
    <xdr:to>
      <xdr:col>98</xdr:col>
      <xdr:colOff>38100</xdr:colOff>
      <xdr:row>59</xdr:row>
      <xdr:rowOff>139881</xdr:rowOff>
    </xdr:to>
    <xdr:sp macro="" textlink="">
      <xdr:nvSpPr>
        <xdr:cNvPr id="830" name="楕円 829"/>
        <xdr:cNvSpPr/>
      </xdr:nvSpPr>
      <xdr:spPr>
        <a:xfrm>
          <a:off x="18605500" y="101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131008</xdr:rowOff>
    </xdr:from>
    <xdr:ext cx="378565" cy="259045"/>
    <xdr:sp macro="" textlink="">
      <xdr:nvSpPr>
        <xdr:cNvPr id="831" name="テキスト ボックス 830"/>
        <xdr:cNvSpPr txBox="1"/>
      </xdr:nvSpPr>
      <xdr:spPr>
        <a:xfrm>
          <a:off x="18467017" y="1024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105219</xdr:rowOff>
    </xdr:from>
    <xdr:to>
      <xdr:col>116</xdr:col>
      <xdr:colOff>63500</xdr:colOff>
      <xdr:row>73</xdr:row>
      <xdr:rowOff>167360</xdr:rowOff>
    </xdr:to>
    <xdr:cxnSp macro="">
      <xdr:nvCxnSpPr>
        <xdr:cNvPr id="861" name="直線コネクタ 860"/>
        <xdr:cNvCxnSpPr/>
      </xdr:nvCxnSpPr>
      <xdr:spPr>
        <a:xfrm flipV="1">
          <a:off x="21323300" y="12621069"/>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167360</xdr:rowOff>
    </xdr:from>
    <xdr:to>
      <xdr:col>111</xdr:col>
      <xdr:colOff>177800</xdr:colOff>
      <xdr:row>74</xdr:row>
      <xdr:rowOff>125641</xdr:rowOff>
    </xdr:to>
    <xdr:cxnSp macro="">
      <xdr:nvCxnSpPr>
        <xdr:cNvPr id="864" name="直線コネクタ 863"/>
        <xdr:cNvCxnSpPr/>
      </xdr:nvCxnSpPr>
      <xdr:spPr>
        <a:xfrm flipV="1">
          <a:off x="20434300" y="12683210"/>
          <a:ext cx="8890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84684</xdr:rowOff>
    </xdr:from>
    <xdr:to>
      <xdr:col>107</xdr:col>
      <xdr:colOff>50800</xdr:colOff>
      <xdr:row>74</xdr:row>
      <xdr:rowOff>125641</xdr:rowOff>
    </xdr:to>
    <xdr:cxnSp macro="">
      <xdr:nvCxnSpPr>
        <xdr:cNvPr id="867" name="直線コネクタ 866"/>
        <xdr:cNvCxnSpPr/>
      </xdr:nvCxnSpPr>
      <xdr:spPr>
        <a:xfrm>
          <a:off x="19545300" y="12771984"/>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32486</xdr:rowOff>
    </xdr:from>
    <xdr:to>
      <xdr:col>102</xdr:col>
      <xdr:colOff>114300</xdr:colOff>
      <xdr:row>74</xdr:row>
      <xdr:rowOff>84684</xdr:rowOff>
    </xdr:to>
    <xdr:cxnSp macro="">
      <xdr:nvCxnSpPr>
        <xdr:cNvPr id="870" name="直線コネクタ 869"/>
        <xdr:cNvCxnSpPr/>
      </xdr:nvCxnSpPr>
      <xdr:spPr>
        <a:xfrm>
          <a:off x="18656300" y="12719786"/>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54419</xdr:rowOff>
    </xdr:from>
    <xdr:to>
      <xdr:col>116</xdr:col>
      <xdr:colOff>114300</xdr:colOff>
      <xdr:row>73</xdr:row>
      <xdr:rowOff>156019</xdr:rowOff>
    </xdr:to>
    <xdr:sp macro="" textlink="">
      <xdr:nvSpPr>
        <xdr:cNvPr id="880" name="楕円 879"/>
        <xdr:cNvSpPr/>
      </xdr:nvSpPr>
      <xdr:spPr>
        <a:xfrm>
          <a:off x="22110700" y="125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77296</xdr:rowOff>
    </xdr:from>
    <xdr:ext cx="534377" cy="259045"/>
    <xdr:sp macro="" textlink="">
      <xdr:nvSpPr>
        <xdr:cNvPr id="881" name="繰出金該当値テキスト"/>
        <xdr:cNvSpPr txBox="1"/>
      </xdr:nvSpPr>
      <xdr:spPr>
        <a:xfrm>
          <a:off x="22212300" y="124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116560</xdr:rowOff>
    </xdr:from>
    <xdr:to>
      <xdr:col>112</xdr:col>
      <xdr:colOff>38100</xdr:colOff>
      <xdr:row>74</xdr:row>
      <xdr:rowOff>46710</xdr:rowOff>
    </xdr:to>
    <xdr:sp macro="" textlink="">
      <xdr:nvSpPr>
        <xdr:cNvPr id="882" name="楕円 881"/>
        <xdr:cNvSpPr/>
      </xdr:nvSpPr>
      <xdr:spPr>
        <a:xfrm>
          <a:off x="21272500" y="126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63237</xdr:rowOff>
    </xdr:from>
    <xdr:ext cx="534377" cy="259045"/>
    <xdr:sp macro="" textlink="">
      <xdr:nvSpPr>
        <xdr:cNvPr id="883" name="テキスト ボックス 882"/>
        <xdr:cNvSpPr txBox="1"/>
      </xdr:nvSpPr>
      <xdr:spPr>
        <a:xfrm>
          <a:off x="21056111" y="124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74841</xdr:rowOff>
    </xdr:from>
    <xdr:to>
      <xdr:col>107</xdr:col>
      <xdr:colOff>101600</xdr:colOff>
      <xdr:row>75</xdr:row>
      <xdr:rowOff>4991</xdr:rowOff>
    </xdr:to>
    <xdr:sp macro="" textlink="">
      <xdr:nvSpPr>
        <xdr:cNvPr id="884" name="楕円 883"/>
        <xdr:cNvSpPr/>
      </xdr:nvSpPr>
      <xdr:spPr>
        <a:xfrm>
          <a:off x="20383500" y="127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21518</xdr:rowOff>
    </xdr:from>
    <xdr:ext cx="534377" cy="259045"/>
    <xdr:sp macro="" textlink="">
      <xdr:nvSpPr>
        <xdr:cNvPr id="885" name="テキスト ボックス 884"/>
        <xdr:cNvSpPr txBox="1"/>
      </xdr:nvSpPr>
      <xdr:spPr>
        <a:xfrm>
          <a:off x="20167111" y="125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33884</xdr:rowOff>
    </xdr:from>
    <xdr:to>
      <xdr:col>102</xdr:col>
      <xdr:colOff>165100</xdr:colOff>
      <xdr:row>74</xdr:row>
      <xdr:rowOff>135484</xdr:rowOff>
    </xdr:to>
    <xdr:sp macro="" textlink="">
      <xdr:nvSpPr>
        <xdr:cNvPr id="886" name="楕円 885"/>
        <xdr:cNvSpPr/>
      </xdr:nvSpPr>
      <xdr:spPr>
        <a:xfrm>
          <a:off x="19494500" y="127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152011</xdr:rowOff>
    </xdr:from>
    <xdr:ext cx="534377" cy="259045"/>
    <xdr:sp macro="" textlink="">
      <xdr:nvSpPr>
        <xdr:cNvPr id="887" name="テキスト ボックス 886"/>
        <xdr:cNvSpPr txBox="1"/>
      </xdr:nvSpPr>
      <xdr:spPr>
        <a:xfrm>
          <a:off x="19278111" y="124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153136</xdr:rowOff>
    </xdr:from>
    <xdr:to>
      <xdr:col>98</xdr:col>
      <xdr:colOff>38100</xdr:colOff>
      <xdr:row>74</xdr:row>
      <xdr:rowOff>83286</xdr:rowOff>
    </xdr:to>
    <xdr:sp macro="" textlink="">
      <xdr:nvSpPr>
        <xdr:cNvPr id="888" name="楕円 887"/>
        <xdr:cNvSpPr/>
      </xdr:nvSpPr>
      <xdr:spPr>
        <a:xfrm>
          <a:off x="18605500" y="12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99813</xdr:rowOff>
    </xdr:from>
    <xdr:ext cx="534377" cy="259045"/>
    <xdr:sp macro="" textlink="">
      <xdr:nvSpPr>
        <xdr:cNvPr id="889" name="テキスト ボックス 888"/>
        <xdr:cNvSpPr txBox="1"/>
      </xdr:nvSpPr>
      <xdr:spPr>
        <a:xfrm>
          <a:off x="18389111" y="124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類似団体、東京都の平均と比較すると、</a:t>
          </a:r>
          <a:r>
            <a:rPr kumimoji="1" lang="ja-JP" altLang="ja-JP" sz="1100">
              <a:solidFill>
                <a:schemeClr val="dk1"/>
              </a:solidFill>
              <a:effectLst/>
              <a:latin typeface="+mn-lt"/>
              <a:ea typeface="+mn-ea"/>
              <a:cs typeface="+mn-cs"/>
            </a:rPr>
            <a:t>扶助費、補助費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、繰出金が高い水準と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扶助費においては、生活保護費に一定の落ち着きが見受けられるものの、自立支援給付費や保育所運営経費などの増傾向は、財政面での大きな懸案となっている。</a:t>
          </a:r>
          <a:endParaRPr lang="ja-JP" altLang="ja-JP" sz="1400">
            <a:effectLst/>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補助費等においては、消防事務の都に対する委託金や、市が設置している青梅市立総合病院への負担金などの影響に加え、市単独の補助事業が多いことが高止まりの原因となっている。</a:t>
          </a:r>
          <a:endParaRPr lang="ja-JP" altLang="ja-JP" sz="1400">
            <a:effectLst/>
          </a:endParaRPr>
        </a:p>
        <a:p>
          <a:r>
            <a:rPr kumimoji="1" lang="ja-JP" altLang="ja-JP" sz="1100">
              <a:solidFill>
                <a:schemeClr val="dk1"/>
              </a:solidFill>
              <a:effectLst/>
              <a:latin typeface="+mn-lt"/>
              <a:ea typeface="+mn-ea"/>
              <a:cs typeface="+mn-cs"/>
            </a:rPr>
            <a:t>　一方、人件費においては、定数の適正管理や、時間外超過勤務の削減など</a:t>
          </a:r>
          <a:r>
            <a:rPr kumimoji="1" lang="ja-JP" altLang="en-US" sz="1100">
              <a:solidFill>
                <a:schemeClr val="dk1"/>
              </a:solidFill>
              <a:effectLst/>
              <a:latin typeface="+mn-lt"/>
              <a:ea typeface="+mn-ea"/>
              <a:cs typeface="+mn-cs"/>
            </a:rPr>
            <a:t>の対策</a:t>
          </a:r>
          <a:r>
            <a:rPr kumimoji="1" lang="ja-JP" altLang="ja-JP" sz="1100">
              <a:solidFill>
                <a:schemeClr val="dk1"/>
              </a:solidFill>
              <a:effectLst/>
              <a:latin typeface="+mn-lt"/>
              <a:ea typeface="+mn-ea"/>
              <a:cs typeface="+mn-cs"/>
            </a:rPr>
            <a:t>により、類似団体、全国、東京都の平均よりも低い水準となっている。</a:t>
          </a:r>
          <a:endParaRPr lang="ja-JP" altLang="ja-JP" sz="1400">
            <a:effectLst/>
          </a:endParaRPr>
        </a:p>
        <a:p>
          <a:r>
            <a:rPr kumimoji="1" lang="ja-JP" altLang="ja-JP" sz="1100">
              <a:solidFill>
                <a:schemeClr val="dk1"/>
              </a:solidFill>
              <a:effectLst/>
              <a:latin typeface="+mn-lt"/>
              <a:ea typeface="+mn-ea"/>
              <a:cs typeface="+mn-cs"/>
            </a:rPr>
            <a:t>　また、普通建設事業費が非常に低い水準となって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超えており、</a:t>
          </a:r>
          <a:r>
            <a:rPr kumimoji="1" lang="ja-JP" altLang="ja-JP" sz="1100">
              <a:solidFill>
                <a:schemeClr val="dk1"/>
              </a:solidFill>
              <a:effectLst/>
              <a:latin typeface="+mn-lt"/>
              <a:ea typeface="+mn-ea"/>
              <a:cs typeface="+mn-cs"/>
            </a:rPr>
            <a:t>経常的な歳出に投資的経費が圧迫され、財政構造が硬直化していることを端的に物語っており、新規事業はもとより、老朽化した公共施設の維持管理の点からも、大きな行政課題の一つとなっている。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今後、投資的新規事業が計画されている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で、実行力のある行財政改革が</a:t>
          </a:r>
          <a:r>
            <a:rPr kumimoji="1" lang="ja-JP" altLang="en-US" sz="1100">
              <a:solidFill>
                <a:schemeClr val="dk1"/>
              </a:solidFill>
              <a:effectLst/>
              <a:latin typeface="+mn-lt"/>
              <a:ea typeface="+mn-ea"/>
              <a:cs typeface="+mn-cs"/>
            </a:rPr>
            <a:t>緊急課題</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133,032
131,077
103.31
51,857,053
51,015,248
716,803
26,543,446
33,630,061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93218</xdr:rowOff>
    </xdr:from>
    <xdr:to>
      <xdr:col>24</xdr:col>
      <xdr:colOff>63500</xdr:colOff>
      <xdr:row>34</xdr:row>
      <xdr:rowOff>93218</xdr:rowOff>
    </xdr:to>
    <xdr:cxnSp macro="">
      <xdr:nvCxnSpPr>
        <xdr:cNvPr id="61" name="直線コネクタ 60"/>
        <xdr:cNvCxnSpPr/>
      </xdr:nvCxnSpPr>
      <xdr:spPr>
        <a:xfrm>
          <a:off x="3797300" y="59225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93218</xdr:rowOff>
    </xdr:from>
    <xdr:to>
      <xdr:col>19</xdr:col>
      <xdr:colOff>177800</xdr:colOff>
      <xdr:row>34</xdr:row>
      <xdr:rowOff>163322</xdr:rowOff>
    </xdr:to>
    <xdr:cxnSp macro="">
      <xdr:nvCxnSpPr>
        <xdr:cNvPr id="64" name="直線コネクタ 63"/>
        <xdr:cNvCxnSpPr/>
      </xdr:nvCxnSpPr>
      <xdr:spPr>
        <a:xfrm flipV="1">
          <a:off x="2908300" y="5922518"/>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134366</xdr:rowOff>
    </xdr:from>
    <xdr:to>
      <xdr:col>15</xdr:col>
      <xdr:colOff>50800</xdr:colOff>
      <xdr:row>34</xdr:row>
      <xdr:rowOff>163322</xdr:rowOff>
    </xdr:to>
    <xdr:cxnSp macro="">
      <xdr:nvCxnSpPr>
        <xdr:cNvPr id="67" name="直線コネクタ 66"/>
        <xdr:cNvCxnSpPr/>
      </xdr:nvCxnSpPr>
      <xdr:spPr>
        <a:xfrm>
          <a:off x="2019300" y="59636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8636</xdr:rowOff>
    </xdr:from>
    <xdr:to>
      <xdr:col>10</xdr:col>
      <xdr:colOff>114300</xdr:colOff>
      <xdr:row>34</xdr:row>
      <xdr:rowOff>134366</xdr:rowOff>
    </xdr:to>
    <xdr:cxnSp macro="">
      <xdr:nvCxnSpPr>
        <xdr:cNvPr id="70" name="直線コネクタ 69"/>
        <xdr:cNvCxnSpPr/>
      </xdr:nvCxnSpPr>
      <xdr:spPr>
        <a:xfrm>
          <a:off x="1130300" y="583793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42418</xdr:rowOff>
    </xdr:from>
    <xdr:to>
      <xdr:col>24</xdr:col>
      <xdr:colOff>114300</xdr:colOff>
      <xdr:row>34</xdr:row>
      <xdr:rowOff>144018</xdr:rowOff>
    </xdr:to>
    <xdr:sp macro="" textlink="">
      <xdr:nvSpPr>
        <xdr:cNvPr id="80" name="楕円 79"/>
        <xdr:cNvSpPr/>
      </xdr:nvSpPr>
      <xdr:spPr>
        <a:xfrm>
          <a:off x="45847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65295</xdr:rowOff>
    </xdr:from>
    <xdr:ext cx="469744" cy="259045"/>
    <xdr:sp macro="" textlink="">
      <xdr:nvSpPr>
        <xdr:cNvPr id="81" name="議会費該当値テキスト"/>
        <xdr:cNvSpPr txBox="1"/>
      </xdr:nvSpPr>
      <xdr:spPr>
        <a:xfrm>
          <a:off x="4686300"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42418</xdr:rowOff>
    </xdr:from>
    <xdr:to>
      <xdr:col>20</xdr:col>
      <xdr:colOff>38100</xdr:colOff>
      <xdr:row>34</xdr:row>
      <xdr:rowOff>144018</xdr:rowOff>
    </xdr:to>
    <xdr:sp macro="" textlink="">
      <xdr:nvSpPr>
        <xdr:cNvPr id="82" name="楕円 81"/>
        <xdr:cNvSpPr/>
      </xdr:nvSpPr>
      <xdr:spPr>
        <a:xfrm>
          <a:off x="3746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160545</xdr:rowOff>
    </xdr:from>
    <xdr:ext cx="469744" cy="259045"/>
    <xdr:sp macro="" textlink="">
      <xdr:nvSpPr>
        <xdr:cNvPr id="83" name="テキスト ボックス 82"/>
        <xdr:cNvSpPr txBox="1"/>
      </xdr:nvSpPr>
      <xdr:spPr>
        <a:xfrm>
          <a:off x="3562428" y="56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112522</xdr:rowOff>
    </xdr:from>
    <xdr:to>
      <xdr:col>15</xdr:col>
      <xdr:colOff>101600</xdr:colOff>
      <xdr:row>35</xdr:row>
      <xdr:rowOff>42672</xdr:rowOff>
    </xdr:to>
    <xdr:sp macro="" textlink="">
      <xdr:nvSpPr>
        <xdr:cNvPr id="84" name="楕円 83"/>
        <xdr:cNvSpPr/>
      </xdr:nvSpPr>
      <xdr:spPr>
        <a:xfrm>
          <a:off x="2857500" y="59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59199</xdr:rowOff>
    </xdr:from>
    <xdr:ext cx="469744" cy="259045"/>
    <xdr:sp macro="" textlink="">
      <xdr:nvSpPr>
        <xdr:cNvPr id="85" name="テキスト ボックス 84"/>
        <xdr:cNvSpPr txBox="1"/>
      </xdr:nvSpPr>
      <xdr:spPr>
        <a:xfrm>
          <a:off x="2673428" y="571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83566</xdr:rowOff>
    </xdr:from>
    <xdr:to>
      <xdr:col>10</xdr:col>
      <xdr:colOff>165100</xdr:colOff>
      <xdr:row>35</xdr:row>
      <xdr:rowOff>13716</xdr:rowOff>
    </xdr:to>
    <xdr:sp macro="" textlink="">
      <xdr:nvSpPr>
        <xdr:cNvPr id="86" name="楕円 85"/>
        <xdr:cNvSpPr/>
      </xdr:nvSpPr>
      <xdr:spPr>
        <a:xfrm>
          <a:off x="19685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30243</xdr:rowOff>
    </xdr:from>
    <xdr:ext cx="469744" cy="259045"/>
    <xdr:sp macro="" textlink="">
      <xdr:nvSpPr>
        <xdr:cNvPr id="87" name="テキスト ボックス 86"/>
        <xdr:cNvSpPr txBox="1"/>
      </xdr:nvSpPr>
      <xdr:spPr>
        <a:xfrm>
          <a:off x="1784428" y="56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129286</xdr:rowOff>
    </xdr:from>
    <xdr:to>
      <xdr:col>6</xdr:col>
      <xdr:colOff>38100</xdr:colOff>
      <xdr:row>34</xdr:row>
      <xdr:rowOff>59436</xdr:rowOff>
    </xdr:to>
    <xdr:sp macro="" textlink="">
      <xdr:nvSpPr>
        <xdr:cNvPr id="88" name="楕円 87"/>
        <xdr:cNvSpPr/>
      </xdr:nvSpPr>
      <xdr:spPr>
        <a:xfrm>
          <a:off x="1079500" y="57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75963</xdr:rowOff>
    </xdr:from>
    <xdr:ext cx="469744" cy="259045"/>
    <xdr:sp macro="" textlink="">
      <xdr:nvSpPr>
        <xdr:cNvPr id="89" name="テキスト ボックス 88"/>
        <xdr:cNvSpPr txBox="1"/>
      </xdr:nvSpPr>
      <xdr:spPr>
        <a:xfrm>
          <a:off x="895428" y="556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131176</xdr:rowOff>
    </xdr:from>
    <xdr:to>
      <xdr:col>24</xdr:col>
      <xdr:colOff>63500</xdr:colOff>
      <xdr:row>58</xdr:row>
      <xdr:rowOff>131206</xdr:rowOff>
    </xdr:to>
    <xdr:cxnSp macro="">
      <xdr:nvCxnSpPr>
        <xdr:cNvPr id="120" name="直線コネクタ 119"/>
        <xdr:cNvCxnSpPr/>
      </xdr:nvCxnSpPr>
      <xdr:spPr>
        <a:xfrm flipV="1">
          <a:off x="3797300" y="10075276"/>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131206</xdr:rowOff>
    </xdr:from>
    <xdr:to>
      <xdr:col>19</xdr:col>
      <xdr:colOff>177800</xdr:colOff>
      <xdr:row>58</xdr:row>
      <xdr:rowOff>143534</xdr:rowOff>
    </xdr:to>
    <xdr:cxnSp macro="">
      <xdr:nvCxnSpPr>
        <xdr:cNvPr id="123" name="直線コネクタ 122"/>
        <xdr:cNvCxnSpPr/>
      </xdr:nvCxnSpPr>
      <xdr:spPr>
        <a:xfrm flipV="1">
          <a:off x="2908300" y="10075306"/>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136088</xdr:rowOff>
    </xdr:from>
    <xdr:to>
      <xdr:col>15</xdr:col>
      <xdr:colOff>50800</xdr:colOff>
      <xdr:row>58</xdr:row>
      <xdr:rowOff>143534</xdr:rowOff>
    </xdr:to>
    <xdr:cxnSp macro="">
      <xdr:nvCxnSpPr>
        <xdr:cNvPr id="126" name="直線コネクタ 125"/>
        <xdr:cNvCxnSpPr/>
      </xdr:nvCxnSpPr>
      <xdr:spPr>
        <a:xfrm>
          <a:off x="2019300" y="10080188"/>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125847</xdr:rowOff>
    </xdr:from>
    <xdr:to>
      <xdr:col>10</xdr:col>
      <xdr:colOff>114300</xdr:colOff>
      <xdr:row>58</xdr:row>
      <xdr:rowOff>136088</xdr:rowOff>
    </xdr:to>
    <xdr:cxnSp macro="">
      <xdr:nvCxnSpPr>
        <xdr:cNvPr id="129" name="直線コネクタ 128"/>
        <xdr:cNvCxnSpPr/>
      </xdr:nvCxnSpPr>
      <xdr:spPr>
        <a:xfrm>
          <a:off x="1130300" y="1006994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80376</xdr:rowOff>
    </xdr:from>
    <xdr:to>
      <xdr:col>24</xdr:col>
      <xdr:colOff>114300</xdr:colOff>
      <xdr:row>59</xdr:row>
      <xdr:rowOff>10526</xdr:rowOff>
    </xdr:to>
    <xdr:sp macro="" textlink="">
      <xdr:nvSpPr>
        <xdr:cNvPr id="139" name="楕円 138"/>
        <xdr:cNvSpPr/>
      </xdr:nvSpPr>
      <xdr:spPr>
        <a:xfrm>
          <a:off x="4584700" y="100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80406</xdr:rowOff>
    </xdr:from>
    <xdr:to>
      <xdr:col>20</xdr:col>
      <xdr:colOff>38100</xdr:colOff>
      <xdr:row>59</xdr:row>
      <xdr:rowOff>10556</xdr:rowOff>
    </xdr:to>
    <xdr:sp macro="" textlink="">
      <xdr:nvSpPr>
        <xdr:cNvPr id="141" name="楕円 140"/>
        <xdr:cNvSpPr/>
      </xdr:nvSpPr>
      <xdr:spPr>
        <a:xfrm>
          <a:off x="3746500" y="100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1683</xdr:rowOff>
    </xdr:from>
    <xdr:ext cx="534377" cy="259045"/>
    <xdr:sp macro="" textlink="">
      <xdr:nvSpPr>
        <xdr:cNvPr id="142" name="テキスト ボックス 141"/>
        <xdr:cNvSpPr txBox="1"/>
      </xdr:nvSpPr>
      <xdr:spPr>
        <a:xfrm>
          <a:off x="3530111" y="101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92734</xdr:rowOff>
    </xdr:from>
    <xdr:to>
      <xdr:col>15</xdr:col>
      <xdr:colOff>101600</xdr:colOff>
      <xdr:row>59</xdr:row>
      <xdr:rowOff>22884</xdr:rowOff>
    </xdr:to>
    <xdr:sp macro="" textlink="">
      <xdr:nvSpPr>
        <xdr:cNvPr id="143" name="楕円 142"/>
        <xdr:cNvSpPr/>
      </xdr:nvSpPr>
      <xdr:spPr>
        <a:xfrm>
          <a:off x="2857500" y="100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14011</xdr:rowOff>
    </xdr:from>
    <xdr:ext cx="534377" cy="259045"/>
    <xdr:sp macro="" textlink="">
      <xdr:nvSpPr>
        <xdr:cNvPr id="144" name="テキスト ボックス 143"/>
        <xdr:cNvSpPr txBox="1"/>
      </xdr:nvSpPr>
      <xdr:spPr>
        <a:xfrm>
          <a:off x="2641111" y="101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85288</xdr:rowOff>
    </xdr:from>
    <xdr:to>
      <xdr:col>10</xdr:col>
      <xdr:colOff>165100</xdr:colOff>
      <xdr:row>59</xdr:row>
      <xdr:rowOff>15438</xdr:rowOff>
    </xdr:to>
    <xdr:sp macro="" textlink="">
      <xdr:nvSpPr>
        <xdr:cNvPr id="145" name="楕円 144"/>
        <xdr:cNvSpPr/>
      </xdr:nvSpPr>
      <xdr:spPr>
        <a:xfrm>
          <a:off x="19685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6565</xdr:rowOff>
    </xdr:from>
    <xdr:ext cx="534377" cy="259045"/>
    <xdr:sp macro="" textlink="">
      <xdr:nvSpPr>
        <xdr:cNvPr id="146" name="テキスト ボックス 145"/>
        <xdr:cNvSpPr txBox="1"/>
      </xdr:nvSpPr>
      <xdr:spPr>
        <a:xfrm>
          <a:off x="1752111" y="101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75047</xdr:rowOff>
    </xdr:from>
    <xdr:to>
      <xdr:col>6</xdr:col>
      <xdr:colOff>38100</xdr:colOff>
      <xdr:row>59</xdr:row>
      <xdr:rowOff>5197</xdr:rowOff>
    </xdr:to>
    <xdr:sp macro="" textlink="">
      <xdr:nvSpPr>
        <xdr:cNvPr id="147" name="楕円 146"/>
        <xdr:cNvSpPr/>
      </xdr:nvSpPr>
      <xdr:spPr>
        <a:xfrm>
          <a:off x="1079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167774</xdr:rowOff>
    </xdr:from>
    <xdr:ext cx="534377" cy="259045"/>
    <xdr:sp macro="" textlink="">
      <xdr:nvSpPr>
        <xdr:cNvPr id="148" name="テキスト ボックス 147"/>
        <xdr:cNvSpPr txBox="1"/>
      </xdr:nvSpPr>
      <xdr:spPr>
        <a:xfrm>
          <a:off x="863111" y="101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164084</xdr:rowOff>
    </xdr:from>
    <xdr:to>
      <xdr:col>24</xdr:col>
      <xdr:colOff>63500</xdr:colOff>
      <xdr:row>74</xdr:row>
      <xdr:rowOff>132220</xdr:rowOff>
    </xdr:to>
    <xdr:cxnSp macro="">
      <xdr:nvCxnSpPr>
        <xdr:cNvPr id="178" name="直線コネクタ 177"/>
        <xdr:cNvCxnSpPr/>
      </xdr:nvCxnSpPr>
      <xdr:spPr>
        <a:xfrm flipV="1">
          <a:off x="3797300" y="12679934"/>
          <a:ext cx="838200" cy="1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132220</xdr:rowOff>
    </xdr:from>
    <xdr:to>
      <xdr:col>19</xdr:col>
      <xdr:colOff>177800</xdr:colOff>
      <xdr:row>74</xdr:row>
      <xdr:rowOff>155435</xdr:rowOff>
    </xdr:to>
    <xdr:cxnSp macro="">
      <xdr:nvCxnSpPr>
        <xdr:cNvPr id="181" name="直線コネクタ 180"/>
        <xdr:cNvCxnSpPr/>
      </xdr:nvCxnSpPr>
      <xdr:spPr>
        <a:xfrm flipV="1">
          <a:off x="2908300" y="12819520"/>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124841</xdr:rowOff>
    </xdr:from>
    <xdr:to>
      <xdr:col>15</xdr:col>
      <xdr:colOff>50800</xdr:colOff>
      <xdr:row>74</xdr:row>
      <xdr:rowOff>155435</xdr:rowOff>
    </xdr:to>
    <xdr:cxnSp macro="">
      <xdr:nvCxnSpPr>
        <xdr:cNvPr id="184" name="直線コネクタ 183"/>
        <xdr:cNvCxnSpPr/>
      </xdr:nvCxnSpPr>
      <xdr:spPr>
        <a:xfrm>
          <a:off x="2019300" y="12812141"/>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124841</xdr:rowOff>
    </xdr:from>
    <xdr:to>
      <xdr:col>10</xdr:col>
      <xdr:colOff>114300</xdr:colOff>
      <xdr:row>75</xdr:row>
      <xdr:rowOff>21895</xdr:rowOff>
    </xdr:to>
    <xdr:cxnSp macro="">
      <xdr:nvCxnSpPr>
        <xdr:cNvPr id="187" name="直線コネクタ 186"/>
        <xdr:cNvCxnSpPr/>
      </xdr:nvCxnSpPr>
      <xdr:spPr>
        <a:xfrm flipV="1">
          <a:off x="1130300" y="12812141"/>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113284</xdr:rowOff>
    </xdr:from>
    <xdr:to>
      <xdr:col>24</xdr:col>
      <xdr:colOff>114300</xdr:colOff>
      <xdr:row>74</xdr:row>
      <xdr:rowOff>43434</xdr:rowOff>
    </xdr:to>
    <xdr:sp macro="" textlink="">
      <xdr:nvSpPr>
        <xdr:cNvPr id="197" name="楕円 196"/>
        <xdr:cNvSpPr/>
      </xdr:nvSpPr>
      <xdr:spPr>
        <a:xfrm>
          <a:off x="4584700" y="126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136161</xdr:rowOff>
    </xdr:from>
    <xdr:ext cx="599010" cy="259045"/>
    <xdr:sp macro="" textlink="">
      <xdr:nvSpPr>
        <xdr:cNvPr id="198" name="民生費該当値テキスト"/>
        <xdr:cNvSpPr txBox="1"/>
      </xdr:nvSpPr>
      <xdr:spPr>
        <a:xfrm>
          <a:off x="4686300" y="124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81420</xdr:rowOff>
    </xdr:from>
    <xdr:to>
      <xdr:col>20</xdr:col>
      <xdr:colOff>38100</xdr:colOff>
      <xdr:row>75</xdr:row>
      <xdr:rowOff>11570</xdr:rowOff>
    </xdr:to>
    <xdr:sp macro="" textlink="">
      <xdr:nvSpPr>
        <xdr:cNvPr id="199" name="楕円 198"/>
        <xdr:cNvSpPr/>
      </xdr:nvSpPr>
      <xdr:spPr>
        <a:xfrm>
          <a:off x="3746500" y="127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28097</xdr:rowOff>
    </xdr:from>
    <xdr:ext cx="599010" cy="259045"/>
    <xdr:sp macro="" textlink="">
      <xdr:nvSpPr>
        <xdr:cNvPr id="200" name="テキスト ボックス 199"/>
        <xdr:cNvSpPr txBox="1"/>
      </xdr:nvSpPr>
      <xdr:spPr>
        <a:xfrm>
          <a:off x="3497795" y="1254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104635</xdr:rowOff>
    </xdr:from>
    <xdr:to>
      <xdr:col>15</xdr:col>
      <xdr:colOff>101600</xdr:colOff>
      <xdr:row>75</xdr:row>
      <xdr:rowOff>34785</xdr:rowOff>
    </xdr:to>
    <xdr:sp macro="" textlink="">
      <xdr:nvSpPr>
        <xdr:cNvPr id="201" name="楕円 200"/>
        <xdr:cNvSpPr/>
      </xdr:nvSpPr>
      <xdr:spPr>
        <a:xfrm>
          <a:off x="2857500" y="127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51312</xdr:rowOff>
    </xdr:from>
    <xdr:ext cx="599010" cy="259045"/>
    <xdr:sp macro="" textlink="">
      <xdr:nvSpPr>
        <xdr:cNvPr id="202" name="テキスト ボックス 201"/>
        <xdr:cNvSpPr txBox="1"/>
      </xdr:nvSpPr>
      <xdr:spPr>
        <a:xfrm>
          <a:off x="2608795" y="125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74041</xdr:rowOff>
    </xdr:from>
    <xdr:to>
      <xdr:col>10</xdr:col>
      <xdr:colOff>165100</xdr:colOff>
      <xdr:row>75</xdr:row>
      <xdr:rowOff>4191</xdr:rowOff>
    </xdr:to>
    <xdr:sp macro="" textlink="">
      <xdr:nvSpPr>
        <xdr:cNvPr id="203" name="楕円 202"/>
        <xdr:cNvSpPr/>
      </xdr:nvSpPr>
      <xdr:spPr>
        <a:xfrm>
          <a:off x="19685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20718</xdr:rowOff>
    </xdr:from>
    <xdr:ext cx="599010" cy="259045"/>
    <xdr:sp macro="" textlink="">
      <xdr:nvSpPr>
        <xdr:cNvPr id="204" name="テキスト ボックス 203"/>
        <xdr:cNvSpPr txBox="1"/>
      </xdr:nvSpPr>
      <xdr:spPr>
        <a:xfrm>
          <a:off x="1719795" y="125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142545</xdr:rowOff>
    </xdr:from>
    <xdr:to>
      <xdr:col>6</xdr:col>
      <xdr:colOff>38100</xdr:colOff>
      <xdr:row>75</xdr:row>
      <xdr:rowOff>72695</xdr:rowOff>
    </xdr:to>
    <xdr:sp macro="" textlink="">
      <xdr:nvSpPr>
        <xdr:cNvPr id="205" name="楕円 204"/>
        <xdr:cNvSpPr/>
      </xdr:nvSpPr>
      <xdr:spPr>
        <a:xfrm>
          <a:off x="1079500" y="128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89222</xdr:rowOff>
    </xdr:from>
    <xdr:ext cx="599010" cy="259045"/>
    <xdr:sp macro="" textlink="">
      <xdr:nvSpPr>
        <xdr:cNvPr id="206" name="テキスト ボックス 205"/>
        <xdr:cNvSpPr txBox="1"/>
      </xdr:nvSpPr>
      <xdr:spPr>
        <a:xfrm>
          <a:off x="830795" y="126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51101</xdr:rowOff>
    </xdr:from>
    <xdr:to>
      <xdr:col>24</xdr:col>
      <xdr:colOff>63500</xdr:colOff>
      <xdr:row>94</xdr:row>
      <xdr:rowOff>118309</xdr:rowOff>
    </xdr:to>
    <xdr:cxnSp macro="">
      <xdr:nvCxnSpPr>
        <xdr:cNvPr id="238" name="直線コネクタ 237"/>
        <xdr:cNvCxnSpPr/>
      </xdr:nvCxnSpPr>
      <xdr:spPr>
        <a:xfrm>
          <a:off x="3797300" y="16167401"/>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51101</xdr:rowOff>
    </xdr:from>
    <xdr:to>
      <xdr:col>19</xdr:col>
      <xdr:colOff>177800</xdr:colOff>
      <xdr:row>94</xdr:row>
      <xdr:rowOff>167425</xdr:rowOff>
    </xdr:to>
    <xdr:cxnSp macro="">
      <xdr:nvCxnSpPr>
        <xdr:cNvPr id="241" name="直線コネクタ 240"/>
        <xdr:cNvCxnSpPr/>
      </xdr:nvCxnSpPr>
      <xdr:spPr>
        <a:xfrm flipV="1">
          <a:off x="2908300" y="16167401"/>
          <a:ext cx="889000" cy="11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3" name="テキスト ボックス 242"/>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167425</xdr:rowOff>
    </xdr:from>
    <xdr:to>
      <xdr:col>15</xdr:col>
      <xdr:colOff>50800</xdr:colOff>
      <xdr:row>95</xdr:row>
      <xdr:rowOff>49403</xdr:rowOff>
    </xdr:to>
    <xdr:cxnSp macro="">
      <xdr:nvCxnSpPr>
        <xdr:cNvPr id="244" name="直線コネクタ 243"/>
        <xdr:cNvCxnSpPr/>
      </xdr:nvCxnSpPr>
      <xdr:spPr>
        <a:xfrm flipV="1">
          <a:off x="2019300" y="16283725"/>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31671</xdr:rowOff>
    </xdr:from>
    <xdr:to>
      <xdr:col>10</xdr:col>
      <xdr:colOff>114300</xdr:colOff>
      <xdr:row>95</xdr:row>
      <xdr:rowOff>49403</xdr:rowOff>
    </xdr:to>
    <xdr:cxnSp macro="">
      <xdr:nvCxnSpPr>
        <xdr:cNvPr id="247" name="直線コネクタ 246"/>
        <xdr:cNvCxnSpPr/>
      </xdr:nvCxnSpPr>
      <xdr:spPr>
        <a:xfrm>
          <a:off x="1130300" y="16319421"/>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67509</xdr:rowOff>
    </xdr:from>
    <xdr:to>
      <xdr:col>24</xdr:col>
      <xdr:colOff>114300</xdr:colOff>
      <xdr:row>94</xdr:row>
      <xdr:rowOff>169109</xdr:rowOff>
    </xdr:to>
    <xdr:sp macro="" textlink="">
      <xdr:nvSpPr>
        <xdr:cNvPr id="257" name="楕円 256"/>
        <xdr:cNvSpPr/>
      </xdr:nvSpPr>
      <xdr:spPr>
        <a:xfrm>
          <a:off x="4584700" y="161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90386</xdr:rowOff>
    </xdr:from>
    <xdr:ext cx="534377" cy="259045"/>
    <xdr:sp macro="" textlink="">
      <xdr:nvSpPr>
        <xdr:cNvPr id="258" name="衛生費該当値テキスト"/>
        <xdr:cNvSpPr txBox="1"/>
      </xdr:nvSpPr>
      <xdr:spPr>
        <a:xfrm>
          <a:off x="4686300" y="160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301</xdr:rowOff>
    </xdr:from>
    <xdr:to>
      <xdr:col>20</xdr:col>
      <xdr:colOff>38100</xdr:colOff>
      <xdr:row>94</xdr:row>
      <xdr:rowOff>101901</xdr:rowOff>
    </xdr:to>
    <xdr:sp macro="" textlink="">
      <xdr:nvSpPr>
        <xdr:cNvPr id="259" name="楕円 258"/>
        <xdr:cNvSpPr/>
      </xdr:nvSpPr>
      <xdr:spPr>
        <a:xfrm>
          <a:off x="3746500" y="161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118428</xdr:rowOff>
    </xdr:from>
    <xdr:ext cx="534377" cy="259045"/>
    <xdr:sp macro="" textlink="">
      <xdr:nvSpPr>
        <xdr:cNvPr id="260" name="テキスト ボックス 259"/>
        <xdr:cNvSpPr txBox="1"/>
      </xdr:nvSpPr>
      <xdr:spPr>
        <a:xfrm>
          <a:off x="3530111" y="158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116625</xdr:rowOff>
    </xdr:from>
    <xdr:to>
      <xdr:col>15</xdr:col>
      <xdr:colOff>101600</xdr:colOff>
      <xdr:row>95</xdr:row>
      <xdr:rowOff>46775</xdr:rowOff>
    </xdr:to>
    <xdr:sp macro="" textlink="">
      <xdr:nvSpPr>
        <xdr:cNvPr id="261" name="楕円 260"/>
        <xdr:cNvSpPr/>
      </xdr:nvSpPr>
      <xdr:spPr>
        <a:xfrm>
          <a:off x="2857500" y="162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63302</xdr:rowOff>
    </xdr:from>
    <xdr:ext cx="534377" cy="259045"/>
    <xdr:sp macro="" textlink="">
      <xdr:nvSpPr>
        <xdr:cNvPr id="262" name="テキスト ボックス 261"/>
        <xdr:cNvSpPr txBox="1"/>
      </xdr:nvSpPr>
      <xdr:spPr>
        <a:xfrm>
          <a:off x="2641111" y="1600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170053</xdr:rowOff>
    </xdr:from>
    <xdr:to>
      <xdr:col>10</xdr:col>
      <xdr:colOff>165100</xdr:colOff>
      <xdr:row>95</xdr:row>
      <xdr:rowOff>100203</xdr:rowOff>
    </xdr:to>
    <xdr:sp macro="" textlink="">
      <xdr:nvSpPr>
        <xdr:cNvPr id="263" name="楕円 262"/>
        <xdr:cNvSpPr/>
      </xdr:nvSpPr>
      <xdr:spPr>
        <a:xfrm>
          <a:off x="1968500" y="162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91330</xdr:rowOff>
    </xdr:from>
    <xdr:ext cx="534377" cy="259045"/>
    <xdr:sp macro="" textlink="">
      <xdr:nvSpPr>
        <xdr:cNvPr id="264" name="テキスト ボックス 263"/>
        <xdr:cNvSpPr txBox="1"/>
      </xdr:nvSpPr>
      <xdr:spPr>
        <a:xfrm>
          <a:off x="1752111" y="163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152321</xdr:rowOff>
    </xdr:from>
    <xdr:to>
      <xdr:col>6</xdr:col>
      <xdr:colOff>38100</xdr:colOff>
      <xdr:row>95</xdr:row>
      <xdr:rowOff>82471</xdr:rowOff>
    </xdr:to>
    <xdr:sp macro="" textlink="">
      <xdr:nvSpPr>
        <xdr:cNvPr id="265" name="楕円 264"/>
        <xdr:cNvSpPr/>
      </xdr:nvSpPr>
      <xdr:spPr>
        <a:xfrm>
          <a:off x="1079500" y="162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98998</xdr:rowOff>
    </xdr:from>
    <xdr:ext cx="534377" cy="259045"/>
    <xdr:sp macro="" textlink="">
      <xdr:nvSpPr>
        <xdr:cNvPr id="266" name="テキスト ボックス 265"/>
        <xdr:cNvSpPr txBox="1"/>
      </xdr:nvSpPr>
      <xdr:spPr>
        <a:xfrm>
          <a:off x="863111" y="160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101295</xdr:rowOff>
    </xdr:from>
    <xdr:to>
      <xdr:col>55</xdr:col>
      <xdr:colOff>0</xdr:colOff>
      <xdr:row>38</xdr:row>
      <xdr:rowOff>104496</xdr:rowOff>
    </xdr:to>
    <xdr:cxnSp macro="">
      <xdr:nvCxnSpPr>
        <xdr:cNvPr id="293" name="直線コネクタ 292"/>
        <xdr:cNvCxnSpPr/>
      </xdr:nvCxnSpPr>
      <xdr:spPr>
        <a:xfrm flipV="1">
          <a:off x="9639300" y="661639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73863</xdr:rowOff>
    </xdr:from>
    <xdr:to>
      <xdr:col>50</xdr:col>
      <xdr:colOff>114300</xdr:colOff>
      <xdr:row>38</xdr:row>
      <xdr:rowOff>104496</xdr:rowOff>
    </xdr:to>
    <xdr:cxnSp macro="">
      <xdr:nvCxnSpPr>
        <xdr:cNvPr id="296" name="直線コネクタ 295"/>
        <xdr:cNvCxnSpPr/>
      </xdr:nvCxnSpPr>
      <xdr:spPr>
        <a:xfrm>
          <a:off x="8750300" y="6588963"/>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73863</xdr:rowOff>
    </xdr:from>
    <xdr:to>
      <xdr:col>45</xdr:col>
      <xdr:colOff>177800</xdr:colOff>
      <xdr:row>38</xdr:row>
      <xdr:rowOff>75692</xdr:rowOff>
    </xdr:to>
    <xdr:cxnSp macro="">
      <xdr:nvCxnSpPr>
        <xdr:cNvPr id="299" name="直線コネクタ 298"/>
        <xdr:cNvCxnSpPr/>
      </xdr:nvCxnSpPr>
      <xdr:spPr>
        <a:xfrm flipV="1">
          <a:off x="7861300" y="65889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92151</xdr:rowOff>
    </xdr:to>
    <xdr:cxnSp macro="">
      <xdr:nvCxnSpPr>
        <xdr:cNvPr id="302" name="直線コネクタ 301"/>
        <xdr:cNvCxnSpPr/>
      </xdr:nvCxnSpPr>
      <xdr:spPr>
        <a:xfrm flipV="1">
          <a:off x="6972300" y="659079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12" name="楕円 311"/>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136872</xdr:rowOff>
    </xdr:from>
    <xdr:ext cx="313932" cy="259045"/>
    <xdr:sp macro="" textlink="">
      <xdr:nvSpPr>
        <xdr:cNvPr id="313" name="労働費該当値テキスト"/>
        <xdr:cNvSpPr txBox="1"/>
      </xdr:nvSpPr>
      <xdr:spPr>
        <a:xfrm>
          <a:off x="10528300" y="6480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53696</xdr:rowOff>
    </xdr:from>
    <xdr:to>
      <xdr:col>50</xdr:col>
      <xdr:colOff>165100</xdr:colOff>
      <xdr:row>38</xdr:row>
      <xdr:rowOff>155296</xdr:rowOff>
    </xdr:to>
    <xdr:sp macro="" textlink="">
      <xdr:nvSpPr>
        <xdr:cNvPr id="314" name="楕円 313"/>
        <xdr:cNvSpPr/>
      </xdr:nvSpPr>
      <xdr:spPr>
        <a:xfrm>
          <a:off x="9588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146423</xdr:rowOff>
    </xdr:from>
    <xdr:ext cx="313932" cy="259045"/>
    <xdr:sp macro="" textlink="">
      <xdr:nvSpPr>
        <xdr:cNvPr id="315" name="テキスト ボックス 314"/>
        <xdr:cNvSpPr txBox="1"/>
      </xdr:nvSpPr>
      <xdr:spPr>
        <a:xfrm>
          <a:off x="9482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23063</xdr:rowOff>
    </xdr:from>
    <xdr:to>
      <xdr:col>46</xdr:col>
      <xdr:colOff>38100</xdr:colOff>
      <xdr:row>38</xdr:row>
      <xdr:rowOff>124663</xdr:rowOff>
    </xdr:to>
    <xdr:sp macro="" textlink="">
      <xdr:nvSpPr>
        <xdr:cNvPr id="316" name="楕円 315"/>
        <xdr:cNvSpPr/>
      </xdr:nvSpPr>
      <xdr:spPr>
        <a:xfrm>
          <a:off x="8699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115790</xdr:rowOff>
    </xdr:from>
    <xdr:ext cx="378565" cy="259045"/>
    <xdr:sp macro="" textlink="">
      <xdr:nvSpPr>
        <xdr:cNvPr id="317" name="テキスト ボックス 316"/>
        <xdr:cNvSpPr txBox="1"/>
      </xdr:nvSpPr>
      <xdr:spPr>
        <a:xfrm>
          <a:off x="8561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8" name="楕円 317"/>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19" name="テキスト ボックス 318"/>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41351</xdr:rowOff>
    </xdr:from>
    <xdr:to>
      <xdr:col>36</xdr:col>
      <xdr:colOff>165100</xdr:colOff>
      <xdr:row>38</xdr:row>
      <xdr:rowOff>142951</xdr:rowOff>
    </xdr:to>
    <xdr:sp macro="" textlink="">
      <xdr:nvSpPr>
        <xdr:cNvPr id="320" name="楕円 319"/>
        <xdr:cNvSpPr/>
      </xdr:nvSpPr>
      <xdr:spPr>
        <a:xfrm>
          <a:off x="6921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134078</xdr:rowOff>
    </xdr:from>
    <xdr:ext cx="378565" cy="259045"/>
    <xdr:sp macro="" textlink="">
      <xdr:nvSpPr>
        <xdr:cNvPr id="321" name="テキスト ボックス 320"/>
        <xdr:cNvSpPr txBox="1"/>
      </xdr:nvSpPr>
      <xdr:spPr>
        <a:xfrm>
          <a:off x="6783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13467</xdr:rowOff>
    </xdr:from>
    <xdr:to>
      <xdr:col>55</xdr:col>
      <xdr:colOff>0</xdr:colOff>
      <xdr:row>58</xdr:row>
      <xdr:rowOff>15616</xdr:rowOff>
    </xdr:to>
    <xdr:cxnSp macro="">
      <xdr:nvCxnSpPr>
        <xdr:cNvPr id="348" name="直線コネクタ 347"/>
        <xdr:cNvCxnSpPr/>
      </xdr:nvCxnSpPr>
      <xdr:spPr>
        <a:xfrm>
          <a:off x="9639300" y="9957567"/>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12050</xdr:rowOff>
    </xdr:from>
    <xdr:to>
      <xdr:col>50</xdr:col>
      <xdr:colOff>114300</xdr:colOff>
      <xdr:row>58</xdr:row>
      <xdr:rowOff>13467</xdr:rowOff>
    </xdr:to>
    <xdr:cxnSp macro="">
      <xdr:nvCxnSpPr>
        <xdr:cNvPr id="351" name="直線コネクタ 350"/>
        <xdr:cNvCxnSpPr/>
      </xdr:nvCxnSpPr>
      <xdr:spPr>
        <a:xfrm>
          <a:off x="8750300" y="995615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12050</xdr:rowOff>
    </xdr:from>
    <xdr:to>
      <xdr:col>45</xdr:col>
      <xdr:colOff>177800</xdr:colOff>
      <xdr:row>58</xdr:row>
      <xdr:rowOff>43551</xdr:rowOff>
    </xdr:to>
    <xdr:cxnSp macro="">
      <xdr:nvCxnSpPr>
        <xdr:cNvPr id="354" name="直線コネクタ 353"/>
        <xdr:cNvCxnSpPr/>
      </xdr:nvCxnSpPr>
      <xdr:spPr>
        <a:xfrm flipV="1">
          <a:off x="7861300" y="9956150"/>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26177</xdr:rowOff>
    </xdr:from>
    <xdr:to>
      <xdr:col>41</xdr:col>
      <xdr:colOff>50800</xdr:colOff>
      <xdr:row>58</xdr:row>
      <xdr:rowOff>43551</xdr:rowOff>
    </xdr:to>
    <xdr:cxnSp macro="">
      <xdr:nvCxnSpPr>
        <xdr:cNvPr id="357" name="直線コネクタ 356"/>
        <xdr:cNvCxnSpPr/>
      </xdr:nvCxnSpPr>
      <xdr:spPr>
        <a:xfrm>
          <a:off x="6972300" y="997027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136266</xdr:rowOff>
    </xdr:from>
    <xdr:to>
      <xdr:col>55</xdr:col>
      <xdr:colOff>50800</xdr:colOff>
      <xdr:row>58</xdr:row>
      <xdr:rowOff>66416</xdr:rowOff>
    </xdr:to>
    <xdr:sp macro="" textlink="">
      <xdr:nvSpPr>
        <xdr:cNvPr id="367" name="楕円 366"/>
        <xdr:cNvSpPr/>
      </xdr:nvSpPr>
      <xdr:spPr>
        <a:xfrm>
          <a:off x="10426700" y="99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58777</xdr:rowOff>
    </xdr:from>
    <xdr:ext cx="469744" cy="259045"/>
    <xdr:sp macro="" textlink="">
      <xdr:nvSpPr>
        <xdr:cNvPr id="368" name="農林水産業費該当値テキスト"/>
        <xdr:cNvSpPr txBox="1"/>
      </xdr:nvSpPr>
      <xdr:spPr>
        <a:xfrm>
          <a:off x="10528300" y="98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134117</xdr:rowOff>
    </xdr:from>
    <xdr:to>
      <xdr:col>50</xdr:col>
      <xdr:colOff>165100</xdr:colOff>
      <xdr:row>58</xdr:row>
      <xdr:rowOff>64267</xdr:rowOff>
    </xdr:to>
    <xdr:sp macro="" textlink="">
      <xdr:nvSpPr>
        <xdr:cNvPr id="369" name="楕円 368"/>
        <xdr:cNvSpPr/>
      </xdr:nvSpPr>
      <xdr:spPr>
        <a:xfrm>
          <a:off x="9588500" y="99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55394</xdr:rowOff>
    </xdr:from>
    <xdr:ext cx="469744" cy="259045"/>
    <xdr:sp macro="" textlink="">
      <xdr:nvSpPr>
        <xdr:cNvPr id="370" name="テキスト ボックス 369"/>
        <xdr:cNvSpPr txBox="1"/>
      </xdr:nvSpPr>
      <xdr:spPr>
        <a:xfrm>
          <a:off x="9404428" y="999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132700</xdr:rowOff>
    </xdr:from>
    <xdr:to>
      <xdr:col>46</xdr:col>
      <xdr:colOff>38100</xdr:colOff>
      <xdr:row>58</xdr:row>
      <xdr:rowOff>62850</xdr:rowOff>
    </xdr:to>
    <xdr:sp macro="" textlink="">
      <xdr:nvSpPr>
        <xdr:cNvPr id="371" name="楕円 370"/>
        <xdr:cNvSpPr/>
      </xdr:nvSpPr>
      <xdr:spPr>
        <a:xfrm>
          <a:off x="8699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53977</xdr:rowOff>
    </xdr:from>
    <xdr:ext cx="469744" cy="259045"/>
    <xdr:sp macro="" textlink="">
      <xdr:nvSpPr>
        <xdr:cNvPr id="372" name="テキスト ボックス 371"/>
        <xdr:cNvSpPr txBox="1"/>
      </xdr:nvSpPr>
      <xdr:spPr>
        <a:xfrm>
          <a:off x="8515428" y="99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164201</xdr:rowOff>
    </xdr:from>
    <xdr:to>
      <xdr:col>41</xdr:col>
      <xdr:colOff>101600</xdr:colOff>
      <xdr:row>58</xdr:row>
      <xdr:rowOff>94351</xdr:rowOff>
    </xdr:to>
    <xdr:sp macro="" textlink="">
      <xdr:nvSpPr>
        <xdr:cNvPr id="373" name="楕円 372"/>
        <xdr:cNvSpPr/>
      </xdr:nvSpPr>
      <xdr:spPr>
        <a:xfrm>
          <a:off x="7810500" y="99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85478</xdr:rowOff>
    </xdr:from>
    <xdr:ext cx="469744" cy="259045"/>
    <xdr:sp macro="" textlink="">
      <xdr:nvSpPr>
        <xdr:cNvPr id="374" name="テキスト ボックス 373"/>
        <xdr:cNvSpPr txBox="1"/>
      </xdr:nvSpPr>
      <xdr:spPr>
        <a:xfrm>
          <a:off x="7626428" y="1002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146827</xdr:rowOff>
    </xdr:from>
    <xdr:to>
      <xdr:col>36</xdr:col>
      <xdr:colOff>165100</xdr:colOff>
      <xdr:row>58</xdr:row>
      <xdr:rowOff>76977</xdr:rowOff>
    </xdr:to>
    <xdr:sp macro="" textlink="">
      <xdr:nvSpPr>
        <xdr:cNvPr id="375" name="楕円 374"/>
        <xdr:cNvSpPr/>
      </xdr:nvSpPr>
      <xdr:spPr>
        <a:xfrm>
          <a:off x="6921500" y="99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68104</xdr:rowOff>
    </xdr:from>
    <xdr:ext cx="469744" cy="259045"/>
    <xdr:sp macro="" textlink="">
      <xdr:nvSpPr>
        <xdr:cNvPr id="376" name="テキスト ボックス 375"/>
        <xdr:cNvSpPr txBox="1"/>
      </xdr:nvSpPr>
      <xdr:spPr>
        <a:xfrm>
          <a:off x="6737428" y="1001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152436</xdr:rowOff>
    </xdr:from>
    <xdr:to>
      <xdr:col>55</xdr:col>
      <xdr:colOff>0</xdr:colOff>
      <xdr:row>78</xdr:row>
      <xdr:rowOff>167295</xdr:rowOff>
    </xdr:to>
    <xdr:cxnSp macro="">
      <xdr:nvCxnSpPr>
        <xdr:cNvPr id="407" name="直線コネクタ 406"/>
        <xdr:cNvCxnSpPr/>
      </xdr:nvCxnSpPr>
      <xdr:spPr>
        <a:xfrm>
          <a:off x="9639300" y="1352553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152436</xdr:rowOff>
    </xdr:from>
    <xdr:to>
      <xdr:col>50</xdr:col>
      <xdr:colOff>114300</xdr:colOff>
      <xdr:row>78</xdr:row>
      <xdr:rowOff>156682</xdr:rowOff>
    </xdr:to>
    <xdr:cxnSp macro="">
      <xdr:nvCxnSpPr>
        <xdr:cNvPr id="410" name="直線コネクタ 409"/>
        <xdr:cNvCxnSpPr/>
      </xdr:nvCxnSpPr>
      <xdr:spPr>
        <a:xfrm flipV="1">
          <a:off x="8750300" y="1352553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151228</xdr:rowOff>
    </xdr:from>
    <xdr:to>
      <xdr:col>45</xdr:col>
      <xdr:colOff>177800</xdr:colOff>
      <xdr:row>78</xdr:row>
      <xdr:rowOff>156682</xdr:rowOff>
    </xdr:to>
    <xdr:cxnSp macro="">
      <xdr:nvCxnSpPr>
        <xdr:cNvPr id="413" name="直線コネクタ 412"/>
        <xdr:cNvCxnSpPr/>
      </xdr:nvCxnSpPr>
      <xdr:spPr>
        <a:xfrm>
          <a:off x="7861300" y="13524328"/>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151228</xdr:rowOff>
    </xdr:from>
    <xdr:to>
      <xdr:col>41</xdr:col>
      <xdr:colOff>50800</xdr:colOff>
      <xdr:row>78</xdr:row>
      <xdr:rowOff>157302</xdr:rowOff>
    </xdr:to>
    <xdr:cxnSp macro="">
      <xdr:nvCxnSpPr>
        <xdr:cNvPr id="416" name="直線コネクタ 415"/>
        <xdr:cNvCxnSpPr/>
      </xdr:nvCxnSpPr>
      <xdr:spPr>
        <a:xfrm flipV="1">
          <a:off x="6972300" y="1352432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116495</xdr:rowOff>
    </xdr:from>
    <xdr:to>
      <xdr:col>55</xdr:col>
      <xdr:colOff>50800</xdr:colOff>
      <xdr:row>79</xdr:row>
      <xdr:rowOff>46645</xdr:rowOff>
    </xdr:to>
    <xdr:sp macro="" textlink="">
      <xdr:nvSpPr>
        <xdr:cNvPr id="426" name="楕円 425"/>
        <xdr:cNvSpPr/>
      </xdr:nvSpPr>
      <xdr:spPr>
        <a:xfrm>
          <a:off x="10426700" y="134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31422</xdr:rowOff>
    </xdr:from>
    <xdr:ext cx="469744" cy="259045"/>
    <xdr:sp macro="" textlink="">
      <xdr:nvSpPr>
        <xdr:cNvPr id="427" name="商工費該当値テキスト"/>
        <xdr:cNvSpPr txBox="1"/>
      </xdr:nvSpPr>
      <xdr:spPr>
        <a:xfrm>
          <a:off x="10528300" y="1340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101636</xdr:rowOff>
    </xdr:from>
    <xdr:to>
      <xdr:col>50</xdr:col>
      <xdr:colOff>165100</xdr:colOff>
      <xdr:row>79</xdr:row>
      <xdr:rowOff>31786</xdr:rowOff>
    </xdr:to>
    <xdr:sp macro="" textlink="">
      <xdr:nvSpPr>
        <xdr:cNvPr id="428" name="楕円 427"/>
        <xdr:cNvSpPr/>
      </xdr:nvSpPr>
      <xdr:spPr>
        <a:xfrm>
          <a:off x="9588500" y="134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22913</xdr:rowOff>
    </xdr:from>
    <xdr:ext cx="469744" cy="259045"/>
    <xdr:sp macro="" textlink="">
      <xdr:nvSpPr>
        <xdr:cNvPr id="429" name="テキスト ボックス 428"/>
        <xdr:cNvSpPr txBox="1"/>
      </xdr:nvSpPr>
      <xdr:spPr>
        <a:xfrm>
          <a:off x="9404428" y="135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105882</xdr:rowOff>
    </xdr:from>
    <xdr:to>
      <xdr:col>46</xdr:col>
      <xdr:colOff>38100</xdr:colOff>
      <xdr:row>79</xdr:row>
      <xdr:rowOff>36032</xdr:rowOff>
    </xdr:to>
    <xdr:sp macro="" textlink="">
      <xdr:nvSpPr>
        <xdr:cNvPr id="430" name="楕円 429"/>
        <xdr:cNvSpPr/>
      </xdr:nvSpPr>
      <xdr:spPr>
        <a:xfrm>
          <a:off x="8699500" y="134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27159</xdr:rowOff>
    </xdr:from>
    <xdr:ext cx="469744" cy="259045"/>
    <xdr:sp macro="" textlink="">
      <xdr:nvSpPr>
        <xdr:cNvPr id="431" name="テキスト ボックス 430"/>
        <xdr:cNvSpPr txBox="1"/>
      </xdr:nvSpPr>
      <xdr:spPr>
        <a:xfrm>
          <a:off x="8515428" y="135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100428</xdr:rowOff>
    </xdr:from>
    <xdr:to>
      <xdr:col>41</xdr:col>
      <xdr:colOff>101600</xdr:colOff>
      <xdr:row>79</xdr:row>
      <xdr:rowOff>30578</xdr:rowOff>
    </xdr:to>
    <xdr:sp macro="" textlink="">
      <xdr:nvSpPr>
        <xdr:cNvPr id="432" name="楕円 431"/>
        <xdr:cNvSpPr/>
      </xdr:nvSpPr>
      <xdr:spPr>
        <a:xfrm>
          <a:off x="7810500" y="134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21705</xdr:rowOff>
    </xdr:from>
    <xdr:ext cx="469744" cy="259045"/>
    <xdr:sp macro="" textlink="">
      <xdr:nvSpPr>
        <xdr:cNvPr id="433" name="テキスト ボックス 432"/>
        <xdr:cNvSpPr txBox="1"/>
      </xdr:nvSpPr>
      <xdr:spPr>
        <a:xfrm>
          <a:off x="7626428" y="135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106502</xdr:rowOff>
    </xdr:from>
    <xdr:to>
      <xdr:col>36</xdr:col>
      <xdr:colOff>165100</xdr:colOff>
      <xdr:row>79</xdr:row>
      <xdr:rowOff>36652</xdr:rowOff>
    </xdr:to>
    <xdr:sp macro="" textlink="">
      <xdr:nvSpPr>
        <xdr:cNvPr id="434" name="楕円 433"/>
        <xdr:cNvSpPr/>
      </xdr:nvSpPr>
      <xdr:spPr>
        <a:xfrm>
          <a:off x="6921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27779</xdr:rowOff>
    </xdr:from>
    <xdr:ext cx="469744" cy="259045"/>
    <xdr:sp macro="" textlink="">
      <xdr:nvSpPr>
        <xdr:cNvPr id="435" name="テキスト ボックス 434"/>
        <xdr:cNvSpPr txBox="1"/>
      </xdr:nvSpPr>
      <xdr:spPr>
        <a:xfrm>
          <a:off x="6737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146253</xdr:rowOff>
    </xdr:from>
    <xdr:to>
      <xdr:col>55</xdr:col>
      <xdr:colOff>0</xdr:colOff>
      <xdr:row>98</xdr:row>
      <xdr:rowOff>2279</xdr:rowOff>
    </xdr:to>
    <xdr:cxnSp macro="">
      <xdr:nvCxnSpPr>
        <xdr:cNvPr id="466" name="直線コネクタ 465"/>
        <xdr:cNvCxnSpPr/>
      </xdr:nvCxnSpPr>
      <xdr:spPr>
        <a:xfrm flipV="1">
          <a:off x="9639300" y="16776903"/>
          <a:ext cx="8382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159131</xdr:rowOff>
    </xdr:from>
    <xdr:to>
      <xdr:col>50</xdr:col>
      <xdr:colOff>114300</xdr:colOff>
      <xdr:row>98</xdr:row>
      <xdr:rowOff>2279</xdr:rowOff>
    </xdr:to>
    <xdr:cxnSp macro="">
      <xdr:nvCxnSpPr>
        <xdr:cNvPr id="469" name="直線コネクタ 468"/>
        <xdr:cNvCxnSpPr/>
      </xdr:nvCxnSpPr>
      <xdr:spPr>
        <a:xfrm>
          <a:off x="8750300" y="16789781"/>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132026</xdr:rowOff>
    </xdr:from>
    <xdr:to>
      <xdr:col>45</xdr:col>
      <xdr:colOff>177800</xdr:colOff>
      <xdr:row>97</xdr:row>
      <xdr:rowOff>159131</xdr:rowOff>
    </xdr:to>
    <xdr:cxnSp macro="">
      <xdr:nvCxnSpPr>
        <xdr:cNvPr id="472" name="直線コネクタ 471"/>
        <xdr:cNvCxnSpPr/>
      </xdr:nvCxnSpPr>
      <xdr:spPr>
        <a:xfrm>
          <a:off x="7861300" y="16762676"/>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132026</xdr:rowOff>
    </xdr:from>
    <xdr:to>
      <xdr:col>41</xdr:col>
      <xdr:colOff>50800</xdr:colOff>
      <xdr:row>97</xdr:row>
      <xdr:rowOff>159719</xdr:rowOff>
    </xdr:to>
    <xdr:cxnSp macro="">
      <xdr:nvCxnSpPr>
        <xdr:cNvPr id="475" name="直線コネクタ 474"/>
        <xdr:cNvCxnSpPr/>
      </xdr:nvCxnSpPr>
      <xdr:spPr>
        <a:xfrm flipV="1">
          <a:off x="6972300" y="16762676"/>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95453</xdr:rowOff>
    </xdr:from>
    <xdr:to>
      <xdr:col>55</xdr:col>
      <xdr:colOff>50800</xdr:colOff>
      <xdr:row>98</xdr:row>
      <xdr:rowOff>25603</xdr:rowOff>
    </xdr:to>
    <xdr:sp macro="" textlink="">
      <xdr:nvSpPr>
        <xdr:cNvPr id="485" name="楕円 484"/>
        <xdr:cNvSpPr/>
      </xdr:nvSpPr>
      <xdr:spPr>
        <a:xfrm>
          <a:off x="10426700" y="16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10380</xdr:rowOff>
    </xdr:from>
    <xdr:ext cx="534377" cy="259045"/>
    <xdr:sp macro="" textlink="">
      <xdr:nvSpPr>
        <xdr:cNvPr id="486" name="土木費該当値テキスト"/>
        <xdr:cNvSpPr txBox="1"/>
      </xdr:nvSpPr>
      <xdr:spPr>
        <a:xfrm>
          <a:off x="10528300" y="166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122929</xdr:rowOff>
    </xdr:from>
    <xdr:to>
      <xdr:col>50</xdr:col>
      <xdr:colOff>165100</xdr:colOff>
      <xdr:row>98</xdr:row>
      <xdr:rowOff>53079</xdr:rowOff>
    </xdr:to>
    <xdr:sp macro="" textlink="">
      <xdr:nvSpPr>
        <xdr:cNvPr id="487" name="楕円 486"/>
        <xdr:cNvSpPr/>
      </xdr:nvSpPr>
      <xdr:spPr>
        <a:xfrm>
          <a:off x="9588500" y="167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44206</xdr:rowOff>
    </xdr:from>
    <xdr:ext cx="534377" cy="259045"/>
    <xdr:sp macro="" textlink="">
      <xdr:nvSpPr>
        <xdr:cNvPr id="488" name="テキスト ボックス 487"/>
        <xdr:cNvSpPr txBox="1"/>
      </xdr:nvSpPr>
      <xdr:spPr>
        <a:xfrm>
          <a:off x="9372111" y="168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108331</xdr:rowOff>
    </xdr:from>
    <xdr:to>
      <xdr:col>46</xdr:col>
      <xdr:colOff>38100</xdr:colOff>
      <xdr:row>98</xdr:row>
      <xdr:rowOff>38481</xdr:rowOff>
    </xdr:to>
    <xdr:sp macro="" textlink="">
      <xdr:nvSpPr>
        <xdr:cNvPr id="489" name="楕円 488"/>
        <xdr:cNvSpPr/>
      </xdr:nvSpPr>
      <xdr:spPr>
        <a:xfrm>
          <a:off x="8699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29608</xdr:rowOff>
    </xdr:from>
    <xdr:ext cx="534377" cy="259045"/>
    <xdr:sp macro="" textlink="">
      <xdr:nvSpPr>
        <xdr:cNvPr id="490" name="テキスト ボックス 489"/>
        <xdr:cNvSpPr txBox="1"/>
      </xdr:nvSpPr>
      <xdr:spPr>
        <a:xfrm>
          <a:off x="8483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81226</xdr:rowOff>
    </xdr:from>
    <xdr:to>
      <xdr:col>41</xdr:col>
      <xdr:colOff>101600</xdr:colOff>
      <xdr:row>98</xdr:row>
      <xdr:rowOff>11376</xdr:rowOff>
    </xdr:to>
    <xdr:sp macro="" textlink="">
      <xdr:nvSpPr>
        <xdr:cNvPr id="491" name="楕円 490"/>
        <xdr:cNvSpPr/>
      </xdr:nvSpPr>
      <xdr:spPr>
        <a:xfrm>
          <a:off x="7810500" y="167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2503</xdr:rowOff>
    </xdr:from>
    <xdr:ext cx="534377" cy="259045"/>
    <xdr:sp macro="" textlink="">
      <xdr:nvSpPr>
        <xdr:cNvPr id="492" name="テキスト ボックス 491"/>
        <xdr:cNvSpPr txBox="1"/>
      </xdr:nvSpPr>
      <xdr:spPr>
        <a:xfrm>
          <a:off x="7594111" y="168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108919</xdr:rowOff>
    </xdr:from>
    <xdr:to>
      <xdr:col>36</xdr:col>
      <xdr:colOff>165100</xdr:colOff>
      <xdr:row>98</xdr:row>
      <xdr:rowOff>39069</xdr:rowOff>
    </xdr:to>
    <xdr:sp macro="" textlink="">
      <xdr:nvSpPr>
        <xdr:cNvPr id="493" name="楕円 492"/>
        <xdr:cNvSpPr/>
      </xdr:nvSpPr>
      <xdr:spPr>
        <a:xfrm>
          <a:off x="6921500" y="167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30196</xdr:rowOff>
    </xdr:from>
    <xdr:ext cx="534377" cy="259045"/>
    <xdr:sp macro="" textlink="">
      <xdr:nvSpPr>
        <xdr:cNvPr id="494" name="テキスト ボックス 493"/>
        <xdr:cNvSpPr txBox="1"/>
      </xdr:nvSpPr>
      <xdr:spPr>
        <a:xfrm>
          <a:off x="6705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17345</xdr:rowOff>
    </xdr:from>
    <xdr:to>
      <xdr:col>85</xdr:col>
      <xdr:colOff>127000</xdr:colOff>
      <xdr:row>37</xdr:row>
      <xdr:rowOff>66875</xdr:rowOff>
    </xdr:to>
    <xdr:cxnSp macro="">
      <xdr:nvCxnSpPr>
        <xdr:cNvPr id="526" name="直線コネクタ 525"/>
        <xdr:cNvCxnSpPr/>
      </xdr:nvCxnSpPr>
      <xdr:spPr>
        <a:xfrm flipV="1">
          <a:off x="15481300" y="63609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66875</xdr:rowOff>
    </xdr:from>
    <xdr:to>
      <xdr:col>81</xdr:col>
      <xdr:colOff>50800</xdr:colOff>
      <xdr:row>37</xdr:row>
      <xdr:rowOff>86142</xdr:rowOff>
    </xdr:to>
    <xdr:cxnSp macro="">
      <xdr:nvCxnSpPr>
        <xdr:cNvPr id="529" name="直線コネクタ 528"/>
        <xdr:cNvCxnSpPr/>
      </xdr:nvCxnSpPr>
      <xdr:spPr>
        <a:xfrm flipV="1">
          <a:off x="14592300" y="6410525"/>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76019</xdr:rowOff>
    </xdr:from>
    <xdr:to>
      <xdr:col>76</xdr:col>
      <xdr:colOff>114300</xdr:colOff>
      <xdr:row>37</xdr:row>
      <xdr:rowOff>86142</xdr:rowOff>
    </xdr:to>
    <xdr:cxnSp macro="">
      <xdr:nvCxnSpPr>
        <xdr:cNvPr id="532" name="直線コネクタ 531"/>
        <xdr:cNvCxnSpPr/>
      </xdr:nvCxnSpPr>
      <xdr:spPr>
        <a:xfrm>
          <a:off x="13703300" y="641966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27577</xdr:rowOff>
    </xdr:from>
    <xdr:to>
      <xdr:col>71</xdr:col>
      <xdr:colOff>177800</xdr:colOff>
      <xdr:row>37</xdr:row>
      <xdr:rowOff>76019</xdr:rowOff>
    </xdr:to>
    <xdr:cxnSp macro="">
      <xdr:nvCxnSpPr>
        <xdr:cNvPr id="535" name="直線コネクタ 534"/>
        <xdr:cNvCxnSpPr/>
      </xdr:nvCxnSpPr>
      <xdr:spPr>
        <a:xfrm>
          <a:off x="12814300" y="6371227"/>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137995</xdr:rowOff>
    </xdr:from>
    <xdr:to>
      <xdr:col>85</xdr:col>
      <xdr:colOff>177800</xdr:colOff>
      <xdr:row>37</xdr:row>
      <xdr:rowOff>68145</xdr:rowOff>
    </xdr:to>
    <xdr:sp macro="" textlink="">
      <xdr:nvSpPr>
        <xdr:cNvPr id="545" name="楕円 544"/>
        <xdr:cNvSpPr/>
      </xdr:nvSpPr>
      <xdr:spPr>
        <a:xfrm>
          <a:off x="16268700" y="63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116422</xdr:rowOff>
    </xdr:from>
    <xdr:ext cx="534377" cy="259045"/>
    <xdr:sp macro="" textlink="">
      <xdr:nvSpPr>
        <xdr:cNvPr id="546" name="消防費該当値テキスト"/>
        <xdr:cNvSpPr txBox="1"/>
      </xdr:nvSpPr>
      <xdr:spPr>
        <a:xfrm>
          <a:off x="16370300" y="62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16075</xdr:rowOff>
    </xdr:from>
    <xdr:to>
      <xdr:col>81</xdr:col>
      <xdr:colOff>101600</xdr:colOff>
      <xdr:row>37</xdr:row>
      <xdr:rowOff>117675</xdr:rowOff>
    </xdr:to>
    <xdr:sp macro="" textlink="">
      <xdr:nvSpPr>
        <xdr:cNvPr id="547" name="楕円 546"/>
        <xdr:cNvSpPr/>
      </xdr:nvSpPr>
      <xdr:spPr>
        <a:xfrm>
          <a:off x="15430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108802</xdr:rowOff>
    </xdr:from>
    <xdr:ext cx="534377" cy="259045"/>
    <xdr:sp macro="" textlink="">
      <xdr:nvSpPr>
        <xdr:cNvPr id="548" name="テキスト ボックス 547"/>
        <xdr:cNvSpPr txBox="1"/>
      </xdr:nvSpPr>
      <xdr:spPr>
        <a:xfrm>
          <a:off x="15214111" y="64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35342</xdr:rowOff>
    </xdr:from>
    <xdr:to>
      <xdr:col>76</xdr:col>
      <xdr:colOff>165100</xdr:colOff>
      <xdr:row>37</xdr:row>
      <xdr:rowOff>136942</xdr:rowOff>
    </xdr:to>
    <xdr:sp macro="" textlink="">
      <xdr:nvSpPr>
        <xdr:cNvPr id="549" name="楕円 548"/>
        <xdr:cNvSpPr/>
      </xdr:nvSpPr>
      <xdr:spPr>
        <a:xfrm>
          <a:off x="14541500" y="63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128069</xdr:rowOff>
    </xdr:from>
    <xdr:ext cx="534377" cy="259045"/>
    <xdr:sp macro="" textlink="">
      <xdr:nvSpPr>
        <xdr:cNvPr id="550" name="テキスト ボックス 549"/>
        <xdr:cNvSpPr txBox="1"/>
      </xdr:nvSpPr>
      <xdr:spPr>
        <a:xfrm>
          <a:off x="14325111" y="64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25219</xdr:rowOff>
    </xdr:from>
    <xdr:to>
      <xdr:col>72</xdr:col>
      <xdr:colOff>38100</xdr:colOff>
      <xdr:row>37</xdr:row>
      <xdr:rowOff>126819</xdr:rowOff>
    </xdr:to>
    <xdr:sp macro="" textlink="">
      <xdr:nvSpPr>
        <xdr:cNvPr id="551" name="楕円 550"/>
        <xdr:cNvSpPr/>
      </xdr:nvSpPr>
      <xdr:spPr>
        <a:xfrm>
          <a:off x="13652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117946</xdr:rowOff>
    </xdr:from>
    <xdr:ext cx="534377" cy="259045"/>
    <xdr:sp macro="" textlink="">
      <xdr:nvSpPr>
        <xdr:cNvPr id="552" name="テキスト ボックス 551"/>
        <xdr:cNvSpPr txBox="1"/>
      </xdr:nvSpPr>
      <xdr:spPr>
        <a:xfrm>
          <a:off x="13436111" y="64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148227</xdr:rowOff>
    </xdr:from>
    <xdr:to>
      <xdr:col>67</xdr:col>
      <xdr:colOff>101600</xdr:colOff>
      <xdr:row>37</xdr:row>
      <xdr:rowOff>78377</xdr:rowOff>
    </xdr:to>
    <xdr:sp macro="" textlink="">
      <xdr:nvSpPr>
        <xdr:cNvPr id="553" name="楕円 552"/>
        <xdr:cNvSpPr/>
      </xdr:nvSpPr>
      <xdr:spPr>
        <a:xfrm>
          <a:off x="12763500" y="63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69504</xdr:rowOff>
    </xdr:from>
    <xdr:ext cx="534377" cy="259045"/>
    <xdr:sp macro="" textlink="">
      <xdr:nvSpPr>
        <xdr:cNvPr id="554" name="テキスト ボックス 553"/>
        <xdr:cNvSpPr txBox="1"/>
      </xdr:nvSpPr>
      <xdr:spPr>
        <a:xfrm>
          <a:off x="12547111" y="64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160144</xdr:rowOff>
    </xdr:from>
    <xdr:to>
      <xdr:col>85</xdr:col>
      <xdr:colOff>127000</xdr:colOff>
      <xdr:row>55</xdr:row>
      <xdr:rowOff>148289</xdr:rowOff>
    </xdr:to>
    <xdr:cxnSp macro="">
      <xdr:nvCxnSpPr>
        <xdr:cNvPr id="586" name="直線コネクタ 585"/>
        <xdr:cNvCxnSpPr/>
      </xdr:nvCxnSpPr>
      <xdr:spPr>
        <a:xfrm>
          <a:off x="15481300" y="9418444"/>
          <a:ext cx="838200" cy="15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160144</xdr:rowOff>
    </xdr:from>
    <xdr:to>
      <xdr:col>81</xdr:col>
      <xdr:colOff>50800</xdr:colOff>
      <xdr:row>56</xdr:row>
      <xdr:rowOff>79513</xdr:rowOff>
    </xdr:to>
    <xdr:cxnSp macro="">
      <xdr:nvCxnSpPr>
        <xdr:cNvPr id="589" name="直線コネクタ 588"/>
        <xdr:cNvCxnSpPr/>
      </xdr:nvCxnSpPr>
      <xdr:spPr>
        <a:xfrm flipV="1">
          <a:off x="14592300" y="9418444"/>
          <a:ext cx="889000" cy="26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79513</xdr:rowOff>
    </xdr:from>
    <xdr:to>
      <xdr:col>76</xdr:col>
      <xdr:colOff>114300</xdr:colOff>
      <xdr:row>56</xdr:row>
      <xdr:rowOff>154200</xdr:rowOff>
    </xdr:to>
    <xdr:cxnSp macro="">
      <xdr:nvCxnSpPr>
        <xdr:cNvPr id="592" name="直線コネクタ 591"/>
        <xdr:cNvCxnSpPr/>
      </xdr:nvCxnSpPr>
      <xdr:spPr>
        <a:xfrm flipV="1">
          <a:off x="13703300" y="9680713"/>
          <a:ext cx="8890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33924</xdr:rowOff>
    </xdr:from>
    <xdr:to>
      <xdr:col>71</xdr:col>
      <xdr:colOff>177800</xdr:colOff>
      <xdr:row>56</xdr:row>
      <xdr:rowOff>154200</xdr:rowOff>
    </xdr:to>
    <xdr:cxnSp macro="">
      <xdr:nvCxnSpPr>
        <xdr:cNvPr id="595" name="直線コネクタ 594"/>
        <xdr:cNvCxnSpPr/>
      </xdr:nvCxnSpPr>
      <xdr:spPr>
        <a:xfrm>
          <a:off x="12814300" y="9635124"/>
          <a:ext cx="889000" cy="1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97489</xdr:rowOff>
    </xdr:from>
    <xdr:to>
      <xdr:col>85</xdr:col>
      <xdr:colOff>177800</xdr:colOff>
      <xdr:row>56</xdr:row>
      <xdr:rowOff>27639</xdr:rowOff>
    </xdr:to>
    <xdr:sp macro="" textlink="">
      <xdr:nvSpPr>
        <xdr:cNvPr id="605" name="楕円 604"/>
        <xdr:cNvSpPr/>
      </xdr:nvSpPr>
      <xdr:spPr>
        <a:xfrm>
          <a:off x="16268700" y="95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75916</xdr:rowOff>
    </xdr:from>
    <xdr:ext cx="534377" cy="259045"/>
    <xdr:sp macro="" textlink="">
      <xdr:nvSpPr>
        <xdr:cNvPr id="606" name="教育費該当値テキスト"/>
        <xdr:cNvSpPr txBox="1"/>
      </xdr:nvSpPr>
      <xdr:spPr>
        <a:xfrm>
          <a:off x="16370300" y="95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109344</xdr:rowOff>
    </xdr:from>
    <xdr:to>
      <xdr:col>81</xdr:col>
      <xdr:colOff>101600</xdr:colOff>
      <xdr:row>55</xdr:row>
      <xdr:rowOff>39494</xdr:rowOff>
    </xdr:to>
    <xdr:sp macro="" textlink="">
      <xdr:nvSpPr>
        <xdr:cNvPr id="607" name="楕円 606"/>
        <xdr:cNvSpPr/>
      </xdr:nvSpPr>
      <xdr:spPr>
        <a:xfrm>
          <a:off x="15430500" y="93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56021</xdr:rowOff>
    </xdr:from>
    <xdr:ext cx="534377" cy="259045"/>
    <xdr:sp macro="" textlink="">
      <xdr:nvSpPr>
        <xdr:cNvPr id="608" name="テキスト ボックス 607"/>
        <xdr:cNvSpPr txBox="1"/>
      </xdr:nvSpPr>
      <xdr:spPr>
        <a:xfrm>
          <a:off x="15214111" y="91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28713</xdr:rowOff>
    </xdr:from>
    <xdr:to>
      <xdr:col>76</xdr:col>
      <xdr:colOff>165100</xdr:colOff>
      <xdr:row>56</xdr:row>
      <xdr:rowOff>130313</xdr:rowOff>
    </xdr:to>
    <xdr:sp macro="" textlink="">
      <xdr:nvSpPr>
        <xdr:cNvPr id="609" name="楕円 608"/>
        <xdr:cNvSpPr/>
      </xdr:nvSpPr>
      <xdr:spPr>
        <a:xfrm>
          <a:off x="145415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121440</xdr:rowOff>
    </xdr:from>
    <xdr:ext cx="534377" cy="259045"/>
    <xdr:sp macro="" textlink="">
      <xdr:nvSpPr>
        <xdr:cNvPr id="610" name="テキスト ボックス 609"/>
        <xdr:cNvSpPr txBox="1"/>
      </xdr:nvSpPr>
      <xdr:spPr>
        <a:xfrm>
          <a:off x="14325111" y="972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103400</xdr:rowOff>
    </xdr:from>
    <xdr:to>
      <xdr:col>72</xdr:col>
      <xdr:colOff>38100</xdr:colOff>
      <xdr:row>57</xdr:row>
      <xdr:rowOff>33550</xdr:rowOff>
    </xdr:to>
    <xdr:sp macro="" textlink="">
      <xdr:nvSpPr>
        <xdr:cNvPr id="611" name="楕円 610"/>
        <xdr:cNvSpPr/>
      </xdr:nvSpPr>
      <xdr:spPr>
        <a:xfrm>
          <a:off x="13652500" y="97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24677</xdr:rowOff>
    </xdr:from>
    <xdr:ext cx="534377" cy="259045"/>
    <xdr:sp macro="" textlink="">
      <xdr:nvSpPr>
        <xdr:cNvPr id="612" name="テキスト ボックス 611"/>
        <xdr:cNvSpPr txBox="1"/>
      </xdr:nvSpPr>
      <xdr:spPr>
        <a:xfrm>
          <a:off x="13436111" y="97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154574</xdr:rowOff>
    </xdr:from>
    <xdr:to>
      <xdr:col>67</xdr:col>
      <xdr:colOff>101600</xdr:colOff>
      <xdr:row>56</xdr:row>
      <xdr:rowOff>84724</xdr:rowOff>
    </xdr:to>
    <xdr:sp macro="" textlink="">
      <xdr:nvSpPr>
        <xdr:cNvPr id="613" name="楕円 612"/>
        <xdr:cNvSpPr/>
      </xdr:nvSpPr>
      <xdr:spPr>
        <a:xfrm>
          <a:off x="12763500" y="95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75851</xdr:rowOff>
    </xdr:from>
    <xdr:ext cx="534377" cy="259045"/>
    <xdr:sp macro="" textlink="">
      <xdr:nvSpPr>
        <xdr:cNvPr id="614" name="テキスト ボックス 613"/>
        <xdr:cNvSpPr txBox="1"/>
      </xdr:nvSpPr>
      <xdr:spPr>
        <a:xfrm>
          <a:off x="12547111" y="96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76721</xdr:rowOff>
    </xdr:from>
    <xdr:to>
      <xdr:col>85</xdr:col>
      <xdr:colOff>127000</xdr:colOff>
      <xdr:row>77</xdr:row>
      <xdr:rowOff>155987</xdr:rowOff>
    </xdr:to>
    <xdr:cxnSp macro="">
      <xdr:nvCxnSpPr>
        <xdr:cNvPr id="639" name="直線コネクタ 638"/>
        <xdr:cNvCxnSpPr/>
      </xdr:nvCxnSpPr>
      <xdr:spPr>
        <a:xfrm flipV="1">
          <a:off x="15481300" y="13278371"/>
          <a:ext cx="838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155987</xdr:rowOff>
    </xdr:from>
    <xdr:to>
      <xdr:col>81</xdr:col>
      <xdr:colOff>50800</xdr:colOff>
      <xdr:row>78</xdr:row>
      <xdr:rowOff>18428</xdr:rowOff>
    </xdr:to>
    <xdr:cxnSp macro="">
      <xdr:nvCxnSpPr>
        <xdr:cNvPr id="642" name="直線コネクタ 641"/>
        <xdr:cNvCxnSpPr/>
      </xdr:nvCxnSpPr>
      <xdr:spPr>
        <a:xfrm flipV="1">
          <a:off x="14592300" y="13357637"/>
          <a:ext cx="889000" cy="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13512</xdr:rowOff>
    </xdr:from>
    <xdr:to>
      <xdr:col>76</xdr:col>
      <xdr:colOff>114300</xdr:colOff>
      <xdr:row>78</xdr:row>
      <xdr:rowOff>18428</xdr:rowOff>
    </xdr:to>
    <xdr:cxnSp macro="">
      <xdr:nvCxnSpPr>
        <xdr:cNvPr id="645" name="直線コネクタ 644"/>
        <xdr:cNvCxnSpPr/>
      </xdr:nvCxnSpPr>
      <xdr:spPr>
        <a:xfrm>
          <a:off x="13703300" y="1338661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38658</xdr:rowOff>
    </xdr:from>
    <xdr:to>
      <xdr:col>71</xdr:col>
      <xdr:colOff>177800</xdr:colOff>
      <xdr:row>78</xdr:row>
      <xdr:rowOff>13512</xdr:rowOff>
    </xdr:to>
    <xdr:cxnSp macro="">
      <xdr:nvCxnSpPr>
        <xdr:cNvPr id="648" name="直線コネクタ 647"/>
        <xdr:cNvCxnSpPr/>
      </xdr:nvCxnSpPr>
      <xdr:spPr>
        <a:xfrm>
          <a:off x="12814300" y="132403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40067</xdr:rowOff>
    </xdr:from>
    <xdr:ext cx="378565" cy="259045"/>
    <xdr:sp macro="" textlink="">
      <xdr:nvSpPr>
        <xdr:cNvPr id="652" name="テキスト ボックス 651"/>
        <xdr:cNvSpPr txBox="1"/>
      </xdr:nvSpPr>
      <xdr:spPr>
        <a:xfrm>
          <a:off x="12625017" y="1341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25921</xdr:rowOff>
    </xdr:from>
    <xdr:to>
      <xdr:col>85</xdr:col>
      <xdr:colOff>177800</xdr:colOff>
      <xdr:row>77</xdr:row>
      <xdr:rowOff>127521</xdr:rowOff>
    </xdr:to>
    <xdr:sp macro="" textlink="">
      <xdr:nvSpPr>
        <xdr:cNvPr id="658" name="楕円 657"/>
        <xdr:cNvSpPr/>
      </xdr:nvSpPr>
      <xdr:spPr>
        <a:xfrm>
          <a:off x="16268700" y="132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156748</xdr:rowOff>
    </xdr:from>
    <xdr:ext cx="469744" cy="259045"/>
    <xdr:sp macro="" textlink="">
      <xdr:nvSpPr>
        <xdr:cNvPr id="659" name="災害復旧費該当値テキスト"/>
        <xdr:cNvSpPr txBox="1"/>
      </xdr:nvSpPr>
      <xdr:spPr>
        <a:xfrm>
          <a:off x="16370300" y="130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105187</xdr:rowOff>
    </xdr:from>
    <xdr:to>
      <xdr:col>81</xdr:col>
      <xdr:colOff>101600</xdr:colOff>
      <xdr:row>78</xdr:row>
      <xdr:rowOff>35337</xdr:rowOff>
    </xdr:to>
    <xdr:sp macro="" textlink="">
      <xdr:nvSpPr>
        <xdr:cNvPr id="660" name="楕円 659"/>
        <xdr:cNvSpPr/>
      </xdr:nvSpPr>
      <xdr:spPr>
        <a:xfrm>
          <a:off x="15430500" y="133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26464</xdr:rowOff>
    </xdr:from>
    <xdr:ext cx="378565" cy="259045"/>
    <xdr:sp macro="" textlink="">
      <xdr:nvSpPr>
        <xdr:cNvPr id="661" name="テキスト ボックス 660"/>
        <xdr:cNvSpPr txBox="1"/>
      </xdr:nvSpPr>
      <xdr:spPr>
        <a:xfrm>
          <a:off x="15292017" y="13399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139078</xdr:rowOff>
    </xdr:from>
    <xdr:to>
      <xdr:col>76</xdr:col>
      <xdr:colOff>165100</xdr:colOff>
      <xdr:row>78</xdr:row>
      <xdr:rowOff>69228</xdr:rowOff>
    </xdr:to>
    <xdr:sp macro="" textlink="">
      <xdr:nvSpPr>
        <xdr:cNvPr id="662" name="楕円 661"/>
        <xdr:cNvSpPr/>
      </xdr:nvSpPr>
      <xdr:spPr>
        <a:xfrm>
          <a:off x="14541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60355</xdr:rowOff>
    </xdr:from>
    <xdr:ext cx="378565" cy="259045"/>
    <xdr:sp macro="" textlink="">
      <xdr:nvSpPr>
        <xdr:cNvPr id="663" name="テキスト ボックス 662"/>
        <xdr:cNvSpPr txBox="1"/>
      </xdr:nvSpPr>
      <xdr:spPr>
        <a:xfrm>
          <a:off x="14403017" y="13433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134162</xdr:rowOff>
    </xdr:from>
    <xdr:to>
      <xdr:col>72</xdr:col>
      <xdr:colOff>38100</xdr:colOff>
      <xdr:row>78</xdr:row>
      <xdr:rowOff>64312</xdr:rowOff>
    </xdr:to>
    <xdr:sp macro="" textlink="">
      <xdr:nvSpPr>
        <xdr:cNvPr id="664" name="楕円 663"/>
        <xdr:cNvSpPr/>
      </xdr:nvSpPr>
      <xdr:spPr>
        <a:xfrm>
          <a:off x="13652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55439</xdr:rowOff>
    </xdr:from>
    <xdr:ext cx="378565" cy="259045"/>
    <xdr:sp macro="" textlink="">
      <xdr:nvSpPr>
        <xdr:cNvPr id="665" name="テキスト ボックス 664"/>
        <xdr:cNvSpPr txBox="1"/>
      </xdr:nvSpPr>
      <xdr:spPr>
        <a:xfrm>
          <a:off x="13514017" y="1342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159308</xdr:rowOff>
    </xdr:from>
    <xdr:to>
      <xdr:col>67</xdr:col>
      <xdr:colOff>101600</xdr:colOff>
      <xdr:row>77</xdr:row>
      <xdr:rowOff>89458</xdr:rowOff>
    </xdr:to>
    <xdr:sp macro="" textlink="">
      <xdr:nvSpPr>
        <xdr:cNvPr id="666" name="楕円 665"/>
        <xdr:cNvSpPr/>
      </xdr:nvSpPr>
      <xdr:spPr>
        <a:xfrm>
          <a:off x="12763500" y="131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105986</xdr:rowOff>
    </xdr:from>
    <xdr:ext cx="469744" cy="259045"/>
    <xdr:sp macro="" textlink="">
      <xdr:nvSpPr>
        <xdr:cNvPr id="667" name="テキスト ボックス 666"/>
        <xdr:cNvSpPr txBox="1"/>
      </xdr:nvSpPr>
      <xdr:spPr>
        <a:xfrm>
          <a:off x="12579428" y="1296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155702</xdr:rowOff>
    </xdr:from>
    <xdr:to>
      <xdr:col>85</xdr:col>
      <xdr:colOff>127000</xdr:colOff>
      <xdr:row>97</xdr:row>
      <xdr:rowOff>17726</xdr:rowOff>
    </xdr:to>
    <xdr:cxnSp macro="">
      <xdr:nvCxnSpPr>
        <xdr:cNvPr id="699" name="直線コネクタ 698"/>
        <xdr:cNvCxnSpPr/>
      </xdr:nvCxnSpPr>
      <xdr:spPr>
        <a:xfrm>
          <a:off x="15481300" y="16614902"/>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155702</xdr:rowOff>
    </xdr:from>
    <xdr:to>
      <xdr:col>81</xdr:col>
      <xdr:colOff>50800</xdr:colOff>
      <xdr:row>97</xdr:row>
      <xdr:rowOff>2377</xdr:rowOff>
    </xdr:to>
    <xdr:cxnSp macro="">
      <xdr:nvCxnSpPr>
        <xdr:cNvPr id="702" name="直線コネクタ 701"/>
        <xdr:cNvCxnSpPr/>
      </xdr:nvCxnSpPr>
      <xdr:spPr>
        <a:xfrm flipV="1">
          <a:off x="14592300" y="16614902"/>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2377</xdr:rowOff>
    </xdr:from>
    <xdr:to>
      <xdr:col>76</xdr:col>
      <xdr:colOff>114300</xdr:colOff>
      <xdr:row>97</xdr:row>
      <xdr:rowOff>33466</xdr:rowOff>
    </xdr:to>
    <xdr:cxnSp macro="">
      <xdr:nvCxnSpPr>
        <xdr:cNvPr id="705" name="直線コネクタ 704"/>
        <xdr:cNvCxnSpPr/>
      </xdr:nvCxnSpPr>
      <xdr:spPr>
        <a:xfrm flipV="1">
          <a:off x="13703300" y="1663302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33466</xdr:rowOff>
    </xdr:from>
    <xdr:to>
      <xdr:col>71</xdr:col>
      <xdr:colOff>177800</xdr:colOff>
      <xdr:row>97</xdr:row>
      <xdr:rowOff>70924</xdr:rowOff>
    </xdr:to>
    <xdr:cxnSp macro="">
      <xdr:nvCxnSpPr>
        <xdr:cNvPr id="708" name="直線コネクタ 707"/>
        <xdr:cNvCxnSpPr/>
      </xdr:nvCxnSpPr>
      <xdr:spPr>
        <a:xfrm flipV="1">
          <a:off x="12814300" y="16664116"/>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138376</xdr:rowOff>
    </xdr:from>
    <xdr:to>
      <xdr:col>85</xdr:col>
      <xdr:colOff>177800</xdr:colOff>
      <xdr:row>97</xdr:row>
      <xdr:rowOff>68526</xdr:rowOff>
    </xdr:to>
    <xdr:sp macro="" textlink="">
      <xdr:nvSpPr>
        <xdr:cNvPr id="718" name="楕円 717"/>
        <xdr:cNvSpPr/>
      </xdr:nvSpPr>
      <xdr:spPr>
        <a:xfrm>
          <a:off x="16268700" y="165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116803</xdr:rowOff>
    </xdr:from>
    <xdr:ext cx="534377" cy="259045"/>
    <xdr:sp macro="" textlink="">
      <xdr:nvSpPr>
        <xdr:cNvPr id="719" name="公債費該当値テキスト"/>
        <xdr:cNvSpPr txBox="1"/>
      </xdr:nvSpPr>
      <xdr:spPr>
        <a:xfrm>
          <a:off x="16370300" y="165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104902</xdr:rowOff>
    </xdr:from>
    <xdr:to>
      <xdr:col>81</xdr:col>
      <xdr:colOff>101600</xdr:colOff>
      <xdr:row>97</xdr:row>
      <xdr:rowOff>35052</xdr:rowOff>
    </xdr:to>
    <xdr:sp macro="" textlink="">
      <xdr:nvSpPr>
        <xdr:cNvPr id="720" name="楕円 719"/>
        <xdr:cNvSpPr/>
      </xdr:nvSpPr>
      <xdr:spPr>
        <a:xfrm>
          <a:off x="15430500" y="165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26179</xdr:rowOff>
    </xdr:from>
    <xdr:ext cx="534377" cy="259045"/>
    <xdr:sp macro="" textlink="">
      <xdr:nvSpPr>
        <xdr:cNvPr id="721" name="テキスト ボックス 720"/>
        <xdr:cNvSpPr txBox="1"/>
      </xdr:nvSpPr>
      <xdr:spPr>
        <a:xfrm>
          <a:off x="15214111" y="166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123027</xdr:rowOff>
    </xdr:from>
    <xdr:to>
      <xdr:col>76</xdr:col>
      <xdr:colOff>165100</xdr:colOff>
      <xdr:row>97</xdr:row>
      <xdr:rowOff>53177</xdr:rowOff>
    </xdr:to>
    <xdr:sp macro="" textlink="">
      <xdr:nvSpPr>
        <xdr:cNvPr id="722" name="楕円 721"/>
        <xdr:cNvSpPr/>
      </xdr:nvSpPr>
      <xdr:spPr>
        <a:xfrm>
          <a:off x="14541500" y="16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44304</xdr:rowOff>
    </xdr:from>
    <xdr:ext cx="534377" cy="259045"/>
    <xdr:sp macro="" textlink="">
      <xdr:nvSpPr>
        <xdr:cNvPr id="723" name="テキスト ボックス 722"/>
        <xdr:cNvSpPr txBox="1"/>
      </xdr:nvSpPr>
      <xdr:spPr>
        <a:xfrm>
          <a:off x="14325111" y="166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154116</xdr:rowOff>
    </xdr:from>
    <xdr:to>
      <xdr:col>72</xdr:col>
      <xdr:colOff>38100</xdr:colOff>
      <xdr:row>97</xdr:row>
      <xdr:rowOff>84266</xdr:rowOff>
    </xdr:to>
    <xdr:sp macro="" textlink="">
      <xdr:nvSpPr>
        <xdr:cNvPr id="724" name="楕円 723"/>
        <xdr:cNvSpPr/>
      </xdr:nvSpPr>
      <xdr:spPr>
        <a:xfrm>
          <a:off x="13652500" y="166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75393</xdr:rowOff>
    </xdr:from>
    <xdr:ext cx="534377" cy="259045"/>
    <xdr:sp macro="" textlink="">
      <xdr:nvSpPr>
        <xdr:cNvPr id="725" name="テキスト ボックス 724"/>
        <xdr:cNvSpPr txBox="1"/>
      </xdr:nvSpPr>
      <xdr:spPr>
        <a:xfrm>
          <a:off x="13436111" y="167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20124</xdr:rowOff>
    </xdr:from>
    <xdr:to>
      <xdr:col>67</xdr:col>
      <xdr:colOff>101600</xdr:colOff>
      <xdr:row>97</xdr:row>
      <xdr:rowOff>121724</xdr:rowOff>
    </xdr:to>
    <xdr:sp macro="" textlink="">
      <xdr:nvSpPr>
        <xdr:cNvPr id="726" name="楕円 725"/>
        <xdr:cNvSpPr/>
      </xdr:nvSpPr>
      <xdr:spPr>
        <a:xfrm>
          <a:off x="12763500" y="166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112851</xdr:rowOff>
    </xdr:from>
    <xdr:ext cx="534377" cy="259045"/>
    <xdr:sp macro="" textlink="">
      <xdr:nvSpPr>
        <xdr:cNvPr id="727" name="テキスト ボックス 726"/>
        <xdr:cNvSpPr txBox="1"/>
      </xdr:nvSpPr>
      <xdr:spPr>
        <a:xfrm>
          <a:off x="12547111" y="167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目的別歳出の決算状況で目立つのは、民生費である。東京都平均は下回っているものの、全国および類似団体との比較では、それぞれの平均を大きく上回っている。</a:t>
          </a:r>
          <a:endParaRPr lang="ja-JP" altLang="ja-JP" sz="1400">
            <a:effectLst/>
          </a:endParaRPr>
        </a:p>
        <a:p>
          <a:r>
            <a:rPr kumimoji="1" lang="ja-JP" altLang="ja-JP" sz="1100">
              <a:solidFill>
                <a:schemeClr val="dk1"/>
              </a:solidFill>
              <a:effectLst/>
              <a:latin typeface="+mn-lt"/>
              <a:ea typeface="+mn-ea"/>
              <a:cs typeface="+mn-cs"/>
            </a:rPr>
            <a:t>　性質別歳出の分析で記載のとおり、扶助費が大きなウェイトを占めているほか、国民健康保険、介護保険、後期高齢者医療の各特別会計への繰出金も民生費が増になる一因となっている。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衛生費では、し尿処理施設の整備、教育費では、新生涯学習施設の建設が終了したことなどから一人当たりコストが下がったが、</a:t>
          </a:r>
          <a:r>
            <a:rPr kumimoji="1" lang="ja-JP" altLang="ja-JP" sz="1100">
              <a:solidFill>
                <a:schemeClr val="dk1"/>
              </a:solidFill>
              <a:effectLst/>
              <a:latin typeface="+mn-lt"/>
              <a:ea typeface="+mn-ea"/>
              <a:cs typeface="+mn-cs"/>
            </a:rPr>
            <a:t>土木費では、</a:t>
          </a:r>
          <a:r>
            <a:rPr kumimoji="1" lang="ja-JP" altLang="en-US" sz="1100">
              <a:solidFill>
                <a:schemeClr val="dk1"/>
              </a:solidFill>
              <a:effectLst/>
              <a:latin typeface="+mn-lt"/>
              <a:ea typeface="+mn-ea"/>
              <a:cs typeface="+mn-cs"/>
            </a:rPr>
            <a:t>市営住宅施設の整備を実施したため、</a:t>
          </a:r>
          <a:r>
            <a:rPr kumimoji="1" lang="ja-JP" altLang="ja-JP" sz="1100">
              <a:solidFill>
                <a:schemeClr val="dk1"/>
              </a:solidFill>
              <a:effectLst/>
              <a:latin typeface="+mn-lt"/>
              <a:ea typeface="+mn-ea"/>
              <a:cs typeface="+mn-cs"/>
            </a:rPr>
            <a:t>一人あたりのコストが</a:t>
          </a:r>
          <a:r>
            <a:rPr kumimoji="1" lang="ja-JP" altLang="en-US" sz="1100">
              <a:solidFill>
                <a:schemeClr val="dk1"/>
              </a:solidFill>
              <a:effectLst/>
              <a:latin typeface="+mn-lt"/>
              <a:ea typeface="+mn-ea"/>
              <a:cs typeface="+mn-cs"/>
            </a:rPr>
            <a:t>上がっている。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億円余を積み立てたが、災害対応から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千万円の取り崩しを</a:t>
          </a:r>
          <a:r>
            <a:rPr kumimoji="1" lang="ja-JP" altLang="ja-JP" sz="1100">
              <a:solidFill>
                <a:schemeClr val="dk1"/>
              </a:solidFill>
              <a:effectLst/>
              <a:latin typeface="+mn-lt"/>
              <a:ea typeface="+mn-ea"/>
              <a:cs typeface="+mn-cs"/>
            </a:rPr>
            <a:t>行った結果、年度末残高は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4,806</a:t>
          </a:r>
          <a:r>
            <a:rPr kumimoji="1" lang="ja-JP" altLang="ja-JP" sz="1100">
              <a:solidFill>
                <a:schemeClr val="dk1"/>
              </a:solidFill>
              <a:effectLst/>
              <a:latin typeface="+mn-lt"/>
              <a:ea typeface="+mn-ea"/>
              <a:cs typeface="+mn-cs"/>
            </a:rPr>
            <a:t>万円となり、標準財政規模比では、</a:t>
          </a:r>
          <a:r>
            <a:rPr kumimoji="1" lang="en-US" altLang="ja-JP" sz="1100">
              <a:solidFill>
                <a:schemeClr val="dk1"/>
              </a:solidFill>
              <a:effectLst/>
              <a:latin typeface="+mn-lt"/>
              <a:ea typeface="+mn-ea"/>
              <a:cs typeface="+mn-cs"/>
            </a:rPr>
            <a:t>0.46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となった。</a:t>
          </a:r>
          <a:endParaRPr lang="ja-JP" altLang="ja-JP" sz="1400">
            <a:effectLst/>
          </a:endParaRPr>
        </a:p>
        <a:p>
          <a:pPr>
            <a:lnSpc>
              <a:spcPts val="1700"/>
            </a:lnSpc>
          </a:pPr>
          <a:r>
            <a:rPr kumimoji="1" lang="ja-JP" altLang="ja-JP" sz="1100">
              <a:solidFill>
                <a:schemeClr val="dk1"/>
              </a:solidFill>
              <a:effectLst/>
              <a:latin typeface="+mn-lt"/>
              <a:ea typeface="+mn-ea"/>
              <a:cs typeface="+mn-cs"/>
            </a:rPr>
            <a:t>　 実質収支額については黒字で推移して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、標準財政規模比では、前年度から</a:t>
          </a:r>
          <a:r>
            <a:rPr kumimoji="1" lang="en-US" altLang="ja-JP" sz="1100">
              <a:solidFill>
                <a:schemeClr val="dk1"/>
              </a:solidFill>
              <a:effectLst/>
              <a:latin typeface="+mn-lt"/>
              <a:ea typeface="+mn-ea"/>
              <a:cs typeface="+mn-cs"/>
            </a:rPr>
            <a:t>0.45</a:t>
          </a:r>
          <a:r>
            <a:rPr kumimoji="1" lang="ja-JP" altLang="ja-JP" sz="1100">
              <a:solidFill>
                <a:schemeClr val="dk1"/>
              </a:solidFill>
              <a:effectLst/>
              <a:latin typeface="+mn-lt"/>
              <a:ea typeface="+mn-ea"/>
              <a:cs typeface="+mn-cs"/>
            </a:rPr>
            <a:t>ポイント減となる</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％となった。</a:t>
          </a:r>
          <a:endParaRPr lang="ja-JP" altLang="ja-JP" sz="1400">
            <a:effectLst/>
          </a:endParaRPr>
        </a:p>
        <a:p>
          <a:pPr>
            <a:lnSpc>
              <a:spcPts val="1700"/>
            </a:lnSpc>
          </a:pPr>
          <a:r>
            <a:rPr kumimoji="1" lang="ja-JP" altLang="ja-JP" sz="1100">
              <a:solidFill>
                <a:schemeClr val="dk1"/>
              </a:solidFill>
              <a:effectLst/>
              <a:latin typeface="+mn-lt"/>
              <a:ea typeface="+mn-ea"/>
              <a:cs typeface="+mn-cs"/>
            </a:rPr>
            <a:t>　実質単年度収支は、財政調整基金積立金</a:t>
          </a:r>
          <a:r>
            <a:rPr kumimoji="1" lang="ja-JP" altLang="en-US" sz="1100">
              <a:solidFill>
                <a:schemeClr val="dk1"/>
              </a:solidFill>
              <a:effectLst/>
              <a:latin typeface="+mn-lt"/>
              <a:ea typeface="+mn-ea"/>
              <a:cs typeface="+mn-cs"/>
            </a:rPr>
            <a:t>および</a:t>
          </a:r>
          <a:r>
            <a:rPr kumimoji="1" lang="ja-JP" altLang="ja-JP" sz="1100">
              <a:solidFill>
                <a:schemeClr val="dk1"/>
              </a:solidFill>
              <a:effectLst/>
              <a:latin typeface="+mn-lt"/>
              <a:ea typeface="+mn-ea"/>
              <a:cs typeface="+mn-cs"/>
            </a:rPr>
            <a:t>実質収支額が</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減となったことから、前年比マイナス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ポイント悪化した。</a:t>
          </a:r>
          <a:endParaRPr lang="ja-JP" altLang="ja-JP" sz="1400">
            <a:effectLst/>
          </a:endParaRPr>
        </a:p>
        <a:p>
          <a:pPr>
            <a:lnSpc>
              <a:spcPts val="1700"/>
            </a:lnSpc>
          </a:pPr>
          <a:r>
            <a:rPr kumimoji="1" lang="ja-JP" altLang="ja-JP" sz="1100">
              <a:solidFill>
                <a:schemeClr val="dk1"/>
              </a:solidFill>
              <a:effectLst/>
              <a:latin typeface="+mn-lt"/>
              <a:ea typeface="+mn-ea"/>
              <a:cs typeface="+mn-cs"/>
            </a:rPr>
            <a:t>　今後も扶助費等の増が見込まれる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、身の丈に合った財政構造の構築を推進する。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連結実質赤字比率については、全会計において黒字であり、算定値は発生していない。</a:t>
          </a:r>
          <a:endParaRPr lang="ja-JP" altLang="ja-JP" sz="1400">
            <a:effectLst/>
          </a:endParaRPr>
        </a:p>
        <a:p>
          <a:r>
            <a:rPr kumimoji="1" lang="ja-JP" altLang="ja-JP" sz="1100">
              <a:solidFill>
                <a:schemeClr val="dk1"/>
              </a:solidFill>
              <a:effectLst/>
              <a:latin typeface="+mn-lt"/>
              <a:ea typeface="+mn-ea"/>
              <a:cs typeface="+mn-cs"/>
            </a:rPr>
            <a:t>　しかしながら、一般会計においては、臨時財政対策債の発行などにより、収支のバランスを図っている実情があり、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特別会計においても、一般会計からの多額の繰り入れにより、収支を保っている状況である。</a:t>
          </a:r>
          <a:endParaRPr lang="ja-JP" altLang="ja-JP" sz="1400">
            <a:effectLst/>
          </a:endParaRPr>
        </a:p>
        <a:p>
          <a:r>
            <a:rPr kumimoji="1" lang="ja-JP" altLang="ja-JP" sz="1100">
              <a:solidFill>
                <a:schemeClr val="dk1"/>
              </a:solidFill>
              <a:effectLst/>
              <a:latin typeface="+mn-lt"/>
              <a:ea typeface="+mn-ea"/>
              <a:cs typeface="+mn-cs"/>
            </a:rPr>
            <a:t>　今後も、既存事業の再構築や見直し</a:t>
          </a:r>
          <a:r>
            <a:rPr kumimoji="1" lang="ja-JP" altLang="en-US" sz="1100">
              <a:solidFill>
                <a:schemeClr val="dk1"/>
              </a:solidFill>
              <a:effectLst/>
              <a:latin typeface="+mn-lt"/>
              <a:ea typeface="+mn-ea"/>
              <a:cs typeface="+mn-cs"/>
            </a:rPr>
            <a:t>に取り組むとともに、収納率向上や補助金の活用など</a:t>
          </a:r>
          <a:r>
            <a:rPr kumimoji="1" lang="ja-JP" altLang="ja-JP" sz="1100">
              <a:solidFill>
                <a:schemeClr val="dk1"/>
              </a:solidFill>
              <a:effectLst/>
              <a:latin typeface="+mn-lt"/>
              <a:ea typeface="+mn-ea"/>
              <a:cs typeface="+mn-cs"/>
            </a:rPr>
            <a:t>最大限の財源確保に努め、基金の取り崩しや臨時財政対策債の発行によらない財政運営を目指していく。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51857053</v>
      </c>
      <c r="BO4" s="462"/>
      <c r="BP4" s="462"/>
      <c r="BQ4" s="462"/>
      <c r="BR4" s="462"/>
      <c r="BS4" s="462"/>
      <c r="BT4" s="462"/>
      <c r="BU4" s="463"/>
      <c r="BV4" s="461">
        <v>
51420145</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2.7</v>
      </c>
      <c r="CU4" s="646"/>
      <c r="CV4" s="646"/>
      <c r="CW4" s="646"/>
      <c r="CX4" s="646"/>
      <c r="CY4" s="646"/>
      <c r="CZ4" s="646"/>
      <c r="DA4" s="647"/>
      <c r="DB4" s="645">
        <v>
3.2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51015248</v>
      </c>
      <c r="BO5" s="467"/>
      <c r="BP5" s="467"/>
      <c r="BQ5" s="467"/>
      <c r="BR5" s="467"/>
      <c r="BS5" s="467"/>
      <c r="BT5" s="467"/>
      <c r="BU5" s="468"/>
      <c r="BV5" s="466">
        <v>
50493734</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100.2</v>
      </c>
      <c r="CU5" s="437"/>
      <c r="CV5" s="437"/>
      <c r="CW5" s="437"/>
      <c r="CX5" s="437"/>
      <c r="CY5" s="437"/>
      <c r="CZ5" s="437"/>
      <c r="DA5" s="438"/>
      <c r="DB5" s="436">
        <v>
99.6</v>
      </c>
      <c r="DC5" s="437"/>
      <c r="DD5" s="437"/>
      <c r="DE5" s="437"/>
      <c r="DF5" s="437"/>
      <c r="DG5" s="437"/>
      <c r="DH5" s="437"/>
      <c r="DI5" s="438"/>
      <c r="DJ5" s="186"/>
      <c r="DK5" s="186"/>
      <c r="DL5" s="186"/>
      <c r="DM5" s="186"/>
      <c r="DN5" s="186"/>
      <c r="DO5" s="186"/>
    </row>
    <row r="6" spans="1:119" ht="18.75" customHeight="1" x14ac:dyDescent="0.15">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94</v>
      </c>
      <c r="AV6" s="524"/>
      <c r="AW6" s="524"/>
      <c r="AX6" s="524"/>
      <c r="AY6" s="446" t="s">
        <v>
102</v>
      </c>
      <c r="AZ6" s="447"/>
      <c r="BA6" s="447"/>
      <c r="BB6" s="447"/>
      <c r="BC6" s="447"/>
      <c r="BD6" s="447"/>
      <c r="BE6" s="447"/>
      <c r="BF6" s="447"/>
      <c r="BG6" s="447"/>
      <c r="BH6" s="447"/>
      <c r="BI6" s="447"/>
      <c r="BJ6" s="447"/>
      <c r="BK6" s="447"/>
      <c r="BL6" s="447"/>
      <c r="BM6" s="448"/>
      <c r="BN6" s="466">
        <v>
841805</v>
      </c>
      <c r="BO6" s="467"/>
      <c r="BP6" s="467"/>
      <c r="BQ6" s="467"/>
      <c r="BR6" s="467"/>
      <c r="BS6" s="467"/>
      <c r="BT6" s="467"/>
      <c r="BU6" s="468"/>
      <c r="BV6" s="466">
        <v>
926411</v>
      </c>
      <c r="BW6" s="467"/>
      <c r="BX6" s="467"/>
      <c r="BY6" s="467"/>
      <c r="BZ6" s="467"/>
      <c r="CA6" s="467"/>
      <c r="CB6" s="467"/>
      <c r="CC6" s="468"/>
      <c r="CD6" s="475" t="s">
        <v>
103</v>
      </c>
      <c r="CE6" s="476"/>
      <c r="CF6" s="476"/>
      <c r="CG6" s="476"/>
      <c r="CH6" s="476"/>
      <c r="CI6" s="476"/>
      <c r="CJ6" s="476"/>
      <c r="CK6" s="476"/>
      <c r="CL6" s="476"/>
      <c r="CM6" s="476"/>
      <c r="CN6" s="476"/>
      <c r="CO6" s="476"/>
      <c r="CP6" s="476"/>
      <c r="CQ6" s="476"/>
      <c r="CR6" s="476"/>
      <c r="CS6" s="477"/>
      <c r="CT6" s="619">
        <v>
108.5</v>
      </c>
      <c r="CU6" s="620"/>
      <c r="CV6" s="620"/>
      <c r="CW6" s="620"/>
      <c r="CX6" s="620"/>
      <c r="CY6" s="620"/>
      <c r="CZ6" s="620"/>
      <c r="DA6" s="621"/>
      <c r="DB6" s="619">
        <v>
108.7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104</v>
      </c>
      <c r="AN7" s="440"/>
      <c r="AO7" s="440"/>
      <c r="AP7" s="440"/>
      <c r="AQ7" s="440"/>
      <c r="AR7" s="440"/>
      <c r="AS7" s="440"/>
      <c r="AT7" s="441"/>
      <c r="AU7" s="523" t="s">
        <v>
105</v>
      </c>
      <c r="AV7" s="524"/>
      <c r="AW7" s="524"/>
      <c r="AX7" s="524"/>
      <c r="AY7" s="446" t="s">
        <v>
106</v>
      </c>
      <c r="AZ7" s="447"/>
      <c r="BA7" s="447"/>
      <c r="BB7" s="447"/>
      <c r="BC7" s="447"/>
      <c r="BD7" s="447"/>
      <c r="BE7" s="447"/>
      <c r="BF7" s="447"/>
      <c r="BG7" s="447"/>
      <c r="BH7" s="447"/>
      <c r="BI7" s="447"/>
      <c r="BJ7" s="447"/>
      <c r="BK7" s="447"/>
      <c r="BL7" s="447"/>
      <c r="BM7" s="448"/>
      <c r="BN7" s="466">
        <v>
125002</v>
      </c>
      <c r="BO7" s="467"/>
      <c r="BP7" s="467"/>
      <c r="BQ7" s="467"/>
      <c r="BR7" s="467"/>
      <c r="BS7" s="467"/>
      <c r="BT7" s="467"/>
      <c r="BU7" s="468"/>
      <c r="BV7" s="466">
        <v>
87420</v>
      </c>
      <c r="BW7" s="467"/>
      <c r="BX7" s="467"/>
      <c r="BY7" s="467"/>
      <c r="BZ7" s="467"/>
      <c r="CA7" s="467"/>
      <c r="CB7" s="467"/>
      <c r="CC7" s="468"/>
      <c r="CD7" s="475" t="s">
        <v>
107</v>
      </c>
      <c r="CE7" s="476"/>
      <c r="CF7" s="476"/>
      <c r="CG7" s="476"/>
      <c r="CH7" s="476"/>
      <c r="CI7" s="476"/>
      <c r="CJ7" s="476"/>
      <c r="CK7" s="476"/>
      <c r="CL7" s="476"/>
      <c r="CM7" s="476"/>
      <c r="CN7" s="476"/>
      <c r="CO7" s="476"/>
      <c r="CP7" s="476"/>
      <c r="CQ7" s="476"/>
      <c r="CR7" s="476"/>
      <c r="CS7" s="477"/>
      <c r="CT7" s="466">
        <v>
26543446</v>
      </c>
      <c r="CU7" s="467"/>
      <c r="CV7" s="467"/>
      <c r="CW7" s="467"/>
      <c r="CX7" s="467"/>
      <c r="CY7" s="467"/>
      <c r="CZ7" s="467"/>
      <c r="DA7" s="468"/>
      <c r="DB7" s="466">
        <v>
26593417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108</v>
      </c>
      <c r="AN8" s="440"/>
      <c r="AO8" s="440"/>
      <c r="AP8" s="440"/>
      <c r="AQ8" s="440"/>
      <c r="AR8" s="440"/>
      <c r="AS8" s="440"/>
      <c r="AT8" s="441"/>
      <c r="AU8" s="523" t="s">
        <v>
94</v>
      </c>
      <c r="AV8" s="524"/>
      <c r="AW8" s="524"/>
      <c r="AX8" s="524"/>
      <c r="AY8" s="446" t="s">
        <v>
109</v>
      </c>
      <c r="AZ8" s="447"/>
      <c r="BA8" s="447"/>
      <c r="BB8" s="447"/>
      <c r="BC8" s="447"/>
      <c r="BD8" s="447"/>
      <c r="BE8" s="447"/>
      <c r="BF8" s="447"/>
      <c r="BG8" s="447"/>
      <c r="BH8" s="447"/>
      <c r="BI8" s="447"/>
      <c r="BJ8" s="447"/>
      <c r="BK8" s="447"/>
      <c r="BL8" s="447"/>
      <c r="BM8" s="448"/>
      <c r="BN8" s="466">
        <v>
716803</v>
      </c>
      <c r="BO8" s="467"/>
      <c r="BP8" s="467"/>
      <c r="BQ8" s="467"/>
      <c r="BR8" s="467"/>
      <c r="BS8" s="467"/>
      <c r="BT8" s="467"/>
      <c r="BU8" s="468"/>
      <c r="BV8" s="466">
        <v>
838991</v>
      </c>
      <c r="BW8" s="467"/>
      <c r="BX8" s="467"/>
      <c r="BY8" s="467"/>
      <c r="BZ8" s="467"/>
      <c r="CA8" s="467"/>
      <c r="CB8" s="467"/>
      <c r="CC8" s="468"/>
      <c r="CD8" s="475" t="s">
        <v>
110</v>
      </c>
      <c r="CE8" s="476"/>
      <c r="CF8" s="476"/>
      <c r="CG8" s="476"/>
      <c r="CH8" s="476"/>
      <c r="CI8" s="476"/>
      <c r="CJ8" s="476"/>
      <c r="CK8" s="476"/>
      <c r="CL8" s="476"/>
      <c r="CM8" s="476"/>
      <c r="CN8" s="476"/>
      <c r="CO8" s="476"/>
      <c r="CP8" s="476"/>
      <c r="CQ8" s="476"/>
      <c r="CR8" s="476"/>
      <c r="CS8" s="477"/>
      <c r="CT8" s="579">
        <v>
0.86</v>
      </c>
      <c r="CU8" s="580"/>
      <c r="CV8" s="580"/>
      <c r="CW8" s="580"/>
      <c r="CX8" s="580"/>
      <c r="CY8" s="580"/>
      <c r="CZ8" s="580"/>
      <c r="DA8" s="581"/>
      <c r="DB8" s="579">
        <v>
0.87</v>
      </c>
      <c r="DC8" s="580"/>
      <c r="DD8" s="580"/>
      <c r="DE8" s="580"/>
      <c r="DF8" s="580"/>
      <c r="DG8" s="580"/>
      <c r="DH8" s="580"/>
      <c r="DI8" s="581"/>
      <c r="DJ8" s="186"/>
      <c r="DK8" s="186"/>
      <c r="DL8" s="186"/>
      <c r="DM8" s="186"/>
      <c r="DN8" s="186"/>
      <c r="DO8" s="186"/>
    </row>
    <row r="9" spans="1:119" ht="18.75" customHeight="1" thickBot="1" x14ac:dyDescent="0.2">
      <c r="A9" s="187"/>
      <c r="B9" s="608" t="s">
        <v>
111</v>
      </c>
      <c r="C9" s="609"/>
      <c r="D9" s="609"/>
      <c r="E9" s="609"/>
      <c r="F9" s="609"/>
      <c r="G9" s="609"/>
      <c r="H9" s="609"/>
      <c r="I9" s="609"/>
      <c r="J9" s="609"/>
      <c r="K9" s="529"/>
      <c r="L9" s="610" t="s">
        <v>
112</v>
      </c>
      <c r="M9" s="611"/>
      <c r="N9" s="611"/>
      <c r="O9" s="611"/>
      <c r="P9" s="611"/>
      <c r="Q9" s="612"/>
      <c r="R9" s="613">
        <v>
137381</v>
      </c>
      <c r="S9" s="614"/>
      <c r="T9" s="614"/>
      <c r="U9" s="614"/>
      <c r="V9" s="615"/>
      <c r="W9" s="545" t="s">
        <v>
113</v>
      </c>
      <c r="X9" s="546"/>
      <c r="Y9" s="546"/>
      <c r="Z9" s="546"/>
      <c r="AA9" s="546"/>
      <c r="AB9" s="546"/>
      <c r="AC9" s="546"/>
      <c r="AD9" s="546"/>
      <c r="AE9" s="546"/>
      <c r="AF9" s="546"/>
      <c r="AG9" s="546"/>
      <c r="AH9" s="546"/>
      <c r="AI9" s="546"/>
      <c r="AJ9" s="546"/>
      <c r="AK9" s="546"/>
      <c r="AL9" s="616"/>
      <c r="AM9" s="535" t="s">
        <v>
114</v>
      </c>
      <c r="AN9" s="440"/>
      <c r="AO9" s="440"/>
      <c r="AP9" s="440"/>
      <c r="AQ9" s="440"/>
      <c r="AR9" s="440"/>
      <c r="AS9" s="440"/>
      <c r="AT9" s="441"/>
      <c r="AU9" s="523" t="s">
        <v>
94</v>
      </c>
      <c r="AV9" s="524"/>
      <c r="AW9" s="524"/>
      <c r="AX9" s="524"/>
      <c r="AY9" s="446" t="s">
        <v>
115</v>
      </c>
      <c r="AZ9" s="447"/>
      <c r="BA9" s="447"/>
      <c r="BB9" s="447"/>
      <c r="BC9" s="447"/>
      <c r="BD9" s="447"/>
      <c r="BE9" s="447"/>
      <c r="BF9" s="447"/>
      <c r="BG9" s="447"/>
      <c r="BH9" s="447"/>
      <c r="BI9" s="447"/>
      <c r="BJ9" s="447"/>
      <c r="BK9" s="447"/>
      <c r="BL9" s="447"/>
      <c r="BM9" s="448"/>
      <c r="BN9" s="466">
        <v>
-122188</v>
      </c>
      <c r="BO9" s="467"/>
      <c r="BP9" s="467"/>
      <c r="BQ9" s="467"/>
      <c r="BR9" s="467"/>
      <c r="BS9" s="467"/>
      <c r="BT9" s="467"/>
      <c r="BU9" s="468"/>
      <c r="BV9" s="466">
        <v>
-692479</v>
      </c>
      <c r="BW9" s="467"/>
      <c r="BX9" s="467"/>
      <c r="BY9" s="467"/>
      <c r="BZ9" s="467"/>
      <c r="CA9" s="467"/>
      <c r="CB9" s="467"/>
      <c r="CC9" s="468"/>
      <c r="CD9" s="475" t="s">
        <v>
116</v>
      </c>
      <c r="CE9" s="476"/>
      <c r="CF9" s="476"/>
      <c r="CG9" s="476"/>
      <c r="CH9" s="476"/>
      <c r="CI9" s="476"/>
      <c r="CJ9" s="476"/>
      <c r="CK9" s="476"/>
      <c r="CL9" s="476"/>
      <c r="CM9" s="476"/>
      <c r="CN9" s="476"/>
      <c r="CO9" s="476"/>
      <c r="CP9" s="476"/>
      <c r="CQ9" s="476"/>
      <c r="CR9" s="476"/>
      <c r="CS9" s="477"/>
      <c r="CT9" s="436">
        <v>
9.4</v>
      </c>
      <c r="CU9" s="437"/>
      <c r="CV9" s="437"/>
      <c r="CW9" s="437"/>
      <c r="CX9" s="437"/>
      <c r="CY9" s="437"/>
      <c r="CZ9" s="437"/>
      <c r="DA9" s="438"/>
      <c r="DB9" s="436">
        <v>
10</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
117</v>
      </c>
      <c r="M10" s="440"/>
      <c r="N10" s="440"/>
      <c r="O10" s="440"/>
      <c r="P10" s="440"/>
      <c r="Q10" s="441"/>
      <c r="R10" s="442">
        <v>
139339</v>
      </c>
      <c r="S10" s="443"/>
      <c r="T10" s="443"/>
      <c r="U10" s="443"/>
      <c r="V10" s="445"/>
      <c r="W10" s="617"/>
      <c r="X10" s="428"/>
      <c r="Y10" s="428"/>
      <c r="Z10" s="428"/>
      <c r="AA10" s="428"/>
      <c r="AB10" s="428"/>
      <c r="AC10" s="428"/>
      <c r="AD10" s="428"/>
      <c r="AE10" s="428"/>
      <c r="AF10" s="428"/>
      <c r="AG10" s="428"/>
      <c r="AH10" s="428"/>
      <c r="AI10" s="428"/>
      <c r="AJ10" s="428"/>
      <c r="AK10" s="428"/>
      <c r="AL10" s="618"/>
      <c r="AM10" s="535" t="s">
        <v>
118</v>
      </c>
      <c r="AN10" s="440"/>
      <c r="AO10" s="440"/>
      <c r="AP10" s="440"/>
      <c r="AQ10" s="440"/>
      <c r="AR10" s="440"/>
      <c r="AS10" s="440"/>
      <c r="AT10" s="441"/>
      <c r="AU10" s="523" t="s">
        <v>
119</v>
      </c>
      <c r="AV10" s="524"/>
      <c r="AW10" s="524"/>
      <c r="AX10" s="524"/>
      <c r="AY10" s="446" t="s">
        <v>
120</v>
      </c>
      <c r="AZ10" s="447"/>
      <c r="BA10" s="447"/>
      <c r="BB10" s="447"/>
      <c r="BC10" s="447"/>
      <c r="BD10" s="447"/>
      <c r="BE10" s="447"/>
      <c r="BF10" s="447"/>
      <c r="BG10" s="447"/>
      <c r="BH10" s="447"/>
      <c r="BI10" s="447"/>
      <c r="BJ10" s="447"/>
      <c r="BK10" s="447"/>
      <c r="BL10" s="447"/>
      <c r="BM10" s="448"/>
      <c r="BN10" s="466">
        <v>
419514</v>
      </c>
      <c r="BO10" s="467"/>
      <c r="BP10" s="467"/>
      <c r="BQ10" s="467"/>
      <c r="BR10" s="467"/>
      <c r="BS10" s="467"/>
      <c r="BT10" s="467"/>
      <c r="BU10" s="468"/>
      <c r="BV10" s="466">
        <v>
765810</v>
      </c>
      <c r="BW10" s="467"/>
      <c r="BX10" s="467"/>
      <c r="BY10" s="467"/>
      <c r="BZ10" s="467"/>
      <c r="CA10" s="467"/>
      <c r="CB10" s="467"/>
      <c r="CC10" s="468"/>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
122</v>
      </c>
      <c r="M11" s="513"/>
      <c r="N11" s="513"/>
      <c r="O11" s="513"/>
      <c r="P11" s="513"/>
      <c r="Q11" s="514"/>
      <c r="R11" s="605" t="s">
        <v>
123</v>
      </c>
      <c r="S11" s="606"/>
      <c r="T11" s="606"/>
      <c r="U11" s="606"/>
      <c r="V11" s="607"/>
      <c r="W11" s="617"/>
      <c r="X11" s="428"/>
      <c r="Y11" s="428"/>
      <c r="Z11" s="428"/>
      <c r="AA11" s="428"/>
      <c r="AB11" s="428"/>
      <c r="AC11" s="428"/>
      <c r="AD11" s="428"/>
      <c r="AE11" s="428"/>
      <c r="AF11" s="428"/>
      <c r="AG11" s="428"/>
      <c r="AH11" s="428"/>
      <c r="AI11" s="428"/>
      <c r="AJ11" s="428"/>
      <c r="AK11" s="428"/>
      <c r="AL11" s="618"/>
      <c r="AM11" s="535" t="s">
        <v>
124</v>
      </c>
      <c r="AN11" s="440"/>
      <c r="AO11" s="440"/>
      <c r="AP11" s="440"/>
      <c r="AQ11" s="440"/>
      <c r="AR11" s="440"/>
      <c r="AS11" s="440"/>
      <c r="AT11" s="441"/>
      <c r="AU11" s="523" t="s">
        <v>
94</v>
      </c>
      <c r="AV11" s="524"/>
      <c r="AW11" s="524"/>
      <c r="AX11" s="524"/>
      <c r="AY11" s="446" t="s">
        <v>
125</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126</v>
      </c>
      <c r="CE11" s="476"/>
      <c r="CF11" s="476"/>
      <c r="CG11" s="476"/>
      <c r="CH11" s="476"/>
      <c r="CI11" s="476"/>
      <c r="CJ11" s="476"/>
      <c r="CK11" s="476"/>
      <c r="CL11" s="476"/>
      <c r="CM11" s="476"/>
      <c r="CN11" s="476"/>
      <c r="CO11" s="476"/>
      <c r="CP11" s="476"/>
      <c r="CQ11" s="476"/>
      <c r="CR11" s="476"/>
      <c r="CS11" s="477"/>
      <c r="CT11" s="579" t="s">
        <v>
127</v>
      </c>
      <c r="CU11" s="580"/>
      <c r="CV11" s="580"/>
      <c r="CW11" s="580"/>
      <c r="CX11" s="580"/>
      <c r="CY11" s="580"/>
      <c r="CZ11" s="580"/>
      <c r="DA11" s="581"/>
      <c r="DB11" s="579" t="s">
        <v>
127</v>
      </c>
      <c r="DC11" s="580"/>
      <c r="DD11" s="580"/>
      <c r="DE11" s="580"/>
      <c r="DF11" s="580"/>
      <c r="DG11" s="580"/>
      <c r="DH11" s="580"/>
      <c r="DI11" s="581"/>
      <c r="DJ11" s="186"/>
      <c r="DK11" s="186"/>
      <c r="DL11" s="186"/>
      <c r="DM11" s="186"/>
      <c r="DN11" s="186"/>
      <c r="DO11" s="186"/>
    </row>
    <row r="12" spans="1:119" ht="18.75" customHeight="1" x14ac:dyDescent="0.15">
      <c r="A12" s="187"/>
      <c r="B12" s="582" t="s">
        <v>
128</v>
      </c>
      <c r="C12" s="583"/>
      <c r="D12" s="583"/>
      <c r="E12" s="583"/>
      <c r="F12" s="583"/>
      <c r="G12" s="583"/>
      <c r="H12" s="583"/>
      <c r="I12" s="583"/>
      <c r="J12" s="583"/>
      <c r="K12" s="584"/>
      <c r="L12" s="591" t="s">
        <v>
129</v>
      </c>
      <c r="M12" s="592"/>
      <c r="N12" s="592"/>
      <c r="O12" s="592"/>
      <c r="P12" s="592"/>
      <c r="Q12" s="593"/>
      <c r="R12" s="594">
        <v>
133032</v>
      </c>
      <c r="S12" s="595"/>
      <c r="T12" s="595"/>
      <c r="U12" s="595"/>
      <c r="V12" s="596"/>
      <c r="W12" s="597" t="s">
        <v>
1</v>
      </c>
      <c r="X12" s="524"/>
      <c r="Y12" s="524"/>
      <c r="Z12" s="524"/>
      <c r="AA12" s="524"/>
      <c r="AB12" s="598"/>
      <c r="AC12" s="599" t="s">
        <v>
130</v>
      </c>
      <c r="AD12" s="600"/>
      <c r="AE12" s="600"/>
      <c r="AF12" s="600"/>
      <c r="AG12" s="601"/>
      <c r="AH12" s="599" t="s">
        <v>
131</v>
      </c>
      <c r="AI12" s="600"/>
      <c r="AJ12" s="600"/>
      <c r="AK12" s="600"/>
      <c r="AL12" s="602"/>
      <c r="AM12" s="535" t="s">
        <v>
132</v>
      </c>
      <c r="AN12" s="440"/>
      <c r="AO12" s="440"/>
      <c r="AP12" s="440"/>
      <c r="AQ12" s="440"/>
      <c r="AR12" s="440"/>
      <c r="AS12" s="440"/>
      <c r="AT12" s="441"/>
      <c r="AU12" s="523" t="s">
        <v>
133</v>
      </c>
      <c r="AV12" s="524"/>
      <c r="AW12" s="524"/>
      <c r="AX12" s="524"/>
      <c r="AY12" s="446" t="s">
        <v>
134</v>
      </c>
      <c r="AZ12" s="447"/>
      <c r="BA12" s="447"/>
      <c r="BB12" s="447"/>
      <c r="BC12" s="447"/>
      <c r="BD12" s="447"/>
      <c r="BE12" s="447"/>
      <c r="BF12" s="447"/>
      <c r="BG12" s="447"/>
      <c r="BH12" s="447"/>
      <c r="BI12" s="447"/>
      <c r="BJ12" s="447"/>
      <c r="BK12" s="447"/>
      <c r="BL12" s="447"/>
      <c r="BM12" s="448"/>
      <c r="BN12" s="466">
        <v>
550000</v>
      </c>
      <c r="BO12" s="467"/>
      <c r="BP12" s="467"/>
      <c r="BQ12" s="467"/>
      <c r="BR12" s="467"/>
      <c r="BS12" s="467"/>
      <c r="BT12" s="467"/>
      <c r="BU12" s="468"/>
      <c r="BV12" s="466">
        <v>
200000</v>
      </c>
      <c r="BW12" s="467"/>
      <c r="BX12" s="467"/>
      <c r="BY12" s="467"/>
      <c r="BZ12" s="467"/>
      <c r="CA12" s="467"/>
      <c r="CB12" s="467"/>
      <c r="CC12" s="468"/>
      <c r="CD12" s="475" t="s">
        <v>
135</v>
      </c>
      <c r="CE12" s="476"/>
      <c r="CF12" s="476"/>
      <c r="CG12" s="476"/>
      <c r="CH12" s="476"/>
      <c r="CI12" s="476"/>
      <c r="CJ12" s="476"/>
      <c r="CK12" s="476"/>
      <c r="CL12" s="476"/>
      <c r="CM12" s="476"/>
      <c r="CN12" s="476"/>
      <c r="CO12" s="476"/>
      <c r="CP12" s="476"/>
      <c r="CQ12" s="476"/>
      <c r="CR12" s="476"/>
      <c r="CS12" s="477"/>
      <c r="CT12" s="579" t="s">
        <v>
136</v>
      </c>
      <c r="CU12" s="580"/>
      <c r="CV12" s="580"/>
      <c r="CW12" s="580"/>
      <c r="CX12" s="580"/>
      <c r="CY12" s="580"/>
      <c r="CZ12" s="580"/>
      <c r="DA12" s="581"/>
      <c r="DB12" s="579" t="s">
        <v>
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
137</v>
      </c>
      <c r="N13" s="567"/>
      <c r="O13" s="567"/>
      <c r="P13" s="567"/>
      <c r="Q13" s="568"/>
      <c r="R13" s="569">
        <v>
131077</v>
      </c>
      <c r="S13" s="570"/>
      <c r="T13" s="570"/>
      <c r="U13" s="570"/>
      <c r="V13" s="571"/>
      <c r="W13" s="557" t="s">
        <v>
138</v>
      </c>
      <c r="X13" s="479"/>
      <c r="Y13" s="479"/>
      <c r="Z13" s="479"/>
      <c r="AA13" s="479"/>
      <c r="AB13" s="480"/>
      <c r="AC13" s="442">
        <v>
636</v>
      </c>
      <c r="AD13" s="443"/>
      <c r="AE13" s="443"/>
      <c r="AF13" s="443"/>
      <c r="AG13" s="444"/>
      <c r="AH13" s="442">
        <v>
610</v>
      </c>
      <c r="AI13" s="443"/>
      <c r="AJ13" s="443"/>
      <c r="AK13" s="443"/>
      <c r="AL13" s="445"/>
      <c r="AM13" s="535" t="s">
        <v>
139</v>
      </c>
      <c r="AN13" s="440"/>
      <c r="AO13" s="440"/>
      <c r="AP13" s="440"/>
      <c r="AQ13" s="440"/>
      <c r="AR13" s="440"/>
      <c r="AS13" s="440"/>
      <c r="AT13" s="441"/>
      <c r="AU13" s="523" t="s">
        <v>
105</v>
      </c>
      <c r="AV13" s="524"/>
      <c r="AW13" s="524"/>
      <c r="AX13" s="524"/>
      <c r="AY13" s="446" t="s">
        <v>
140</v>
      </c>
      <c r="AZ13" s="447"/>
      <c r="BA13" s="447"/>
      <c r="BB13" s="447"/>
      <c r="BC13" s="447"/>
      <c r="BD13" s="447"/>
      <c r="BE13" s="447"/>
      <c r="BF13" s="447"/>
      <c r="BG13" s="447"/>
      <c r="BH13" s="447"/>
      <c r="BI13" s="447"/>
      <c r="BJ13" s="447"/>
      <c r="BK13" s="447"/>
      <c r="BL13" s="447"/>
      <c r="BM13" s="448"/>
      <c r="BN13" s="466">
        <v>
-252674</v>
      </c>
      <c r="BO13" s="467"/>
      <c r="BP13" s="467"/>
      <c r="BQ13" s="467"/>
      <c r="BR13" s="467"/>
      <c r="BS13" s="467"/>
      <c r="BT13" s="467"/>
      <c r="BU13" s="468"/>
      <c r="BV13" s="466">
        <v>
-126669</v>
      </c>
      <c r="BW13" s="467"/>
      <c r="BX13" s="467"/>
      <c r="BY13" s="467"/>
      <c r="BZ13" s="467"/>
      <c r="CA13" s="467"/>
      <c r="CB13" s="467"/>
      <c r="CC13" s="468"/>
      <c r="CD13" s="475" t="s">
        <v>
141</v>
      </c>
      <c r="CE13" s="476"/>
      <c r="CF13" s="476"/>
      <c r="CG13" s="476"/>
      <c r="CH13" s="476"/>
      <c r="CI13" s="476"/>
      <c r="CJ13" s="476"/>
      <c r="CK13" s="476"/>
      <c r="CL13" s="476"/>
      <c r="CM13" s="476"/>
      <c r="CN13" s="476"/>
      <c r="CO13" s="476"/>
      <c r="CP13" s="476"/>
      <c r="CQ13" s="476"/>
      <c r="CR13" s="476"/>
      <c r="CS13" s="477"/>
      <c r="CT13" s="436">
        <v>
2.7</v>
      </c>
      <c r="CU13" s="437"/>
      <c r="CV13" s="437"/>
      <c r="CW13" s="437"/>
      <c r="CX13" s="437"/>
      <c r="CY13" s="437"/>
      <c r="CZ13" s="437"/>
      <c r="DA13" s="438"/>
      <c r="DB13" s="436">
        <v>
2.7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
142</v>
      </c>
      <c r="M14" s="603"/>
      <c r="N14" s="603"/>
      <c r="O14" s="603"/>
      <c r="P14" s="603"/>
      <c r="Q14" s="604"/>
      <c r="R14" s="569">
        <v>
134086</v>
      </c>
      <c r="S14" s="570"/>
      <c r="T14" s="570"/>
      <c r="U14" s="570"/>
      <c r="V14" s="571"/>
      <c r="W14" s="572"/>
      <c r="X14" s="482"/>
      <c r="Y14" s="482"/>
      <c r="Z14" s="482"/>
      <c r="AA14" s="482"/>
      <c r="AB14" s="483"/>
      <c r="AC14" s="562">
        <v>
1.1000000000000001</v>
      </c>
      <c r="AD14" s="563"/>
      <c r="AE14" s="563"/>
      <c r="AF14" s="563"/>
      <c r="AG14" s="564"/>
      <c r="AH14" s="562">
        <v>
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143</v>
      </c>
      <c r="CE14" s="473"/>
      <c r="CF14" s="473"/>
      <c r="CG14" s="473"/>
      <c r="CH14" s="473"/>
      <c r="CI14" s="473"/>
      <c r="CJ14" s="473"/>
      <c r="CK14" s="473"/>
      <c r="CL14" s="473"/>
      <c r="CM14" s="473"/>
      <c r="CN14" s="473"/>
      <c r="CO14" s="473"/>
      <c r="CP14" s="473"/>
      <c r="CQ14" s="473"/>
      <c r="CR14" s="473"/>
      <c r="CS14" s="474"/>
      <c r="CT14" s="573" t="s">
        <v>
136</v>
      </c>
      <c r="CU14" s="574"/>
      <c r="CV14" s="574"/>
      <c r="CW14" s="574"/>
      <c r="CX14" s="574"/>
      <c r="CY14" s="574"/>
      <c r="CZ14" s="574"/>
      <c r="DA14" s="575"/>
      <c r="DB14" s="573" t="s">
        <v>
144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
137</v>
      </c>
      <c r="N15" s="567"/>
      <c r="O15" s="567"/>
      <c r="P15" s="567"/>
      <c r="Q15" s="568"/>
      <c r="R15" s="569">
        <v>
132209</v>
      </c>
      <c r="S15" s="570"/>
      <c r="T15" s="570"/>
      <c r="U15" s="570"/>
      <c r="V15" s="571"/>
      <c r="W15" s="557" t="s">
        <v>
145</v>
      </c>
      <c r="X15" s="479"/>
      <c r="Y15" s="479"/>
      <c r="Z15" s="479"/>
      <c r="AA15" s="479"/>
      <c r="AB15" s="480"/>
      <c r="AC15" s="442">
        <v>
15629</v>
      </c>
      <c r="AD15" s="443"/>
      <c r="AE15" s="443"/>
      <c r="AF15" s="443"/>
      <c r="AG15" s="444"/>
      <c r="AH15" s="442">
        <v>
17328</v>
      </c>
      <c r="AI15" s="443"/>
      <c r="AJ15" s="443"/>
      <c r="AK15" s="443"/>
      <c r="AL15" s="445"/>
      <c r="AM15" s="535"/>
      <c r="AN15" s="440"/>
      <c r="AO15" s="440"/>
      <c r="AP15" s="440"/>
      <c r="AQ15" s="440"/>
      <c r="AR15" s="440"/>
      <c r="AS15" s="440"/>
      <c r="AT15" s="441"/>
      <c r="AU15" s="523"/>
      <c r="AV15" s="524"/>
      <c r="AW15" s="524"/>
      <c r="AX15" s="524"/>
      <c r="AY15" s="458" t="s">
        <v>
146</v>
      </c>
      <c r="AZ15" s="459"/>
      <c r="BA15" s="459"/>
      <c r="BB15" s="459"/>
      <c r="BC15" s="459"/>
      <c r="BD15" s="459"/>
      <c r="BE15" s="459"/>
      <c r="BF15" s="459"/>
      <c r="BG15" s="459"/>
      <c r="BH15" s="459"/>
      <c r="BI15" s="459"/>
      <c r="BJ15" s="459"/>
      <c r="BK15" s="459"/>
      <c r="BL15" s="459"/>
      <c r="BM15" s="460"/>
      <c r="BN15" s="461">
        <v>
16707179</v>
      </c>
      <c r="BO15" s="462"/>
      <c r="BP15" s="462"/>
      <c r="BQ15" s="462"/>
      <c r="BR15" s="462"/>
      <c r="BS15" s="462"/>
      <c r="BT15" s="462"/>
      <c r="BU15" s="463"/>
      <c r="BV15" s="461">
        <v>
16976079</v>
      </c>
      <c r="BW15" s="462"/>
      <c r="BX15" s="462"/>
      <c r="BY15" s="462"/>
      <c r="BZ15" s="462"/>
      <c r="CA15" s="462"/>
      <c r="CB15" s="462"/>
      <c r="CC15" s="463"/>
      <c r="CD15" s="576" t="s">
        <v>
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
148</v>
      </c>
      <c r="M16" s="560"/>
      <c r="N16" s="560"/>
      <c r="O16" s="560"/>
      <c r="P16" s="560"/>
      <c r="Q16" s="561"/>
      <c r="R16" s="554" t="s">
        <v>
149</v>
      </c>
      <c r="S16" s="555"/>
      <c r="T16" s="555"/>
      <c r="U16" s="555"/>
      <c r="V16" s="556"/>
      <c r="W16" s="572"/>
      <c r="X16" s="482"/>
      <c r="Y16" s="482"/>
      <c r="Z16" s="482"/>
      <c r="AA16" s="482"/>
      <c r="AB16" s="483"/>
      <c r="AC16" s="562">
        <v>
28</v>
      </c>
      <c r="AD16" s="563"/>
      <c r="AE16" s="563"/>
      <c r="AF16" s="563"/>
      <c r="AG16" s="564"/>
      <c r="AH16" s="562">
        <v>
29.6</v>
      </c>
      <c r="AI16" s="563"/>
      <c r="AJ16" s="563"/>
      <c r="AK16" s="563"/>
      <c r="AL16" s="565"/>
      <c r="AM16" s="535"/>
      <c r="AN16" s="440"/>
      <c r="AO16" s="440"/>
      <c r="AP16" s="440"/>
      <c r="AQ16" s="440"/>
      <c r="AR16" s="440"/>
      <c r="AS16" s="440"/>
      <c r="AT16" s="441"/>
      <c r="AU16" s="523"/>
      <c r="AV16" s="524"/>
      <c r="AW16" s="524"/>
      <c r="AX16" s="524"/>
      <c r="AY16" s="446" t="s">
        <v>
150</v>
      </c>
      <c r="AZ16" s="447"/>
      <c r="BA16" s="447"/>
      <c r="BB16" s="447"/>
      <c r="BC16" s="447"/>
      <c r="BD16" s="447"/>
      <c r="BE16" s="447"/>
      <c r="BF16" s="447"/>
      <c r="BG16" s="447"/>
      <c r="BH16" s="447"/>
      <c r="BI16" s="447"/>
      <c r="BJ16" s="447"/>
      <c r="BK16" s="447"/>
      <c r="BL16" s="447"/>
      <c r="BM16" s="448"/>
      <c r="BN16" s="466">
        <v>
19901990</v>
      </c>
      <c r="BO16" s="467"/>
      <c r="BP16" s="467"/>
      <c r="BQ16" s="467"/>
      <c r="BR16" s="467"/>
      <c r="BS16" s="467"/>
      <c r="BT16" s="467"/>
      <c r="BU16" s="468"/>
      <c r="BV16" s="466">
        <v>
19649269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
151</v>
      </c>
      <c r="N17" s="552"/>
      <c r="O17" s="552"/>
      <c r="P17" s="552"/>
      <c r="Q17" s="553"/>
      <c r="R17" s="554" t="s">
        <v>
152</v>
      </c>
      <c r="S17" s="555"/>
      <c r="T17" s="555"/>
      <c r="U17" s="555"/>
      <c r="V17" s="556"/>
      <c r="W17" s="557" t="s">
        <v>
153</v>
      </c>
      <c r="X17" s="479"/>
      <c r="Y17" s="479"/>
      <c r="Z17" s="479"/>
      <c r="AA17" s="479"/>
      <c r="AB17" s="480"/>
      <c r="AC17" s="442">
        <v>
39469</v>
      </c>
      <c r="AD17" s="443"/>
      <c r="AE17" s="443"/>
      <c r="AF17" s="443"/>
      <c r="AG17" s="444"/>
      <c r="AH17" s="442">
        <v>
40567</v>
      </c>
      <c r="AI17" s="443"/>
      <c r="AJ17" s="443"/>
      <c r="AK17" s="443"/>
      <c r="AL17" s="445"/>
      <c r="AM17" s="535"/>
      <c r="AN17" s="440"/>
      <c r="AO17" s="440"/>
      <c r="AP17" s="440"/>
      <c r="AQ17" s="440"/>
      <c r="AR17" s="440"/>
      <c r="AS17" s="440"/>
      <c r="AT17" s="441"/>
      <c r="AU17" s="523"/>
      <c r="AV17" s="524"/>
      <c r="AW17" s="524"/>
      <c r="AX17" s="524"/>
      <c r="AY17" s="446" t="s">
        <v>
154</v>
      </c>
      <c r="AZ17" s="447"/>
      <c r="BA17" s="447"/>
      <c r="BB17" s="447"/>
      <c r="BC17" s="447"/>
      <c r="BD17" s="447"/>
      <c r="BE17" s="447"/>
      <c r="BF17" s="447"/>
      <c r="BG17" s="447"/>
      <c r="BH17" s="447"/>
      <c r="BI17" s="447"/>
      <c r="BJ17" s="447"/>
      <c r="BK17" s="447"/>
      <c r="BL17" s="447"/>
      <c r="BM17" s="448"/>
      <c r="BN17" s="466">
        <v>
21324312</v>
      </c>
      <c r="BO17" s="467"/>
      <c r="BP17" s="467"/>
      <c r="BQ17" s="467"/>
      <c r="BR17" s="467"/>
      <c r="BS17" s="467"/>
      <c r="BT17" s="467"/>
      <c r="BU17" s="468"/>
      <c r="BV17" s="466">
        <v>
21649711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
155</v>
      </c>
      <c r="C18" s="529"/>
      <c r="D18" s="529"/>
      <c r="E18" s="530"/>
      <c r="F18" s="530"/>
      <c r="G18" s="530"/>
      <c r="H18" s="530"/>
      <c r="I18" s="530"/>
      <c r="J18" s="530"/>
      <c r="K18" s="530"/>
      <c r="L18" s="531">
        <v>
103.31</v>
      </c>
      <c r="M18" s="531"/>
      <c r="N18" s="531"/>
      <c r="O18" s="531"/>
      <c r="P18" s="531"/>
      <c r="Q18" s="531"/>
      <c r="R18" s="532"/>
      <c r="S18" s="532"/>
      <c r="T18" s="532"/>
      <c r="U18" s="532"/>
      <c r="V18" s="533"/>
      <c r="W18" s="547"/>
      <c r="X18" s="548"/>
      <c r="Y18" s="548"/>
      <c r="Z18" s="548"/>
      <c r="AA18" s="548"/>
      <c r="AB18" s="558"/>
      <c r="AC18" s="430">
        <v>
70.8</v>
      </c>
      <c r="AD18" s="431"/>
      <c r="AE18" s="431"/>
      <c r="AF18" s="431"/>
      <c r="AG18" s="534"/>
      <c r="AH18" s="430">
        <v>
69.3</v>
      </c>
      <c r="AI18" s="431"/>
      <c r="AJ18" s="431"/>
      <c r="AK18" s="431"/>
      <c r="AL18" s="432"/>
      <c r="AM18" s="535"/>
      <c r="AN18" s="440"/>
      <c r="AO18" s="440"/>
      <c r="AP18" s="440"/>
      <c r="AQ18" s="440"/>
      <c r="AR18" s="440"/>
      <c r="AS18" s="440"/>
      <c r="AT18" s="441"/>
      <c r="AU18" s="523"/>
      <c r="AV18" s="524"/>
      <c r="AW18" s="524"/>
      <c r="AX18" s="524"/>
      <c r="AY18" s="446" t="s">
        <v>
156</v>
      </c>
      <c r="AZ18" s="447"/>
      <c r="BA18" s="447"/>
      <c r="BB18" s="447"/>
      <c r="BC18" s="447"/>
      <c r="BD18" s="447"/>
      <c r="BE18" s="447"/>
      <c r="BF18" s="447"/>
      <c r="BG18" s="447"/>
      <c r="BH18" s="447"/>
      <c r="BI18" s="447"/>
      <c r="BJ18" s="447"/>
      <c r="BK18" s="447"/>
      <c r="BL18" s="447"/>
      <c r="BM18" s="448"/>
      <c r="BN18" s="466">
        <v>
27024483</v>
      </c>
      <c r="BO18" s="467"/>
      <c r="BP18" s="467"/>
      <c r="BQ18" s="467"/>
      <c r="BR18" s="467"/>
      <c r="BS18" s="467"/>
      <c r="BT18" s="467"/>
      <c r="BU18" s="468"/>
      <c r="BV18" s="466">
        <v>
26752327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
157</v>
      </c>
      <c r="C19" s="529"/>
      <c r="D19" s="529"/>
      <c r="E19" s="530"/>
      <c r="F19" s="530"/>
      <c r="G19" s="530"/>
      <c r="H19" s="530"/>
      <c r="I19" s="530"/>
      <c r="J19" s="530"/>
      <c r="K19" s="530"/>
      <c r="L19" s="536">
        <v>
1330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158</v>
      </c>
      <c r="AZ19" s="447"/>
      <c r="BA19" s="447"/>
      <c r="BB19" s="447"/>
      <c r="BC19" s="447"/>
      <c r="BD19" s="447"/>
      <c r="BE19" s="447"/>
      <c r="BF19" s="447"/>
      <c r="BG19" s="447"/>
      <c r="BH19" s="447"/>
      <c r="BI19" s="447"/>
      <c r="BJ19" s="447"/>
      <c r="BK19" s="447"/>
      <c r="BL19" s="447"/>
      <c r="BM19" s="448"/>
      <c r="BN19" s="466">
        <v>
32549480</v>
      </c>
      <c r="BO19" s="467"/>
      <c r="BP19" s="467"/>
      <c r="BQ19" s="467"/>
      <c r="BR19" s="467"/>
      <c r="BS19" s="467"/>
      <c r="BT19" s="467"/>
      <c r="BU19" s="468"/>
      <c r="BV19" s="466">
        <v>
32226698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
159</v>
      </c>
      <c r="C20" s="529"/>
      <c r="D20" s="529"/>
      <c r="E20" s="530"/>
      <c r="F20" s="530"/>
      <c r="G20" s="530"/>
      <c r="H20" s="530"/>
      <c r="I20" s="530"/>
      <c r="J20" s="530"/>
      <c r="K20" s="530"/>
      <c r="L20" s="536">
        <v>
54371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
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
161</v>
      </c>
      <c r="C22" s="496"/>
      <c r="D22" s="497"/>
      <c r="E22" s="504" t="s">
        <v>
1</v>
      </c>
      <c r="F22" s="479"/>
      <c r="G22" s="479"/>
      <c r="H22" s="479"/>
      <c r="I22" s="479"/>
      <c r="J22" s="479"/>
      <c r="K22" s="480"/>
      <c r="L22" s="504" t="s">
        <v>
162</v>
      </c>
      <c r="M22" s="479"/>
      <c r="N22" s="479"/>
      <c r="O22" s="479"/>
      <c r="P22" s="480"/>
      <c r="Q22" s="489" t="s">
        <v>
163</v>
      </c>
      <c r="R22" s="490"/>
      <c r="S22" s="490"/>
      <c r="T22" s="490"/>
      <c r="U22" s="490"/>
      <c r="V22" s="505"/>
      <c r="W22" s="507" t="s">
        <v>
164</v>
      </c>
      <c r="X22" s="496"/>
      <c r="Y22" s="497"/>
      <c r="Z22" s="504" t="s">
        <v>
1</v>
      </c>
      <c r="AA22" s="479"/>
      <c r="AB22" s="479"/>
      <c r="AC22" s="479"/>
      <c r="AD22" s="479"/>
      <c r="AE22" s="479"/>
      <c r="AF22" s="479"/>
      <c r="AG22" s="480"/>
      <c r="AH22" s="478" t="s">
        <v>
165</v>
      </c>
      <c r="AI22" s="479"/>
      <c r="AJ22" s="479"/>
      <c r="AK22" s="479"/>
      <c r="AL22" s="480"/>
      <c r="AM22" s="478" t="s">
        <v>
166</v>
      </c>
      <c r="AN22" s="484"/>
      <c r="AO22" s="484"/>
      <c r="AP22" s="484"/>
      <c r="AQ22" s="484"/>
      <c r="AR22" s="485"/>
      <c r="AS22" s="489" t="s">
        <v>
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167</v>
      </c>
      <c r="AZ23" s="459"/>
      <c r="BA23" s="459"/>
      <c r="BB23" s="459"/>
      <c r="BC23" s="459"/>
      <c r="BD23" s="459"/>
      <c r="BE23" s="459"/>
      <c r="BF23" s="459"/>
      <c r="BG23" s="459"/>
      <c r="BH23" s="459"/>
      <c r="BI23" s="459"/>
      <c r="BJ23" s="459"/>
      <c r="BK23" s="459"/>
      <c r="BL23" s="459"/>
      <c r="BM23" s="460"/>
      <c r="BN23" s="466">
        <v>
33630061</v>
      </c>
      <c r="BO23" s="467"/>
      <c r="BP23" s="467"/>
      <c r="BQ23" s="467"/>
      <c r="BR23" s="467"/>
      <c r="BS23" s="467"/>
      <c r="BT23" s="467"/>
      <c r="BU23" s="468"/>
      <c r="BV23" s="466">
        <v>
34075079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
168</v>
      </c>
      <c r="F24" s="440"/>
      <c r="G24" s="440"/>
      <c r="H24" s="440"/>
      <c r="I24" s="440"/>
      <c r="J24" s="440"/>
      <c r="K24" s="441"/>
      <c r="L24" s="442">
        <v>
1</v>
      </c>
      <c r="M24" s="443"/>
      <c r="N24" s="443"/>
      <c r="O24" s="443"/>
      <c r="P24" s="444"/>
      <c r="Q24" s="442">
        <v>
10100</v>
      </c>
      <c r="R24" s="443"/>
      <c r="S24" s="443"/>
      <c r="T24" s="443"/>
      <c r="U24" s="443"/>
      <c r="V24" s="444"/>
      <c r="W24" s="508"/>
      <c r="X24" s="499"/>
      <c r="Y24" s="500"/>
      <c r="Z24" s="439" t="s">
        <v>
169</v>
      </c>
      <c r="AA24" s="440"/>
      <c r="AB24" s="440"/>
      <c r="AC24" s="440"/>
      <c r="AD24" s="440"/>
      <c r="AE24" s="440"/>
      <c r="AF24" s="440"/>
      <c r="AG24" s="441"/>
      <c r="AH24" s="442">
        <v>
632</v>
      </c>
      <c r="AI24" s="443"/>
      <c r="AJ24" s="443"/>
      <c r="AK24" s="443"/>
      <c r="AL24" s="444"/>
      <c r="AM24" s="442">
        <v>
2022400</v>
      </c>
      <c r="AN24" s="443"/>
      <c r="AO24" s="443"/>
      <c r="AP24" s="443"/>
      <c r="AQ24" s="443"/>
      <c r="AR24" s="444"/>
      <c r="AS24" s="442">
        <v>
3200</v>
      </c>
      <c r="AT24" s="443"/>
      <c r="AU24" s="443"/>
      <c r="AV24" s="443"/>
      <c r="AW24" s="443"/>
      <c r="AX24" s="445"/>
      <c r="AY24" s="433" t="s">
        <v>
170</v>
      </c>
      <c r="AZ24" s="434"/>
      <c r="BA24" s="434"/>
      <c r="BB24" s="434"/>
      <c r="BC24" s="434"/>
      <c r="BD24" s="434"/>
      <c r="BE24" s="434"/>
      <c r="BF24" s="434"/>
      <c r="BG24" s="434"/>
      <c r="BH24" s="434"/>
      <c r="BI24" s="434"/>
      <c r="BJ24" s="434"/>
      <c r="BK24" s="434"/>
      <c r="BL24" s="434"/>
      <c r="BM24" s="435"/>
      <c r="BN24" s="466">
        <v>
27064226</v>
      </c>
      <c r="BO24" s="467"/>
      <c r="BP24" s="467"/>
      <c r="BQ24" s="467"/>
      <c r="BR24" s="467"/>
      <c r="BS24" s="467"/>
      <c r="BT24" s="467"/>
      <c r="BU24" s="468"/>
      <c r="BV24" s="466">
        <v>
26780303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
171</v>
      </c>
      <c r="F25" s="440"/>
      <c r="G25" s="440"/>
      <c r="H25" s="440"/>
      <c r="I25" s="440"/>
      <c r="J25" s="440"/>
      <c r="K25" s="441"/>
      <c r="L25" s="442">
        <v>
1</v>
      </c>
      <c r="M25" s="443"/>
      <c r="N25" s="443"/>
      <c r="O25" s="443"/>
      <c r="P25" s="444"/>
      <c r="Q25" s="442">
        <v>
8800</v>
      </c>
      <c r="R25" s="443"/>
      <c r="S25" s="443"/>
      <c r="T25" s="443"/>
      <c r="U25" s="443"/>
      <c r="V25" s="444"/>
      <c r="W25" s="508"/>
      <c r="X25" s="499"/>
      <c r="Y25" s="500"/>
      <c r="Z25" s="439" t="s">
        <v>
172</v>
      </c>
      <c r="AA25" s="440"/>
      <c r="AB25" s="440"/>
      <c r="AC25" s="440"/>
      <c r="AD25" s="440"/>
      <c r="AE25" s="440"/>
      <c r="AF25" s="440"/>
      <c r="AG25" s="441"/>
      <c r="AH25" s="442" t="s">
        <v>
144</v>
      </c>
      <c r="AI25" s="443"/>
      <c r="AJ25" s="443"/>
      <c r="AK25" s="443"/>
      <c r="AL25" s="444"/>
      <c r="AM25" s="442" t="s">
        <v>
144</v>
      </c>
      <c r="AN25" s="443"/>
      <c r="AO25" s="443"/>
      <c r="AP25" s="443"/>
      <c r="AQ25" s="443"/>
      <c r="AR25" s="444"/>
      <c r="AS25" s="442" t="s">
        <v>
144</v>
      </c>
      <c r="AT25" s="443"/>
      <c r="AU25" s="443"/>
      <c r="AV25" s="443"/>
      <c r="AW25" s="443"/>
      <c r="AX25" s="445"/>
      <c r="AY25" s="458" t="s">
        <v>
173</v>
      </c>
      <c r="AZ25" s="459"/>
      <c r="BA25" s="459"/>
      <c r="BB25" s="459"/>
      <c r="BC25" s="459"/>
      <c r="BD25" s="459"/>
      <c r="BE25" s="459"/>
      <c r="BF25" s="459"/>
      <c r="BG25" s="459"/>
      <c r="BH25" s="459"/>
      <c r="BI25" s="459"/>
      <c r="BJ25" s="459"/>
      <c r="BK25" s="459"/>
      <c r="BL25" s="459"/>
      <c r="BM25" s="460"/>
      <c r="BN25" s="461">
        <v>
2084122</v>
      </c>
      <c r="BO25" s="462"/>
      <c r="BP25" s="462"/>
      <c r="BQ25" s="462"/>
      <c r="BR25" s="462"/>
      <c r="BS25" s="462"/>
      <c r="BT25" s="462"/>
      <c r="BU25" s="463"/>
      <c r="BV25" s="461">
        <v>
2032102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
174</v>
      </c>
      <c r="F26" s="440"/>
      <c r="G26" s="440"/>
      <c r="H26" s="440"/>
      <c r="I26" s="440"/>
      <c r="J26" s="440"/>
      <c r="K26" s="441"/>
      <c r="L26" s="442">
        <v>
1</v>
      </c>
      <c r="M26" s="443"/>
      <c r="N26" s="443"/>
      <c r="O26" s="443"/>
      <c r="P26" s="444"/>
      <c r="Q26" s="442">
        <v>
8050</v>
      </c>
      <c r="R26" s="443"/>
      <c r="S26" s="443"/>
      <c r="T26" s="443"/>
      <c r="U26" s="443"/>
      <c r="V26" s="444"/>
      <c r="W26" s="508"/>
      <c r="X26" s="499"/>
      <c r="Y26" s="500"/>
      <c r="Z26" s="439" t="s">
        <v>
175</v>
      </c>
      <c r="AA26" s="521"/>
      <c r="AB26" s="521"/>
      <c r="AC26" s="521"/>
      <c r="AD26" s="521"/>
      <c r="AE26" s="521"/>
      <c r="AF26" s="521"/>
      <c r="AG26" s="522"/>
      <c r="AH26" s="442">
        <v>
73</v>
      </c>
      <c r="AI26" s="443"/>
      <c r="AJ26" s="443"/>
      <c r="AK26" s="443"/>
      <c r="AL26" s="444"/>
      <c r="AM26" s="442">
        <v>
246959</v>
      </c>
      <c r="AN26" s="443"/>
      <c r="AO26" s="443"/>
      <c r="AP26" s="443"/>
      <c r="AQ26" s="443"/>
      <c r="AR26" s="444"/>
      <c r="AS26" s="442">
        <v>
3383</v>
      </c>
      <c r="AT26" s="443"/>
      <c r="AU26" s="443"/>
      <c r="AV26" s="443"/>
      <c r="AW26" s="443"/>
      <c r="AX26" s="445"/>
      <c r="AY26" s="475" t="s">
        <v>
176</v>
      </c>
      <c r="AZ26" s="476"/>
      <c r="BA26" s="476"/>
      <c r="BB26" s="476"/>
      <c r="BC26" s="476"/>
      <c r="BD26" s="476"/>
      <c r="BE26" s="476"/>
      <c r="BF26" s="476"/>
      <c r="BG26" s="476"/>
      <c r="BH26" s="476"/>
      <c r="BI26" s="476"/>
      <c r="BJ26" s="476"/>
      <c r="BK26" s="476"/>
      <c r="BL26" s="476"/>
      <c r="BM26" s="477"/>
      <c r="BN26" s="466">
        <v>
1210000</v>
      </c>
      <c r="BO26" s="467"/>
      <c r="BP26" s="467"/>
      <c r="BQ26" s="467"/>
      <c r="BR26" s="467"/>
      <c r="BS26" s="467"/>
      <c r="BT26" s="467"/>
      <c r="BU26" s="468"/>
      <c r="BV26" s="466">
        <v>
909000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
177</v>
      </c>
      <c r="F27" s="440"/>
      <c r="G27" s="440"/>
      <c r="H27" s="440"/>
      <c r="I27" s="440"/>
      <c r="J27" s="440"/>
      <c r="K27" s="441"/>
      <c r="L27" s="442">
        <v>
1</v>
      </c>
      <c r="M27" s="443"/>
      <c r="N27" s="443"/>
      <c r="O27" s="443"/>
      <c r="P27" s="444"/>
      <c r="Q27" s="442">
        <v>
6250</v>
      </c>
      <c r="R27" s="443"/>
      <c r="S27" s="443"/>
      <c r="T27" s="443"/>
      <c r="U27" s="443"/>
      <c r="V27" s="444"/>
      <c r="W27" s="508"/>
      <c r="X27" s="499"/>
      <c r="Y27" s="500"/>
      <c r="Z27" s="439" t="s">
        <v>
178</v>
      </c>
      <c r="AA27" s="440"/>
      <c r="AB27" s="440"/>
      <c r="AC27" s="440"/>
      <c r="AD27" s="440"/>
      <c r="AE27" s="440"/>
      <c r="AF27" s="440"/>
      <c r="AG27" s="441"/>
      <c r="AH27" s="442">
        <v>
2</v>
      </c>
      <c r="AI27" s="443"/>
      <c r="AJ27" s="443"/>
      <c r="AK27" s="443"/>
      <c r="AL27" s="444"/>
      <c r="AM27" s="442" t="s">
        <v>
179</v>
      </c>
      <c r="AN27" s="443"/>
      <c r="AO27" s="443"/>
      <c r="AP27" s="443"/>
      <c r="AQ27" s="443"/>
      <c r="AR27" s="444"/>
      <c r="AS27" s="442" t="s">
        <v>
179</v>
      </c>
      <c r="AT27" s="443"/>
      <c r="AU27" s="443"/>
      <c r="AV27" s="443"/>
      <c r="AW27" s="443"/>
      <c r="AX27" s="445"/>
      <c r="AY27" s="472" t="s">
        <v>
180</v>
      </c>
      <c r="AZ27" s="473"/>
      <c r="BA27" s="473"/>
      <c r="BB27" s="473"/>
      <c r="BC27" s="473"/>
      <c r="BD27" s="473"/>
      <c r="BE27" s="473"/>
      <c r="BF27" s="473"/>
      <c r="BG27" s="473"/>
      <c r="BH27" s="473"/>
      <c r="BI27" s="473"/>
      <c r="BJ27" s="473"/>
      <c r="BK27" s="473"/>
      <c r="BL27" s="473"/>
      <c r="BM27" s="474"/>
      <c r="BN27" s="469">
        <v>
200000</v>
      </c>
      <c r="BO27" s="470"/>
      <c r="BP27" s="470"/>
      <c r="BQ27" s="470"/>
      <c r="BR27" s="470"/>
      <c r="BS27" s="470"/>
      <c r="BT27" s="470"/>
      <c r="BU27" s="471"/>
      <c r="BV27" s="469">
        <v>
200000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
181</v>
      </c>
      <c r="F28" s="440"/>
      <c r="G28" s="440"/>
      <c r="H28" s="440"/>
      <c r="I28" s="440"/>
      <c r="J28" s="440"/>
      <c r="K28" s="441"/>
      <c r="L28" s="442">
        <v>
1</v>
      </c>
      <c r="M28" s="443"/>
      <c r="N28" s="443"/>
      <c r="O28" s="443"/>
      <c r="P28" s="444"/>
      <c r="Q28" s="442">
        <v>
5600</v>
      </c>
      <c r="R28" s="443"/>
      <c r="S28" s="443"/>
      <c r="T28" s="443"/>
      <c r="U28" s="443"/>
      <c r="V28" s="444"/>
      <c r="W28" s="508"/>
      <c r="X28" s="499"/>
      <c r="Y28" s="500"/>
      <c r="Z28" s="439" t="s">
        <v>
182</v>
      </c>
      <c r="AA28" s="440"/>
      <c r="AB28" s="440"/>
      <c r="AC28" s="440"/>
      <c r="AD28" s="440"/>
      <c r="AE28" s="440"/>
      <c r="AF28" s="440"/>
      <c r="AG28" s="441"/>
      <c r="AH28" s="442" t="s">
        <v>
136</v>
      </c>
      <c r="AI28" s="443"/>
      <c r="AJ28" s="443"/>
      <c r="AK28" s="443"/>
      <c r="AL28" s="444"/>
      <c r="AM28" s="442" t="s">
        <v>
144</v>
      </c>
      <c r="AN28" s="443"/>
      <c r="AO28" s="443"/>
      <c r="AP28" s="443"/>
      <c r="AQ28" s="443"/>
      <c r="AR28" s="444"/>
      <c r="AS28" s="442" t="s">
        <v>
144</v>
      </c>
      <c r="AT28" s="443"/>
      <c r="AU28" s="443"/>
      <c r="AV28" s="443"/>
      <c r="AW28" s="443"/>
      <c r="AX28" s="445"/>
      <c r="AY28" s="449" t="s">
        <v>
183</v>
      </c>
      <c r="AZ28" s="450"/>
      <c r="BA28" s="450"/>
      <c r="BB28" s="451"/>
      <c r="BC28" s="458" t="s">
        <v>
48</v>
      </c>
      <c r="BD28" s="459"/>
      <c r="BE28" s="459"/>
      <c r="BF28" s="459"/>
      <c r="BG28" s="459"/>
      <c r="BH28" s="459"/>
      <c r="BI28" s="459"/>
      <c r="BJ28" s="459"/>
      <c r="BK28" s="459"/>
      <c r="BL28" s="459"/>
      <c r="BM28" s="460"/>
      <c r="BN28" s="461">
        <v>
3548069</v>
      </c>
      <c r="BO28" s="462"/>
      <c r="BP28" s="462"/>
      <c r="BQ28" s="462"/>
      <c r="BR28" s="462"/>
      <c r="BS28" s="462"/>
      <c r="BT28" s="462"/>
      <c r="BU28" s="463"/>
      <c r="BV28" s="461">
        <v>
3678555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
184</v>
      </c>
      <c r="F29" s="440"/>
      <c r="G29" s="440"/>
      <c r="H29" s="440"/>
      <c r="I29" s="440"/>
      <c r="J29" s="440"/>
      <c r="K29" s="441"/>
      <c r="L29" s="442">
        <v>
22</v>
      </c>
      <c r="M29" s="443"/>
      <c r="N29" s="443"/>
      <c r="O29" s="443"/>
      <c r="P29" s="444"/>
      <c r="Q29" s="442">
        <v>
5300</v>
      </c>
      <c r="R29" s="443"/>
      <c r="S29" s="443"/>
      <c r="T29" s="443"/>
      <c r="U29" s="443"/>
      <c r="V29" s="444"/>
      <c r="W29" s="509"/>
      <c r="X29" s="510"/>
      <c r="Y29" s="511"/>
      <c r="Z29" s="439" t="s">
        <v>
185</v>
      </c>
      <c r="AA29" s="440"/>
      <c r="AB29" s="440"/>
      <c r="AC29" s="440"/>
      <c r="AD29" s="440"/>
      <c r="AE29" s="440"/>
      <c r="AF29" s="440"/>
      <c r="AG29" s="441"/>
      <c r="AH29" s="442">
        <v>
634</v>
      </c>
      <c r="AI29" s="443"/>
      <c r="AJ29" s="443"/>
      <c r="AK29" s="443"/>
      <c r="AL29" s="444"/>
      <c r="AM29" s="442">
        <v>
2031652</v>
      </c>
      <c r="AN29" s="443"/>
      <c r="AO29" s="443"/>
      <c r="AP29" s="443"/>
      <c r="AQ29" s="443"/>
      <c r="AR29" s="444"/>
      <c r="AS29" s="442">
        <v>
3204</v>
      </c>
      <c r="AT29" s="443"/>
      <c r="AU29" s="443"/>
      <c r="AV29" s="443"/>
      <c r="AW29" s="443"/>
      <c r="AX29" s="445"/>
      <c r="AY29" s="452"/>
      <c r="AZ29" s="453"/>
      <c r="BA29" s="453"/>
      <c r="BB29" s="454"/>
      <c r="BC29" s="446" t="s">
        <v>
186</v>
      </c>
      <c r="BD29" s="447"/>
      <c r="BE29" s="447"/>
      <c r="BF29" s="447"/>
      <c r="BG29" s="447"/>
      <c r="BH29" s="447"/>
      <c r="BI29" s="447"/>
      <c r="BJ29" s="447"/>
      <c r="BK29" s="447"/>
      <c r="BL29" s="447"/>
      <c r="BM29" s="448"/>
      <c r="BN29" s="466" t="s">
        <v>
144</v>
      </c>
      <c r="BO29" s="467"/>
      <c r="BP29" s="467"/>
      <c r="BQ29" s="467"/>
      <c r="BR29" s="467"/>
      <c r="BS29" s="467"/>
      <c r="BT29" s="467"/>
      <c r="BU29" s="468"/>
      <c r="BV29" s="466" t="s">
        <v>
144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187</v>
      </c>
      <c r="X30" s="519"/>
      <c r="Y30" s="519"/>
      <c r="Z30" s="519"/>
      <c r="AA30" s="519"/>
      <c r="AB30" s="519"/>
      <c r="AC30" s="519"/>
      <c r="AD30" s="519"/>
      <c r="AE30" s="519"/>
      <c r="AF30" s="519"/>
      <c r="AG30" s="520"/>
      <c r="AH30" s="430">
        <v>
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3223471</v>
      </c>
      <c r="BO30" s="470"/>
      <c r="BP30" s="470"/>
      <c r="BQ30" s="470"/>
      <c r="BR30" s="470"/>
      <c r="BS30" s="470"/>
      <c r="BT30" s="470"/>
      <c r="BU30" s="471"/>
      <c r="BV30" s="469">
        <v>
3189532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188</v>
      </c>
      <c r="D32" s="214"/>
      <c r="E32" s="214"/>
      <c r="F32" s="211"/>
      <c r="G32" s="211"/>
      <c r="H32" s="211"/>
      <c r="I32" s="211"/>
      <c r="J32" s="211"/>
      <c r="K32" s="211"/>
      <c r="L32" s="211"/>
      <c r="M32" s="211"/>
      <c r="N32" s="211"/>
      <c r="O32" s="211"/>
      <c r="P32" s="211"/>
      <c r="Q32" s="211"/>
      <c r="R32" s="211"/>
      <c r="S32" s="211"/>
      <c r="T32" s="211"/>
      <c r="U32" s="211" t="s">
        <v>
189</v>
      </c>
      <c r="V32" s="211"/>
      <c r="W32" s="211"/>
      <c r="X32" s="211"/>
      <c r="Y32" s="211"/>
      <c r="Z32" s="211"/>
      <c r="AA32" s="211"/>
      <c r="AB32" s="211"/>
      <c r="AC32" s="211"/>
      <c r="AD32" s="211"/>
      <c r="AE32" s="211"/>
      <c r="AF32" s="211"/>
      <c r="AG32" s="211"/>
      <c r="AH32" s="211"/>
      <c r="AI32" s="211"/>
      <c r="AJ32" s="211"/>
      <c r="AK32" s="211"/>
      <c r="AL32" s="211"/>
      <c r="AM32" s="215" t="s">
        <v>
190</v>
      </c>
      <c r="AN32" s="211"/>
      <c r="AO32" s="211"/>
      <c r="AP32" s="211"/>
      <c r="AQ32" s="211"/>
      <c r="AR32" s="211"/>
      <c r="AS32" s="215"/>
      <c r="AT32" s="215"/>
      <c r="AU32" s="215"/>
      <c r="AV32" s="215"/>
      <c r="AW32" s="215"/>
      <c r="AX32" s="215"/>
      <c r="AY32" s="215"/>
      <c r="AZ32" s="215"/>
      <c r="BA32" s="215"/>
      <c r="BB32" s="211"/>
      <c r="BC32" s="215"/>
      <c r="BD32" s="211"/>
      <c r="BE32" s="215" t="s">
        <v>
191</v>
      </c>
      <c r="BF32" s="211"/>
      <c r="BG32" s="211"/>
      <c r="BH32" s="211"/>
      <c r="BI32" s="211"/>
      <c r="BJ32" s="215"/>
      <c r="BK32" s="215"/>
      <c r="BL32" s="215"/>
      <c r="BM32" s="215"/>
      <c r="BN32" s="215"/>
      <c r="BO32" s="215"/>
      <c r="BP32" s="215"/>
      <c r="BQ32" s="215"/>
      <c r="BR32" s="211"/>
      <c r="BS32" s="211"/>
      <c r="BT32" s="211"/>
      <c r="BU32" s="211"/>
      <c r="BV32" s="211"/>
      <c r="BW32" s="211" t="s">
        <v>
192</v>
      </c>
      <c r="BX32" s="211"/>
      <c r="BY32" s="211"/>
      <c r="BZ32" s="211"/>
      <c r="CA32" s="211"/>
      <c r="CB32" s="215"/>
      <c r="CC32" s="215"/>
      <c r="CD32" s="215"/>
      <c r="CE32" s="215"/>
      <c r="CF32" s="215"/>
      <c r="CG32" s="215"/>
      <c r="CH32" s="215"/>
      <c r="CI32" s="215"/>
      <c r="CJ32" s="215"/>
      <c r="CK32" s="215"/>
      <c r="CL32" s="215"/>
      <c r="CM32" s="215"/>
      <c r="CN32" s="215"/>
      <c r="CO32" s="215" t="s">
        <v>
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
194</v>
      </c>
      <c r="D33" s="429"/>
      <c r="E33" s="428" t="s">
        <v>
195</v>
      </c>
      <c r="F33" s="428"/>
      <c r="G33" s="428"/>
      <c r="H33" s="428"/>
      <c r="I33" s="428"/>
      <c r="J33" s="428"/>
      <c r="K33" s="428"/>
      <c r="L33" s="428"/>
      <c r="M33" s="428"/>
      <c r="N33" s="428"/>
      <c r="O33" s="428"/>
      <c r="P33" s="428"/>
      <c r="Q33" s="428"/>
      <c r="R33" s="428"/>
      <c r="S33" s="428"/>
      <c r="T33" s="216"/>
      <c r="U33" s="429" t="s">
        <v>
194</v>
      </c>
      <c r="V33" s="429"/>
      <c r="W33" s="428" t="s">
        <v>
195</v>
      </c>
      <c r="X33" s="428"/>
      <c r="Y33" s="428"/>
      <c r="Z33" s="428"/>
      <c r="AA33" s="428"/>
      <c r="AB33" s="428"/>
      <c r="AC33" s="428"/>
      <c r="AD33" s="428"/>
      <c r="AE33" s="428"/>
      <c r="AF33" s="428"/>
      <c r="AG33" s="428"/>
      <c r="AH33" s="428"/>
      <c r="AI33" s="428"/>
      <c r="AJ33" s="428"/>
      <c r="AK33" s="428"/>
      <c r="AL33" s="216"/>
      <c r="AM33" s="429" t="s">
        <v>
194</v>
      </c>
      <c r="AN33" s="429"/>
      <c r="AO33" s="428" t="s">
        <v>
196</v>
      </c>
      <c r="AP33" s="428"/>
      <c r="AQ33" s="428"/>
      <c r="AR33" s="428"/>
      <c r="AS33" s="428"/>
      <c r="AT33" s="428"/>
      <c r="AU33" s="428"/>
      <c r="AV33" s="428"/>
      <c r="AW33" s="428"/>
      <c r="AX33" s="428"/>
      <c r="AY33" s="428"/>
      <c r="AZ33" s="428"/>
      <c r="BA33" s="428"/>
      <c r="BB33" s="428"/>
      <c r="BC33" s="428"/>
      <c r="BD33" s="217"/>
      <c r="BE33" s="428" t="s">
        <v>
197</v>
      </c>
      <c r="BF33" s="428"/>
      <c r="BG33" s="428" t="s">
        <v>
198</v>
      </c>
      <c r="BH33" s="428"/>
      <c r="BI33" s="428"/>
      <c r="BJ33" s="428"/>
      <c r="BK33" s="428"/>
      <c r="BL33" s="428"/>
      <c r="BM33" s="428"/>
      <c r="BN33" s="428"/>
      <c r="BO33" s="428"/>
      <c r="BP33" s="428"/>
      <c r="BQ33" s="428"/>
      <c r="BR33" s="428"/>
      <c r="BS33" s="428"/>
      <c r="BT33" s="428"/>
      <c r="BU33" s="428"/>
      <c r="BV33" s="217"/>
      <c r="BW33" s="429" t="s">
        <v>
197</v>
      </c>
      <c r="BX33" s="429"/>
      <c r="BY33" s="428" t="s">
        <v>
199</v>
      </c>
      <c r="BZ33" s="428"/>
      <c r="CA33" s="428"/>
      <c r="CB33" s="428"/>
      <c r="CC33" s="428"/>
      <c r="CD33" s="428"/>
      <c r="CE33" s="428"/>
      <c r="CF33" s="428"/>
      <c r="CG33" s="428"/>
      <c r="CH33" s="428"/>
      <c r="CI33" s="428"/>
      <c r="CJ33" s="428"/>
      <c r="CK33" s="428"/>
      <c r="CL33" s="428"/>
      <c r="CM33" s="428"/>
      <c r="CN33" s="216"/>
      <c r="CO33" s="429" t="s">
        <v>
194</v>
      </c>
      <c r="CP33" s="429"/>
      <c r="CQ33" s="428" t="s">
        <v>
200</v>
      </c>
      <c r="CR33" s="428"/>
      <c r="CS33" s="428"/>
      <c r="CT33" s="428"/>
      <c r="CU33" s="428"/>
      <c r="CV33" s="428"/>
      <c r="CW33" s="428"/>
      <c r="CX33" s="428"/>
      <c r="CY33" s="428"/>
      <c r="CZ33" s="428"/>
      <c r="DA33" s="428"/>
      <c r="DB33" s="428"/>
      <c r="DC33" s="428"/>
      <c r="DD33" s="428"/>
      <c r="DE33" s="428"/>
      <c r="DF33" s="216"/>
      <c r="DG33" s="427" t="s">
        <v>
201</v>
      </c>
      <c r="DH33" s="427"/>
      <c r="DI33" s="218"/>
      <c r="DJ33" s="186"/>
      <c r="DK33" s="186"/>
      <c r="DL33" s="186"/>
      <c r="DM33" s="186"/>
      <c r="DN33" s="186"/>
      <c r="DO33" s="186"/>
    </row>
    <row r="34" spans="1:119" ht="32.25" customHeight="1" x14ac:dyDescent="0.15">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v>
      </c>
      <c r="X34" s="424"/>
      <c r="Y34" s="424"/>
      <c r="Z34" s="424"/>
      <c r="AA34" s="424"/>
      <c r="AB34" s="424"/>
      <c r="AC34" s="424"/>
      <c r="AD34" s="424"/>
      <c r="AE34" s="424"/>
      <c r="AF34" s="424"/>
      <c r="AG34" s="424"/>
      <c r="AH34" s="424"/>
      <c r="AI34" s="424"/>
      <c r="AJ34" s="424"/>
      <c r="AK34" s="424"/>
      <c r="AL34" s="214"/>
      <c r="AM34" s="425">
        <f>
IF(AO34="","",MAX(C34:D43,U34:V43)+1)</f>
        <v>
5</v>
      </c>
      <c r="AN34" s="425"/>
      <c r="AO34" s="424" t="str">
        <f>
IF('各会計、関係団体の財政状況及び健全化判断比率'!B31="","",'各会計、関係団体の財政状況及び健全化判断比率'!B31)</f>
        <v>
病院事業会計</v>
      </c>
      <c r="AP34" s="424"/>
      <c r="AQ34" s="424"/>
      <c r="AR34" s="424"/>
      <c r="AS34" s="424"/>
      <c r="AT34" s="424"/>
      <c r="AU34" s="424"/>
      <c r="AV34" s="424"/>
      <c r="AW34" s="424"/>
      <c r="AX34" s="424"/>
      <c r="AY34" s="424"/>
      <c r="AZ34" s="424"/>
      <c r="BA34" s="424"/>
      <c r="BB34" s="424"/>
      <c r="BC34" s="424"/>
      <c r="BD34" s="214"/>
      <c r="BE34" s="425">
        <f>
IF(BG34="","",MAX(C34:D43,U34:V43,AM34:AN43)+1)</f>
        <v>
7</v>
      </c>
      <c r="BF34" s="425"/>
      <c r="BG34" s="424" t="str">
        <f>
IF('各会計、関係団体の財政状況及び健全化判断比率'!B33="","",'各会計、関係団体の財政状況及び健全化判断比率'!B33)</f>
        <v>
下水道事業特別会計</v>
      </c>
      <c r="BH34" s="424"/>
      <c r="BI34" s="424"/>
      <c r="BJ34" s="424"/>
      <c r="BK34" s="424"/>
      <c r="BL34" s="424"/>
      <c r="BM34" s="424"/>
      <c r="BN34" s="424"/>
      <c r="BO34" s="424"/>
      <c r="BP34" s="424"/>
      <c r="BQ34" s="424"/>
      <c r="BR34" s="424"/>
      <c r="BS34" s="424"/>
      <c r="BT34" s="424"/>
      <c r="BU34" s="424"/>
      <c r="BV34" s="214"/>
      <c r="BW34" s="425">
        <f>
IF(BY34="","",MAX(C34:D43,U34:V43,AM34:AN43,BE34:BF43)+1)</f>
        <v>
8</v>
      </c>
      <c r="BX34" s="425"/>
      <c r="BY34" s="424" t="str">
        <f>
IF('各会計、関係団体の財政状況及び健全化判断比率'!B68="","",'各会計、関係団体の財政状況及び健全化判断比率'!B68)</f>
        <v>
西多摩衛生組合</v>
      </c>
      <c r="BZ34" s="424"/>
      <c r="CA34" s="424"/>
      <c r="CB34" s="424"/>
      <c r="CC34" s="424"/>
      <c r="CD34" s="424"/>
      <c r="CE34" s="424"/>
      <c r="CF34" s="424"/>
      <c r="CG34" s="424"/>
      <c r="CH34" s="424"/>
      <c r="CI34" s="424"/>
      <c r="CJ34" s="424"/>
      <c r="CK34" s="424"/>
      <c r="CL34" s="424"/>
      <c r="CM34" s="424"/>
      <c r="CN34" s="214"/>
      <c r="CO34" s="425">
        <f>
IF(CQ34="","",MAX(C34:D43,U34:V43,AM34:AN43,BE34:BF43,BW34:BX43)+1)</f>
        <v>
16</v>
      </c>
      <c r="CP34" s="425"/>
      <c r="CQ34" s="424" t="str">
        <f>
IF('各会計、関係団体の財政状況及び健全化判断比率'!BS7="","",'各会計、関係団体の財政状況及び健全化判断比率'!BS7)</f>
        <v>
まちつくり青梅</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介護保険事業</v>
      </c>
      <c r="X35" s="424"/>
      <c r="Y35" s="424"/>
      <c r="Z35" s="424"/>
      <c r="AA35" s="424"/>
      <c r="AB35" s="424"/>
      <c r="AC35" s="424"/>
      <c r="AD35" s="424"/>
      <c r="AE35" s="424"/>
      <c r="AF35" s="424"/>
      <c r="AG35" s="424"/>
      <c r="AH35" s="424"/>
      <c r="AI35" s="424"/>
      <c r="AJ35" s="424"/>
      <c r="AK35" s="424"/>
      <c r="AL35" s="214"/>
      <c r="AM35" s="425">
        <f t="shared" ref="AM35:AM43" si="0">
IF(AO35="","",AM34+1)</f>
        <v>
6</v>
      </c>
      <c r="AN35" s="425"/>
      <c r="AO35" s="424" t="str">
        <f>
IF('各会計、関係団体の財政状況及び健全化判断比率'!B32="","",'各会計、関係団体の財政状況及び健全化判断比率'!B32)</f>
        <v>
モーターボート競走事業会計</v>
      </c>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9</v>
      </c>
      <c r="BX35" s="425"/>
      <c r="BY35" s="424" t="str">
        <f>
IF('各会計、関係団体の財政状況及び健全化判断比率'!B69="","",'各会計、関係団体の財政状況及び健全化判断比率'!B69)</f>
        <v>
東京たま広域資源循環組合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後期高齢者医療事業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10</v>
      </c>
      <c r="BX36" s="425"/>
      <c r="BY36" s="424" t="str">
        <f>
IF('各会計、関係団体の財政状況及び健全化判断比率'!B70="","",'各会計、関係団体の財政状況及び健全化判断比率'!B70)</f>
        <v>
東京都十一市競輪事業組合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11</v>
      </c>
      <c r="BX37" s="425"/>
      <c r="BY37" s="424" t="str">
        <f>
IF('各会計、関係団体の財政状況及び健全化判断比率'!B71="","",'各会計、関係団体の財政状況及び健全化判断比率'!B71)</f>
        <v>
東京市町村総合事務組合（一般会計）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12</v>
      </c>
      <c r="BX38" s="425"/>
      <c r="BY38" s="424" t="str">
        <f>
IF('各会計、関係団体の財政状況及び健全化判断比率'!B72="","",'各会計、関係団体の財政状況及び健全化判断比率'!B72)</f>
        <v>
東京市町村総合事務組合（交通災害共済事業特別会計）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13</v>
      </c>
      <c r="BX39" s="425"/>
      <c r="BY39" s="424" t="str">
        <f>
IF('各会計、関係団体の財政状況及び健全化判断比率'!B73="","",'各会計、関係団体の財政状況及び健全化判断比率'!B73)</f>
        <v>
青梅、羽村地区工業用水企業団</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14</v>
      </c>
      <c r="BX40" s="425"/>
      <c r="BY40" s="424" t="str">
        <f>
IF('各会計、関係団体の財政状況及び健全化判断比率'!B74="","",'各会計、関係団体の財政状況及び健全化判断比率'!B74)</f>
        <v>
東京都後期高齢者医療広域連合（一般会計）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
15</v>
      </c>
      <c r="BX41" s="425"/>
      <c r="BY41" s="424" t="str">
        <f>
IF('各会計、関係団体の財政状況及び健全化判断比率'!B75="","",'各会計、関係団体の財政状況及び健全化判断比率'!B75)</f>
        <v>
東京都後期高齢者医療広域連合（後期高齢者医療特別会計）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202</v>
      </c>
      <c r="C46" s="186"/>
      <c r="D46" s="186"/>
      <c r="E46" s="186" t="s">
        <v>
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206</v>
      </c>
    </row>
    <row r="50" spans="5:5" x14ac:dyDescent="0.15">
      <c r="E50" s="188" t="s">
        <v>
207</v>
      </c>
    </row>
    <row r="51" spans="5:5" x14ac:dyDescent="0.15">
      <c r="E51" s="188" t="s">
        <v>
208</v>
      </c>
    </row>
    <row r="52" spans="5:5" x14ac:dyDescent="0.15">
      <c r="E52" s="188" t="s">
        <v>
209</v>
      </c>
    </row>
    <row r="53" spans="5:5" x14ac:dyDescent="0.15"/>
    <row r="54" spans="5:5" x14ac:dyDescent="0.15"/>
    <row r="55" spans="5:5" x14ac:dyDescent="0.15"/>
    <row r="56" spans="5:5" x14ac:dyDescent="0.15"/>
  </sheetData>
  <sheetProtection algorithmName="SHA-512" hashValue="VUpDu+GvyceslSyHajjfBHCr2QmlleqOwvTH6zZOQkVKmFhBTPHExfUAW2UYu4jxVmO47ab2Ebc7WJCCSPMZig==" saltValue="XAYtQZYSb96NxeB5pD9K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553</v>
      </c>
      <c r="G33" s="29" t="s">
        <v>
554</v>
      </c>
      <c r="H33" s="29" t="s">
        <v>
555</v>
      </c>
      <c r="I33" s="29" t="s">
        <v>
556</v>
      </c>
      <c r="J33" s="30" t="s">
        <v>
557</v>
      </c>
      <c r="K33" s="22"/>
      <c r="L33" s="22"/>
      <c r="M33" s="22"/>
      <c r="N33" s="22"/>
      <c r="O33" s="22"/>
      <c r="P33" s="22"/>
    </row>
    <row r="34" spans="1:16" ht="39" customHeight="1" x14ac:dyDescent="0.15">
      <c r="A34" s="22"/>
      <c r="B34" s="31"/>
      <c r="C34" s="1249" t="s">
        <v>
562</v>
      </c>
      <c r="D34" s="1249"/>
      <c r="E34" s="1250"/>
      <c r="F34" s="32">
        <v>
25.68</v>
      </c>
      <c r="G34" s="33">
        <v>
26.79</v>
      </c>
      <c r="H34" s="33">
        <v>
25.18</v>
      </c>
      <c r="I34" s="33">
        <v>
25.56</v>
      </c>
      <c r="J34" s="34">
        <v>
23.29</v>
      </c>
      <c r="K34" s="22"/>
      <c r="L34" s="22"/>
      <c r="M34" s="22"/>
      <c r="N34" s="22"/>
      <c r="O34" s="22"/>
      <c r="P34" s="22"/>
    </row>
    <row r="35" spans="1:16" ht="39" customHeight="1" x14ac:dyDescent="0.15">
      <c r="A35" s="22"/>
      <c r="B35" s="35"/>
      <c r="C35" s="1243" t="s">
        <v>
563</v>
      </c>
      <c r="D35" s="1244"/>
      <c r="E35" s="1245"/>
      <c r="F35" s="36" t="s">
        <v>
512</v>
      </c>
      <c r="G35" s="37">
        <v>
10.17</v>
      </c>
      <c r="H35" s="37">
        <v>
10.55</v>
      </c>
      <c r="I35" s="37">
        <v>
8.5299999999999994</v>
      </c>
      <c r="J35" s="38">
        <v>
18.02</v>
      </c>
      <c r="K35" s="22"/>
      <c r="L35" s="22"/>
      <c r="M35" s="22"/>
      <c r="N35" s="22"/>
      <c r="O35" s="22"/>
      <c r="P35" s="22"/>
    </row>
    <row r="36" spans="1:16" ht="39" customHeight="1" x14ac:dyDescent="0.15">
      <c r="A36" s="22"/>
      <c r="B36" s="35"/>
      <c r="C36" s="1243" t="s">
        <v>
564</v>
      </c>
      <c r="D36" s="1244"/>
      <c r="E36" s="1245"/>
      <c r="F36" s="36">
        <v>
2.76</v>
      </c>
      <c r="G36" s="37">
        <v>
3.01</v>
      </c>
      <c r="H36" s="37">
        <v>
5.77</v>
      </c>
      <c r="I36" s="37">
        <v>
3.15</v>
      </c>
      <c r="J36" s="38">
        <v>
2.7</v>
      </c>
      <c r="K36" s="22"/>
      <c r="L36" s="22"/>
      <c r="M36" s="22"/>
      <c r="N36" s="22"/>
      <c r="O36" s="22"/>
      <c r="P36" s="22"/>
    </row>
    <row r="37" spans="1:16" ht="39" customHeight="1" x14ac:dyDescent="0.15">
      <c r="A37" s="22"/>
      <c r="B37" s="35"/>
      <c r="C37" s="1243" t="s">
        <v>
565</v>
      </c>
      <c r="D37" s="1244"/>
      <c r="E37" s="1245"/>
      <c r="F37" s="36">
        <v>
0</v>
      </c>
      <c r="G37" s="37">
        <v>
0</v>
      </c>
      <c r="H37" s="37">
        <v>
0</v>
      </c>
      <c r="I37" s="37">
        <v>
0</v>
      </c>
      <c r="J37" s="38">
        <v>
0.57999999999999996</v>
      </c>
      <c r="K37" s="22"/>
      <c r="L37" s="22"/>
      <c r="M37" s="22"/>
      <c r="N37" s="22"/>
      <c r="O37" s="22"/>
      <c r="P37" s="22"/>
    </row>
    <row r="38" spans="1:16" ht="39" customHeight="1" x14ac:dyDescent="0.15">
      <c r="A38" s="22"/>
      <c r="B38" s="35"/>
      <c r="C38" s="1243" t="s">
        <v>
566</v>
      </c>
      <c r="D38" s="1244"/>
      <c r="E38" s="1245"/>
      <c r="F38" s="36">
        <v>
0.41</v>
      </c>
      <c r="G38" s="37">
        <v>
0.41</v>
      </c>
      <c r="H38" s="37">
        <v>
0.87</v>
      </c>
      <c r="I38" s="37">
        <v>
0.22</v>
      </c>
      <c r="J38" s="38">
        <v>
0.56000000000000005</v>
      </c>
      <c r="K38" s="22"/>
      <c r="L38" s="22"/>
      <c r="M38" s="22"/>
      <c r="N38" s="22"/>
      <c r="O38" s="22"/>
      <c r="P38" s="22"/>
    </row>
    <row r="39" spans="1:16" ht="39" customHeight="1" x14ac:dyDescent="0.15">
      <c r="A39" s="22"/>
      <c r="B39" s="35"/>
      <c r="C39" s="1243" t="s">
        <v>
567</v>
      </c>
      <c r="D39" s="1244"/>
      <c r="E39" s="1245"/>
      <c r="F39" s="36">
        <v>
0.2</v>
      </c>
      <c r="G39" s="37">
        <v>
0.37</v>
      </c>
      <c r="H39" s="37">
        <v>
0.39</v>
      </c>
      <c r="I39" s="37">
        <v>
0.31</v>
      </c>
      <c r="J39" s="38">
        <v>
0.16</v>
      </c>
      <c r="K39" s="22"/>
      <c r="L39" s="22"/>
      <c r="M39" s="22"/>
      <c r="N39" s="22"/>
      <c r="O39" s="22"/>
      <c r="P39" s="22"/>
    </row>
    <row r="40" spans="1:16" ht="39" customHeight="1" x14ac:dyDescent="0.15">
      <c r="A40" s="22"/>
      <c r="B40" s="35"/>
      <c r="C40" s="1243" t="s">
        <v>
568</v>
      </c>
      <c r="D40" s="1244"/>
      <c r="E40" s="1245"/>
      <c r="F40" s="36">
        <v>
0</v>
      </c>
      <c r="G40" s="37">
        <v>
0</v>
      </c>
      <c r="H40" s="37">
        <v>
0.02</v>
      </c>
      <c r="I40" s="37">
        <v>
0.02</v>
      </c>
      <c r="J40" s="38">
        <v>
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
569</v>
      </c>
      <c r="D42" s="1244"/>
      <c r="E42" s="1245"/>
      <c r="F42" s="36" t="s">
        <v>
512</v>
      </c>
      <c r="G42" s="37" t="s">
        <v>
512</v>
      </c>
      <c r="H42" s="37" t="s">
        <v>
512</v>
      </c>
      <c r="I42" s="37" t="s">
        <v>
512</v>
      </c>
      <c r="J42" s="38" t="s">
        <v>
512</v>
      </c>
      <c r="K42" s="22"/>
      <c r="L42" s="22"/>
      <c r="M42" s="22"/>
      <c r="N42" s="22"/>
      <c r="O42" s="22"/>
      <c r="P42" s="22"/>
    </row>
    <row r="43" spans="1:16" ht="39" customHeight="1" thickBot="1" x14ac:dyDescent="0.2">
      <c r="A43" s="22"/>
      <c r="B43" s="40"/>
      <c r="C43" s="1246" t="s">
        <v>
570</v>
      </c>
      <c r="D43" s="1247"/>
      <c r="E43" s="1248"/>
      <c r="F43" s="41">
        <v>
3.94</v>
      </c>
      <c r="G43" s="42" t="s">
        <v>
512</v>
      </c>
      <c r="H43" s="42" t="s">
        <v>
512</v>
      </c>
      <c r="I43" s="42" t="s">
        <v>
512</v>
      </c>
      <c r="J43" s="43" t="s">
        <v>
512</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1uOvdUg5t//DzrFmqps2FScdN44ZeRLaAQ6WqndAOcN4PVTFHzAB9XvEx3B1JQDOGhVUZ9zM3wQeW/B2iUE2g==" saltValue="n7S7mFCSAYF5t7ObfKVi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553</v>
      </c>
      <c r="L44" s="56" t="s">
        <v>
554</v>
      </c>
      <c r="M44" s="56" t="s">
        <v>
555</v>
      </c>
      <c r="N44" s="56" t="s">
        <v>
556</v>
      </c>
      <c r="O44" s="57" t="s">
        <v>
557</v>
      </c>
      <c r="P44" s="48"/>
      <c r="Q44" s="48"/>
      <c r="R44" s="48"/>
      <c r="S44" s="48"/>
      <c r="T44" s="48"/>
      <c r="U44" s="48"/>
    </row>
    <row r="45" spans="1:21" ht="30.75" customHeight="1" x14ac:dyDescent="0.15">
      <c r="A45" s="48"/>
      <c r="B45" s="1269" t="s">
        <v>
11</v>
      </c>
      <c r="C45" s="1270"/>
      <c r="D45" s="58"/>
      <c r="E45" s="1275" t="s">
        <v>
12</v>
      </c>
      <c r="F45" s="1275"/>
      <c r="G45" s="1275"/>
      <c r="H45" s="1275"/>
      <c r="I45" s="1275"/>
      <c r="J45" s="1276"/>
      <c r="K45" s="59">
        <v>
2920</v>
      </c>
      <c r="L45" s="60">
        <v>
3060</v>
      </c>
      <c r="M45" s="60">
        <v>
3172</v>
      </c>
      <c r="N45" s="60">
        <v>
3219</v>
      </c>
      <c r="O45" s="61">
        <v>
3058</v>
      </c>
      <c r="P45" s="48"/>
      <c r="Q45" s="48"/>
      <c r="R45" s="48"/>
      <c r="S45" s="48"/>
      <c r="T45" s="48"/>
      <c r="U45" s="48"/>
    </row>
    <row r="46" spans="1:21" ht="30.75" customHeight="1" x14ac:dyDescent="0.15">
      <c r="A46" s="48"/>
      <c r="B46" s="1271"/>
      <c r="C46" s="1272"/>
      <c r="D46" s="62"/>
      <c r="E46" s="1253" t="s">
        <v>
13</v>
      </c>
      <c r="F46" s="1253"/>
      <c r="G46" s="1253"/>
      <c r="H46" s="1253"/>
      <c r="I46" s="1253"/>
      <c r="J46" s="1254"/>
      <c r="K46" s="63" t="s">
        <v>
512</v>
      </c>
      <c r="L46" s="64" t="s">
        <v>
512</v>
      </c>
      <c r="M46" s="64" t="s">
        <v>
512</v>
      </c>
      <c r="N46" s="64" t="s">
        <v>
512</v>
      </c>
      <c r="O46" s="65" t="s">
        <v>
512</v>
      </c>
      <c r="P46" s="48"/>
      <c r="Q46" s="48"/>
      <c r="R46" s="48"/>
      <c r="S46" s="48"/>
      <c r="T46" s="48"/>
      <c r="U46" s="48"/>
    </row>
    <row r="47" spans="1:21" ht="30.75" customHeight="1" x14ac:dyDescent="0.15">
      <c r="A47" s="48"/>
      <c r="B47" s="1271"/>
      <c r="C47" s="1272"/>
      <c r="D47" s="62"/>
      <c r="E47" s="1253" t="s">
        <v>
14</v>
      </c>
      <c r="F47" s="1253"/>
      <c r="G47" s="1253"/>
      <c r="H47" s="1253"/>
      <c r="I47" s="1253"/>
      <c r="J47" s="1254"/>
      <c r="K47" s="63" t="s">
        <v>
512</v>
      </c>
      <c r="L47" s="64" t="s">
        <v>
512</v>
      </c>
      <c r="M47" s="64" t="s">
        <v>
512</v>
      </c>
      <c r="N47" s="64" t="s">
        <v>
512</v>
      </c>
      <c r="O47" s="65" t="s">
        <v>
512</v>
      </c>
      <c r="P47" s="48"/>
      <c r="Q47" s="48"/>
      <c r="R47" s="48"/>
      <c r="S47" s="48"/>
      <c r="T47" s="48"/>
      <c r="U47" s="48"/>
    </row>
    <row r="48" spans="1:21" ht="30.75" customHeight="1" x14ac:dyDescent="0.15">
      <c r="A48" s="48"/>
      <c r="B48" s="1271"/>
      <c r="C48" s="1272"/>
      <c r="D48" s="62"/>
      <c r="E48" s="1253" t="s">
        <v>
15</v>
      </c>
      <c r="F48" s="1253"/>
      <c r="G48" s="1253"/>
      <c r="H48" s="1253"/>
      <c r="I48" s="1253"/>
      <c r="J48" s="1254"/>
      <c r="K48" s="63">
        <v>
1454</v>
      </c>
      <c r="L48" s="64">
        <v>
1492</v>
      </c>
      <c r="M48" s="64">
        <v>
1461</v>
      </c>
      <c r="N48" s="64">
        <v>
1399</v>
      </c>
      <c r="O48" s="65">
        <v>
1422</v>
      </c>
      <c r="P48" s="48"/>
      <c r="Q48" s="48"/>
      <c r="R48" s="48"/>
      <c r="S48" s="48"/>
      <c r="T48" s="48"/>
      <c r="U48" s="48"/>
    </row>
    <row r="49" spans="1:21" ht="30.75" customHeight="1" x14ac:dyDescent="0.15">
      <c r="A49" s="48"/>
      <c r="B49" s="1271"/>
      <c r="C49" s="1272"/>
      <c r="D49" s="62"/>
      <c r="E49" s="1253" t="s">
        <v>
16</v>
      </c>
      <c r="F49" s="1253"/>
      <c r="G49" s="1253"/>
      <c r="H49" s="1253"/>
      <c r="I49" s="1253"/>
      <c r="J49" s="1254"/>
      <c r="K49" s="63">
        <v>
110</v>
      </c>
      <c r="L49" s="64">
        <v>
114</v>
      </c>
      <c r="M49" s="64">
        <v>
121</v>
      </c>
      <c r="N49" s="64">
        <v>
115</v>
      </c>
      <c r="O49" s="65">
        <v>
135</v>
      </c>
      <c r="P49" s="48"/>
      <c r="Q49" s="48"/>
      <c r="R49" s="48"/>
      <c r="S49" s="48"/>
      <c r="T49" s="48"/>
      <c r="U49" s="48"/>
    </row>
    <row r="50" spans="1:21" ht="30.75" customHeight="1" x14ac:dyDescent="0.15">
      <c r="A50" s="48"/>
      <c r="B50" s="1271"/>
      <c r="C50" s="1272"/>
      <c r="D50" s="62"/>
      <c r="E50" s="1253" t="s">
        <v>
17</v>
      </c>
      <c r="F50" s="1253"/>
      <c r="G50" s="1253"/>
      <c r="H50" s="1253"/>
      <c r="I50" s="1253"/>
      <c r="J50" s="1254"/>
      <c r="K50" s="63">
        <v>
71</v>
      </c>
      <c r="L50" s="64" t="s">
        <v>
512</v>
      </c>
      <c r="M50" s="64" t="s">
        <v>
512</v>
      </c>
      <c r="N50" s="64" t="s">
        <v>
512</v>
      </c>
      <c r="O50" s="65" t="s">
        <v>
512</v>
      </c>
      <c r="P50" s="48"/>
      <c r="Q50" s="48"/>
      <c r="R50" s="48"/>
      <c r="S50" s="48"/>
      <c r="T50" s="48"/>
      <c r="U50" s="48"/>
    </row>
    <row r="51" spans="1:21" ht="30.75" customHeight="1" x14ac:dyDescent="0.15">
      <c r="A51" s="48"/>
      <c r="B51" s="1273"/>
      <c r="C51" s="1274"/>
      <c r="D51" s="66"/>
      <c r="E51" s="1253" t="s">
        <v>
18</v>
      </c>
      <c r="F51" s="1253"/>
      <c r="G51" s="1253"/>
      <c r="H51" s="1253"/>
      <c r="I51" s="1253"/>
      <c r="J51" s="1254"/>
      <c r="K51" s="63" t="s">
        <v>
512</v>
      </c>
      <c r="L51" s="64" t="s">
        <v>
512</v>
      </c>
      <c r="M51" s="64" t="s">
        <v>
512</v>
      </c>
      <c r="N51" s="64" t="s">
        <v>
512</v>
      </c>
      <c r="O51" s="65" t="s">
        <v>
512</v>
      </c>
      <c r="P51" s="48"/>
      <c r="Q51" s="48"/>
      <c r="R51" s="48"/>
      <c r="S51" s="48"/>
      <c r="T51" s="48"/>
      <c r="U51" s="48"/>
    </row>
    <row r="52" spans="1:21" ht="30.75" customHeight="1" x14ac:dyDescent="0.15">
      <c r="A52" s="48"/>
      <c r="B52" s="1251" t="s">
        <v>
19</v>
      </c>
      <c r="C52" s="1252"/>
      <c r="D52" s="66"/>
      <c r="E52" s="1253" t="s">
        <v>
20</v>
      </c>
      <c r="F52" s="1253"/>
      <c r="G52" s="1253"/>
      <c r="H52" s="1253"/>
      <c r="I52" s="1253"/>
      <c r="J52" s="1254"/>
      <c r="K52" s="63">
        <v>
4067</v>
      </c>
      <c r="L52" s="64">
        <v>
4056</v>
      </c>
      <c r="M52" s="64">
        <v>
4122</v>
      </c>
      <c r="N52" s="64">
        <v>
4061</v>
      </c>
      <c r="O52" s="65">
        <v>
4006</v>
      </c>
      <c r="P52" s="48"/>
      <c r="Q52" s="48"/>
      <c r="R52" s="48"/>
      <c r="S52" s="48"/>
      <c r="T52" s="48"/>
      <c r="U52" s="48"/>
    </row>
    <row r="53" spans="1:21" ht="30.75" customHeight="1" thickBot="1" x14ac:dyDescent="0.2">
      <c r="A53" s="48"/>
      <c r="B53" s="1255" t="s">
        <v>
21</v>
      </c>
      <c r="C53" s="1256"/>
      <c r="D53" s="67"/>
      <c r="E53" s="1257" t="s">
        <v>
22</v>
      </c>
      <c r="F53" s="1257"/>
      <c r="G53" s="1257"/>
      <c r="H53" s="1257"/>
      <c r="I53" s="1257"/>
      <c r="J53" s="1258"/>
      <c r="K53" s="68">
        <v>
488</v>
      </c>
      <c r="L53" s="69">
        <v>
610</v>
      </c>
      <c r="M53" s="69">
        <v>
632</v>
      </c>
      <c r="N53" s="69">
        <v>
672</v>
      </c>
      <c r="O53" s="70">
        <v>
609</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571</v>
      </c>
      <c r="P55" s="48"/>
      <c r="Q55" s="48"/>
      <c r="R55" s="48"/>
      <c r="S55" s="48"/>
      <c r="T55" s="48"/>
      <c r="U55" s="48"/>
    </row>
    <row r="56" spans="1:21" ht="31.5" customHeight="1" thickBot="1" x14ac:dyDescent="0.2">
      <c r="A56" s="48"/>
      <c r="B56" s="76"/>
      <c r="C56" s="77"/>
      <c r="D56" s="77"/>
      <c r="E56" s="78"/>
      <c r="F56" s="78"/>
      <c r="G56" s="78"/>
      <c r="H56" s="78"/>
      <c r="I56" s="78"/>
      <c r="J56" s="79" t="s">
        <v>
2</v>
      </c>
      <c r="K56" s="80" t="s">
        <v>
572</v>
      </c>
      <c r="L56" s="81" t="s">
        <v>
573</v>
      </c>
      <c r="M56" s="81" t="s">
        <v>
574</v>
      </c>
      <c r="N56" s="81" t="s">
        <v>
575</v>
      </c>
      <c r="O56" s="82" t="s">
        <v>
576</v>
      </c>
      <c r="P56" s="48"/>
      <c r="Q56" s="48"/>
      <c r="R56" s="48"/>
      <c r="S56" s="48"/>
      <c r="T56" s="48"/>
      <c r="U56" s="48"/>
    </row>
    <row r="57" spans="1:21" ht="31.5" customHeight="1" x14ac:dyDescent="0.15">
      <c r="B57" s="1259" t="s">
        <v>
25</v>
      </c>
      <c r="C57" s="1260"/>
      <c r="D57" s="1263" t="s">
        <v>
26</v>
      </c>
      <c r="E57" s="1264"/>
      <c r="F57" s="1264"/>
      <c r="G57" s="1264"/>
      <c r="H57" s="1264"/>
      <c r="I57" s="1264"/>
      <c r="J57" s="1265"/>
      <c r="K57" s="83"/>
      <c r="L57" s="84"/>
      <c r="M57" s="84"/>
      <c r="N57" s="84"/>
      <c r="O57" s="85"/>
    </row>
    <row r="58" spans="1:21" ht="31.5" customHeight="1" thickBot="1" x14ac:dyDescent="0.2">
      <c r="B58" s="1261"/>
      <c r="C58" s="1262"/>
      <c r="D58" s="1266" t="s">
        <v>
27</v>
      </c>
      <c r="E58" s="1267"/>
      <c r="F58" s="1267"/>
      <c r="G58" s="1267"/>
      <c r="H58" s="1267"/>
      <c r="I58" s="1267"/>
      <c r="J58" s="1268"/>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zUJMBk1UbU12+l5DF7AuDTc87QuzbBPRhxtw8hM+3l3jTAorh05YJjLRKcYHNoeW7gELv8SNRDcs1t8Nx1sbQ==" saltValue="8P/llQt0mWcIxAwMQv2c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553</v>
      </c>
      <c r="J40" s="100" t="s">
        <v>
554</v>
      </c>
      <c r="K40" s="100" t="s">
        <v>
555</v>
      </c>
      <c r="L40" s="100" t="s">
        <v>
556</v>
      </c>
      <c r="M40" s="101" t="s">
        <v>
557</v>
      </c>
    </row>
    <row r="41" spans="2:13" ht="27.75" customHeight="1" x14ac:dyDescent="0.15">
      <c r="B41" s="1289" t="s">
        <v>
30</v>
      </c>
      <c r="C41" s="1290"/>
      <c r="D41" s="102"/>
      <c r="E41" s="1291" t="s">
        <v>
31</v>
      </c>
      <c r="F41" s="1291"/>
      <c r="G41" s="1291"/>
      <c r="H41" s="1292"/>
      <c r="I41" s="103">
        <v>
34246</v>
      </c>
      <c r="J41" s="104">
        <v>
33742</v>
      </c>
      <c r="K41" s="104">
        <v>
33430</v>
      </c>
      <c r="L41" s="104">
        <v>
34075</v>
      </c>
      <c r="M41" s="105">
        <v>
33630</v>
      </c>
    </row>
    <row r="42" spans="2:13" ht="27.75" customHeight="1" x14ac:dyDescent="0.15">
      <c r="B42" s="1279"/>
      <c r="C42" s="1280"/>
      <c r="D42" s="106"/>
      <c r="E42" s="1283" t="s">
        <v>
32</v>
      </c>
      <c r="F42" s="1283"/>
      <c r="G42" s="1283"/>
      <c r="H42" s="1284"/>
      <c r="I42" s="107" t="s">
        <v>
512</v>
      </c>
      <c r="J42" s="108" t="s">
        <v>
512</v>
      </c>
      <c r="K42" s="108" t="s">
        <v>
512</v>
      </c>
      <c r="L42" s="108" t="s">
        <v>
512</v>
      </c>
      <c r="M42" s="109" t="s">
        <v>
512</v>
      </c>
    </row>
    <row r="43" spans="2:13" ht="27.75" customHeight="1" x14ac:dyDescent="0.15">
      <c r="B43" s="1279"/>
      <c r="C43" s="1280"/>
      <c r="D43" s="106"/>
      <c r="E43" s="1283" t="s">
        <v>
33</v>
      </c>
      <c r="F43" s="1283"/>
      <c r="G43" s="1283"/>
      <c r="H43" s="1284"/>
      <c r="I43" s="107">
        <v>
13903</v>
      </c>
      <c r="J43" s="108">
        <v>
13460</v>
      </c>
      <c r="K43" s="108">
        <v>
12875</v>
      </c>
      <c r="L43" s="108">
        <v>
12406</v>
      </c>
      <c r="M43" s="109">
        <v>
12558</v>
      </c>
    </row>
    <row r="44" spans="2:13" ht="27.75" customHeight="1" x14ac:dyDescent="0.15">
      <c r="B44" s="1279"/>
      <c r="C44" s="1280"/>
      <c r="D44" s="106"/>
      <c r="E44" s="1283" t="s">
        <v>
34</v>
      </c>
      <c r="F44" s="1283"/>
      <c r="G44" s="1283"/>
      <c r="H44" s="1284"/>
      <c r="I44" s="107">
        <v>
756</v>
      </c>
      <c r="J44" s="108">
        <v>
799</v>
      </c>
      <c r="K44" s="108">
        <v>
674</v>
      </c>
      <c r="L44" s="108">
        <v>
595</v>
      </c>
      <c r="M44" s="109">
        <v>
650</v>
      </c>
    </row>
    <row r="45" spans="2:13" ht="27.75" customHeight="1" x14ac:dyDescent="0.15">
      <c r="B45" s="1279"/>
      <c r="C45" s="1280"/>
      <c r="D45" s="106"/>
      <c r="E45" s="1283" t="s">
        <v>
35</v>
      </c>
      <c r="F45" s="1283"/>
      <c r="G45" s="1283"/>
      <c r="H45" s="1284"/>
      <c r="I45" s="107">
        <v>
6863</v>
      </c>
      <c r="J45" s="108">
        <v>
6678</v>
      </c>
      <c r="K45" s="108">
        <v>
6369</v>
      </c>
      <c r="L45" s="108">
        <v>
6138</v>
      </c>
      <c r="M45" s="109">
        <v>
5821</v>
      </c>
    </row>
    <row r="46" spans="2:13" ht="27.75" customHeight="1" x14ac:dyDescent="0.15">
      <c r="B46" s="1279"/>
      <c r="C46" s="1280"/>
      <c r="D46" s="110"/>
      <c r="E46" s="1283" t="s">
        <v>
36</v>
      </c>
      <c r="F46" s="1283"/>
      <c r="G46" s="1283"/>
      <c r="H46" s="1284"/>
      <c r="I46" s="107" t="s">
        <v>
512</v>
      </c>
      <c r="J46" s="108" t="s">
        <v>
512</v>
      </c>
      <c r="K46" s="108" t="s">
        <v>
512</v>
      </c>
      <c r="L46" s="108" t="s">
        <v>
512</v>
      </c>
      <c r="M46" s="109" t="s">
        <v>
512</v>
      </c>
    </row>
    <row r="47" spans="2:13" ht="27.75" customHeight="1" x14ac:dyDescent="0.15">
      <c r="B47" s="1279"/>
      <c r="C47" s="1280"/>
      <c r="D47" s="111"/>
      <c r="E47" s="1293" t="s">
        <v>
37</v>
      </c>
      <c r="F47" s="1294"/>
      <c r="G47" s="1294"/>
      <c r="H47" s="1295"/>
      <c r="I47" s="107" t="s">
        <v>
512</v>
      </c>
      <c r="J47" s="108" t="s">
        <v>
512</v>
      </c>
      <c r="K47" s="108" t="s">
        <v>
512</v>
      </c>
      <c r="L47" s="108" t="s">
        <v>
512</v>
      </c>
      <c r="M47" s="109" t="s">
        <v>
512</v>
      </c>
    </row>
    <row r="48" spans="2:13" ht="27.75" customHeight="1" x14ac:dyDescent="0.15">
      <c r="B48" s="1279"/>
      <c r="C48" s="1280"/>
      <c r="D48" s="106"/>
      <c r="E48" s="1283" t="s">
        <v>
38</v>
      </c>
      <c r="F48" s="1283"/>
      <c r="G48" s="1283"/>
      <c r="H48" s="1284"/>
      <c r="I48" s="107" t="s">
        <v>
512</v>
      </c>
      <c r="J48" s="108" t="s">
        <v>
512</v>
      </c>
      <c r="K48" s="108" t="s">
        <v>
512</v>
      </c>
      <c r="L48" s="108" t="s">
        <v>
512</v>
      </c>
      <c r="M48" s="109" t="s">
        <v>
512</v>
      </c>
    </row>
    <row r="49" spans="2:13" ht="27.75" customHeight="1" x14ac:dyDescent="0.15">
      <c r="B49" s="1281"/>
      <c r="C49" s="1282"/>
      <c r="D49" s="106"/>
      <c r="E49" s="1283" t="s">
        <v>
39</v>
      </c>
      <c r="F49" s="1283"/>
      <c r="G49" s="1283"/>
      <c r="H49" s="1284"/>
      <c r="I49" s="107" t="s">
        <v>
512</v>
      </c>
      <c r="J49" s="108" t="s">
        <v>
512</v>
      </c>
      <c r="K49" s="108" t="s">
        <v>
512</v>
      </c>
      <c r="L49" s="108" t="s">
        <v>
512</v>
      </c>
      <c r="M49" s="109" t="s">
        <v>
512</v>
      </c>
    </row>
    <row r="50" spans="2:13" ht="27.75" customHeight="1" x14ac:dyDescent="0.15">
      <c r="B50" s="1277" t="s">
        <v>
40</v>
      </c>
      <c r="C50" s="1278"/>
      <c r="D50" s="112"/>
      <c r="E50" s="1283" t="s">
        <v>
41</v>
      </c>
      <c r="F50" s="1283"/>
      <c r="G50" s="1283"/>
      <c r="H50" s="1284"/>
      <c r="I50" s="107">
        <v>
8797</v>
      </c>
      <c r="J50" s="108">
        <v>
6880</v>
      </c>
      <c r="K50" s="108">
        <v>
7425</v>
      </c>
      <c r="L50" s="108">
        <v>
7955</v>
      </c>
      <c r="M50" s="109">
        <v>
7854</v>
      </c>
    </row>
    <row r="51" spans="2:13" ht="27.75" customHeight="1" x14ac:dyDescent="0.15">
      <c r="B51" s="1279"/>
      <c r="C51" s="1280"/>
      <c r="D51" s="106"/>
      <c r="E51" s="1283" t="s">
        <v>
42</v>
      </c>
      <c r="F51" s="1283"/>
      <c r="G51" s="1283"/>
      <c r="H51" s="1284"/>
      <c r="I51" s="107">
        <v>
10424</v>
      </c>
      <c r="J51" s="108">
        <v>
10110</v>
      </c>
      <c r="K51" s="108">
        <v>
9789</v>
      </c>
      <c r="L51" s="108">
        <v>
9529</v>
      </c>
      <c r="M51" s="109">
        <v>
9485</v>
      </c>
    </row>
    <row r="52" spans="2:13" ht="27.75" customHeight="1" x14ac:dyDescent="0.15">
      <c r="B52" s="1281"/>
      <c r="C52" s="1282"/>
      <c r="D52" s="106"/>
      <c r="E52" s="1283" t="s">
        <v>
43</v>
      </c>
      <c r="F52" s="1283"/>
      <c r="G52" s="1283"/>
      <c r="H52" s="1284"/>
      <c r="I52" s="107">
        <v>
36853</v>
      </c>
      <c r="J52" s="108">
        <v>
36435</v>
      </c>
      <c r="K52" s="108">
        <v>
36127</v>
      </c>
      <c r="L52" s="108">
        <v>
36527</v>
      </c>
      <c r="M52" s="109">
        <v>
36264</v>
      </c>
    </row>
    <row r="53" spans="2:13" ht="27.75" customHeight="1" thickBot="1" x14ac:dyDescent="0.2">
      <c r="B53" s="1285" t="s">
        <v>
44</v>
      </c>
      <c r="C53" s="1286"/>
      <c r="D53" s="113"/>
      <c r="E53" s="1287" t="s">
        <v>
45</v>
      </c>
      <c r="F53" s="1287"/>
      <c r="G53" s="1287"/>
      <c r="H53" s="1288"/>
      <c r="I53" s="114">
        <v>
-306</v>
      </c>
      <c r="J53" s="115">
        <v>
1255</v>
      </c>
      <c r="K53" s="115">
        <v>
7</v>
      </c>
      <c r="L53" s="115">
        <v>
-798</v>
      </c>
      <c r="M53" s="116">
        <v>
-944</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ypKidVLPcZ3J96KFBmG5yD8rx1tPSMJ4nLuf5zNit4eViHIo6T/U/V8elemPguDAG/lVuxuBeDj22bch9mb8Q==" saltValue="XzQBRBeuPGWffbQZvxMW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555</v>
      </c>
      <c r="G54" s="125" t="s">
        <v>
556</v>
      </c>
      <c r="H54" s="126" t="s">
        <v>
557</v>
      </c>
    </row>
    <row r="55" spans="2:8" ht="52.5" customHeight="1" x14ac:dyDescent="0.15">
      <c r="B55" s="127"/>
      <c r="C55" s="1304" t="s">
        <v>
48</v>
      </c>
      <c r="D55" s="1304"/>
      <c r="E55" s="1305"/>
      <c r="F55" s="128">
        <v>
3113</v>
      </c>
      <c r="G55" s="128">
        <v>
3679</v>
      </c>
      <c r="H55" s="129">
        <v>
3548</v>
      </c>
    </row>
    <row r="56" spans="2:8" ht="52.5" customHeight="1" x14ac:dyDescent="0.15">
      <c r="B56" s="130"/>
      <c r="C56" s="1306" t="s">
        <v>
49</v>
      </c>
      <c r="D56" s="1306"/>
      <c r="E56" s="1307"/>
      <c r="F56" s="131" t="s">
        <v>
512</v>
      </c>
      <c r="G56" s="131" t="s">
        <v>
512</v>
      </c>
      <c r="H56" s="132" t="s">
        <v>
512</v>
      </c>
    </row>
    <row r="57" spans="2:8" ht="53.25" customHeight="1" x14ac:dyDescent="0.15">
      <c r="B57" s="130"/>
      <c r="C57" s="1308" t="s">
        <v>
50</v>
      </c>
      <c r="D57" s="1308"/>
      <c r="E57" s="1309"/>
      <c r="F57" s="133">
        <v>
3239</v>
      </c>
      <c r="G57" s="133">
        <v>
3190</v>
      </c>
      <c r="H57" s="134">
        <v>
3223</v>
      </c>
    </row>
    <row r="58" spans="2:8" ht="45.75" customHeight="1" x14ac:dyDescent="0.15">
      <c r="B58" s="135"/>
      <c r="C58" s="1296" t="s">
        <v>
577</v>
      </c>
      <c r="D58" s="1297"/>
      <c r="E58" s="1298"/>
      <c r="F58" s="136">
        <v>
2506</v>
      </c>
      <c r="G58" s="136">
        <v>
2496</v>
      </c>
      <c r="H58" s="137">
        <v>
2478</v>
      </c>
    </row>
    <row r="59" spans="2:8" ht="45.75" customHeight="1" x14ac:dyDescent="0.15">
      <c r="B59" s="135"/>
      <c r="C59" s="1296" t="s">
        <v>
578</v>
      </c>
      <c r="D59" s="1297"/>
      <c r="E59" s="1298"/>
      <c r="F59" s="136">
        <v>
308</v>
      </c>
      <c r="G59" s="136">
        <v>
310</v>
      </c>
      <c r="H59" s="137">
        <v>
350</v>
      </c>
    </row>
    <row r="60" spans="2:8" ht="45.75" customHeight="1" x14ac:dyDescent="0.15">
      <c r="B60" s="135"/>
      <c r="C60" s="1296" t="s">
        <v>
579</v>
      </c>
      <c r="D60" s="1297"/>
      <c r="E60" s="1298"/>
      <c r="F60" s="136">
        <v>
100</v>
      </c>
      <c r="G60" s="136">
        <v>
100</v>
      </c>
      <c r="H60" s="137">
        <v>
100</v>
      </c>
    </row>
    <row r="61" spans="2:8" ht="45.75" customHeight="1" x14ac:dyDescent="0.15">
      <c r="B61" s="135"/>
      <c r="C61" s="1296" t="s">
        <v>
580</v>
      </c>
      <c r="D61" s="1297"/>
      <c r="E61" s="1298"/>
      <c r="F61" s="136">
        <v>
94</v>
      </c>
      <c r="G61" s="136">
        <v>
93</v>
      </c>
      <c r="H61" s="137">
        <v>
93</v>
      </c>
    </row>
    <row r="62" spans="2:8" ht="45.75" customHeight="1" thickBot="1" x14ac:dyDescent="0.2">
      <c r="B62" s="138"/>
      <c r="C62" s="1299" t="s">
        <v>
581</v>
      </c>
      <c r="D62" s="1300"/>
      <c r="E62" s="1301"/>
      <c r="F62" s="139">
        <v>
46</v>
      </c>
      <c r="G62" s="139">
        <v>
46</v>
      </c>
      <c r="H62" s="140">
        <v>
71</v>
      </c>
    </row>
    <row r="63" spans="2:8" ht="52.5" customHeight="1" thickBot="1" x14ac:dyDescent="0.2">
      <c r="B63" s="141"/>
      <c r="C63" s="1302" t="s">
        <v>
51</v>
      </c>
      <c r="D63" s="1302"/>
      <c r="E63" s="1303"/>
      <c r="F63" s="142">
        <v>
6351</v>
      </c>
      <c r="G63" s="142">
        <v>
6868</v>
      </c>
      <c r="H63" s="143">
        <v>
6772</v>
      </c>
    </row>
    <row r="64" spans="2:8" ht="15" customHeight="1" x14ac:dyDescent="0.15"/>
  </sheetData>
  <sheetProtection algorithmName="SHA-512" hashValue="czZFncgWP20r96OYf6k/snPAB8Hn1elN4dx9k7s+699/DTcUEC5kf9lQ4hGzsRCmmZQmjTOgGytn6Hn6H0Pi/Q==" saltValue="b1V3TT+EA01SL+xGKnsG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
611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599</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
553</v>
      </c>
      <c r="BQ50" s="1315"/>
      <c r="BR50" s="1315"/>
      <c r="BS50" s="1315"/>
      <c r="BT50" s="1315"/>
      <c r="BU50" s="1315"/>
      <c r="BV50" s="1315"/>
      <c r="BW50" s="1315"/>
      <c r="BX50" s="1315" t="s">
        <v>
554</v>
      </c>
      <c r="BY50" s="1315"/>
      <c r="BZ50" s="1315"/>
      <c r="CA50" s="1315"/>
      <c r="CB50" s="1315"/>
      <c r="CC50" s="1315"/>
      <c r="CD50" s="1315"/>
      <c r="CE50" s="1315"/>
      <c r="CF50" s="1315" t="s">
        <v>
555</v>
      </c>
      <c r="CG50" s="1315"/>
      <c r="CH50" s="1315"/>
      <c r="CI50" s="1315"/>
      <c r="CJ50" s="1315"/>
      <c r="CK50" s="1315"/>
      <c r="CL50" s="1315"/>
      <c r="CM50" s="1315"/>
      <c r="CN50" s="1315" t="s">
        <v>
556</v>
      </c>
      <c r="CO50" s="1315"/>
      <c r="CP50" s="1315"/>
      <c r="CQ50" s="1315"/>
      <c r="CR50" s="1315"/>
      <c r="CS50" s="1315"/>
      <c r="CT50" s="1315"/>
      <c r="CU50" s="1315"/>
      <c r="CV50" s="1315" t="s">
        <v>
557</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
600</v>
      </c>
      <c r="AO51" s="1313"/>
      <c r="AP51" s="1313"/>
      <c r="AQ51" s="1313"/>
      <c r="AR51" s="1313"/>
      <c r="AS51" s="1313"/>
      <c r="AT51" s="1313"/>
      <c r="AU51" s="1313"/>
      <c r="AV51" s="1313"/>
      <c r="AW51" s="1313"/>
      <c r="AX51" s="1313"/>
      <c r="AY51" s="1313"/>
      <c r="AZ51" s="1313"/>
      <c r="BA51" s="1313"/>
      <c r="BB51" s="1313" t="s">
        <v>
601</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v>
5.3</v>
      </c>
      <c r="BY51" s="1310"/>
      <c r="BZ51" s="1310"/>
      <c r="CA51" s="1310"/>
      <c r="CB51" s="1310"/>
      <c r="CC51" s="1310"/>
      <c r="CD51" s="1310"/>
      <c r="CE51" s="1310"/>
      <c r="CF51" s="1310">
        <v>
0</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
602</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
64.3</v>
      </c>
      <c r="BY53" s="1310"/>
      <c r="BZ53" s="1310"/>
      <c r="CA53" s="1310"/>
      <c r="CB53" s="1310"/>
      <c r="CC53" s="1310"/>
      <c r="CD53" s="1310"/>
      <c r="CE53" s="1310"/>
      <c r="CF53" s="1310">
        <v>
65.900000000000006</v>
      </c>
      <c r="CG53" s="1310"/>
      <c r="CH53" s="1310"/>
      <c r="CI53" s="1310"/>
      <c r="CJ53" s="1310"/>
      <c r="CK53" s="1310"/>
      <c r="CL53" s="1310"/>
      <c r="CM53" s="1310"/>
      <c r="CN53" s="1310">
        <v>
66.900000000000006</v>
      </c>
      <c r="CO53" s="1310"/>
      <c r="CP53" s="1310"/>
      <c r="CQ53" s="1310"/>
      <c r="CR53" s="1310"/>
      <c r="CS53" s="1310"/>
      <c r="CT53" s="1310"/>
      <c r="CU53" s="1310"/>
      <c r="CV53" s="1310">
        <v>
68.400000000000006</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
603</v>
      </c>
      <c r="AO55" s="1315"/>
      <c r="AP55" s="1315"/>
      <c r="AQ55" s="1315"/>
      <c r="AR55" s="1315"/>
      <c r="AS55" s="1315"/>
      <c r="AT55" s="1315"/>
      <c r="AU55" s="1315"/>
      <c r="AV55" s="1315"/>
      <c r="AW55" s="1315"/>
      <c r="AX55" s="1315"/>
      <c r="AY55" s="1315"/>
      <c r="AZ55" s="1315"/>
      <c r="BA55" s="1315"/>
      <c r="BB55" s="1313" t="s">
        <v>
601</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
15</v>
      </c>
      <c r="BY55" s="1310"/>
      <c r="BZ55" s="1310"/>
      <c r="CA55" s="1310"/>
      <c r="CB55" s="1310"/>
      <c r="CC55" s="1310"/>
      <c r="CD55" s="1310"/>
      <c r="CE55" s="1310"/>
      <c r="CF55" s="1310">
        <v>
12.2</v>
      </c>
      <c r="CG55" s="1310"/>
      <c r="CH55" s="1310"/>
      <c r="CI55" s="1310"/>
      <c r="CJ55" s="1310"/>
      <c r="CK55" s="1310"/>
      <c r="CL55" s="1310"/>
      <c r="CM55" s="1310"/>
      <c r="CN55" s="1310">
        <v>
5</v>
      </c>
      <c r="CO55" s="1310"/>
      <c r="CP55" s="1310"/>
      <c r="CQ55" s="1310"/>
      <c r="CR55" s="1310"/>
      <c r="CS55" s="1310"/>
      <c r="CT55" s="1310"/>
      <c r="CU55" s="1310"/>
      <c r="CV55" s="1310">
        <v>
5.4</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
604</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
60.1</v>
      </c>
      <c r="BY57" s="1310"/>
      <c r="BZ57" s="1310"/>
      <c r="CA57" s="1310"/>
      <c r="CB57" s="1310"/>
      <c r="CC57" s="1310"/>
      <c r="CD57" s="1310"/>
      <c r="CE57" s="1310"/>
      <c r="CF57" s="1310">
        <v>
61.2</v>
      </c>
      <c r="CG57" s="1310"/>
      <c r="CH57" s="1310"/>
      <c r="CI57" s="1310"/>
      <c r="CJ57" s="1310"/>
      <c r="CK57" s="1310"/>
      <c r="CL57" s="1310"/>
      <c r="CM57" s="1310"/>
      <c r="CN57" s="1310">
        <v>
61.7</v>
      </c>
      <c r="CO57" s="1310"/>
      <c r="CP57" s="1310"/>
      <c r="CQ57" s="1310"/>
      <c r="CR57" s="1310"/>
      <c r="CS57" s="1310"/>
      <c r="CT57" s="1310"/>
      <c r="CU57" s="1310"/>
      <c r="CV57" s="1310">
        <v>
62.6</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605</v>
      </c>
    </row>
    <row r="64" spans="1:109" x14ac:dyDescent="0.15">
      <c r="B64" s="395"/>
      <c r="G64" s="402"/>
      <c r="I64" s="415"/>
      <c r="J64" s="415"/>
      <c r="K64" s="415"/>
      <c r="L64" s="415"/>
      <c r="M64" s="415"/>
      <c r="N64" s="416"/>
      <c r="AM64" s="402"/>
      <c r="AN64" s="402" t="s">
        <v>
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
612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599</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
553</v>
      </c>
      <c r="BQ72" s="1315"/>
      <c r="BR72" s="1315"/>
      <c r="BS72" s="1315"/>
      <c r="BT72" s="1315"/>
      <c r="BU72" s="1315"/>
      <c r="BV72" s="1315"/>
      <c r="BW72" s="1315"/>
      <c r="BX72" s="1315" t="s">
        <v>
554</v>
      </c>
      <c r="BY72" s="1315"/>
      <c r="BZ72" s="1315"/>
      <c r="CA72" s="1315"/>
      <c r="CB72" s="1315"/>
      <c r="CC72" s="1315"/>
      <c r="CD72" s="1315"/>
      <c r="CE72" s="1315"/>
      <c r="CF72" s="1315" t="s">
        <v>
555</v>
      </c>
      <c r="CG72" s="1315"/>
      <c r="CH72" s="1315"/>
      <c r="CI72" s="1315"/>
      <c r="CJ72" s="1315"/>
      <c r="CK72" s="1315"/>
      <c r="CL72" s="1315"/>
      <c r="CM72" s="1315"/>
      <c r="CN72" s="1315" t="s">
        <v>
556</v>
      </c>
      <c r="CO72" s="1315"/>
      <c r="CP72" s="1315"/>
      <c r="CQ72" s="1315"/>
      <c r="CR72" s="1315"/>
      <c r="CS72" s="1315"/>
      <c r="CT72" s="1315"/>
      <c r="CU72" s="1315"/>
      <c r="CV72" s="1315" t="s">
        <v>
557</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
600</v>
      </c>
      <c r="AO73" s="1313"/>
      <c r="AP73" s="1313"/>
      <c r="AQ73" s="1313"/>
      <c r="AR73" s="1313"/>
      <c r="AS73" s="1313"/>
      <c r="AT73" s="1313"/>
      <c r="AU73" s="1313"/>
      <c r="AV73" s="1313"/>
      <c r="AW73" s="1313"/>
      <c r="AX73" s="1313"/>
      <c r="AY73" s="1313"/>
      <c r="AZ73" s="1313"/>
      <c r="BA73" s="1313"/>
      <c r="BB73" s="1313" t="s">
        <v>
606</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v>
5.3</v>
      </c>
      <c r="BY73" s="1310"/>
      <c r="BZ73" s="1310"/>
      <c r="CA73" s="1310"/>
      <c r="CB73" s="1310"/>
      <c r="CC73" s="1310"/>
      <c r="CD73" s="1310"/>
      <c r="CE73" s="1310"/>
      <c r="CF73" s="1310">
        <v>
0</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
608</v>
      </c>
      <c r="BC75" s="1313"/>
      <c r="BD75" s="1313"/>
      <c r="BE75" s="1313"/>
      <c r="BF75" s="1313"/>
      <c r="BG75" s="1313"/>
      <c r="BH75" s="1313"/>
      <c r="BI75" s="1313"/>
      <c r="BJ75" s="1313"/>
      <c r="BK75" s="1313"/>
      <c r="BL75" s="1313"/>
      <c r="BM75" s="1313"/>
      <c r="BN75" s="1313"/>
      <c r="BO75" s="1313"/>
      <c r="BP75" s="1310">
        <v>
1.7</v>
      </c>
      <c r="BQ75" s="1310"/>
      <c r="BR75" s="1310"/>
      <c r="BS75" s="1310"/>
      <c r="BT75" s="1310"/>
      <c r="BU75" s="1310"/>
      <c r="BV75" s="1310"/>
      <c r="BW75" s="1310"/>
      <c r="BX75" s="1310">
        <v>
2.2000000000000002</v>
      </c>
      <c r="BY75" s="1310"/>
      <c r="BZ75" s="1310"/>
      <c r="CA75" s="1310"/>
      <c r="CB75" s="1310"/>
      <c r="CC75" s="1310"/>
      <c r="CD75" s="1310"/>
      <c r="CE75" s="1310"/>
      <c r="CF75" s="1310">
        <v>
2.4</v>
      </c>
      <c r="CG75" s="1310"/>
      <c r="CH75" s="1310"/>
      <c r="CI75" s="1310"/>
      <c r="CJ75" s="1310"/>
      <c r="CK75" s="1310"/>
      <c r="CL75" s="1310"/>
      <c r="CM75" s="1310"/>
      <c r="CN75" s="1310">
        <v>
2.7</v>
      </c>
      <c r="CO75" s="1310"/>
      <c r="CP75" s="1310"/>
      <c r="CQ75" s="1310"/>
      <c r="CR75" s="1310"/>
      <c r="CS75" s="1310"/>
      <c r="CT75" s="1310"/>
      <c r="CU75" s="1310"/>
      <c r="CV75" s="1310">
        <v>
2.7</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
609</v>
      </c>
      <c r="AO77" s="1315"/>
      <c r="AP77" s="1315"/>
      <c r="AQ77" s="1315"/>
      <c r="AR77" s="1315"/>
      <c r="AS77" s="1315"/>
      <c r="AT77" s="1315"/>
      <c r="AU77" s="1315"/>
      <c r="AV77" s="1315"/>
      <c r="AW77" s="1315"/>
      <c r="AX77" s="1315"/>
      <c r="AY77" s="1315"/>
      <c r="AZ77" s="1315"/>
      <c r="BA77" s="1315"/>
      <c r="BB77" s="1313" t="s">
        <v>
606</v>
      </c>
      <c r="BC77" s="1313"/>
      <c r="BD77" s="1313"/>
      <c r="BE77" s="1313"/>
      <c r="BF77" s="1313"/>
      <c r="BG77" s="1313"/>
      <c r="BH77" s="1313"/>
      <c r="BI77" s="1313"/>
      <c r="BJ77" s="1313"/>
      <c r="BK77" s="1313"/>
      <c r="BL77" s="1313"/>
      <c r="BM77" s="1313"/>
      <c r="BN77" s="1313"/>
      <c r="BO77" s="1313"/>
      <c r="BP77" s="1310">
        <v>
17.8</v>
      </c>
      <c r="BQ77" s="1310"/>
      <c r="BR77" s="1310"/>
      <c r="BS77" s="1310"/>
      <c r="BT77" s="1310"/>
      <c r="BU77" s="1310"/>
      <c r="BV77" s="1310"/>
      <c r="BW77" s="1310"/>
      <c r="BX77" s="1310">
        <v>
15</v>
      </c>
      <c r="BY77" s="1310"/>
      <c r="BZ77" s="1310"/>
      <c r="CA77" s="1310"/>
      <c r="CB77" s="1310"/>
      <c r="CC77" s="1310"/>
      <c r="CD77" s="1310"/>
      <c r="CE77" s="1310"/>
      <c r="CF77" s="1310">
        <v>
12.2</v>
      </c>
      <c r="CG77" s="1310"/>
      <c r="CH77" s="1310"/>
      <c r="CI77" s="1310"/>
      <c r="CJ77" s="1310"/>
      <c r="CK77" s="1310"/>
      <c r="CL77" s="1310"/>
      <c r="CM77" s="1310"/>
      <c r="CN77" s="1310">
        <v>
5</v>
      </c>
      <c r="CO77" s="1310"/>
      <c r="CP77" s="1310"/>
      <c r="CQ77" s="1310"/>
      <c r="CR77" s="1310"/>
      <c r="CS77" s="1310"/>
      <c r="CT77" s="1310"/>
      <c r="CU77" s="1310"/>
      <c r="CV77" s="1310">
        <v>
5.4</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
607</v>
      </c>
      <c r="BC79" s="1313"/>
      <c r="BD79" s="1313"/>
      <c r="BE79" s="1313"/>
      <c r="BF79" s="1313"/>
      <c r="BG79" s="1313"/>
      <c r="BH79" s="1313"/>
      <c r="BI79" s="1313"/>
      <c r="BJ79" s="1313"/>
      <c r="BK79" s="1313"/>
      <c r="BL79" s="1313"/>
      <c r="BM79" s="1313"/>
      <c r="BN79" s="1313"/>
      <c r="BO79" s="1313"/>
      <c r="BP79" s="1310">
        <v>
5.3</v>
      </c>
      <c r="BQ79" s="1310"/>
      <c r="BR79" s="1310"/>
      <c r="BS79" s="1310"/>
      <c r="BT79" s="1310"/>
      <c r="BU79" s="1310"/>
      <c r="BV79" s="1310"/>
      <c r="BW79" s="1310"/>
      <c r="BX79" s="1310">
        <v>
5</v>
      </c>
      <c r="BY79" s="1310"/>
      <c r="BZ79" s="1310"/>
      <c r="CA79" s="1310"/>
      <c r="CB79" s="1310"/>
      <c r="CC79" s="1310"/>
      <c r="CD79" s="1310"/>
      <c r="CE79" s="1310"/>
      <c r="CF79" s="1310">
        <v>
4.8</v>
      </c>
      <c r="CG79" s="1310"/>
      <c r="CH79" s="1310"/>
      <c r="CI79" s="1310"/>
      <c r="CJ79" s="1310"/>
      <c r="CK79" s="1310"/>
      <c r="CL79" s="1310"/>
      <c r="CM79" s="1310"/>
      <c r="CN79" s="1310">
        <v>
4.5</v>
      </c>
      <c r="CO79" s="1310"/>
      <c r="CP79" s="1310"/>
      <c r="CQ79" s="1310"/>
      <c r="CR79" s="1310"/>
      <c r="CS79" s="1310"/>
      <c r="CT79" s="1310"/>
      <c r="CU79" s="1310"/>
      <c r="CV79" s="1310">
        <v>
4.2</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EUE8ZEs9gwzTlOmPuDhKJwJiMUcJmnAA/CTeJBxbVWxViwdTzNsttCzzYyesl/1c3yjHk4C+HVGPCCLitVu0A==" saltValue="hP/2/IM0ipoXNy0W1a5e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610</v>
      </c>
    </row>
  </sheetData>
  <sheetProtection algorithmName="SHA-512" hashValue="rfr087/RdL9Uz1qB8pTPGnFaBZnf40hUje1TBJrw5HJAj87l1T9J93jcTVvPBWPZbg0UhQRQ9EcVAT2a4CenMg==" saltValue="metbak0xxt4dG6i9XKz9J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499</v>
      </c>
    </row>
  </sheetData>
  <sheetProtection algorithmName="SHA-512" hashValue="qHBLxN13z5K867a+m2wQs48CbjyCruLAdpKwQVQRbetW8tC5Zg8jtOHLTe2owg8npGA2qSgoduDd8XncgdpJjA==" saltValue="MAKNO7tsdnY74G7B7Y+MM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550</v>
      </c>
      <c r="G2" s="157"/>
      <c r="H2" s="158"/>
    </row>
    <row r="3" spans="1:8" x14ac:dyDescent="0.15">
      <c r="A3" s="154" t="s">
        <v>
543</v>
      </c>
      <c r="B3" s="159"/>
      <c r="C3" s="160"/>
      <c r="D3" s="161">
        <v>
18256</v>
      </c>
      <c r="E3" s="162"/>
      <c r="F3" s="163">
        <v>
44267</v>
      </c>
      <c r="G3" s="164"/>
      <c r="H3" s="165"/>
    </row>
    <row r="4" spans="1:8" x14ac:dyDescent="0.15">
      <c r="A4" s="166"/>
      <c r="B4" s="167"/>
      <c r="C4" s="168"/>
      <c r="D4" s="169">
        <v>
10039</v>
      </c>
      <c r="E4" s="170"/>
      <c r="F4" s="171">
        <v>
26161</v>
      </c>
      <c r="G4" s="172"/>
      <c r="H4" s="173"/>
    </row>
    <row r="5" spans="1:8" x14ac:dyDescent="0.15">
      <c r="A5" s="154" t="s">
        <v>
545</v>
      </c>
      <c r="B5" s="159"/>
      <c r="C5" s="160"/>
      <c r="D5" s="161">
        <v>
16264</v>
      </c>
      <c r="E5" s="162"/>
      <c r="F5" s="163">
        <v>
40879</v>
      </c>
      <c r="G5" s="164"/>
      <c r="H5" s="165"/>
    </row>
    <row r="6" spans="1:8" x14ac:dyDescent="0.15">
      <c r="A6" s="166"/>
      <c r="B6" s="167"/>
      <c r="C6" s="168"/>
      <c r="D6" s="169">
        <v>
9602</v>
      </c>
      <c r="E6" s="170"/>
      <c r="F6" s="171">
        <v>
24087</v>
      </c>
      <c r="G6" s="172"/>
      <c r="H6" s="173"/>
    </row>
    <row r="7" spans="1:8" x14ac:dyDescent="0.15">
      <c r="A7" s="154" t="s">
        <v>
546</v>
      </c>
      <c r="B7" s="159"/>
      <c r="C7" s="160"/>
      <c r="D7" s="161">
        <v>
13609</v>
      </c>
      <c r="E7" s="162"/>
      <c r="F7" s="163">
        <v>
42651</v>
      </c>
      <c r="G7" s="164"/>
      <c r="H7" s="165"/>
    </row>
    <row r="8" spans="1:8" x14ac:dyDescent="0.15">
      <c r="A8" s="166"/>
      <c r="B8" s="167"/>
      <c r="C8" s="168"/>
      <c r="D8" s="169">
        <v>
9845</v>
      </c>
      <c r="E8" s="170"/>
      <c r="F8" s="171">
        <v>
22675</v>
      </c>
      <c r="G8" s="172"/>
      <c r="H8" s="173"/>
    </row>
    <row r="9" spans="1:8" x14ac:dyDescent="0.15">
      <c r="A9" s="154" t="s">
        <v>
547</v>
      </c>
      <c r="B9" s="159"/>
      <c r="C9" s="160"/>
      <c r="D9" s="161">
        <v>
24332</v>
      </c>
      <c r="E9" s="162"/>
      <c r="F9" s="163">
        <v>
43226</v>
      </c>
      <c r="G9" s="164"/>
      <c r="H9" s="165"/>
    </row>
    <row r="10" spans="1:8" x14ac:dyDescent="0.15">
      <c r="A10" s="166"/>
      <c r="B10" s="167"/>
      <c r="C10" s="168"/>
      <c r="D10" s="169">
        <v>
15687</v>
      </c>
      <c r="E10" s="170"/>
      <c r="F10" s="171">
        <v>
22622</v>
      </c>
      <c r="G10" s="172"/>
      <c r="H10" s="173"/>
    </row>
    <row r="11" spans="1:8" x14ac:dyDescent="0.15">
      <c r="A11" s="154" t="s">
        <v>
548</v>
      </c>
      <c r="B11" s="159"/>
      <c r="C11" s="160"/>
      <c r="D11" s="161">
        <v>
19618</v>
      </c>
      <c r="E11" s="162"/>
      <c r="F11" s="163">
        <v>
42836</v>
      </c>
      <c r="G11" s="164"/>
      <c r="H11" s="165"/>
    </row>
    <row r="12" spans="1:8" x14ac:dyDescent="0.15">
      <c r="A12" s="166"/>
      <c r="B12" s="167"/>
      <c r="C12" s="174"/>
      <c r="D12" s="169">
        <v>
11632</v>
      </c>
      <c r="E12" s="170"/>
      <c r="F12" s="171">
        <v>
22936</v>
      </c>
      <c r="G12" s="172"/>
      <c r="H12" s="173"/>
    </row>
    <row r="13" spans="1:8" x14ac:dyDescent="0.15">
      <c r="A13" s="154"/>
      <c r="B13" s="159"/>
      <c r="C13" s="175"/>
      <c r="D13" s="176">
        <v>
18416</v>
      </c>
      <c r="E13" s="177"/>
      <c r="F13" s="178">
        <v>
42772</v>
      </c>
      <c r="G13" s="179"/>
      <c r="H13" s="165"/>
    </row>
    <row r="14" spans="1:8" x14ac:dyDescent="0.15">
      <c r="A14" s="166"/>
      <c r="B14" s="167"/>
      <c r="C14" s="168"/>
      <c r="D14" s="169">
        <v>
11361</v>
      </c>
      <c r="E14" s="170"/>
      <c r="F14" s="171">
        <v>
23696</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2.77</v>
      </c>
      <c r="C19" s="180">
        <f>
ROUND(VALUE(SUBSTITUTE(実質収支比率等に係る経年分析!G$48,"▲","-")),2)</f>
        <v>
3.02</v>
      </c>
      <c r="D19" s="180">
        <f>
ROUND(VALUE(SUBSTITUTE(実質収支比率等に係る経年分析!H$48,"▲","-")),2)</f>
        <v>
5.77</v>
      </c>
      <c r="E19" s="180">
        <f>
ROUND(VALUE(SUBSTITUTE(実質収支比率等に係る経年分析!I$48,"▲","-")),2)</f>
        <v>
3.15</v>
      </c>
      <c r="F19" s="180">
        <f>
ROUND(VALUE(SUBSTITUTE(実質収支比率等に係る経年分析!J$48,"▲","-")),2)</f>
        <v>
2.7</v>
      </c>
    </row>
    <row r="20" spans="1:11" x14ac:dyDescent="0.15">
      <c r="A20" s="180" t="s">
        <v>
55</v>
      </c>
      <c r="B20" s="180">
        <f>
ROUND(VALUE(SUBSTITUTE(実質収支比率等に係る経年分析!F$47,"▲","-")),2)</f>
        <v>
10.87</v>
      </c>
      <c r="C20" s="180">
        <f>
ROUND(VALUE(SUBSTITUTE(実質収支比率等に係る経年分析!G$47,"▲","-")),2)</f>
        <v>
10.3</v>
      </c>
      <c r="D20" s="180">
        <f>
ROUND(VALUE(SUBSTITUTE(実質収支比率等に係る経年分析!H$47,"▲","-")),2)</f>
        <v>
11.74</v>
      </c>
      <c r="E20" s="180">
        <f>
ROUND(VALUE(SUBSTITUTE(実質収支比率等に係る経年分析!I$47,"▲","-")),2)</f>
        <v>
13.83</v>
      </c>
      <c r="F20" s="180">
        <f>
ROUND(VALUE(SUBSTITUTE(実質収支比率等に係る経年分析!J$47,"▲","-")),2)</f>
        <v>
13.37</v>
      </c>
    </row>
    <row r="21" spans="1:11" x14ac:dyDescent="0.15">
      <c r="A21" s="180" t="s">
        <v>
56</v>
      </c>
      <c r="B21" s="180">
        <f>
IF(ISNUMBER(VALUE(SUBSTITUTE(実質収支比率等に係る経年分析!F$49,"▲","-"))),ROUND(VALUE(SUBSTITUTE(実質収支比率等に係る経年分析!F$49,"▲","-")),2),NA())</f>
        <v>
-0.91</v>
      </c>
      <c r="C21" s="180">
        <f>
IF(ISNUMBER(VALUE(SUBSTITUTE(実質収支比率等に係る経年分析!G$49,"▲","-"))),ROUND(VALUE(SUBSTITUTE(実質収支比率等に係る経年分析!G$49,"▲","-")),2),NA())</f>
        <v>
-0.26</v>
      </c>
      <c r="D21" s="180">
        <f>
IF(ISNUMBER(VALUE(SUBSTITUTE(実質収支比率等に係る経年分析!H$49,"▲","-"))),ROUND(VALUE(SUBSTITUTE(実質収支比率等に係る経年分析!H$49,"▲","-")),2),NA())</f>
        <v>
4.28</v>
      </c>
      <c r="E21" s="180">
        <f>
IF(ISNUMBER(VALUE(SUBSTITUTE(実質収支比率等に係る経年分析!I$49,"▲","-"))),ROUND(VALUE(SUBSTITUTE(実質収支比率等に係る経年分析!I$49,"▲","-")),2),NA())</f>
        <v>
-0.48</v>
      </c>
      <c r="F21" s="180">
        <f>
IF(ISNUMBER(VALUE(SUBSTITUTE(実質収支比率等に係る経年分析!J$49,"▲","-"))),ROUND(VALUE(SUBSTITUTE(実質収支比率等に係る経年分析!J$49,"▲","-")),2),NA())</f>
        <v>
-0.95</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3.94</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後期高齢者医療事業</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0.02</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0.02</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介護保険事業</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0.2</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0.37</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0.39</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0.31</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0.16</v>
      </c>
    </row>
    <row r="32" spans="1:11" x14ac:dyDescent="0.15">
      <c r="A32" s="181" t="str">
        <f>
IF(連結実質赤字比率に係る赤字・黒字の構成分析!C$38="",NA(),連結実質赤字比率に係る赤字・黒字の構成分析!C$38)</f>
        <v>
国民健康保険事業</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0.41</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0.41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0.87</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0.22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0.56000000000000005</v>
      </c>
    </row>
    <row r="33" spans="1:16" x14ac:dyDescent="0.15">
      <c r="A33" s="181" t="str">
        <f>
IF(連結実質赤字比率に係る赤字・黒字の構成分析!C$37="",NA(),連結実質赤字比率に係る赤字・黒字の構成分析!C$37)</f>
        <v>
下水道事業特別会計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0.57999999999999996</v>
      </c>
    </row>
    <row r="34" spans="1:16" x14ac:dyDescent="0.15">
      <c r="A34" s="181" t="str">
        <f>
IF(連結実質赤字比率に係る赤字・黒字の構成分析!C$36="",NA(),連結実質赤字比率に係る赤字・黒字の構成分析!C$36)</f>
        <v>
一般会計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2.76</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3.01</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5.77</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3.15</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2.7</v>
      </c>
    </row>
    <row r="35" spans="1:16" x14ac:dyDescent="0.15">
      <c r="A35" s="181" t="str">
        <f>
IF(連結実質赤字比率に係る赤字・黒字の構成分析!C$35="",NA(),連結実質赤字比率に係る赤字・黒字の構成分析!C$35)</f>
        <v>
モーターボート競走事業会計</v>
      </c>
      <c r="B35" s="181" t="e">
        <f>
IF(ROUND(VALUE(SUBSTITUTE(連結実質赤字比率に係る赤字・黒字の構成分析!F$35,"▲", "-")), 2) &lt; 0, ABS(ROUND(VALUE(SUBSTITUTE(連結実質赤字比率に係る赤字・黒字の構成分析!F$35,"▲", "-")), 2)), NA())</f>
        <v>
#VALUE!</v>
      </c>
      <c r="C35" s="181" t="e">
        <f>
IF(ROUND(VALUE(SUBSTITUTE(連結実質赤字比率に係る赤字・黒字の構成分析!F$35,"▲", "-")), 2) &gt;= 0, ABS(ROUND(VALUE(SUBSTITUTE(連結実質赤字比率に係る赤字・黒字の構成分析!F$35,"▲", "-")), 2)), NA())</f>
        <v>
#VALUE!</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10.17</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10.55</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8.5299999999999994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18.02</v>
      </c>
    </row>
    <row r="36" spans="1:16" x14ac:dyDescent="0.15">
      <c r="A36" s="181" t="str">
        <f>
IF(連結実質赤字比率に係る赤字・黒字の構成分析!C$34="",NA(),連結実質赤字比率に係る赤字・黒字の構成分析!C$34)</f>
        <v>
病院事業会計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25.68</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26.79</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25.18</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25.56</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23.29</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4067</v>
      </c>
      <c r="E42" s="182"/>
      <c r="F42" s="182"/>
      <c r="G42" s="182">
        <f>
'実質公債費比率（分子）の構造'!L$52</f>
        <v>
4056</v>
      </c>
      <c r="H42" s="182"/>
      <c r="I42" s="182"/>
      <c r="J42" s="182">
        <f>
'実質公債費比率（分子）の構造'!M$52</f>
        <v>
4122</v>
      </c>
      <c r="K42" s="182"/>
      <c r="L42" s="182"/>
      <c r="M42" s="182">
        <f>
'実質公債費比率（分子）の構造'!N$52</f>
        <v>
4061</v>
      </c>
      <c r="N42" s="182"/>
      <c r="O42" s="182"/>
      <c r="P42" s="182">
        <f>
'実質公債費比率（分子）の構造'!O$52</f>
        <v>
4006</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f>
'実質公債費比率（分子）の構造'!K$50</f>
        <v>
71</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110</v>
      </c>
      <c r="C45" s="182"/>
      <c r="D45" s="182"/>
      <c r="E45" s="182">
        <f>
'実質公債費比率（分子）の構造'!L$49</f>
        <v>
114</v>
      </c>
      <c r="F45" s="182"/>
      <c r="G45" s="182"/>
      <c r="H45" s="182">
        <f>
'実質公債費比率（分子）の構造'!M$49</f>
        <v>
121</v>
      </c>
      <c r="I45" s="182"/>
      <c r="J45" s="182"/>
      <c r="K45" s="182">
        <f>
'実質公債費比率（分子）の構造'!N$49</f>
        <v>
115</v>
      </c>
      <c r="L45" s="182"/>
      <c r="M45" s="182"/>
      <c r="N45" s="182">
        <f>
'実質公債費比率（分子）の構造'!O$49</f>
        <v>
135</v>
      </c>
      <c r="O45" s="182"/>
      <c r="P45" s="182"/>
    </row>
    <row r="46" spans="1:16" x14ac:dyDescent="0.15">
      <c r="A46" s="182" t="s">
        <v>
67</v>
      </c>
      <c r="B46" s="182">
        <f>
'実質公債費比率（分子）の構造'!K$48</f>
        <v>
1454</v>
      </c>
      <c r="C46" s="182"/>
      <c r="D46" s="182"/>
      <c r="E46" s="182">
        <f>
'実質公債費比率（分子）の構造'!L$48</f>
        <v>
1492</v>
      </c>
      <c r="F46" s="182"/>
      <c r="G46" s="182"/>
      <c r="H46" s="182">
        <f>
'実質公債費比率（分子）の構造'!M$48</f>
        <v>
1461</v>
      </c>
      <c r="I46" s="182"/>
      <c r="J46" s="182"/>
      <c r="K46" s="182">
        <f>
'実質公債費比率（分子）の構造'!N$48</f>
        <v>
1399</v>
      </c>
      <c r="L46" s="182"/>
      <c r="M46" s="182"/>
      <c r="N46" s="182">
        <f>
'実質公債費比率（分子）の構造'!O$48</f>
        <v>
1422</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2920</v>
      </c>
      <c r="C49" s="182"/>
      <c r="D49" s="182"/>
      <c r="E49" s="182">
        <f>
'実質公債費比率（分子）の構造'!L$45</f>
        <v>
3060</v>
      </c>
      <c r="F49" s="182"/>
      <c r="G49" s="182"/>
      <c r="H49" s="182">
        <f>
'実質公債費比率（分子）の構造'!M$45</f>
        <v>
3172</v>
      </c>
      <c r="I49" s="182"/>
      <c r="J49" s="182"/>
      <c r="K49" s="182">
        <f>
'実質公債費比率（分子）の構造'!N$45</f>
        <v>
3219</v>
      </c>
      <c r="L49" s="182"/>
      <c r="M49" s="182"/>
      <c r="N49" s="182">
        <f>
'実質公債費比率（分子）の構造'!O$45</f>
        <v>
3058</v>
      </c>
      <c r="O49" s="182"/>
      <c r="P49" s="182"/>
    </row>
    <row r="50" spans="1:16" x14ac:dyDescent="0.15">
      <c r="A50" s="182" t="s">
        <v>
71</v>
      </c>
      <c r="B50" s="182" t="e">
        <f>
NA()</f>
        <v>
#N/A</v>
      </c>
      <c r="C50" s="182">
        <f>
IF(ISNUMBER('実質公債費比率（分子）の構造'!K$53),'実質公債費比率（分子）の構造'!K$53,NA())</f>
        <v>
488</v>
      </c>
      <c r="D50" s="182" t="e">
        <f>
NA()</f>
        <v>
#N/A</v>
      </c>
      <c r="E50" s="182" t="e">
        <f>
NA()</f>
        <v>
#N/A</v>
      </c>
      <c r="F50" s="182">
        <f>
IF(ISNUMBER('実質公債費比率（分子）の構造'!L$53),'実質公債費比率（分子）の構造'!L$53,NA())</f>
        <v>
610</v>
      </c>
      <c r="G50" s="182" t="e">
        <f>
NA()</f>
        <v>
#N/A</v>
      </c>
      <c r="H50" s="182" t="e">
        <f>
NA()</f>
        <v>
#N/A</v>
      </c>
      <c r="I50" s="182">
        <f>
IF(ISNUMBER('実質公債費比率（分子）の構造'!M$53),'実質公債費比率（分子）の構造'!M$53,NA())</f>
        <v>
632</v>
      </c>
      <c r="J50" s="182" t="e">
        <f>
NA()</f>
        <v>
#N/A</v>
      </c>
      <c r="K50" s="182" t="e">
        <f>
NA()</f>
        <v>
#N/A</v>
      </c>
      <c r="L50" s="182">
        <f>
IF(ISNUMBER('実質公債費比率（分子）の構造'!N$53),'実質公債費比率（分子）の構造'!N$53,NA())</f>
        <v>
672</v>
      </c>
      <c r="M50" s="182" t="e">
        <f>
NA()</f>
        <v>
#N/A</v>
      </c>
      <c r="N50" s="182" t="e">
        <f>
NA()</f>
        <v>
#N/A</v>
      </c>
      <c r="O50" s="182">
        <f>
IF(ISNUMBER('実質公債費比率（分子）の構造'!O$53),'実質公債費比率（分子）の構造'!O$53,NA())</f>
        <v>
609</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36853</v>
      </c>
      <c r="E56" s="181"/>
      <c r="F56" s="181"/>
      <c r="G56" s="181">
        <f>
'将来負担比率（分子）の構造'!J$52</f>
        <v>
36435</v>
      </c>
      <c r="H56" s="181"/>
      <c r="I56" s="181"/>
      <c r="J56" s="181">
        <f>
'将来負担比率（分子）の構造'!K$52</f>
        <v>
36127</v>
      </c>
      <c r="K56" s="181"/>
      <c r="L56" s="181"/>
      <c r="M56" s="181">
        <f>
'将来負担比率（分子）の構造'!L$52</f>
        <v>
36527</v>
      </c>
      <c r="N56" s="181"/>
      <c r="O56" s="181"/>
      <c r="P56" s="181">
        <f>
'将来負担比率（分子）の構造'!M$52</f>
        <v>
36264</v>
      </c>
    </row>
    <row r="57" spans="1:16" x14ac:dyDescent="0.15">
      <c r="A57" s="181" t="s">
        <v>
42</v>
      </c>
      <c r="B57" s="181"/>
      <c r="C57" s="181"/>
      <c r="D57" s="181">
        <f>
'将来負担比率（分子）の構造'!I$51</f>
        <v>
10424</v>
      </c>
      <c r="E57" s="181"/>
      <c r="F57" s="181"/>
      <c r="G57" s="181">
        <f>
'将来負担比率（分子）の構造'!J$51</f>
        <v>
10110</v>
      </c>
      <c r="H57" s="181"/>
      <c r="I57" s="181"/>
      <c r="J57" s="181">
        <f>
'将来負担比率（分子）の構造'!K$51</f>
        <v>
9789</v>
      </c>
      <c r="K57" s="181"/>
      <c r="L57" s="181"/>
      <c r="M57" s="181">
        <f>
'将来負担比率（分子）の構造'!L$51</f>
        <v>
9529</v>
      </c>
      <c r="N57" s="181"/>
      <c r="O57" s="181"/>
      <c r="P57" s="181">
        <f>
'将来負担比率（分子）の構造'!M$51</f>
        <v>
9485</v>
      </c>
    </row>
    <row r="58" spans="1:16" x14ac:dyDescent="0.15">
      <c r="A58" s="181" t="s">
        <v>
41</v>
      </c>
      <c r="B58" s="181"/>
      <c r="C58" s="181"/>
      <c r="D58" s="181">
        <f>
'将来負担比率（分子）の構造'!I$50</f>
        <v>
8797</v>
      </c>
      <c r="E58" s="181"/>
      <c r="F58" s="181"/>
      <c r="G58" s="181">
        <f>
'将来負担比率（分子）の構造'!J$50</f>
        <v>
6880</v>
      </c>
      <c r="H58" s="181"/>
      <c r="I58" s="181"/>
      <c r="J58" s="181">
        <f>
'将来負担比率（分子）の構造'!K$50</f>
        <v>
7425</v>
      </c>
      <c r="K58" s="181"/>
      <c r="L58" s="181"/>
      <c r="M58" s="181">
        <f>
'将来負担比率（分子）の構造'!L$50</f>
        <v>
7955</v>
      </c>
      <c r="N58" s="181"/>
      <c r="O58" s="181"/>
      <c r="P58" s="181">
        <f>
'将来負担比率（分子）の構造'!M$50</f>
        <v>
7854</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6863</v>
      </c>
      <c r="C62" s="181"/>
      <c r="D62" s="181"/>
      <c r="E62" s="181">
        <f>
'将来負担比率（分子）の構造'!J$45</f>
        <v>
6678</v>
      </c>
      <c r="F62" s="181"/>
      <c r="G62" s="181"/>
      <c r="H62" s="181">
        <f>
'将来負担比率（分子）の構造'!K$45</f>
        <v>
6369</v>
      </c>
      <c r="I62" s="181"/>
      <c r="J62" s="181"/>
      <c r="K62" s="181">
        <f>
'将来負担比率（分子）の構造'!L$45</f>
        <v>
6138</v>
      </c>
      <c r="L62" s="181"/>
      <c r="M62" s="181"/>
      <c r="N62" s="181">
        <f>
'将来負担比率（分子）の構造'!M$45</f>
        <v>
5821</v>
      </c>
      <c r="O62" s="181"/>
      <c r="P62" s="181"/>
    </row>
    <row r="63" spans="1:16" x14ac:dyDescent="0.15">
      <c r="A63" s="181" t="s">
        <v>
34</v>
      </c>
      <c r="B63" s="181">
        <f>
'将来負担比率（分子）の構造'!I$44</f>
        <v>
756</v>
      </c>
      <c r="C63" s="181"/>
      <c r="D63" s="181"/>
      <c r="E63" s="181">
        <f>
'将来負担比率（分子）の構造'!J$44</f>
        <v>
799</v>
      </c>
      <c r="F63" s="181"/>
      <c r="G63" s="181"/>
      <c r="H63" s="181">
        <f>
'将来負担比率（分子）の構造'!K$44</f>
        <v>
674</v>
      </c>
      <c r="I63" s="181"/>
      <c r="J63" s="181"/>
      <c r="K63" s="181">
        <f>
'将来負担比率（分子）の構造'!L$44</f>
        <v>
595</v>
      </c>
      <c r="L63" s="181"/>
      <c r="M63" s="181"/>
      <c r="N63" s="181">
        <f>
'将来負担比率（分子）の構造'!M$44</f>
        <v>
650</v>
      </c>
      <c r="O63" s="181"/>
      <c r="P63" s="181"/>
    </row>
    <row r="64" spans="1:16" x14ac:dyDescent="0.15">
      <c r="A64" s="181" t="s">
        <v>
33</v>
      </c>
      <c r="B64" s="181">
        <f>
'将来負担比率（分子）の構造'!I$43</f>
        <v>
13903</v>
      </c>
      <c r="C64" s="181"/>
      <c r="D64" s="181"/>
      <c r="E64" s="181">
        <f>
'将来負担比率（分子）の構造'!J$43</f>
        <v>
13460</v>
      </c>
      <c r="F64" s="181"/>
      <c r="G64" s="181"/>
      <c r="H64" s="181">
        <f>
'将来負担比率（分子）の構造'!K$43</f>
        <v>
12875</v>
      </c>
      <c r="I64" s="181"/>
      <c r="J64" s="181"/>
      <c r="K64" s="181">
        <f>
'将来負担比率（分子）の構造'!L$43</f>
        <v>
12406</v>
      </c>
      <c r="L64" s="181"/>
      <c r="M64" s="181"/>
      <c r="N64" s="181">
        <f>
'将来負担比率（分子）の構造'!M$43</f>
        <v>
12558</v>
      </c>
      <c r="O64" s="181"/>
      <c r="P64" s="181"/>
    </row>
    <row r="65" spans="1:16" x14ac:dyDescent="0.15">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15">
      <c r="A66" s="181" t="s">
        <v>
31</v>
      </c>
      <c r="B66" s="181">
        <f>
'将来負担比率（分子）の構造'!I$41</f>
        <v>
34246</v>
      </c>
      <c r="C66" s="181"/>
      <c r="D66" s="181"/>
      <c r="E66" s="181">
        <f>
'将来負担比率（分子）の構造'!J$41</f>
        <v>
33742</v>
      </c>
      <c r="F66" s="181"/>
      <c r="G66" s="181"/>
      <c r="H66" s="181">
        <f>
'将来負担比率（分子）の構造'!K$41</f>
        <v>
33430</v>
      </c>
      <c r="I66" s="181"/>
      <c r="J66" s="181"/>
      <c r="K66" s="181">
        <f>
'将来負担比率（分子）の構造'!L$41</f>
        <v>
34075</v>
      </c>
      <c r="L66" s="181"/>
      <c r="M66" s="181"/>
      <c r="N66" s="181">
        <f>
'将来負担比率（分子）の構造'!M$41</f>
        <v>
33630</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1255</v>
      </c>
      <c r="G67" s="181" t="e">
        <f>
NA()</f>
        <v>
#N/A</v>
      </c>
      <c r="H67" s="181" t="e">
        <f>
NA()</f>
        <v>
#N/A</v>
      </c>
      <c r="I67" s="181">
        <f>
IF(ISNUMBER('将来負担比率（分子）の構造'!K$53), IF('将来負担比率（分子）の構造'!K$53 &lt; 0, 0, '将来負担比率（分子）の構造'!K$53), NA())</f>
        <v>
7</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3113</v>
      </c>
      <c r="C72" s="185">
        <f>
基金残高に係る経年分析!G55</f>
        <v>
3679</v>
      </c>
      <c r="D72" s="185">
        <f>
基金残高に係る経年分析!H55</f>
        <v>
3548</v>
      </c>
    </row>
    <row r="73" spans="1:16" x14ac:dyDescent="0.15">
      <c r="A73" s="184" t="s">
        <v>
78</v>
      </c>
      <c r="B73" s="185" t="str">
        <f>
基金残高に係る経年分析!F56</f>
        <v>
-</v>
      </c>
      <c r="C73" s="185" t="str">
        <f>
基金残高に係る経年分析!G56</f>
        <v>
-</v>
      </c>
      <c r="D73" s="185" t="str">
        <f>
基金残高に係る経年分析!H56</f>
        <v>
-</v>
      </c>
    </row>
    <row r="74" spans="1:16" x14ac:dyDescent="0.15">
      <c r="A74" s="184" t="s">
        <v>
79</v>
      </c>
      <c r="B74" s="185">
        <f>
基金残高に係る経年分析!F57</f>
        <v>
3239</v>
      </c>
      <c r="C74" s="185">
        <f>
基金残高に係る経年分析!G57</f>
        <v>
3190</v>
      </c>
      <c r="D74" s="185">
        <f>
基金残高に係る経年分析!H57</f>
        <v>
3223</v>
      </c>
    </row>
  </sheetData>
  <sheetProtection algorithmName="SHA-512" hashValue="hWckjik6McMZ1QRFrRBwZjFOCJqPPiCTme0Jnnc+mQ/VOU1sWc3xaIMpZZlaDxDlSJl5kn+R92Q5PUs05odAuQ==" saltValue="Nt3GDQQs740nlaZXaYoA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210</v>
      </c>
      <c r="DI1" s="798"/>
      <c r="DJ1" s="798"/>
      <c r="DK1" s="798"/>
      <c r="DL1" s="798"/>
      <c r="DM1" s="798"/>
      <c r="DN1" s="799"/>
      <c r="DO1" s="226"/>
      <c r="DP1" s="797" t="s">
        <v>
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
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
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
1</v>
      </c>
      <c r="C4" s="740"/>
      <c r="D4" s="740"/>
      <c r="E4" s="740"/>
      <c r="F4" s="740"/>
      <c r="G4" s="740"/>
      <c r="H4" s="740"/>
      <c r="I4" s="740"/>
      <c r="J4" s="740"/>
      <c r="K4" s="740"/>
      <c r="L4" s="740"/>
      <c r="M4" s="740"/>
      <c r="N4" s="740"/>
      <c r="O4" s="740"/>
      <c r="P4" s="740"/>
      <c r="Q4" s="741"/>
      <c r="R4" s="739" t="s">
        <v>
216</v>
      </c>
      <c r="S4" s="740"/>
      <c r="T4" s="740"/>
      <c r="U4" s="740"/>
      <c r="V4" s="740"/>
      <c r="W4" s="740"/>
      <c r="X4" s="740"/>
      <c r="Y4" s="741"/>
      <c r="Z4" s="739" t="s">
        <v>
217</v>
      </c>
      <c r="AA4" s="740"/>
      <c r="AB4" s="740"/>
      <c r="AC4" s="741"/>
      <c r="AD4" s="739" t="s">
        <v>
218</v>
      </c>
      <c r="AE4" s="740"/>
      <c r="AF4" s="740"/>
      <c r="AG4" s="740"/>
      <c r="AH4" s="740"/>
      <c r="AI4" s="740"/>
      <c r="AJ4" s="740"/>
      <c r="AK4" s="741"/>
      <c r="AL4" s="739" t="s">
        <v>
217</v>
      </c>
      <c r="AM4" s="740"/>
      <c r="AN4" s="740"/>
      <c r="AO4" s="741"/>
      <c r="AP4" s="800" t="s">
        <v>
219</v>
      </c>
      <c r="AQ4" s="800"/>
      <c r="AR4" s="800"/>
      <c r="AS4" s="800"/>
      <c r="AT4" s="800"/>
      <c r="AU4" s="800"/>
      <c r="AV4" s="800"/>
      <c r="AW4" s="800"/>
      <c r="AX4" s="800"/>
      <c r="AY4" s="800"/>
      <c r="AZ4" s="800"/>
      <c r="BA4" s="800"/>
      <c r="BB4" s="800"/>
      <c r="BC4" s="800"/>
      <c r="BD4" s="800"/>
      <c r="BE4" s="800"/>
      <c r="BF4" s="800"/>
      <c r="BG4" s="800" t="s">
        <v>
220</v>
      </c>
      <c r="BH4" s="800"/>
      <c r="BI4" s="800"/>
      <c r="BJ4" s="800"/>
      <c r="BK4" s="800"/>
      <c r="BL4" s="800"/>
      <c r="BM4" s="800"/>
      <c r="BN4" s="800"/>
      <c r="BO4" s="800" t="s">
        <v>
217</v>
      </c>
      <c r="BP4" s="800"/>
      <c r="BQ4" s="800"/>
      <c r="BR4" s="800"/>
      <c r="BS4" s="800" t="s">
        <v>
221</v>
      </c>
      <c r="BT4" s="800"/>
      <c r="BU4" s="800"/>
      <c r="BV4" s="800"/>
      <c r="BW4" s="800"/>
      <c r="BX4" s="800"/>
      <c r="BY4" s="800"/>
      <c r="BZ4" s="800"/>
      <c r="CA4" s="800"/>
      <c r="CB4" s="800"/>
      <c r="CD4" s="782" t="s">
        <v>
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
223</v>
      </c>
      <c r="C5" s="745"/>
      <c r="D5" s="745"/>
      <c r="E5" s="745"/>
      <c r="F5" s="745"/>
      <c r="G5" s="745"/>
      <c r="H5" s="745"/>
      <c r="I5" s="745"/>
      <c r="J5" s="745"/>
      <c r="K5" s="745"/>
      <c r="L5" s="745"/>
      <c r="M5" s="745"/>
      <c r="N5" s="745"/>
      <c r="O5" s="745"/>
      <c r="P5" s="745"/>
      <c r="Q5" s="746"/>
      <c r="R5" s="733">
        <v>
19735461</v>
      </c>
      <c r="S5" s="734"/>
      <c r="T5" s="734"/>
      <c r="U5" s="734"/>
      <c r="V5" s="734"/>
      <c r="W5" s="734"/>
      <c r="X5" s="734"/>
      <c r="Y5" s="777"/>
      <c r="Z5" s="795">
        <v>
38.1</v>
      </c>
      <c r="AA5" s="795"/>
      <c r="AB5" s="795"/>
      <c r="AC5" s="795"/>
      <c r="AD5" s="796">
        <v>
18210972</v>
      </c>
      <c r="AE5" s="796"/>
      <c r="AF5" s="796"/>
      <c r="AG5" s="796"/>
      <c r="AH5" s="796"/>
      <c r="AI5" s="796"/>
      <c r="AJ5" s="796"/>
      <c r="AK5" s="796"/>
      <c r="AL5" s="778">
        <v>
73.099999999999994</v>
      </c>
      <c r="AM5" s="749"/>
      <c r="AN5" s="749"/>
      <c r="AO5" s="779"/>
      <c r="AP5" s="744" t="s">
        <v>
224</v>
      </c>
      <c r="AQ5" s="745"/>
      <c r="AR5" s="745"/>
      <c r="AS5" s="745"/>
      <c r="AT5" s="745"/>
      <c r="AU5" s="745"/>
      <c r="AV5" s="745"/>
      <c r="AW5" s="745"/>
      <c r="AX5" s="745"/>
      <c r="AY5" s="745"/>
      <c r="AZ5" s="745"/>
      <c r="BA5" s="745"/>
      <c r="BB5" s="745"/>
      <c r="BC5" s="745"/>
      <c r="BD5" s="745"/>
      <c r="BE5" s="745"/>
      <c r="BF5" s="746"/>
      <c r="BG5" s="678">
        <v>
18204679</v>
      </c>
      <c r="BH5" s="679"/>
      <c r="BI5" s="679"/>
      <c r="BJ5" s="679"/>
      <c r="BK5" s="679"/>
      <c r="BL5" s="679"/>
      <c r="BM5" s="679"/>
      <c r="BN5" s="680"/>
      <c r="BO5" s="715">
        <v>
92.2</v>
      </c>
      <c r="BP5" s="715"/>
      <c r="BQ5" s="715"/>
      <c r="BR5" s="715"/>
      <c r="BS5" s="716">
        <v>
55640</v>
      </c>
      <c r="BT5" s="716"/>
      <c r="BU5" s="716"/>
      <c r="BV5" s="716"/>
      <c r="BW5" s="716"/>
      <c r="BX5" s="716"/>
      <c r="BY5" s="716"/>
      <c r="BZ5" s="716"/>
      <c r="CA5" s="716"/>
      <c r="CB5" s="775"/>
      <c r="CD5" s="782" t="s">
        <v>
219</v>
      </c>
      <c r="CE5" s="783"/>
      <c r="CF5" s="783"/>
      <c r="CG5" s="783"/>
      <c r="CH5" s="783"/>
      <c r="CI5" s="783"/>
      <c r="CJ5" s="783"/>
      <c r="CK5" s="783"/>
      <c r="CL5" s="783"/>
      <c r="CM5" s="783"/>
      <c r="CN5" s="783"/>
      <c r="CO5" s="783"/>
      <c r="CP5" s="783"/>
      <c r="CQ5" s="784"/>
      <c r="CR5" s="782" t="s">
        <v>
225</v>
      </c>
      <c r="CS5" s="783"/>
      <c r="CT5" s="783"/>
      <c r="CU5" s="783"/>
      <c r="CV5" s="783"/>
      <c r="CW5" s="783"/>
      <c r="CX5" s="783"/>
      <c r="CY5" s="784"/>
      <c r="CZ5" s="782" t="s">
        <v>
217</v>
      </c>
      <c r="DA5" s="783"/>
      <c r="DB5" s="783"/>
      <c r="DC5" s="784"/>
      <c r="DD5" s="782" t="s">
        <v>
226</v>
      </c>
      <c r="DE5" s="783"/>
      <c r="DF5" s="783"/>
      <c r="DG5" s="783"/>
      <c r="DH5" s="783"/>
      <c r="DI5" s="783"/>
      <c r="DJ5" s="783"/>
      <c r="DK5" s="783"/>
      <c r="DL5" s="783"/>
      <c r="DM5" s="783"/>
      <c r="DN5" s="783"/>
      <c r="DO5" s="783"/>
      <c r="DP5" s="784"/>
      <c r="DQ5" s="782" t="s">
        <v>
227</v>
      </c>
      <c r="DR5" s="783"/>
      <c r="DS5" s="783"/>
      <c r="DT5" s="783"/>
      <c r="DU5" s="783"/>
      <c r="DV5" s="783"/>
      <c r="DW5" s="783"/>
      <c r="DX5" s="783"/>
      <c r="DY5" s="783"/>
      <c r="DZ5" s="783"/>
      <c r="EA5" s="783"/>
      <c r="EB5" s="783"/>
      <c r="EC5" s="784"/>
    </row>
    <row r="6" spans="2:143" ht="11.25" customHeight="1" x14ac:dyDescent="0.15">
      <c r="B6" s="675" t="s">
        <v>
228</v>
      </c>
      <c r="C6" s="676"/>
      <c r="D6" s="676"/>
      <c r="E6" s="676"/>
      <c r="F6" s="676"/>
      <c r="G6" s="676"/>
      <c r="H6" s="676"/>
      <c r="I6" s="676"/>
      <c r="J6" s="676"/>
      <c r="K6" s="676"/>
      <c r="L6" s="676"/>
      <c r="M6" s="676"/>
      <c r="N6" s="676"/>
      <c r="O6" s="676"/>
      <c r="P6" s="676"/>
      <c r="Q6" s="677"/>
      <c r="R6" s="678">
        <v>
278902</v>
      </c>
      <c r="S6" s="679"/>
      <c r="T6" s="679"/>
      <c r="U6" s="679"/>
      <c r="V6" s="679"/>
      <c r="W6" s="679"/>
      <c r="X6" s="679"/>
      <c r="Y6" s="680"/>
      <c r="Z6" s="715">
        <v>
0.5</v>
      </c>
      <c r="AA6" s="715"/>
      <c r="AB6" s="715"/>
      <c r="AC6" s="715"/>
      <c r="AD6" s="716">
        <v>
278902</v>
      </c>
      <c r="AE6" s="716"/>
      <c r="AF6" s="716"/>
      <c r="AG6" s="716"/>
      <c r="AH6" s="716"/>
      <c r="AI6" s="716"/>
      <c r="AJ6" s="716"/>
      <c r="AK6" s="716"/>
      <c r="AL6" s="681">
        <v>
1.1000000000000001</v>
      </c>
      <c r="AM6" s="682"/>
      <c r="AN6" s="682"/>
      <c r="AO6" s="717"/>
      <c r="AP6" s="675" t="s">
        <v>
229</v>
      </c>
      <c r="AQ6" s="676"/>
      <c r="AR6" s="676"/>
      <c r="AS6" s="676"/>
      <c r="AT6" s="676"/>
      <c r="AU6" s="676"/>
      <c r="AV6" s="676"/>
      <c r="AW6" s="676"/>
      <c r="AX6" s="676"/>
      <c r="AY6" s="676"/>
      <c r="AZ6" s="676"/>
      <c r="BA6" s="676"/>
      <c r="BB6" s="676"/>
      <c r="BC6" s="676"/>
      <c r="BD6" s="676"/>
      <c r="BE6" s="676"/>
      <c r="BF6" s="677"/>
      <c r="BG6" s="678">
        <v>
18204679</v>
      </c>
      <c r="BH6" s="679"/>
      <c r="BI6" s="679"/>
      <c r="BJ6" s="679"/>
      <c r="BK6" s="679"/>
      <c r="BL6" s="679"/>
      <c r="BM6" s="679"/>
      <c r="BN6" s="680"/>
      <c r="BO6" s="715">
        <v>
92.2</v>
      </c>
      <c r="BP6" s="715"/>
      <c r="BQ6" s="715"/>
      <c r="BR6" s="715"/>
      <c r="BS6" s="716">
        <v>
55640</v>
      </c>
      <c r="BT6" s="716"/>
      <c r="BU6" s="716"/>
      <c r="BV6" s="716"/>
      <c r="BW6" s="716"/>
      <c r="BX6" s="716"/>
      <c r="BY6" s="716"/>
      <c r="BZ6" s="716"/>
      <c r="CA6" s="716"/>
      <c r="CB6" s="775"/>
      <c r="CD6" s="736" t="s">
        <v>
230</v>
      </c>
      <c r="CE6" s="737"/>
      <c r="CF6" s="737"/>
      <c r="CG6" s="737"/>
      <c r="CH6" s="737"/>
      <c r="CI6" s="737"/>
      <c r="CJ6" s="737"/>
      <c r="CK6" s="737"/>
      <c r="CL6" s="737"/>
      <c r="CM6" s="737"/>
      <c r="CN6" s="737"/>
      <c r="CO6" s="737"/>
      <c r="CP6" s="737"/>
      <c r="CQ6" s="738"/>
      <c r="CR6" s="678">
        <v>
407222</v>
      </c>
      <c r="CS6" s="679"/>
      <c r="CT6" s="679"/>
      <c r="CU6" s="679"/>
      <c r="CV6" s="679"/>
      <c r="CW6" s="679"/>
      <c r="CX6" s="679"/>
      <c r="CY6" s="680"/>
      <c r="CZ6" s="778">
        <v>
0.8</v>
      </c>
      <c r="DA6" s="749"/>
      <c r="DB6" s="749"/>
      <c r="DC6" s="781"/>
      <c r="DD6" s="684" t="s">
        <v>
136</v>
      </c>
      <c r="DE6" s="679"/>
      <c r="DF6" s="679"/>
      <c r="DG6" s="679"/>
      <c r="DH6" s="679"/>
      <c r="DI6" s="679"/>
      <c r="DJ6" s="679"/>
      <c r="DK6" s="679"/>
      <c r="DL6" s="679"/>
      <c r="DM6" s="679"/>
      <c r="DN6" s="679"/>
      <c r="DO6" s="679"/>
      <c r="DP6" s="680"/>
      <c r="DQ6" s="684">
        <v>
407149</v>
      </c>
      <c r="DR6" s="679"/>
      <c r="DS6" s="679"/>
      <c r="DT6" s="679"/>
      <c r="DU6" s="679"/>
      <c r="DV6" s="679"/>
      <c r="DW6" s="679"/>
      <c r="DX6" s="679"/>
      <c r="DY6" s="679"/>
      <c r="DZ6" s="679"/>
      <c r="EA6" s="679"/>
      <c r="EB6" s="679"/>
      <c r="EC6" s="722"/>
    </row>
    <row r="7" spans="2:143" ht="11.25" customHeight="1" x14ac:dyDescent="0.15">
      <c r="B7" s="675" t="s">
        <v>
231</v>
      </c>
      <c r="C7" s="676"/>
      <c r="D7" s="676"/>
      <c r="E7" s="676"/>
      <c r="F7" s="676"/>
      <c r="G7" s="676"/>
      <c r="H7" s="676"/>
      <c r="I7" s="676"/>
      <c r="J7" s="676"/>
      <c r="K7" s="676"/>
      <c r="L7" s="676"/>
      <c r="M7" s="676"/>
      <c r="N7" s="676"/>
      <c r="O7" s="676"/>
      <c r="P7" s="676"/>
      <c r="Q7" s="677"/>
      <c r="R7" s="678">
        <v>
25946</v>
      </c>
      <c r="S7" s="679"/>
      <c r="T7" s="679"/>
      <c r="U7" s="679"/>
      <c r="V7" s="679"/>
      <c r="W7" s="679"/>
      <c r="X7" s="679"/>
      <c r="Y7" s="680"/>
      <c r="Z7" s="715">
        <v>
0.1</v>
      </c>
      <c r="AA7" s="715"/>
      <c r="AB7" s="715"/>
      <c r="AC7" s="715"/>
      <c r="AD7" s="716">
        <v>
25946</v>
      </c>
      <c r="AE7" s="716"/>
      <c r="AF7" s="716"/>
      <c r="AG7" s="716"/>
      <c r="AH7" s="716"/>
      <c r="AI7" s="716"/>
      <c r="AJ7" s="716"/>
      <c r="AK7" s="716"/>
      <c r="AL7" s="681">
        <v>
0.1</v>
      </c>
      <c r="AM7" s="682"/>
      <c r="AN7" s="682"/>
      <c r="AO7" s="717"/>
      <c r="AP7" s="675" t="s">
        <v>
232</v>
      </c>
      <c r="AQ7" s="676"/>
      <c r="AR7" s="676"/>
      <c r="AS7" s="676"/>
      <c r="AT7" s="676"/>
      <c r="AU7" s="676"/>
      <c r="AV7" s="676"/>
      <c r="AW7" s="676"/>
      <c r="AX7" s="676"/>
      <c r="AY7" s="676"/>
      <c r="AZ7" s="676"/>
      <c r="BA7" s="676"/>
      <c r="BB7" s="676"/>
      <c r="BC7" s="676"/>
      <c r="BD7" s="676"/>
      <c r="BE7" s="676"/>
      <c r="BF7" s="677"/>
      <c r="BG7" s="678">
        <v>
8645415</v>
      </c>
      <c r="BH7" s="679"/>
      <c r="BI7" s="679"/>
      <c r="BJ7" s="679"/>
      <c r="BK7" s="679"/>
      <c r="BL7" s="679"/>
      <c r="BM7" s="679"/>
      <c r="BN7" s="680"/>
      <c r="BO7" s="715">
        <v>
43.8</v>
      </c>
      <c r="BP7" s="715"/>
      <c r="BQ7" s="715"/>
      <c r="BR7" s="715"/>
      <c r="BS7" s="716">
        <v>
55640</v>
      </c>
      <c r="BT7" s="716"/>
      <c r="BU7" s="716"/>
      <c r="BV7" s="716"/>
      <c r="BW7" s="716"/>
      <c r="BX7" s="716"/>
      <c r="BY7" s="716"/>
      <c r="BZ7" s="716"/>
      <c r="CA7" s="716"/>
      <c r="CB7" s="775"/>
      <c r="CD7" s="711" t="s">
        <v>
233</v>
      </c>
      <c r="CE7" s="712"/>
      <c r="CF7" s="712"/>
      <c r="CG7" s="712"/>
      <c r="CH7" s="712"/>
      <c r="CI7" s="712"/>
      <c r="CJ7" s="712"/>
      <c r="CK7" s="712"/>
      <c r="CL7" s="712"/>
      <c r="CM7" s="712"/>
      <c r="CN7" s="712"/>
      <c r="CO7" s="712"/>
      <c r="CP7" s="712"/>
      <c r="CQ7" s="713"/>
      <c r="CR7" s="678">
        <v>
5668499</v>
      </c>
      <c r="CS7" s="679"/>
      <c r="CT7" s="679"/>
      <c r="CU7" s="679"/>
      <c r="CV7" s="679"/>
      <c r="CW7" s="679"/>
      <c r="CX7" s="679"/>
      <c r="CY7" s="680"/>
      <c r="CZ7" s="715">
        <v>
11.1</v>
      </c>
      <c r="DA7" s="715"/>
      <c r="DB7" s="715"/>
      <c r="DC7" s="715"/>
      <c r="DD7" s="684">
        <v>
70332</v>
      </c>
      <c r="DE7" s="679"/>
      <c r="DF7" s="679"/>
      <c r="DG7" s="679"/>
      <c r="DH7" s="679"/>
      <c r="DI7" s="679"/>
      <c r="DJ7" s="679"/>
      <c r="DK7" s="679"/>
      <c r="DL7" s="679"/>
      <c r="DM7" s="679"/>
      <c r="DN7" s="679"/>
      <c r="DO7" s="679"/>
      <c r="DP7" s="680"/>
      <c r="DQ7" s="684">
        <v>
4942562</v>
      </c>
      <c r="DR7" s="679"/>
      <c r="DS7" s="679"/>
      <c r="DT7" s="679"/>
      <c r="DU7" s="679"/>
      <c r="DV7" s="679"/>
      <c r="DW7" s="679"/>
      <c r="DX7" s="679"/>
      <c r="DY7" s="679"/>
      <c r="DZ7" s="679"/>
      <c r="EA7" s="679"/>
      <c r="EB7" s="679"/>
      <c r="EC7" s="722"/>
    </row>
    <row r="8" spans="2:143" ht="11.25" customHeight="1" x14ac:dyDescent="0.15">
      <c r="B8" s="675" t="s">
        <v>
234</v>
      </c>
      <c r="C8" s="676"/>
      <c r="D8" s="676"/>
      <c r="E8" s="676"/>
      <c r="F8" s="676"/>
      <c r="G8" s="676"/>
      <c r="H8" s="676"/>
      <c r="I8" s="676"/>
      <c r="J8" s="676"/>
      <c r="K8" s="676"/>
      <c r="L8" s="676"/>
      <c r="M8" s="676"/>
      <c r="N8" s="676"/>
      <c r="O8" s="676"/>
      <c r="P8" s="676"/>
      <c r="Q8" s="677"/>
      <c r="R8" s="678">
        <v>
128577</v>
      </c>
      <c r="S8" s="679"/>
      <c r="T8" s="679"/>
      <c r="U8" s="679"/>
      <c r="V8" s="679"/>
      <c r="W8" s="679"/>
      <c r="X8" s="679"/>
      <c r="Y8" s="680"/>
      <c r="Z8" s="715">
        <v>
0.2</v>
      </c>
      <c r="AA8" s="715"/>
      <c r="AB8" s="715"/>
      <c r="AC8" s="715"/>
      <c r="AD8" s="716">
        <v>
128577</v>
      </c>
      <c r="AE8" s="716"/>
      <c r="AF8" s="716"/>
      <c r="AG8" s="716"/>
      <c r="AH8" s="716"/>
      <c r="AI8" s="716"/>
      <c r="AJ8" s="716"/>
      <c r="AK8" s="716"/>
      <c r="AL8" s="681">
        <v>
0.5</v>
      </c>
      <c r="AM8" s="682"/>
      <c r="AN8" s="682"/>
      <c r="AO8" s="717"/>
      <c r="AP8" s="675" t="s">
        <v>
235</v>
      </c>
      <c r="AQ8" s="676"/>
      <c r="AR8" s="676"/>
      <c r="AS8" s="676"/>
      <c r="AT8" s="676"/>
      <c r="AU8" s="676"/>
      <c r="AV8" s="676"/>
      <c r="AW8" s="676"/>
      <c r="AX8" s="676"/>
      <c r="AY8" s="676"/>
      <c r="AZ8" s="676"/>
      <c r="BA8" s="676"/>
      <c r="BB8" s="676"/>
      <c r="BC8" s="676"/>
      <c r="BD8" s="676"/>
      <c r="BE8" s="676"/>
      <c r="BF8" s="677"/>
      <c r="BG8" s="678">
        <v>
235702</v>
      </c>
      <c r="BH8" s="679"/>
      <c r="BI8" s="679"/>
      <c r="BJ8" s="679"/>
      <c r="BK8" s="679"/>
      <c r="BL8" s="679"/>
      <c r="BM8" s="679"/>
      <c r="BN8" s="680"/>
      <c r="BO8" s="715">
        <v>
1.2</v>
      </c>
      <c r="BP8" s="715"/>
      <c r="BQ8" s="715"/>
      <c r="BR8" s="715"/>
      <c r="BS8" s="684" t="s">
        <v>
136</v>
      </c>
      <c r="BT8" s="679"/>
      <c r="BU8" s="679"/>
      <c r="BV8" s="679"/>
      <c r="BW8" s="679"/>
      <c r="BX8" s="679"/>
      <c r="BY8" s="679"/>
      <c r="BZ8" s="679"/>
      <c r="CA8" s="679"/>
      <c r="CB8" s="722"/>
      <c r="CD8" s="711" t="s">
        <v>
236</v>
      </c>
      <c r="CE8" s="712"/>
      <c r="CF8" s="712"/>
      <c r="CG8" s="712"/>
      <c r="CH8" s="712"/>
      <c r="CI8" s="712"/>
      <c r="CJ8" s="712"/>
      <c r="CK8" s="712"/>
      <c r="CL8" s="712"/>
      <c r="CM8" s="712"/>
      <c r="CN8" s="712"/>
      <c r="CO8" s="712"/>
      <c r="CP8" s="712"/>
      <c r="CQ8" s="713"/>
      <c r="CR8" s="678">
        <v>
25486223</v>
      </c>
      <c r="CS8" s="679"/>
      <c r="CT8" s="679"/>
      <c r="CU8" s="679"/>
      <c r="CV8" s="679"/>
      <c r="CW8" s="679"/>
      <c r="CX8" s="679"/>
      <c r="CY8" s="680"/>
      <c r="CZ8" s="715">
        <v>
50</v>
      </c>
      <c r="DA8" s="715"/>
      <c r="DB8" s="715"/>
      <c r="DC8" s="715"/>
      <c r="DD8" s="684">
        <v>
615310</v>
      </c>
      <c r="DE8" s="679"/>
      <c r="DF8" s="679"/>
      <c r="DG8" s="679"/>
      <c r="DH8" s="679"/>
      <c r="DI8" s="679"/>
      <c r="DJ8" s="679"/>
      <c r="DK8" s="679"/>
      <c r="DL8" s="679"/>
      <c r="DM8" s="679"/>
      <c r="DN8" s="679"/>
      <c r="DO8" s="679"/>
      <c r="DP8" s="680"/>
      <c r="DQ8" s="684">
        <v>
10756067</v>
      </c>
      <c r="DR8" s="679"/>
      <c r="DS8" s="679"/>
      <c r="DT8" s="679"/>
      <c r="DU8" s="679"/>
      <c r="DV8" s="679"/>
      <c r="DW8" s="679"/>
      <c r="DX8" s="679"/>
      <c r="DY8" s="679"/>
      <c r="DZ8" s="679"/>
      <c r="EA8" s="679"/>
      <c r="EB8" s="679"/>
      <c r="EC8" s="722"/>
    </row>
    <row r="9" spans="2:143" ht="11.25" customHeight="1" x14ac:dyDescent="0.15">
      <c r="B9" s="675" t="s">
        <v>
237</v>
      </c>
      <c r="C9" s="676"/>
      <c r="D9" s="676"/>
      <c r="E9" s="676"/>
      <c r="F9" s="676"/>
      <c r="G9" s="676"/>
      <c r="H9" s="676"/>
      <c r="I9" s="676"/>
      <c r="J9" s="676"/>
      <c r="K9" s="676"/>
      <c r="L9" s="676"/>
      <c r="M9" s="676"/>
      <c r="N9" s="676"/>
      <c r="O9" s="676"/>
      <c r="P9" s="676"/>
      <c r="Q9" s="677"/>
      <c r="R9" s="678">
        <v>
78866</v>
      </c>
      <c r="S9" s="679"/>
      <c r="T9" s="679"/>
      <c r="U9" s="679"/>
      <c r="V9" s="679"/>
      <c r="W9" s="679"/>
      <c r="X9" s="679"/>
      <c r="Y9" s="680"/>
      <c r="Z9" s="715">
        <v>
0.2</v>
      </c>
      <c r="AA9" s="715"/>
      <c r="AB9" s="715"/>
      <c r="AC9" s="715"/>
      <c r="AD9" s="716">
        <v>
78866</v>
      </c>
      <c r="AE9" s="716"/>
      <c r="AF9" s="716"/>
      <c r="AG9" s="716"/>
      <c r="AH9" s="716"/>
      <c r="AI9" s="716"/>
      <c r="AJ9" s="716"/>
      <c r="AK9" s="716"/>
      <c r="AL9" s="681">
        <v>
0.3</v>
      </c>
      <c r="AM9" s="682"/>
      <c r="AN9" s="682"/>
      <c r="AO9" s="717"/>
      <c r="AP9" s="675" t="s">
        <v>
238</v>
      </c>
      <c r="AQ9" s="676"/>
      <c r="AR9" s="676"/>
      <c r="AS9" s="676"/>
      <c r="AT9" s="676"/>
      <c r="AU9" s="676"/>
      <c r="AV9" s="676"/>
      <c r="AW9" s="676"/>
      <c r="AX9" s="676"/>
      <c r="AY9" s="676"/>
      <c r="AZ9" s="676"/>
      <c r="BA9" s="676"/>
      <c r="BB9" s="676"/>
      <c r="BC9" s="676"/>
      <c r="BD9" s="676"/>
      <c r="BE9" s="676"/>
      <c r="BF9" s="677"/>
      <c r="BG9" s="678">
        <v>
7513042</v>
      </c>
      <c r="BH9" s="679"/>
      <c r="BI9" s="679"/>
      <c r="BJ9" s="679"/>
      <c r="BK9" s="679"/>
      <c r="BL9" s="679"/>
      <c r="BM9" s="679"/>
      <c r="BN9" s="680"/>
      <c r="BO9" s="715">
        <v>
38.1</v>
      </c>
      <c r="BP9" s="715"/>
      <c r="BQ9" s="715"/>
      <c r="BR9" s="715"/>
      <c r="BS9" s="684" t="s">
        <v>
136</v>
      </c>
      <c r="BT9" s="679"/>
      <c r="BU9" s="679"/>
      <c r="BV9" s="679"/>
      <c r="BW9" s="679"/>
      <c r="BX9" s="679"/>
      <c r="BY9" s="679"/>
      <c r="BZ9" s="679"/>
      <c r="CA9" s="679"/>
      <c r="CB9" s="722"/>
      <c r="CD9" s="711" t="s">
        <v>
239</v>
      </c>
      <c r="CE9" s="712"/>
      <c r="CF9" s="712"/>
      <c r="CG9" s="712"/>
      <c r="CH9" s="712"/>
      <c r="CI9" s="712"/>
      <c r="CJ9" s="712"/>
      <c r="CK9" s="712"/>
      <c r="CL9" s="712"/>
      <c r="CM9" s="712"/>
      <c r="CN9" s="712"/>
      <c r="CO9" s="712"/>
      <c r="CP9" s="712"/>
      <c r="CQ9" s="713"/>
      <c r="CR9" s="678">
        <v>
4743289</v>
      </c>
      <c r="CS9" s="679"/>
      <c r="CT9" s="679"/>
      <c r="CU9" s="679"/>
      <c r="CV9" s="679"/>
      <c r="CW9" s="679"/>
      <c r="CX9" s="679"/>
      <c r="CY9" s="680"/>
      <c r="CZ9" s="715">
        <v>
9.3000000000000007</v>
      </c>
      <c r="DA9" s="715"/>
      <c r="DB9" s="715"/>
      <c r="DC9" s="715"/>
      <c r="DD9" s="684">
        <v>
91242</v>
      </c>
      <c r="DE9" s="679"/>
      <c r="DF9" s="679"/>
      <c r="DG9" s="679"/>
      <c r="DH9" s="679"/>
      <c r="DI9" s="679"/>
      <c r="DJ9" s="679"/>
      <c r="DK9" s="679"/>
      <c r="DL9" s="679"/>
      <c r="DM9" s="679"/>
      <c r="DN9" s="679"/>
      <c r="DO9" s="679"/>
      <c r="DP9" s="680"/>
      <c r="DQ9" s="684">
        <v>
3407933</v>
      </c>
      <c r="DR9" s="679"/>
      <c r="DS9" s="679"/>
      <c r="DT9" s="679"/>
      <c r="DU9" s="679"/>
      <c r="DV9" s="679"/>
      <c r="DW9" s="679"/>
      <c r="DX9" s="679"/>
      <c r="DY9" s="679"/>
      <c r="DZ9" s="679"/>
      <c r="EA9" s="679"/>
      <c r="EB9" s="679"/>
      <c r="EC9" s="722"/>
    </row>
    <row r="10" spans="2:143" ht="11.25" customHeight="1" x14ac:dyDescent="0.15">
      <c r="B10" s="675" t="s">
        <v>
240</v>
      </c>
      <c r="C10" s="676"/>
      <c r="D10" s="676"/>
      <c r="E10" s="676"/>
      <c r="F10" s="676"/>
      <c r="G10" s="676"/>
      <c r="H10" s="676"/>
      <c r="I10" s="676"/>
      <c r="J10" s="676"/>
      <c r="K10" s="676"/>
      <c r="L10" s="676"/>
      <c r="M10" s="676"/>
      <c r="N10" s="676"/>
      <c r="O10" s="676"/>
      <c r="P10" s="676"/>
      <c r="Q10" s="677"/>
      <c r="R10" s="678" t="s">
        <v>
136</v>
      </c>
      <c r="S10" s="679"/>
      <c r="T10" s="679"/>
      <c r="U10" s="679"/>
      <c r="V10" s="679"/>
      <c r="W10" s="679"/>
      <c r="X10" s="679"/>
      <c r="Y10" s="680"/>
      <c r="Z10" s="715" t="s">
        <v>
241</v>
      </c>
      <c r="AA10" s="715"/>
      <c r="AB10" s="715"/>
      <c r="AC10" s="715"/>
      <c r="AD10" s="716" t="s">
        <v>
144</v>
      </c>
      <c r="AE10" s="716"/>
      <c r="AF10" s="716"/>
      <c r="AG10" s="716"/>
      <c r="AH10" s="716"/>
      <c r="AI10" s="716"/>
      <c r="AJ10" s="716"/>
      <c r="AK10" s="716"/>
      <c r="AL10" s="681" t="s">
        <v>
144</v>
      </c>
      <c r="AM10" s="682"/>
      <c r="AN10" s="682"/>
      <c r="AO10" s="717"/>
      <c r="AP10" s="675" t="s">
        <v>
242</v>
      </c>
      <c r="AQ10" s="676"/>
      <c r="AR10" s="676"/>
      <c r="AS10" s="676"/>
      <c r="AT10" s="676"/>
      <c r="AU10" s="676"/>
      <c r="AV10" s="676"/>
      <c r="AW10" s="676"/>
      <c r="AX10" s="676"/>
      <c r="AY10" s="676"/>
      <c r="AZ10" s="676"/>
      <c r="BA10" s="676"/>
      <c r="BB10" s="676"/>
      <c r="BC10" s="676"/>
      <c r="BD10" s="676"/>
      <c r="BE10" s="676"/>
      <c r="BF10" s="677"/>
      <c r="BG10" s="678">
        <v>
307244</v>
      </c>
      <c r="BH10" s="679"/>
      <c r="BI10" s="679"/>
      <c r="BJ10" s="679"/>
      <c r="BK10" s="679"/>
      <c r="BL10" s="679"/>
      <c r="BM10" s="679"/>
      <c r="BN10" s="680"/>
      <c r="BO10" s="715">
        <v>
1.6</v>
      </c>
      <c r="BP10" s="715"/>
      <c r="BQ10" s="715"/>
      <c r="BR10" s="715"/>
      <c r="BS10" s="684" t="s">
        <v>
136</v>
      </c>
      <c r="BT10" s="679"/>
      <c r="BU10" s="679"/>
      <c r="BV10" s="679"/>
      <c r="BW10" s="679"/>
      <c r="BX10" s="679"/>
      <c r="BY10" s="679"/>
      <c r="BZ10" s="679"/>
      <c r="CA10" s="679"/>
      <c r="CB10" s="722"/>
      <c r="CD10" s="711" t="s">
        <v>
243</v>
      </c>
      <c r="CE10" s="712"/>
      <c r="CF10" s="712"/>
      <c r="CG10" s="712"/>
      <c r="CH10" s="712"/>
      <c r="CI10" s="712"/>
      <c r="CJ10" s="712"/>
      <c r="CK10" s="712"/>
      <c r="CL10" s="712"/>
      <c r="CM10" s="712"/>
      <c r="CN10" s="712"/>
      <c r="CO10" s="712"/>
      <c r="CP10" s="712"/>
      <c r="CQ10" s="713"/>
      <c r="CR10" s="678">
        <v>
11224</v>
      </c>
      <c r="CS10" s="679"/>
      <c r="CT10" s="679"/>
      <c r="CU10" s="679"/>
      <c r="CV10" s="679"/>
      <c r="CW10" s="679"/>
      <c r="CX10" s="679"/>
      <c r="CY10" s="680"/>
      <c r="CZ10" s="715">
        <v>
0</v>
      </c>
      <c r="DA10" s="715"/>
      <c r="DB10" s="715"/>
      <c r="DC10" s="715"/>
      <c r="DD10" s="684" t="s">
        <v>
136</v>
      </c>
      <c r="DE10" s="679"/>
      <c r="DF10" s="679"/>
      <c r="DG10" s="679"/>
      <c r="DH10" s="679"/>
      <c r="DI10" s="679"/>
      <c r="DJ10" s="679"/>
      <c r="DK10" s="679"/>
      <c r="DL10" s="679"/>
      <c r="DM10" s="679"/>
      <c r="DN10" s="679"/>
      <c r="DO10" s="679"/>
      <c r="DP10" s="680"/>
      <c r="DQ10" s="684">
        <v>
11224</v>
      </c>
      <c r="DR10" s="679"/>
      <c r="DS10" s="679"/>
      <c r="DT10" s="679"/>
      <c r="DU10" s="679"/>
      <c r="DV10" s="679"/>
      <c r="DW10" s="679"/>
      <c r="DX10" s="679"/>
      <c r="DY10" s="679"/>
      <c r="DZ10" s="679"/>
      <c r="EA10" s="679"/>
      <c r="EB10" s="679"/>
      <c r="EC10" s="722"/>
    </row>
    <row r="11" spans="2:143" ht="11.25" customHeight="1" x14ac:dyDescent="0.15">
      <c r="B11" s="675" t="s">
        <v>
244</v>
      </c>
      <c r="C11" s="676"/>
      <c r="D11" s="676"/>
      <c r="E11" s="676"/>
      <c r="F11" s="676"/>
      <c r="G11" s="676"/>
      <c r="H11" s="676"/>
      <c r="I11" s="676"/>
      <c r="J11" s="676"/>
      <c r="K11" s="676"/>
      <c r="L11" s="676"/>
      <c r="M11" s="676"/>
      <c r="N11" s="676"/>
      <c r="O11" s="676"/>
      <c r="P11" s="676"/>
      <c r="Q11" s="677"/>
      <c r="R11" s="678">
        <v>
2343987</v>
      </c>
      <c r="S11" s="679"/>
      <c r="T11" s="679"/>
      <c r="U11" s="679"/>
      <c r="V11" s="679"/>
      <c r="W11" s="679"/>
      <c r="X11" s="679"/>
      <c r="Y11" s="680"/>
      <c r="Z11" s="681">
        <v>
4.5</v>
      </c>
      <c r="AA11" s="682"/>
      <c r="AB11" s="682"/>
      <c r="AC11" s="683"/>
      <c r="AD11" s="684">
        <v>
2343987</v>
      </c>
      <c r="AE11" s="679"/>
      <c r="AF11" s="679"/>
      <c r="AG11" s="679"/>
      <c r="AH11" s="679"/>
      <c r="AI11" s="679"/>
      <c r="AJ11" s="679"/>
      <c r="AK11" s="680"/>
      <c r="AL11" s="681">
        <v>
9.4</v>
      </c>
      <c r="AM11" s="682"/>
      <c r="AN11" s="682"/>
      <c r="AO11" s="717"/>
      <c r="AP11" s="675" t="s">
        <v>
245</v>
      </c>
      <c r="AQ11" s="676"/>
      <c r="AR11" s="676"/>
      <c r="AS11" s="676"/>
      <c r="AT11" s="676"/>
      <c r="AU11" s="676"/>
      <c r="AV11" s="676"/>
      <c r="AW11" s="676"/>
      <c r="AX11" s="676"/>
      <c r="AY11" s="676"/>
      <c r="AZ11" s="676"/>
      <c r="BA11" s="676"/>
      <c r="BB11" s="676"/>
      <c r="BC11" s="676"/>
      <c r="BD11" s="676"/>
      <c r="BE11" s="676"/>
      <c r="BF11" s="677"/>
      <c r="BG11" s="678">
        <v>
589427</v>
      </c>
      <c r="BH11" s="679"/>
      <c r="BI11" s="679"/>
      <c r="BJ11" s="679"/>
      <c r="BK11" s="679"/>
      <c r="BL11" s="679"/>
      <c r="BM11" s="679"/>
      <c r="BN11" s="680"/>
      <c r="BO11" s="715">
        <v>
3</v>
      </c>
      <c r="BP11" s="715"/>
      <c r="BQ11" s="715"/>
      <c r="BR11" s="715"/>
      <c r="BS11" s="684">
        <v>
55640</v>
      </c>
      <c r="BT11" s="679"/>
      <c r="BU11" s="679"/>
      <c r="BV11" s="679"/>
      <c r="BW11" s="679"/>
      <c r="BX11" s="679"/>
      <c r="BY11" s="679"/>
      <c r="BZ11" s="679"/>
      <c r="CA11" s="679"/>
      <c r="CB11" s="722"/>
      <c r="CD11" s="711" t="s">
        <v>
246</v>
      </c>
      <c r="CE11" s="712"/>
      <c r="CF11" s="712"/>
      <c r="CG11" s="712"/>
      <c r="CH11" s="712"/>
      <c r="CI11" s="712"/>
      <c r="CJ11" s="712"/>
      <c r="CK11" s="712"/>
      <c r="CL11" s="712"/>
      <c r="CM11" s="712"/>
      <c r="CN11" s="712"/>
      <c r="CO11" s="712"/>
      <c r="CP11" s="712"/>
      <c r="CQ11" s="713"/>
      <c r="CR11" s="678">
        <v>
361115</v>
      </c>
      <c r="CS11" s="679"/>
      <c r="CT11" s="679"/>
      <c r="CU11" s="679"/>
      <c r="CV11" s="679"/>
      <c r="CW11" s="679"/>
      <c r="CX11" s="679"/>
      <c r="CY11" s="680"/>
      <c r="CZ11" s="715">
        <v>
0.7</v>
      </c>
      <c r="DA11" s="715"/>
      <c r="DB11" s="715"/>
      <c r="DC11" s="715"/>
      <c r="DD11" s="684">
        <v>
35526</v>
      </c>
      <c r="DE11" s="679"/>
      <c r="DF11" s="679"/>
      <c r="DG11" s="679"/>
      <c r="DH11" s="679"/>
      <c r="DI11" s="679"/>
      <c r="DJ11" s="679"/>
      <c r="DK11" s="679"/>
      <c r="DL11" s="679"/>
      <c r="DM11" s="679"/>
      <c r="DN11" s="679"/>
      <c r="DO11" s="679"/>
      <c r="DP11" s="680"/>
      <c r="DQ11" s="684">
        <v>
173359</v>
      </c>
      <c r="DR11" s="679"/>
      <c r="DS11" s="679"/>
      <c r="DT11" s="679"/>
      <c r="DU11" s="679"/>
      <c r="DV11" s="679"/>
      <c r="DW11" s="679"/>
      <c r="DX11" s="679"/>
      <c r="DY11" s="679"/>
      <c r="DZ11" s="679"/>
      <c r="EA11" s="679"/>
      <c r="EB11" s="679"/>
      <c r="EC11" s="722"/>
    </row>
    <row r="12" spans="2:143" ht="11.25" customHeight="1" x14ac:dyDescent="0.15">
      <c r="B12" s="675" t="s">
        <v>
247</v>
      </c>
      <c r="C12" s="676"/>
      <c r="D12" s="676"/>
      <c r="E12" s="676"/>
      <c r="F12" s="676"/>
      <c r="G12" s="676"/>
      <c r="H12" s="676"/>
      <c r="I12" s="676"/>
      <c r="J12" s="676"/>
      <c r="K12" s="676"/>
      <c r="L12" s="676"/>
      <c r="M12" s="676"/>
      <c r="N12" s="676"/>
      <c r="O12" s="676"/>
      <c r="P12" s="676"/>
      <c r="Q12" s="677"/>
      <c r="R12" s="678">
        <v>
52237</v>
      </c>
      <c r="S12" s="679"/>
      <c r="T12" s="679"/>
      <c r="U12" s="679"/>
      <c r="V12" s="679"/>
      <c r="W12" s="679"/>
      <c r="X12" s="679"/>
      <c r="Y12" s="680"/>
      <c r="Z12" s="715">
        <v>
0.1</v>
      </c>
      <c r="AA12" s="715"/>
      <c r="AB12" s="715"/>
      <c r="AC12" s="715"/>
      <c r="AD12" s="716">
        <v>
52237</v>
      </c>
      <c r="AE12" s="716"/>
      <c r="AF12" s="716"/>
      <c r="AG12" s="716"/>
      <c r="AH12" s="716"/>
      <c r="AI12" s="716"/>
      <c r="AJ12" s="716"/>
      <c r="AK12" s="716"/>
      <c r="AL12" s="681">
        <v>
0.2</v>
      </c>
      <c r="AM12" s="682"/>
      <c r="AN12" s="682"/>
      <c r="AO12" s="717"/>
      <c r="AP12" s="675" t="s">
        <v>
248</v>
      </c>
      <c r="AQ12" s="676"/>
      <c r="AR12" s="676"/>
      <c r="AS12" s="676"/>
      <c r="AT12" s="676"/>
      <c r="AU12" s="676"/>
      <c r="AV12" s="676"/>
      <c r="AW12" s="676"/>
      <c r="AX12" s="676"/>
      <c r="AY12" s="676"/>
      <c r="AZ12" s="676"/>
      <c r="BA12" s="676"/>
      <c r="BB12" s="676"/>
      <c r="BC12" s="676"/>
      <c r="BD12" s="676"/>
      <c r="BE12" s="676"/>
      <c r="BF12" s="677"/>
      <c r="BG12" s="678">
        <v>
8456587</v>
      </c>
      <c r="BH12" s="679"/>
      <c r="BI12" s="679"/>
      <c r="BJ12" s="679"/>
      <c r="BK12" s="679"/>
      <c r="BL12" s="679"/>
      <c r="BM12" s="679"/>
      <c r="BN12" s="680"/>
      <c r="BO12" s="715">
        <v>
42.8</v>
      </c>
      <c r="BP12" s="715"/>
      <c r="BQ12" s="715"/>
      <c r="BR12" s="715"/>
      <c r="BS12" s="684" t="s">
        <v>
136</v>
      </c>
      <c r="BT12" s="679"/>
      <c r="BU12" s="679"/>
      <c r="BV12" s="679"/>
      <c r="BW12" s="679"/>
      <c r="BX12" s="679"/>
      <c r="BY12" s="679"/>
      <c r="BZ12" s="679"/>
      <c r="CA12" s="679"/>
      <c r="CB12" s="722"/>
      <c r="CD12" s="711" t="s">
        <v>
249</v>
      </c>
      <c r="CE12" s="712"/>
      <c r="CF12" s="712"/>
      <c r="CG12" s="712"/>
      <c r="CH12" s="712"/>
      <c r="CI12" s="712"/>
      <c r="CJ12" s="712"/>
      <c r="CK12" s="712"/>
      <c r="CL12" s="712"/>
      <c r="CM12" s="712"/>
      <c r="CN12" s="712"/>
      <c r="CO12" s="712"/>
      <c r="CP12" s="712"/>
      <c r="CQ12" s="713"/>
      <c r="CR12" s="678">
        <v>
419770</v>
      </c>
      <c r="CS12" s="679"/>
      <c r="CT12" s="679"/>
      <c r="CU12" s="679"/>
      <c r="CV12" s="679"/>
      <c r="CW12" s="679"/>
      <c r="CX12" s="679"/>
      <c r="CY12" s="680"/>
      <c r="CZ12" s="715">
        <v>
0.8</v>
      </c>
      <c r="DA12" s="715"/>
      <c r="DB12" s="715"/>
      <c r="DC12" s="715"/>
      <c r="DD12" s="684">
        <v>
78320</v>
      </c>
      <c r="DE12" s="679"/>
      <c r="DF12" s="679"/>
      <c r="DG12" s="679"/>
      <c r="DH12" s="679"/>
      <c r="DI12" s="679"/>
      <c r="DJ12" s="679"/>
      <c r="DK12" s="679"/>
      <c r="DL12" s="679"/>
      <c r="DM12" s="679"/>
      <c r="DN12" s="679"/>
      <c r="DO12" s="679"/>
      <c r="DP12" s="680"/>
      <c r="DQ12" s="684">
        <v>
304738</v>
      </c>
      <c r="DR12" s="679"/>
      <c r="DS12" s="679"/>
      <c r="DT12" s="679"/>
      <c r="DU12" s="679"/>
      <c r="DV12" s="679"/>
      <c r="DW12" s="679"/>
      <c r="DX12" s="679"/>
      <c r="DY12" s="679"/>
      <c r="DZ12" s="679"/>
      <c r="EA12" s="679"/>
      <c r="EB12" s="679"/>
      <c r="EC12" s="722"/>
    </row>
    <row r="13" spans="2:143" ht="11.25" customHeight="1" x14ac:dyDescent="0.15">
      <c r="B13" s="675" t="s">
        <v>
250</v>
      </c>
      <c r="C13" s="676"/>
      <c r="D13" s="676"/>
      <c r="E13" s="676"/>
      <c r="F13" s="676"/>
      <c r="G13" s="676"/>
      <c r="H13" s="676"/>
      <c r="I13" s="676"/>
      <c r="J13" s="676"/>
      <c r="K13" s="676"/>
      <c r="L13" s="676"/>
      <c r="M13" s="676"/>
      <c r="N13" s="676"/>
      <c r="O13" s="676"/>
      <c r="P13" s="676"/>
      <c r="Q13" s="677"/>
      <c r="R13" s="678" t="s">
        <v>
144</v>
      </c>
      <c r="S13" s="679"/>
      <c r="T13" s="679"/>
      <c r="U13" s="679"/>
      <c r="V13" s="679"/>
      <c r="W13" s="679"/>
      <c r="X13" s="679"/>
      <c r="Y13" s="680"/>
      <c r="Z13" s="715" t="s">
        <v>
136</v>
      </c>
      <c r="AA13" s="715"/>
      <c r="AB13" s="715"/>
      <c r="AC13" s="715"/>
      <c r="AD13" s="716" t="s">
        <v>
144</v>
      </c>
      <c r="AE13" s="716"/>
      <c r="AF13" s="716"/>
      <c r="AG13" s="716"/>
      <c r="AH13" s="716"/>
      <c r="AI13" s="716"/>
      <c r="AJ13" s="716"/>
      <c r="AK13" s="716"/>
      <c r="AL13" s="681" t="s">
        <v>
144</v>
      </c>
      <c r="AM13" s="682"/>
      <c r="AN13" s="682"/>
      <c r="AO13" s="717"/>
      <c r="AP13" s="675" t="s">
        <v>
251</v>
      </c>
      <c r="AQ13" s="676"/>
      <c r="AR13" s="676"/>
      <c r="AS13" s="676"/>
      <c r="AT13" s="676"/>
      <c r="AU13" s="676"/>
      <c r="AV13" s="676"/>
      <c r="AW13" s="676"/>
      <c r="AX13" s="676"/>
      <c r="AY13" s="676"/>
      <c r="AZ13" s="676"/>
      <c r="BA13" s="676"/>
      <c r="BB13" s="676"/>
      <c r="BC13" s="676"/>
      <c r="BD13" s="676"/>
      <c r="BE13" s="676"/>
      <c r="BF13" s="677"/>
      <c r="BG13" s="678">
        <v>
8415352</v>
      </c>
      <c r="BH13" s="679"/>
      <c r="BI13" s="679"/>
      <c r="BJ13" s="679"/>
      <c r="BK13" s="679"/>
      <c r="BL13" s="679"/>
      <c r="BM13" s="679"/>
      <c r="BN13" s="680"/>
      <c r="BO13" s="715">
        <v>
42.6</v>
      </c>
      <c r="BP13" s="715"/>
      <c r="BQ13" s="715"/>
      <c r="BR13" s="715"/>
      <c r="BS13" s="684" t="s">
        <v>
241</v>
      </c>
      <c r="BT13" s="679"/>
      <c r="BU13" s="679"/>
      <c r="BV13" s="679"/>
      <c r="BW13" s="679"/>
      <c r="BX13" s="679"/>
      <c r="BY13" s="679"/>
      <c r="BZ13" s="679"/>
      <c r="CA13" s="679"/>
      <c r="CB13" s="722"/>
      <c r="CD13" s="711" t="s">
        <v>
252</v>
      </c>
      <c r="CE13" s="712"/>
      <c r="CF13" s="712"/>
      <c r="CG13" s="712"/>
      <c r="CH13" s="712"/>
      <c r="CI13" s="712"/>
      <c r="CJ13" s="712"/>
      <c r="CK13" s="712"/>
      <c r="CL13" s="712"/>
      <c r="CM13" s="712"/>
      <c r="CN13" s="712"/>
      <c r="CO13" s="712"/>
      <c r="CP13" s="712"/>
      <c r="CQ13" s="713"/>
      <c r="CR13" s="678">
        <v>
3611603</v>
      </c>
      <c r="CS13" s="679"/>
      <c r="CT13" s="679"/>
      <c r="CU13" s="679"/>
      <c r="CV13" s="679"/>
      <c r="CW13" s="679"/>
      <c r="CX13" s="679"/>
      <c r="CY13" s="680"/>
      <c r="CZ13" s="715">
        <v>
7.1</v>
      </c>
      <c r="DA13" s="715"/>
      <c r="DB13" s="715"/>
      <c r="DC13" s="715"/>
      <c r="DD13" s="684">
        <v>
866612</v>
      </c>
      <c r="DE13" s="679"/>
      <c r="DF13" s="679"/>
      <c r="DG13" s="679"/>
      <c r="DH13" s="679"/>
      <c r="DI13" s="679"/>
      <c r="DJ13" s="679"/>
      <c r="DK13" s="679"/>
      <c r="DL13" s="679"/>
      <c r="DM13" s="679"/>
      <c r="DN13" s="679"/>
      <c r="DO13" s="679"/>
      <c r="DP13" s="680"/>
      <c r="DQ13" s="684">
        <v>
2827918</v>
      </c>
      <c r="DR13" s="679"/>
      <c r="DS13" s="679"/>
      <c r="DT13" s="679"/>
      <c r="DU13" s="679"/>
      <c r="DV13" s="679"/>
      <c r="DW13" s="679"/>
      <c r="DX13" s="679"/>
      <c r="DY13" s="679"/>
      <c r="DZ13" s="679"/>
      <c r="EA13" s="679"/>
      <c r="EB13" s="679"/>
      <c r="EC13" s="722"/>
    </row>
    <row r="14" spans="2:143" ht="11.25" customHeight="1" x14ac:dyDescent="0.15">
      <c r="B14" s="675" t="s">
        <v>
253</v>
      </c>
      <c r="C14" s="676"/>
      <c r="D14" s="676"/>
      <c r="E14" s="676"/>
      <c r="F14" s="676"/>
      <c r="G14" s="676"/>
      <c r="H14" s="676"/>
      <c r="I14" s="676"/>
      <c r="J14" s="676"/>
      <c r="K14" s="676"/>
      <c r="L14" s="676"/>
      <c r="M14" s="676"/>
      <c r="N14" s="676"/>
      <c r="O14" s="676"/>
      <c r="P14" s="676"/>
      <c r="Q14" s="677"/>
      <c r="R14" s="678">
        <v>
80435</v>
      </c>
      <c r="S14" s="679"/>
      <c r="T14" s="679"/>
      <c r="U14" s="679"/>
      <c r="V14" s="679"/>
      <c r="W14" s="679"/>
      <c r="X14" s="679"/>
      <c r="Y14" s="680"/>
      <c r="Z14" s="715">
        <v>
0.2</v>
      </c>
      <c r="AA14" s="715"/>
      <c r="AB14" s="715"/>
      <c r="AC14" s="715"/>
      <c r="AD14" s="716">
        <v>
80435</v>
      </c>
      <c r="AE14" s="716"/>
      <c r="AF14" s="716"/>
      <c r="AG14" s="716"/>
      <c r="AH14" s="716"/>
      <c r="AI14" s="716"/>
      <c r="AJ14" s="716"/>
      <c r="AK14" s="716"/>
      <c r="AL14" s="681">
        <v>
0.3</v>
      </c>
      <c r="AM14" s="682"/>
      <c r="AN14" s="682"/>
      <c r="AO14" s="717"/>
      <c r="AP14" s="675" t="s">
        <v>
254</v>
      </c>
      <c r="AQ14" s="676"/>
      <c r="AR14" s="676"/>
      <c r="AS14" s="676"/>
      <c r="AT14" s="676"/>
      <c r="AU14" s="676"/>
      <c r="AV14" s="676"/>
      <c r="AW14" s="676"/>
      <c r="AX14" s="676"/>
      <c r="AY14" s="676"/>
      <c r="AZ14" s="676"/>
      <c r="BA14" s="676"/>
      <c r="BB14" s="676"/>
      <c r="BC14" s="676"/>
      <c r="BD14" s="676"/>
      <c r="BE14" s="676"/>
      <c r="BF14" s="677"/>
      <c r="BG14" s="678">
        <v>
280225</v>
      </c>
      <c r="BH14" s="679"/>
      <c r="BI14" s="679"/>
      <c r="BJ14" s="679"/>
      <c r="BK14" s="679"/>
      <c r="BL14" s="679"/>
      <c r="BM14" s="679"/>
      <c r="BN14" s="680"/>
      <c r="BO14" s="715">
        <v>
1.4</v>
      </c>
      <c r="BP14" s="715"/>
      <c r="BQ14" s="715"/>
      <c r="BR14" s="715"/>
      <c r="BS14" s="684" t="s">
        <v>
136</v>
      </c>
      <c r="BT14" s="679"/>
      <c r="BU14" s="679"/>
      <c r="BV14" s="679"/>
      <c r="BW14" s="679"/>
      <c r="BX14" s="679"/>
      <c r="BY14" s="679"/>
      <c r="BZ14" s="679"/>
      <c r="CA14" s="679"/>
      <c r="CB14" s="722"/>
      <c r="CD14" s="711" t="s">
        <v>
255</v>
      </c>
      <c r="CE14" s="712"/>
      <c r="CF14" s="712"/>
      <c r="CG14" s="712"/>
      <c r="CH14" s="712"/>
      <c r="CI14" s="712"/>
      <c r="CJ14" s="712"/>
      <c r="CK14" s="712"/>
      <c r="CL14" s="712"/>
      <c r="CM14" s="712"/>
      <c r="CN14" s="712"/>
      <c r="CO14" s="712"/>
      <c r="CP14" s="712"/>
      <c r="CQ14" s="713"/>
      <c r="CR14" s="678">
        <v>
1715951</v>
      </c>
      <c r="CS14" s="679"/>
      <c r="CT14" s="679"/>
      <c r="CU14" s="679"/>
      <c r="CV14" s="679"/>
      <c r="CW14" s="679"/>
      <c r="CX14" s="679"/>
      <c r="CY14" s="680"/>
      <c r="CZ14" s="715">
        <v>
3.4</v>
      </c>
      <c r="DA14" s="715"/>
      <c r="DB14" s="715"/>
      <c r="DC14" s="715"/>
      <c r="DD14" s="684">
        <v>
36177</v>
      </c>
      <c r="DE14" s="679"/>
      <c r="DF14" s="679"/>
      <c r="DG14" s="679"/>
      <c r="DH14" s="679"/>
      <c r="DI14" s="679"/>
      <c r="DJ14" s="679"/>
      <c r="DK14" s="679"/>
      <c r="DL14" s="679"/>
      <c r="DM14" s="679"/>
      <c r="DN14" s="679"/>
      <c r="DO14" s="679"/>
      <c r="DP14" s="680"/>
      <c r="DQ14" s="684">
        <v>
1496392</v>
      </c>
      <c r="DR14" s="679"/>
      <c r="DS14" s="679"/>
      <c r="DT14" s="679"/>
      <c r="DU14" s="679"/>
      <c r="DV14" s="679"/>
      <c r="DW14" s="679"/>
      <c r="DX14" s="679"/>
      <c r="DY14" s="679"/>
      <c r="DZ14" s="679"/>
      <c r="EA14" s="679"/>
      <c r="EB14" s="679"/>
      <c r="EC14" s="722"/>
    </row>
    <row r="15" spans="2:143" ht="11.25" customHeight="1" x14ac:dyDescent="0.15">
      <c r="B15" s="675" t="s">
        <v>
256</v>
      </c>
      <c r="C15" s="676"/>
      <c r="D15" s="676"/>
      <c r="E15" s="676"/>
      <c r="F15" s="676"/>
      <c r="G15" s="676"/>
      <c r="H15" s="676"/>
      <c r="I15" s="676"/>
      <c r="J15" s="676"/>
      <c r="K15" s="676"/>
      <c r="L15" s="676"/>
      <c r="M15" s="676"/>
      <c r="N15" s="676"/>
      <c r="O15" s="676"/>
      <c r="P15" s="676"/>
      <c r="Q15" s="677"/>
      <c r="R15" s="678" t="s">
        <v>
144</v>
      </c>
      <c r="S15" s="679"/>
      <c r="T15" s="679"/>
      <c r="U15" s="679"/>
      <c r="V15" s="679"/>
      <c r="W15" s="679"/>
      <c r="X15" s="679"/>
      <c r="Y15" s="680"/>
      <c r="Z15" s="715" t="s">
        <v>
136</v>
      </c>
      <c r="AA15" s="715"/>
      <c r="AB15" s="715"/>
      <c r="AC15" s="715"/>
      <c r="AD15" s="716" t="s">
        <v>
144</v>
      </c>
      <c r="AE15" s="716"/>
      <c r="AF15" s="716"/>
      <c r="AG15" s="716"/>
      <c r="AH15" s="716"/>
      <c r="AI15" s="716"/>
      <c r="AJ15" s="716"/>
      <c r="AK15" s="716"/>
      <c r="AL15" s="681" t="s">
        <v>
136</v>
      </c>
      <c r="AM15" s="682"/>
      <c r="AN15" s="682"/>
      <c r="AO15" s="717"/>
      <c r="AP15" s="675" t="s">
        <v>
257</v>
      </c>
      <c r="AQ15" s="676"/>
      <c r="AR15" s="676"/>
      <c r="AS15" s="676"/>
      <c r="AT15" s="676"/>
      <c r="AU15" s="676"/>
      <c r="AV15" s="676"/>
      <c r="AW15" s="676"/>
      <c r="AX15" s="676"/>
      <c r="AY15" s="676"/>
      <c r="AZ15" s="676"/>
      <c r="BA15" s="676"/>
      <c r="BB15" s="676"/>
      <c r="BC15" s="676"/>
      <c r="BD15" s="676"/>
      <c r="BE15" s="676"/>
      <c r="BF15" s="677"/>
      <c r="BG15" s="678">
        <v>
822450</v>
      </c>
      <c r="BH15" s="679"/>
      <c r="BI15" s="679"/>
      <c r="BJ15" s="679"/>
      <c r="BK15" s="679"/>
      <c r="BL15" s="679"/>
      <c r="BM15" s="679"/>
      <c r="BN15" s="680"/>
      <c r="BO15" s="715">
        <v>
4.2</v>
      </c>
      <c r="BP15" s="715"/>
      <c r="BQ15" s="715"/>
      <c r="BR15" s="715"/>
      <c r="BS15" s="684" t="s">
        <v>
136</v>
      </c>
      <c r="BT15" s="679"/>
      <c r="BU15" s="679"/>
      <c r="BV15" s="679"/>
      <c r="BW15" s="679"/>
      <c r="BX15" s="679"/>
      <c r="BY15" s="679"/>
      <c r="BZ15" s="679"/>
      <c r="CA15" s="679"/>
      <c r="CB15" s="722"/>
      <c r="CD15" s="711" t="s">
        <v>
258</v>
      </c>
      <c r="CE15" s="712"/>
      <c r="CF15" s="712"/>
      <c r="CG15" s="712"/>
      <c r="CH15" s="712"/>
      <c r="CI15" s="712"/>
      <c r="CJ15" s="712"/>
      <c r="CK15" s="712"/>
      <c r="CL15" s="712"/>
      <c r="CM15" s="712"/>
      <c r="CN15" s="712"/>
      <c r="CO15" s="712"/>
      <c r="CP15" s="712"/>
      <c r="CQ15" s="713"/>
      <c r="CR15" s="678">
        <v>
5253002</v>
      </c>
      <c r="CS15" s="679"/>
      <c r="CT15" s="679"/>
      <c r="CU15" s="679"/>
      <c r="CV15" s="679"/>
      <c r="CW15" s="679"/>
      <c r="CX15" s="679"/>
      <c r="CY15" s="680"/>
      <c r="CZ15" s="715">
        <v>
10.3</v>
      </c>
      <c r="DA15" s="715"/>
      <c r="DB15" s="715"/>
      <c r="DC15" s="715"/>
      <c r="DD15" s="684">
        <v>
816244</v>
      </c>
      <c r="DE15" s="679"/>
      <c r="DF15" s="679"/>
      <c r="DG15" s="679"/>
      <c r="DH15" s="679"/>
      <c r="DI15" s="679"/>
      <c r="DJ15" s="679"/>
      <c r="DK15" s="679"/>
      <c r="DL15" s="679"/>
      <c r="DM15" s="679"/>
      <c r="DN15" s="679"/>
      <c r="DO15" s="679"/>
      <c r="DP15" s="680"/>
      <c r="DQ15" s="684">
        <v>
4259772</v>
      </c>
      <c r="DR15" s="679"/>
      <c r="DS15" s="679"/>
      <c r="DT15" s="679"/>
      <c r="DU15" s="679"/>
      <c r="DV15" s="679"/>
      <c r="DW15" s="679"/>
      <c r="DX15" s="679"/>
      <c r="DY15" s="679"/>
      <c r="DZ15" s="679"/>
      <c r="EA15" s="679"/>
      <c r="EB15" s="679"/>
      <c r="EC15" s="722"/>
    </row>
    <row r="16" spans="2:143" ht="11.25" customHeight="1" x14ac:dyDescent="0.15">
      <c r="B16" s="675" t="s">
        <v>
259</v>
      </c>
      <c r="C16" s="676"/>
      <c r="D16" s="676"/>
      <c r="E16" s="676"/>
      <c r="F16" s="676"/>
      <c r="G16" s="676"/>
      <c r="H16" s="676"/>
      <c r="I16" s="676"/>
      <c r="J16" s="676"/>
      <c r="K16" s="676"/>
      <c r="L16" s="676"/>
      <c r="M16" s="676"/>
      <c r="N16" s="676"/>
      <c r="O16" s="676"/>
      <c r="P16" s="676"/>
      <c r="Q16" s="677"/>
      <c r="R16" s="678">
        <v>
28423</v>
      </c>
      <c r="S16" s="679"/>
      <c r="T16" s="679"/>
      <c r="U16" s="679"/>
      <c r="V16" s="679"/>
      <c r="W16" s="679"/>
      <c r="X16" s="679"/>
      <c r="Y16" s="680"/>
      <c r="Z16" s="715">
        <v>
0.1</v>
      </c>
      <c r="AA16" s="715"/>
      <c r="AB16" s="715"/>
      <c r="AC16" s="715"/>
      <c r="AD16" s="716">
        <v>
28423</v>
      </c>
      <c r="AE16" s="716"/>
      <c r="AF16" s="716"/>
      <c r="AG16" s="716"/>
      <c r="AH16" s="716"/>
      <c r="AI16" s="716"/>
      <c r="AJ16" s="716"/>
      <c r="AK16" s="716"/>
      <c r="AL16" s="681">
        <v>
0.1</v>
      </c>
      <c r="AM16" s="682"/>
      <c r="AN16" s="682"/>
      <c r="AO16" s="717"/>
      <c r="AP16" s="675" t="s">
        <v>
260</v>
      </c>
      <c r="AQ16" s="676"/>
      <c r="AR16" s="676"/>
      <c r="AS16" s="676"/>
      <c r="AT16" s="676"/>
      <c r="AU16" s="676"/>
      <c r="AV16" s="676"/>
      <c r="AW16" s="676"/>
      <c r="AX16" s="676"/>
      <c r="AY16" s="676"/>
      <c r="AZ16" s="676"/>
      <c r="BA16" s="676"/>
      <c r="BB16" s="676"/>
      <c r="BC16" s="676"/>
      <c r="BD16" s="676"/>
      <c r="BE16" s="676"/>
      <c r="BF16" s="677"/>
      <c r="BG16" s="678">
        <v>
2</v>
      </c>
      <c r="BH16" s="679"/>
      <c r="BI16" s="679"/>
      <c r="BJ16" s="679"/>
      <c r="BK16" s="679"/>
      <c r="BL16" s="679"/>
      <c r="BM16" s="679"/>
      <c r="BN16" s="680"/>
      <c r="BO16" s="715">
        <v>
0</v>
      </c>
      <c r="BP16" s="715"/>
      <c r="BQ16" s="715"/>
      <c r="BR16" s="715"/>
      <c r="BS16" s="684" t="s">
        <v>
136</v>
      </c>
      <c r="BT16" s="679"/>
      <c r="BU16" s="679"/>
      <c r="BV16" s="679"/>
      <c r="BW16" s="679"/>
      <c r="BX16" s="679"/>
      <c r="BY16" s="679"/>
      <c r="BZ16" s="679"/>
      <c r="CA16" s="679"/>
      <c r="CB16" s="722"/>
      <c r="CD16" s="711" t="s">
        <v>
261</v>
      </c>
      <c r="CE16" s="712"/>
      <c r="CF16" s="712"/>
      <c r="CG16" s="712"/>
      <c r="CH16" s="712"/>
      <c r="CI16" s="712"/>
      <c r="CJ16" s="712"/>
      <c r="CK16" s="712"/>
      <c r="CL16" s="712"/>
      <c r="CM16" s="712"/>
      <c r="CN16" s="712"/>
      <c r="CO16" s="712"/>
      <c r="CP16" s="712"/>
      <c r="CQ16" s="713"/>
      <c r="CR16" s="678">
        <v>
279652</v>
      </c>
      <c r="CS16" s="679"/>
      <c r="CT16" s="679"/>
      <c r="CU16" s="679"/>
      <c r="CV16" s="679"/>
      <c r="CW16" s="679"/>
      <c r="CX16" s="679"/>
      <c r="CY16" s="680"/>
      <c r="CZ16" s="715">
        <v>
0.5</v>
      </c>
      <c r="DA16" s="715"/>
      <c r="DB16" s="715"/>
      <c r="DC16" s="715"/>
      <c r="DD16" s="684" t="s">
        <v>
241</v>
      </c>
      <c r="DE16" s="679"/>
      <c r="DF16" s="679"/>
      <c r="DG16" s="679"/>
      <c r="DH16" s="679"/>
      <c r="DI16" s="679"/>
      <c r="DJ16" s="679"/>
      <c r="DK16" s="679"/>
      <c r="DL16" s="679"/>
      <c r="DM16" s="679"/>
      <c r="DN16" s="679"/>
      <c r="DO16" s="679"/>
      <c r="DP16" s="680"/>
      <c r="DQ16" s="684">
        <v>
68879</v>
      </c>
      <c r="DR16" s="679"/>
      <c r="DS16" s="679"/>
      <c r="DT16" s="679"/>
      <c r="DU16" s="679"/>
      <c r="DV16" s="679"/>
      <c r="DW16" s="679"/>
      <c r="DX16" s="679"/>
      <c r="DY16" s="679"/>
      <c r="DZ16" s="679"/>
      <c r="EA16" s="679"/>
      <c r="EB16" s="679"/>
      <c r="EC16" s="722"/>
    </row>
    <row r="17" spans="2:133" ht="11.25" customHeight="1" x14ac:dyDescent="0.15">
      <c r="B17" s="675" t="s">
        <v>
262</v>
      </c>
      <c r="C17" s="676"/>
      <c r="D17" s="676"/>
      <c r="E17" s="676"/>
      <c r="F17" s="676"/>
      <c r="G17" s="676"/>
      <c r="H17" s="676"/>
      <c r="I17" s="676"/>
      <c r="J17" s="676"/>
      <c r="K17" s="676"/>
      <c r="L17" s="676"/>
      <c r="M17" s="676"/>
      <c r="N17" s="676"/>
      <c r="O17" s="676"/>
      <c r="P17" s="676"/>
      <c r="Q17" s="677"/>
      <c r="R17" s="678">
        <v>
250604</v>
      </c>
      <c r="S17" s="679"/>
      <c r="T17" s="679"/>
      <c r="U17" s="679"/>
      <c r="V17" s="679"/>
      <c r="W17" s="679"/>
      <c r="X17" s="679"/>
      <c r="Y17" s="680"/>
      <c r="Z17" s="715">
        <v>
0.5</v>
      </c>
      <c r="AA17" s="715"/>
      <c r="AB17" s="715"/>
      <c r="AC17" s="715"/>
      <c r="AD17" s="716">
        <v>
250604</v>
      </c>
      <c r="AE17" s="716"/>
      <c r="AF17" s="716"/>
      <c r="AG17" s="716"/>
      <c r="AH17" s="716"/>
      <c r="AI17" s="716"/>
      <c r="AJ17" s="716"/>
      <c r="AK17" s="716"/>
      <c r="AL17" s="681">
        <v>
1</v>
      </c>
      <c r="AM17" s="682"/>
      <c r="AN17" s="682"/>
      <c r="AO17" s="717"/>
      <c r="AP17" s="675" t="s">
        <v>
263</v>
      </c>
      <c r="AQ17" s="676"/>
      <c r="AR17" s="676"/>
      <c r="AS17" s="676"/>
      <c r="AT17" s="676"/>
      <c r="AU17" s="676"/>
      <c r="AV17" s="676"/>
      <c r="AW17" s="676"/>
      <c r="AX17" s="676"/>
      <c r="AY17" s="676"/>
      <c r="AZ17" s="676"/>
      <c r="BA17" s="676"/>
      <c r="BB17" s="676"/>
      <c r="BC17" s="676"/>
      <c r="BD17" s="676"/>
      <c r="BE17" s="676"/>
      <c r="BF17" s="677"/>
      <c r="BG17" s="678" t="s">
        <v>
144</v>
      </c>
      <c r="BH17" s="679"/>
      <c r="BI17" s="679"/>
      <c r="BJ17" s="679"/>
      <c r="BK17" s="679"/>
      <c r="BL17" s="679"/>
      <c r="BM17" s="679"/>
      <c r="BN17" s="680"/>
      <c r="BO17" s="715" t="s">
        <v>
144</v>
      </c>
      <c r="BP17" s="715"/>
      <c r="BQ17" s="715"/>
      <c r="BR17" s="715"/>
      <c r="BS17" s="684" t="s">
        <v>
136</v>
      </c>
      <c r="BT17" s="679"/>
      <c r="BU17" s="679"/>
      <c r="BV17" s="679"/>
      <c r="BW17" s="679"/>
      <c r="BX17" s="679"/>
      <c r="BY17" s="679"/>
      <c r="BZ17" s="679"/>
      <c r="CA17" s="679"/>
      <c r="CB17" s="722"/>
      <c r="CD17" s="711" t="s">
        <v>
264</v>
      </c>
      <c r="CE17" s="712"/>
      <c r="CF17" s="712"/>
      <c r="CG17" s="712"/>
      <c r="CH17" s="712"/>
      <c r="CI17" s="712"/>
      <c r="CJ17" s="712"/>
      <c r="CK17" s="712"/>
      <c r="CL17" s="712"/>
      <c r="CM17" s="712"/>
      <c r="CN17" s="712"/>
      <c r="CO17" s="712"/>
      <c r="CP17" s="712"/>
      <c r="CQ17" s="713"/>
      <c r="CR17" s="678">
        <v>
3057698</v>
      </c>
      <c r="CS17" s="679"/>
      <c r="CT17" s="679"/>
      <c r="CU17" s="679"/>
      <c r="CV17" s="679"/>
      <c r="CW17" s="679"/>
      <c r="CX17" s="679"/>
      <c r="CY17" s="680"/>
      <c r="CZ17" s="715">
        <v>
6</v>
      </c>
      <c r="DA17" s="715"/>
      <c r="DB17" s="715"/>
      <c r="DC17" s="715"/>
      <c r="DD17" s="684" t="s">
        <v>
136</v>
      </c>
      <c r="DE17" s="679"/>
      <c r="DF17" s="679"/>
      <c r="DG17" s="679"/>
      <c r="DH17" s="679"/>
      <c r="DI17" s="679"/>
      <c r="DJ17" s="679"/>
      <c r="DK17" s="679"/>
      <c r="DL17" s="679"/>
      <c r="DM17" s="679"/>
      <c r="DN17" s="679"/>
      <c r="DO17" s="679"/>
      <c r="DP17" s="680"/>
      <c r="DQ17" s="684">
        <v>
3051682</v>
      </c>
      <c r="DR17" s="679"/>
      <c r="DS17" s="679"/>
      <c r="DT17" s="679"/>
      <c r="DU17" s="679"/>
      <c r="DV17" s="679"/>
      <c r="DW17" s="679"/>
      <c r="DX17" s="679"/>
      <c r="DY17" s="679"/>
      <c r="DZ17" s="679"/>
      <c r="EA17" s="679"/>
      <c r="EB17" s="679"/>
      <c r="EC17" s="722"/>
    </row>
    <row r="18" spans="2:133" ht="11.25" customHeight="1" x14ac:dyDescent="0.15">
      <c r="B18" s="675" t="s">
        <v>
265</v>
      </c>
      <c r="C18" s="676"/>
      <c r="D18" s="676"/>
      <c r="E18" s="676"/>
      <c r="F18" s="676"/>
      <c r="G18" s="676"/>
      <c r="H18" s="676"/>
      <c r="I18" s="676"/>
      <c r="J18" s="676"/>
      <c r="K18" s="676"/>
      <c r="L18" s="676"/>
      <c r="M18" s="676"/>
      <c r="N18" s="676"/>
      <c r="O18" s="676"/>
      <c r="P18" s="676"/>
      <c r="Q18" s="677"/>
      <c r="R18" s="678">
        <v>
122756</v>
      </c>
      <c r="S18" s="679"/>
      <c r="T18" s="679"/>
      <c r="U18" s="679"/>
      <c r="V18" s="679"/>
      <c r="W18" s="679"/>
      <c r="X18" s="679"/>
      <c r="Y18" s="680"/>
      <c r="Z18" s="715">
        <v>
0.2</v>
      </c>
      <c r="AA18" s="715"/>
      <c r="AB18" s="715"/>
      <c r="AC18" s="715"/>
      <c r="AD18" s="716">
        <v>
122756</v>
      </c>
      <c r="AE18" s="716"/>
      <c r="AF18" s="716"/>
      <c r="AG18" s="716"/>
      <c r="AH18" s="716"/>
      <c r="AI18" s="716"/>
      <c r="AJ18" s="716"/>
      <c r="AK18" s="716"/>
      <c r="AL18" s="681">
        <v>
0.5</v>
      </c>
      <c r="AM18" s="682"/>
      <c r="AN18" s="682"/>
      <c r="AO18" s="717"/>
      <c r="AP18" s="675" t="s">
        <v>
266</v>
      </c>
      <c r="AQ18" s="676"/>
      <c r="AR18" s="676"/>
      <c r="AS18" s="676"/>
      <c r="AT18" s="676"/>
      <c r="AU18" s="676"/>
      <c r="AV18" s="676"/>
      <c r="AW18" s="676"/>
      <c r="AX18" s="676"/>
      <c r="AY18" s="676"/>
      <c r="AZ18" s="676"/>
      <c r="BA18" s="676"/>
      <c r="BB18" s="676"/>
      <c r="BC18" s="676"/>
      <c r="BD18" s="676"/>
      <c r="BE18" s="676"/>
      <c r="BF18" s="677"/>
      <c r="BG18" s="678" t="s">
        <v>
144</v>
      </c>
      <c r="BH18" s="679"/>
      <c r="BI18" s="679"/>
      <c r="BJ18" s="679"/>
      <c r="BK18" s="679"/>
      <c r="BL18" s="679"/>
      <c r="BM18" s="679"/>
      <c r="BN18" s="680"/>
      <c r="BO18" s="715" t="s">
        <v>
241</v>
      </c>
      <c r="BP18" s="715"/>
      <c r="BQ18" s="715"/>
      <c r="BR18" s="715"/>
      <c r="BS18" s="684" t="s">
        <v>
136</v>
      </c>
      <c r="BT18" s="679"/>
      <c r="BU18" s="679"/>
      <c r="BV18" s="679"/>
      <c r="BW18" s="679"/>
      <c r="BX18" s="679"/>
      <c r="BY18" s="679"/>
      <c r="BZ18" s="679"/>
      <c r="CA18" s="679"/>
      <c r="CB18" s="722"/>
      <c r="CD18" s="711" t="s">
        <v>
267</v>
      </c>
      <c r="CE18" s="712"/>
      <c r="CF18" s="712"/>
      <c r="CG18" s="712"/>
      <c r="CH18" s="712"/>
      <c r="CI18" s="712"/>
      <c r="CJ18" s="712"/>
      <c r="CK18" s="712"/>
      <c r="CL18" s="712"/>
      <c r="CM18" s="712"/>
      <c r="CN18" s="712"/>
      <c r="CO18" s="712"/>
      <c r="CP18" s="712"/>
      <c r="CQ18" s="713"/>
      <c r="CR18" s="678" t="s">
        <v>
144</v>
      </c>
      <c r="CS18" s="679"/>
      <c r="CT18" s="679"/>
      <c r="CU18" s="679"/>
      <c r="CV18" s="679"/>
      <c r="CW18" s="679"/>
      <c r="CX18" s="679"/>
      <c r="CY18" s="680"/>
      <c r="CZ18" s="715" t="s">
        <v>
144</v>
      </c>
      <c r="DA18" s="715"/>
      <c r="DB18" s="715"/>
      <c r="DC18" s="715"/>
      <c r="DD18" s="684" t="s">
        <v>
136</v>
      </c>
      <c r="DE18" s="679"/>
      <c r="DF18" s="679"/>
      <c r="DG18" s="679"/>
      <c r="DH18" s="679"/>
      <c r="DI18" s="679"/>
      <c r="DJ18" s="679"/>
      <c r="DK18" s="679"/>
      <c r="DL18" s="679"/>
      <c r="DM18" s="679"/>
      <c r="DN18" s="679"/>
      <c r="DO18" s="679"/>
      <c r="DP18" s="680"/>
      <c r="DQ18" s="684" t="s">
        <v>
136</v>
      </c>
      <c r="DR18" s="679"/>
      <c r="DS18" s="679"/>
      <c r="DT18" s="679"/>
      <c r="DU18" s="679"/>
      <c r="DV18" s="679"/>
      <c r="DW18" s="679"/>
      <c r="DX18" s="679"/>
      <c r="DY18" s="679"/>
      <c r="DZ18" s="679"/>
      <c r="EA18" s="679"/>
      <c r="EB18" s="679"/>
      <c r="EC18" s="722"/>
    </row>
    <row r="19" spans="2:133" ht="11.25" customHeight="1" x14ac:dyDescent="0.15">
      <c r="B19" s="675" t="s">
        <v>
268</v>
      </c>
      <c r="C19" s="676"/>
      <c r="D19" s="676"/>
      <c r="E19" s="676"/>
      <c r="F19" s="676"/>
      <c r="G19" s="676"/>
      <c r="H19" s="676"/>
      <c r="I19" s="676"/>
      <c r="J19" s="676"/>
      <c r="K19" s="676"/>
      <c r="L19" s="676"/>
      <c r="M19" s="676"/>
      <c r="N19" s="676"/>
      <c r="O19" s="676"/>
      <c r="P19" s="676"/>
      <c r="Q19" s="677"/>
      <c r="R19" s="678">
        <v>
13669</v>
      </c>
      <c r="S19" s="679"/>
      <c r="T19" s="679"/>
      <c r="U19" s="679"/>
      <c r="V19" s="679"/>
      <c r="W19" s="679"/>
      <c r="X19" s="679"/>
      <c r="Y19" s="680"/>
      <c r="Z19" s="715">
        <v>
0</v>
      </c>
      <c r="AA19" s="715"/>
      <c r="AB19" s="715"/>
      <c r="AC19" s="715"/>
      <c r="AD19" s="716">
        <v>
13669</v>
      </c>
      <c r="AE19" s="716"/>
      <c r="AF19" s="716"/>
      <c r="AG19" s="716"/>
      <c r="AH19" s="716"/>
      <c r="AI19" s="716"/>
      <c r="AJ19" s="716"/>
      <c r="AK19" s="716"/>
      <c r="AL19" s="681">
        <v>
0.1</v>
      </c>
      <c r="AM19" s="682"/>
      <c r="AN19" s="682"/>
      <c r="AO19" s="717"/>
      <c r="AP19" s="675" t="s">
        <v>
269</v>
      </c>
      <c r="AQ19" s="676"/>
      <c r="AR19" s="676"/>
      <c r="AS19" s="676"/>
      <c r="AT19" s="676"/>
      <c r="AU19" s="676"/>
      <c r="AV19" s="676"/>
      <c r="AW19" s="676"/>
      <c r="AX19" s="676"/>
      <c r="AY19" s="676"/>
      <c r="AZ19" s="676"/>
      <c r="BA19" s="676"/>
      <c r="BB19" s="676"/>
      <c r="BC19" s="676"/>
      <c r="BD19" s="676"/>
      <c r="BE19" s="676"/>
      <c r="BF19" s="677"/>
      <c r="BG19" s="678">
        <v>
1530782</v>
      </c>
      <c r="BH19" s="679"/>
      <c r="BI19" s="679"/>
      <c r="BJ19" s="679"/>
      <c r="BK19" s="679"/>
      <c r="BL19" s="679"/>
      <c r="BM19" s="679"/>
      <c r="BN19" s="680"/>
      <c r="BO19" s="715">
        <v>
7.8</v>
      </c>
      <c r="BP19" s="715"/>
      <c r="BQ19" s="715"/>
      <c r="BR19" s="715"/>
      <c r="BS19" s="684" t="s">
        <v>
241</v>
      </c>
      <c r="BT19" s="679"/>
      <c r="BU19" s="679"/>
      <c r="BV19" s="679"/>
      <c r="BW19" s="679"/>
      <c r="BX19" s="679"/>
      <c r="BY19" s="679"/>
      <c r="BZ19" s="679"/>
      <c r="CA19" s="679"/>
      <c r="CB19" s="722"/>
      <c r="CD19" s="711" t="s">
        <v>
270</v>
      </c>
      <c r="CE19" s="712"/>
      <c r="CF19" s="712"/>
      <c r="CG19" s="712"/>
      <c r="CH19" s="712"/>
      <c r="CI19" s="712"/>
      <c r="CJ19" s="712"/>
      <c r="CK19" s="712"/>
      <c r="CL19" s="712"/>
      <c r="CM19" s="712"/>
      <c r="CN19" s="712"/>
      <c r="CO19" s="712"/>
      <c r="CP19" s="712"/>
      <c r="CQ19" s="713"/>
      <c r="CR19" s="678" t="s">
        <v>
136</v>
      </c>
      <c r="CS19" s="679"/>
      <c r="CT19" s="679"/>
      <c r="CU19" s="679"/>
      <c r="CV19" s="679"/>
      <c r="CW19" s="679"/>
      <c r="CX19" s="679"/>
      <c r="CY19" s="680"/>
      <c r="CZ19" s="715" t="s">
        <v>
136</v>
      </c>
      <c r="DA19" s="715"/>
      <c r="DB19" s="715"/>
      <c r="DC19" s="715"/>
      <c r="DD19" s="684" t="s">
        <v>
144</v>
      </c>
      <c r="DE19" s="679"/>
      <c r="DF19" s="679"/>
      <c r="DG19" s="679"/>
      <c r="DH19" s="679"/>
      <c r="DI19" s="679"/>
      <c r="DJ19" s="679"/>
      <c r="DK19" s="679"/>
      <c r="DL19" s="679"/>
      <c r="DM19" s="679"/>
      <c r="DN19" s="679"/>
      <c r="DO19" s="679"/>
      <c r="DP19" s="680"/>
      <c r="DQ19" s="684" t="s">
        <v>
136</v>
      </c>
      <c r="DR19" s="679"/>
      <c r="DS19" s="679"/>
      <c r="DT19" s="679"/>
      <c r="DU19" s="679"/>
      <c r="DV19" s="679"/>
      <c r="DW19" s="679"/>
      <c r="DX19" s="679"/>
      <c r="DY19" s="679"/>
      <c r="DZ19" s="679"/>
      <c r="EA19" s="679"/>
      <c r="EB19" s="679"/>
      <c r="EC19" s="722"/>
    </row>
    <row r="20" spans="2:133" ht="11.25" customHeight="1" x14ac:dyDescent="0.15">
      <c r="B20" s="675" t="s">
        <v>
271</v>
      </c>
      <c r="C20" s="676"/>
      <c r="D20" s="676"/>
      <c r="E20" s="676"/>
      <c r="F20" s="676"/>
      <c r="G20" s="676"/>
      <c r="H20" s="676"/>
      <c r="I20" s="676"/>
      <c r="J20" s="676"/>
      <c r="K20" s="676"/>
      <c r="L20" s="676"/>
      <c r="M20" s="676"/>
      <c r="N20" s="676"/>
      <c r="O20" s="676"/>
      <c r="P20" s="676"/>
      <c r="Q20" s="677"/>
      <c r="R20" s="678">
        <v>
5281</v>
      </c>
      <c r="S20" s="679"/>
      <c r="T20" s="679"/>
      <c r="U20" s="679"/>
      <c r="V20" s="679"/>
      <c r="W20" s="679"/>
      <c r="X20" s="679"/>
      <c r="Y20" s="680"/>
      <c r="Z20" s="715">
        <v>
0</v>
      </c>
      <c r="AA20" s="715"/>
      <c r="AB20" s="715"/>
      <c r="AC20" s="715"/>
      <c r="AD20" s="716">
        <v>
5281</v>
      </c>
      <c r="AE20" s="716"/>
      <c r="AF20" s="716"/>
      <c r="AG20" s="716"/>
      <c r="AH20" s="716"/>
      <c r="AI20" s="716"/>
      <c r="AJ20" s="716"/>
      <c r="AK20" s="716"/>
      <c r="AL20" s="681">
        <v>
0</v>
      </c>
      <c r="AM20" s="682"/>
      <c r="AN20" s="682"/>
      <c r="AO20" s="717"/>
      <c r="AP20" s="675" t="s">
        <v>
272</v>
      </c>
      <c r="AQ20" s="676"/>
      <c r="AR20" s="676"/>
      <c r="AS20" s="676"/>
      <c r="AT20" s="676"/>
      <c r="AU20" s="676"/>
      <c r="AV20" s="676"/>
      <c r="AW20" s="676"/>
      <c r="AX20" s="676"/>
      <c r="AY20" s="676"/>
      <c r="AZ20" s="676"/>
      <c r="BA20" s="676"/>
      <c r="BB20" s="676"/>
      <c r="BC20" s="676"/>
      <c r="BD20" s="676"/>
      <c r="BE20" s="676"/>
      <c r="BF20" s="677"/>
      <c r="BG20" s="678">
        <v>
1530782</v>
      </c>
      <c r="BH20" s="679"/>
      <c r="BI20" s="679"/>
      <c r="BJ20" s="679"/>
      <c r="BK20" s="679"/>
      <c r="BL20" s="679"/>
      <c r="BM20" s="679"/>
      <c r="BN20" s="680"/>
      <c r="BO20" s="715">
        <v>
7.8</v>
      </c>
      <c r="BP20" s="715"/>
      <c r="BQ20" s="715"/>
      <c r="BR20" s="715"/>
      <c r="BS20" s="684" t="s">
        <v>
136</v>
      </c>
      <c r="BT20" s="679"/>
      <c r="BU20" s="679"/>
      <c r="BV20" s="679"/>
      <c r="BW20" s="679"/>
      <c r="BX20" s="679"/>
      <c r="BY20" s="679"/>
      <c r="BZ20" s="679"/>
      <c r="CA20" s="679"/>
      <c r="CB20" s="722"/>
      <c r="CD20" s="711" t="s">
        <v>
273</v>
      </c>
      <c r="CE20" s="712"/>
      <c r="CF20" s="712"/>
      <c r="CG20" s="712"/>
      <c r="CH20" s="712"/>
      <c r="CI20" s="712"/>
      <c r="CJ20" s="712"/>
      <c r="CK20" s="712"/>
      <c r="CL20" s="712"/>
      <c r="CM20" s="712"/>
      <c r="CN20" s="712"/>
      <c r="CO20" s="712"/>
      <c r="CP20" s="712"/>
      <c r="CQ20" s="713"/>
      <c r="CR20" s="678">
        <v>
51015248</v>
      </c>
      <c r="CS20" s="679"/>
      <c r="CT20" s="679"/>
      <c r="CU20" s="679"/>
      <c r="CV20" s="679"/>
      <c r="CW20" s="679"/>
      <c r="CX20" s="679"/>
      <c r="CY20" s="680"/>
      <c r="CZ20" s="715">
        <v>
100</v>
      </c>
      <c r="DA20" s="715"/>
      <c r="DB20" s="715"/>
      <c r="DC20" s="715"/>
      <c r="DD20" s="684">
        <v>
2609763</v>
      </c>
      <c r="DE20" s="679"/>
      <c r="DF20" s="679"/>
      <c r="DG20" s="679"/>
      <c r="DH20" s="679"/>
      <c r="DI20" s="679"/>
      <c r="DJ20" s="679"/>
      <c r="DK20" s="679"/>
      <c r="DL20" s="679"/>
      <c r="DM20" s="679"/>
      <c r="DN20" s="679"/>
      <c r="DO20" s="679"/>
      <c r="DP20" s="680"/>
      <c r="DQ20" s="684">
        <v>
31707675</v>
      </c>
      <c r="DR20" s="679"/>
      <c r="DS20" s="679"/>
      <c r="DT20" s="679"/>
      <c r="DU20" s="679"/>
      <c r="DV20" s="679"/>
      <c r="DW20" s="679"/>
      <c r="DX20" s="679"/>
      <c r="DY20" s="679"/>
      <c r="DZ20" s="679"/>
      <c r="EA20" s="679"/>
      <c r="EB20" s="679"/>
      <c r="EC20" s="722"/>
    </row>
    <row r="21" spans="2:133" ht="11.25" customHeight="1" x14ac:dyDescent="0.15">
      <c r="B21" s="675" t="s">
        <v>
274</v>
      </c>
      <c r="C21" s="676"/>
      <c r="D21" s="676"/>
      <c r="E21" s="676"/>
      <c r="F21" s="676"/>
      <c r="G21" s="676"/>
      <c r="H21" s="676"/>
      <c r="I21" s="676"/>
      <c r="J21" s="676"/>
      <c r="K21" s="676"/>
      <c r="L21" s="676"/>
      <c r="M21" s="676"/>
      <c r="N21" s="676"/>
      <c r="O21" s="676"/>
      <c r="P21" s="676"/>
      <c r="Q21" s="677"/>
      <c r="R21" s="678">
        <v>
108898</v>
      </c>
      <c r="S21" s="679"/>
      <c r="T21" s="679"/>
      <c r="U21" s="679"/>
      <c r="V21" s="679"/>
      <c r="W21" s="679"/>
      <c r="X21" s="679"/>
      <c r="Y21" s="680"/>
      <c r="Z21" s="715">
        <v>
0.2</v>
      </c>
      <c r="AA21" s="715"/>
      <c r="AB21" s="715"/>
      <c r="AC21" s="715"/>
      <c r="AD21" s="716">
        <v>
108898</v>
      </c>
      <c r="AE21" s="716"/>
      <c r="AF21" s="716"/>
      <c r="AG21" s="716"/>
      <c r="AH21" s="716"/>
      <c r="AI21" s="716"/>
      <c r="AJ21" s="716"/>
      <c r="AK21" s="716"/>
      <c r="AL21" s="681">
        <v>
0.4</v>
      </c>
      <c r="AM21" s="682"/>
      <c r="AN21" s="682"/>
      <c r="AO21" s="717"/>
      <c r="AP21" s="772" t="s">
        <v>
275</v>
      </c>
      <c r="AQ21" s="780"/>
      <c r="AR21" s="780"/>
      <c r="AS21" s="780"/>
      <c r="AT21" s="780"/>
      <c r="AU21" s="780"/>
      <c r="AV21" s="780"/>
      <c r="AW21" s="780"/>
      <c r="AX21" s="780"/>
      <c r="AY21" s="780"/>
      <c r="AZ21" s="780"/>
      <c r="BA21" s="780"/>
      <c r="BB21" s="780"/>
      <c r="BC21" s="780"/>
      <c r="BD21" s="780"/>
      <c r="BE21" s="780"/>
      <c r="BF21" s="774"/>
      <c r="BG21" s="678">
        <v>
6293</v>
      </c>
      <c r="BH21" s="679"/>
      <c r="BI21" s="679"/>
      <c r="BJ21" s="679"/>
      <c r="BK21" s="679"/>
      <c r="BL21" s="679"/>
      <c r="BM21" s="679"/>
      <c r="BN21" s="680"/>
      <c r="BO21" s="715">
        <v>
0</v>
      </c>
      <c r="BP21" s="715"/>
      <c r="BQ21" s="715"/>
      <c r="BR21" s="715"/>
      <c r="BS21" s="684" t="s">
        <v>
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
276</v>
      </c>
      <c r="C22" s="676"/>
      <c r="D22" s="676"/>
      <c r="E22" s="676"/>
      <c r="F22" s="676"/>
      <c r="G22" s="676"/>
      <c r="H22" s="676"/>
      <c r="I22" s="676"/>
      <c r="J22" s="676"/>
      <c r="K22" s="676"/>
      <c r="L22" s="676"/>
      <c r="M22" s="676"/>
      <c r="N22" s="676"/>
      <c r="O22" s="676"/>
      <c r="P22" s="676"/>
      <c r="Q22" s="677"/>
      <c r="R22" s="678">
        <v>
3467556</v>
      </c>
      <c r="S22" s="679"/>
      <c r="T22" s="679"/>
      <c r="U22" s="679"/>
      <c r="V22" s="679"/>
      <c r="W22" s="679"/>
      <c r="X22" s="679"/>
      <c r="Y22" s="680"/>
      <c r="Z22" s="715">
        <v>
6.7</v>
      </c>
      <c r="AA22" s="715"/>
      <c r="AB22" s="715"/>
      <c r="AC22" s="715"/>
      <c r="AD22" s="716">
        <v>
3177283</v>
      </c>
      <c r="AE22" s="716"/>
      <c r="AF22" s="716"/>
      <c r="AG22" s="716"/>
      <c r="AH22" s="716"/>
      <c r="AI22" s="716"/>
      <c r="AJ22" s="716"/>
      <c r="AK22" s="716"/>
      <c r="AL22" s="681">
        <v>
12.8</v>
      </c>
      <c r="AM22" s="682"/>
      <c r="AN22" s="682"/>
      <c r="AO22" s="717"/>
      <c r="AP22" s="772" t="s">
        <v>
277</v>
      </c>
      <c r="AQ22" s="780"/>
      <c r="AR22" s="780"/>
      <c r="AS22" s="780"/>
      <c r="AT22" s="780"/>
      <c r="AU22" s="780"/>
      <c r="AV22" s="780"/>
      <c r="AW22" s="780"/>
      <c r="AX22" s="780"/>
      <c r="AY22" s="780"/>
      <c r="AZ22" s="780"/>
      <c r="BA22" s="780"/>
      <c r="BB22" s="780"/>
      <c r="BC22" s="780"/>
      <c r="BD22" s="780"/>
      <c r="BE22" s="780"/>
      <c r="BF22" s="774"/>
      <c r="BG22" s="678" t="s">
        <v>
136</v>
      </c>
      <c r="BH22" s="679"/>
      <c r="BI22" s="679"/>
      <c r="BJ22" s="679"/>
      <c r="BK22" s="679"/>
      <c r="BL22" s="679"/>
      <c r="BM22" s="679"/>
      <c r="BN22" s="680"/>
      <c r="BO22" s="715" t="s">
        <v>
144</v>
      </c>
      <c r="BP22" s="715"/>
      <c r="BQ22" s="715"/>
      <c r="BR22" s="715"/>
      <c r="BS22" s="684" t="s">
        <v>
144</v>
      </c>
      <c r="BT22" s="679"/>
      <c r="BU22" s="679"/>
      <c r="BV22" s="679"/>
      <c r="BW22" s="679"/>
      <c r="BX22" s="679"/>
      <c r="BY22" s="679"/>
      <c r="BZ22" s="679"/>
      <c r="CA22" s="679"/>
      <c r="CB22" s="722"/>
      <c r="CD22" s="782" t="s">
        <v>
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
279</v>
      </c>
      <c r="C23" s="676"/>
      <c r="D23" s="676"/>
      <c r="E23" s="676"/>
      <c r="F23" s="676"/>
      <c r="G23" s="676"/>
      <c r="H23" s="676"/>
      <c r="I23" s="676"/>
      <c r="J23" s="676"/>
      <c r="K23" s="676"/>
      <c r="L23" s="676"/>
      <c r="M23" s="676"/>
      <c r="N23" s="676"/>
      <c r="O23" s="676"/>
      <c r="P23" s="676"/>
      <c r="Q23" s="677"/>
      <c r="R23" s="678">
        <v>
3177283</v>
      </c>
      <c r="S23" s="679"/>
      <c r="T23" s="679"/>
      <c r="U23" s="679"/>
      <c r="V23" s="679"/>
      <c r="W23" s="679"/>
      <c r="X23" s="679"/>
      <c r="Y23" s="680"/>
      <c r="Z23" s="715">
        <v>
6.1</v>
      </c>
      <c r="AA23" s="715"/>
      <c r="AB23" s="715"/>
      <c r="AC23" s="715"/>
      <c r="AD23" s="716">
        <v>
3177283</v>
      </c>
      <c r="AE23" s="716"/>
      <c r="AF23" s="716"/>
      <c r="AG23" s="716"/>
      <c r="AH23" s="716"/>
      <c r="AI23" s="716"/>
      <c r="AJ23" s="716"/>
      <c r="AK23" s="716"/>
      <c r="AL23" s="681">
        <v>
12.8</v>
      </c>
      <c r="AM23" s="682"/>
      <c r="AN23" s="682"/>
      <c r="AO23" s="717"/>
      <c r="AP23" s="772" t="s">
        <v>
280</v>
      </c>
      <c r="AQ23" s="780"/>
      <c r="AR23" s="780"/>
      <c r="AS23" s="780"/>
      <c r="AT23" s="780"/>
      <c r="AU23" s="780"/>
      <c r="AV23" s="780"/>
      <c r="AW23" s="780"/>
      <c r="AX23" s="780"/>
      <c r="AY23" s="780"/>
      <c r="AZ23" s="780"/>
      <c r="BA23" s="780"/>
      <c r="BB23" s="780"/>
      <c r="BC23" s="780"/>
      <c r="BD23" s="780"/>
      <c r="BE23" s="780"/>
      <c r="BF23" s="774"/>
      <c r="BG23" s="678">
        <v>
1524489</v>
      </c>
      <c r="BH23" s="679"/>
      <c r="BI23" s="679"/>
      <c r="BJ23" s="679"/>
      <c r="BK23" s="679"/>
      <c r="BL23" s="679"/>
      <c r="BM23" s="679"/>
      <c r="BN23" s="680"/>
      <c r="BO23" s="715">
        <v>
7.7</v>
      </c>
      <c r="BP23" s="715"/>
      <c r="BQ23" s="715"/>
      <c r="BR23" s="715"/>
      <c r="BS23" s="684" t="s">
        <v>
136</v>
      </c>
      <c r="BT23" s="679"/>
      <c r="BU23" s="679"/>
      <c r="BV23" s="679"/>
      <c r="BW23" s="679"/>
      <c r="BX23" s="679"/>
      <c r="BY23" s="679"/>
      <c r="BZ23" s="679"/>
      <c r="CA23" s="679"/>
      <c r="CB23" s="722"/>
      <c r="CD23" s="782" t="s">
        <v>
219</v>
      </c>
      <c r="CE23" s="783"/>
      <c r="CF23" s="783"/>
      <c r="CG23" s="783"/>
      <c r="CH23" s="783"/>
      <c r="CI23" s="783"/>
      <c r="CJ23" s="783"/>
      <c r="CK23" s="783"/>
      <c r="CL23" s="783"/>
      <c r="CM23" s="783"/>
      <c r="CN23" s="783"/>
      <c r="CO23" s="783"/>
      <c r="CP23" s="783"/>
      <c r="CQ23" s="784"/>
      <c r="CR23" s="782" t="s">
        <v>
281</v>
      </c>
      <c r="CS23" s="783"/>
      <c r="CT23" s="783"/>
      <c r="CU23" s="783"/>
      <c r="CV23" s="783"/>
      <c r="CW23" s="783"/>
      <c r="CX23" s="783"/>
      <c r="CY23" s="784"/>
      <c r="CZ23" s="782" t="s">
        <v>
282</v>
      </c>
      <c r="DA23" s="783"/>
      <c r="DB23" s="783"/>
      <c r="DC23" s="784"/>
      <c r="DD23" s="782" t="s">
        <v>
283</v>
      </c>
      <c r="DE23" s="783"/>
      <c r="DF23" s="783"/>
      <c r="DG23" s="783"/>
      <c r="DH23" s="783"/>
      <c r="DI23" s="783"/>
      <c r="DJ23" s="783"/>
      <c r="DK23" s="784"/>
      <c r="DL23" s="791" t="s">
        <v>
284</v>
      </c>
      <c r="DM23" s="792"/>
      <c r="DN23" s="792"/>
      <c r="DO23" s="792"/>
      <c r="DP23" s="792"/>
      <c r="DQ23" s="792"/>
      <c r="DR23" s="792"/>
      <c r="DS23" s="792"/>
      <c r="DT23" s="792"/>
      <c r="DU23" s="792"/>
      <c r="DV23" s="793"/>
      <c r="DW23" s="782" t="s">
        <v>
285</v>
      </c>
      <c r="DX23" s="783"/>
      <c r="DY23" s="783"/>
      <c r="DZ23" s="783"/>
      <c r="EA23" s="783"/>
      <c r="EB23" s="783"/>
      <c r="EC23" s="784"/>
    </row>
    <row r="24" spans="2:133" ht="11.25" customHeight="1" x14ac:dyDescent="0.15">
      <c r="B24" s="675" t="s">
        <v>
286</v>
      </c>
      <c r="C24" s="676"/>
      <c r="D24" s="676"/>
      <c r="E24" s="676"/>
      <c r="F24" s="676"/>
      <c r="G24" s="676"/>
      <c r="H24" s="676"/>
      <c r="I24" s="676"/>
      <c r="J24" s="676"/>
      <c r="K24" s="676"/>
      <c r="L24" s="676"/>
      <c r="M24" s="676"/>
      <c r="N24" s="676"/>
      <c r="O24" s="676"/>
      <c r="P24" s="676"/>
      <c r="Q24" s="677"/>
      <c r="R24" s="678">
        <v>
290129</v>
      </c>
      <c r="S24" s="679"/>
      <c r="T24" s="679"/>
      <c r="U24" s="679"/>
      <c r="V24" s="679"/>
      <c r="W24" s="679"/>
      <c r="X24" s="679"/>
      <c r="Y24" s="680"/>
      <c r="Z24" s="715">
        <v>
0.6</v>
      </c>
      <c r="AA24" s="715"/>
      <c r="AB24" s="715"/>
      <c r="AC24" s="715"/>
      <c r="AD24" s="716" t="s">
        <v>
136</v>
      </c>
      <c r="AE24" s="716"/>
      <c r="AF24" s="716"/>
      <c r="AG24" s="716"/>
      <c r="AH24" s="716"/>
      <c r="AI24" s="716"/>
      <c r="AJ24" s="716"/>
      <c r="AK24" s="716"/>
      <c r="AL24" s="681" t="s">
        <v>
144</v>
      </c>
      <c r="AM24" s="682"/>
      <c r="AN24" s="682"/>
      <c r="AO24" s="717"/>
      <c r="AP24" s="772" t="s">
        <v>
287</v>
      </c>
      <c r="AQ24" s="780"/>
      <c r="AR24" s="780"/>
      <c r="AS24" s="780"/>
      <c r="AT24" s="780"/>
      <c r="AU24" s="780"/>
      <c r="AV24" s="780"/>
      <c r="AW24" s="780"/>
      <c r="AX24" s="780"/>
      <c r="AY24" s="780"/>
      <c r="AZ24" s="780"/>
      <c r="BA24" s="780"/>
      <c r="BB24" s="780"/>
      <c r="BC24" s="780"/>
      <c r="BD24" s="780"/>
      <c r="BE24" s="780"/>
      <c r="BF24" s="774"/>
      <c r="BG24" s="678" t="s">
        <v>
136</v>
      </c>
      <c r="BH24" s="679"/>
      <c r="BI24" s="679"/>
      <c r="BJ24" s="679"/>
      <c r="BK24" s="679"/>
      <c r="BL24" s="679"/>
      <c r="BM24" s="679"/>
      <c r="BN24" s="680"/>
      <c r="BO24" s="715" t="s">
        <v>
241</v>
      </c>
      <c r="BP24" s="715"/>
      <c r="BQ24" s="715"/>
      <c r="BR24" s="715"/>
      <c r="BS24" s="684" t="s">
        <v>
136</v>
      </c>
      <c r="BT24" s="679"/>
      <c r="BU24" s="679"/>
      <c r="BV24" s="679"/>
      <c r="BW24" s="679"/>
      <c r="BX24" s="679"/>
      <c r="BY24" s="679"/>
      <c r="BZ24" s="679"/>
      <c r="CA24" s="679"/>
      <c r="CB24" s="722"/>
      <c r="CD24" s="736" t="s">
        <v>
288</v>
      </c>
      <c r="CE24" s="737"/>
      <c r="CF24" s="737"/>
      <c r="CG24" s="737"/>
      <c r="CH24" s="737"/>
      <c r="CI24" s="737"/>
      <c r="CJ24" s="737"/>
      <c r="CK24" s="737"/>
      <c r="CL24" s="737"/>
      <c r="CM24" s="737"/>
      <c r="CN24" s="737"/>
      <c r="CO24" s="737"/>
      <c r="CP24" s="737"/>
      <c r="CQ24" s="738"/>
      <c r="CR24" s="733">
        <v>
27492435</v>
      </c>
      <c r="CS24" s="734"/>
      <c r="CT24" s="734"/>
      <c r="CU24" s="734"/>
      <c r="CV24" s="734"/>
      <c r="CW24" s="734"/>
      <c r="CX24" s="734"/>
      <c r="CY24" s="777"/>
      <c r="CZ24" s="778">
        <v>
53.9</v>
      </c>
      <c r="DA24" s="749"/>
      <c r="DB24" s="749"/>
      <c r="DC24" s="781"/>
      <c r="DD24" s="776">
        <v>
14657027</v>
      </c>
      <c r="DE24" s="734"/>
      <c r="DF24" s="734"/>
      <c r="DG24" s="734"/>
      <c r="DH24" s="734"/>
      <c r="DI24" s="734"/>
      <c r="DJ24" s="734"/>
      <c r="DK24" s="777"/>
      <c r="DL24" s="776">
        <v>
14612026</v>
      </c>
      <c r="DM24" s="734"/>
      <c r="DN24" s="734"/>
      <c r="DO24" s="734"/>
      <c r="DP24" s="734"/>
      <c r="DQ24" s="734"/>
      <c r="DR24" s="734"/>
      <c r="DS24" s="734"/>
      <c r="DT24" s="734"/>
      <c r="DU24" s="734"/>
      <c r="DV24" s="777"/>
      <c r="DW24" s="778">
        <v>
54.2</v>
      </c>
      <c r="DX24" s="749"/>
      <c r="DY24" s="749"/>
      <c r="DZ24" s="749"/>
      <c r="EA24" s="749"/>
      <c r="EB24" s="749"/>
      <c r="EC24" s="779"/>
    </row>
    <row r="25" spans="2:133" ht="11.25" customHeight="1" x14ac:dyDescent="0.15">
      <c r="B25" s="675" t="s">
        <v>
289</v>
      </c>
      <c r="C25" s="676"/>
      <c r="D25" s="676"/>
      <c r="E25" s="676"/>
      <c r="F25" s="676"/>
      <c r="G25" s="676"/>
      <c r="H25" s="676"/>
      <c r="I25" s="676"/>
      <c r="J25" s="676"/>
      <c r="K25" s="676"/>
      <c r="L25" s="676"/>
      <c r="M25" s="676"/>
      <c r="N25" s="676"/>
      <c r="O25" s="676"/>
      <c r="P25" s="676"/>
      <c r="Q25" s="677"/>
      <c r="R25" s="678">
        <v>
144</v>
      </c>
      <c r="S25" s="679"/>
      <c r="T25" s="679"/>
      <c r="U25" s="679"/>
      <c r="V25" s="679"/>
      <c r="W25" s="679"/>
      <c r="X25" s="679"/>
      <c r="Y25" s="680"/>
      <c r="Z25" s="715">
        <v>
0</v>
      </c>
      <c r="AA25" s="715"/>
      <c r="AB25" s="715"/>
      <c r="AC25" s="715"/>
      <c r="AD25" s="716" t="s">
        <v>
241</v>
      </c>
      <c r="AE25" s="716"/>
      <c r="AF25" s="716"/>
      <c r="AG25" s="716"/>
      <c r="AH25" s="716"/>
      <c r="AI25" s="716"/>
      <c r="AJ25" s="716"/>
      <c r="AK25" s="716"/>
      <c r="AL25" s="681" t="s">
        <v>
136</v>
      </c>
      <c r="AM25" s="682"/>
      <c r="AN25" s="682"/>
      <c r="AO25" s="717"/>
      <c r="AP25" s="772" t="s">
        <v>
290</v>
      </c>
      <c r="AQ25" s="780"/>
      <c r="AR25" s="780"/>
      <c r="AS25" s="780"/>
      <c r="AT25" s="780"/>
      <c r="AU25" s="780"/>
      <c r="AV25" s="780"/>
      <c r="AW25" s="780"/>
      <c r="AX25" s="780"/>
      <c r="AY25" s="780"/>
      <c r="AZ25" s="780"/>
      <c r="BA25" s="780"/>
      <c r="BB25" s="780"/>
      <c r="BC25" s="780"/>
      <c r="BD25" s="780"/>
      <c r="BE25" s="780"/>
      <c r="BF25" s="774"/>
      <c r="BG25" s="678" t="s">
        <v>
241</v>
      </c>
      <c r="BH25" s="679"/>
      <c r="BI25" s="679"/>
      <c r="BJ25" s="679"/>
      <c r="BK25" s="679"/>
      <c r="BL25" s="679"/>
      <c r="BM25" s="679"/>
      <c r="BN25" s="680"/>
      <c r="BO25" s="715" t="s">
        <v>
136</v>
      </c>
      <c r="BP25" s="715"/>
      <c r="BQ25" s="715"/>
      <c r="BR25" s="715"/>
      <c r="BS25" s="684" t="s">
        <v>
136</v>
      </c>
      <c r="BT25" s="679"/>
      <c r="BU25" s="679"/>
      <c r="BV25" s="679"/>
      <c r="BW25" s="679"/>
      <c r="BX25" s="679"/>
      <c r="BY25" s="679"/>
      <c r="BZ25" s="679"/>
      <c r="CA25" s="679"/>
      <c r="CB25" s="722"/>
      <c r="CD25" s="711" t="s">
        <v>
291</v>
      </c>
      <c r="CE25" s="712"/>
      <c r="CF25" s="712"/>
      <c r="CG25" s="712"/>
      <c r="CH25" s="712"/>
      <c r="CI25" s="712"/>
      <c r="CJ25" s="712"/>
      <c r="CK25" s="712"/>
      <c r="CL25" s="712"/>
      <c r="CM25" s="712"/>
      <c r="CN25" s="712"/>
      <c r="CO25" s="712"/>
      <c r="CP25" s="712"/>
      <c r="CQ25" s="713"/>
      <c r="CR25" s="678">
        <v>
6722122</v>
      </c>
      <c r="CS25" s="697"/>
      <c r="CT25" s="697"/>
      <c r="CU25" s="697"/>
      <c r="CV25" s="697"/>
      <c r="CW25" s="697"/>
      <c r="CX25" s="697"/>
      <c r="CY25" s="698"/>
      <c r="CZ25" s="681">
        <v>
13.2</v>
      </c>
      <c r="DA25" s="699"/>
      <c r="DB25" s="699"/>
      <c r="DC25" s="700"/>
      <c r="DD25" s="684">
        <v>
6268106</v>
      </c>
      <c r="DE25" s="697"/>
      <c r="DF25" s="697"/>
      <c r="DG25" s="697"/>
      <c r="DH25" s="697"/>
      <c r="DI25" s="697"/>
      <c r="DJ25" s="697"/>
      <c r="DK25" s="698"/>
      <c r="DL25" s="684">
        <v>
6223643</v>
      </c>
      <c r="DM25" s="697"/>
      <c r="DN25" s="697"/>
      <c r="DO25" s="697"/>
      <c r="DP25" s="697"/>
      <c r="DQ25" s="697"/>
      <c r="DR25" s="697"/>
      <c r="DS25" s="697"/>
      <c r="DT25" s="697"/>
      <c r="DU25" s="697"/>
      <c r="DV25" s="698"/>
      <c r="DW25" s="681">
        <v>
23.1</v>
      </c>
      <c r="DX25" s="699"/>
      <c r="DY25" s="699"/>
      <c r="DZ25" s="699"/>
      <c r="EA25" s="699"/>
      <c r="EB25" s="699"/>
      <c r="EC25" s="714"/>
    </row>
    <row r="26" spans="2:133" ht="11.25" customHeight="1" x14ac:dyDescent="0.15">
      <c r="B26" s="675" t="s">
        <v>
292</v>
      </c>
      <c r="C26" s="676"/>
      <c r="D26" s="676"/>
      <c r="E26" s="676"/>
      <c r="F26" s="676"/>
      <c r="G26" s="676"/>
      <c r="H26" s="676"/>
      <c r="I26" s="676"/>
      <c r="J26" s="676"/>
      <c r="K26" s="676"/>
      <c r="L26" s="676"/>
      <c r="M26" s="676"/>
      <c r="N26" s="676"/>
      <c r="O26" s="676"/>
      <c r="P26" s="676"/>
      <c r="Q26" s="677"/>
      <c r="R26" s="678">
        <v>
26470994</v>
      </c>
      <c r="S26" s="679"/>
      <c r="T26" s="679"/>
      <c r="U26" s="679"/>
      <c r="V26" s="679"/>
      <c r="W26" s="679"/>
      <c r="X26" s="679"/>
      <c r="Y26" s="680"/>
      <c r="Z26" s="715">
        <v>
51</v>
      </c>
      <c r="AA26" s="715"/>
      <c r="AB26" s="715"/>
      <c r="AC26" s="715"/>
      <c r="AD26" s="716">
        <v>
24656232</v>
      </c>
      <c r="AE26" s="716"/>
      <c r="AF26" s="716"/>
      <c r="AG26" s="716"/>
      <c r="AH26" s="716"/>
      <c r="AI26" s="716"/>
      <c r="AJ26" s="716"/>
      <c r="AK26" s="716"/>
      <c r="AL26" s="681">
        <v>
99</v>
      </c>
      <c r="AM26" s="682"/>
      <c r="AN26" s="682"/>
      <c r="AO26" s="717"/>
      <c r="AP26" s="772" t="s">
        <v>
293</v>
      </c>
      <c r="AQ26" s="773"/>
      <c r="AR26" s="773"/>
      <c r="AS26" s="773"/>
      <c r="AT26" s="773"/>
      <c r="AU26" s="773"/>
      <c r="AV26" s="773"/>
      <c r="AW26" s="773"/>
      <c r="AX26" s="773"/>
      <c r="AY26" s="773"/>
      <c r="AZ26" s="773"/>
      <c r="BA26" s="773"/>
      <c r="BB26" s="773"/>
      <c r="BC26" s="773"/>
      <c r="BD26" s="773"/>
      <c r="BE26" s="773"/>
      <c r="BF26" s="774"/>
      <c r="BG26" s="678" t="s">
        <v>
136</v>
      </c>
      <c r="BH26" s="679"/>
      <c r="BI26" s="679"/>
      <c r="BJ26" s="679"/>
      <c r="BK26" s="679"/>
      <c r="BL26" s="679"/>
      <c r="BM26" s="679"/>
      <c r="BN26" s="680"/>
      <c r="BO26" s="715" t="s">
        <v>
136</v>
      </c>
      <c r="BP26" s="715"/>
      <c r="BQ26" s="715"/>
      <c r="BR26" s="715"/>
      <c r="BS26" s="684" t="s">
        <v>
136</v>
      </c>
      <c r="BT26" s="679"/>
      <c r="BU26" s="679"/>
      <c r="BV26" s="679"/>
      <c r="BW26" s="679"/>
      <c r="BX26" s="679"/>
      <c r="BY26" s="679"/>
      <c r="BZ26" s="679"/>
      <c r="CA26" s="679"/>
      <c r="CB26" s="722"/>
      <c r="CD26" s="711" t="s">
        <v>
294</v>
      </c>
      <c r="CE26" s="712"/>
      <c r="CF26" s="712"/>
      <c r="CG26" s="712"/>
      <c r="CH26" s="712"/>
      <c r="CI26" s="712"/>
      <c r="CJ26" s="712"/>
      <c r="CK26" s="712"/>
      <c r="CL26" s="712"/>
      <c r="CM26" s="712"/>
      <c r="CN26" s="712"/>
      <c r="CO26" s="712"/>
      <c r="CP26" s="712"/>
      <c r="CQ26" s="713"/>
      <c r="CR26" s="678">
        <v>
4478060</v>
      </c>
      <c r="CS26" s="679"/>
      <c r="CT26" s="679"/>
      <c r="CU26" s="679"/>
      <c r="CV26" s="679"/>
      <c r="CW26" s="679"/>
      <c r="CX26" s="679"/>
      <c r="CY26" s="680"/>
      <c r="CZ26" s="681">
        <v>
8.8000000000000007</v>
      </c>
      <c r="DA26" s="699"/>
      <c r="DB26" s="699"/>
      <c r="DC26" s="700"/>
      <c r="DD26" s="684">
        <v>
4079412</v>
      </c>
      <c r="DE26" s="679"/>
      <c r="DF26" s="679"/>
      <c r="DG26" s="679"/>
      <c r="DH26" s="679"/>
      <c r="DI26" s="679"/>
      <c r="DJ26" s="679"/>
      <c r="DK26" s="680"/>
      <c r="DL26" s="684" t="s">
        <v>
241</v>
      </c>
      <c r="DM26" s="679"/>
      <c r="DN26" s="679"/>
      <c r="DO26" s="679"/>
      <c r="DP26" s="679"/>
      <c r="DQ26" s="679"/>
      <c r="DR26" s="679"/>
      <c r="DS26" s="679"/>
      <c r="DT26" s="679"/>
      <c r="DU26" s="679"/>
      <c r="DV26" s="680"/>
      <c r="DW26" s="681" t="s">
        <v>
241</v>
      </c>
      <c r="DX26" s="699"/>
      <c r="DY26" s="699"/>
      <c r="DZ26" s="699"/>
      <c r="EA26" s="699"/>
      <c r="EB26" s="699"/>
      <c r="EC26" s="714"/>
    </row>
    <row r="27" spans="2:133" ht="11.25" customHeight="1" x14ac:dyDescent="0.15">
      <c r="B27" s="675" t="s">
        <v>
295</v>
      </c>
      <c r="C27" s="676"/>
      <c r="D27" s="676"/>
      <c r="E27" s="676"/>
      <c r="F27" s="676"/>
      <c r="G27" s="676"/>
      <c r="H27" s="676"/>
      <c r="I27" s="676"/>
      <c r="J27" s="676"/>
      <c r="K27" s="676"/>
      <c r="L27" s="676"/>
      <c r="M27" s="676"/>
      <c r="N27" s="676"/>
      <c r="O27" s="676"/>
      <c r="P27" s="676"/>
      <c r="Q27" s="677"/>
      <c r="R27" s="678">
        <v>
17722</v>
      </c>
      <c r="S27" s="679"/>
      <c r="T27" s="679"/>
      <c r="U27" s="679"/>
      <c r="V27" s="679"/>
      <c r="W27" s="679"/>
      <c r="X27" s="679"/>
      <c r="Y27" s="680"/>
      <c r="Z27" s="715">
        <v>
0</v>
      </c>
      <c r="AA27" s="715"/>
      <c r="AB27" s="715"/>
      <c r="AC27" s="715"/>
      <c r="AD27" s="716">
        <v>
17722</v>
      </c>
      <c r="AE27" s="716"/>
      <c r="AF27" s="716"/>
      <c r="AG27" s="716"/>
      <c r="AH27" s="716"/>
      <c r="AI27" s="716"/>
      <c r="AJ27" s="716"/>
      <c r="AK27" s="716"/>
      <c r="AL27" s="681">
        <v>
0.1</v>
      </c>
      <c r="AM27" s="682"/>
      <c r="AN27" s="682"/>
      <c r="AO27" s="717"/>
      <c r="AP27" s="675" t="s">
        <v>
296</v>
      </c>
      <c r="AQ27" s="676"/>
      <c r="AR27" s="676"/>
      <c r="AS27" s="676"/>
      <c r="AT27" s="676"/>
      <c r="AU27" s="676"/>
      <c r="AV27" s="676"/>
      <c r="AW27" s="676"/>
      <c r="AX27" s="676"/>
      <c r="AY27" s="676"/>
      <c r="AZ27" s="676"/>
      <c r="BA27" s="676"/>
      <c r="BB27" s="676"/>
      <c r="BC27" s="676"/>
      <c r="BD27" s="676"/>
      <c r="BE27" s="676"/>
      <c r="BF27" s="677"/>
      <c r="BG27" s="678">
        <v>
19735461</v>
      </c>
      <c r="BH27" s="679"/>
      <c r="BI27" s="679"/>
      <c r="BJ27" s="679"/>
      <c r="BK27" s="679"/>
      <c r="BL27" s="679"/>
      <c r="BM27" s="679"/>
      <c r="BN27" s="680"/>
      <c r="BO27" s="715">
        <v>
100</v>
      </c>
      <c r="BP27" s="715"/>
      <c r="BQ27" s="715"/>
      <c r="BR27" s="715"/>
      <c r="BS27" s="684">
        <v>
55640</v>
      </c>
      <c r="BT27" s="679"/>
      <c r="BU27" s="679"/>
      <c r="BV27" s="679"/>
      <c r="BW27" s="679"/>
      <c r="BX27" s="679"/>
      <c r="BY27" s="679"/>
      <c r="BZ27" s="679"/>
      <c r="CA27" s="679"/>
      <c r="CB27" s="722"/>
      <c r="CD27" s="711" t="s">
        <v>
297</v>
      </c>
      <c r="CE27" s="712"/>
      <c r="CF27" s="712"/>
      <c r="CG27" s="712"/>
      <c r="CH27" s="712"/>
      <c r="CI27" s="712"/>
      <c r="CJ27" s="712"/>
      <c r="CK27" s="712"/>
      <c r="CL27" s="712"/>
      <c r="CM27" s="712"/>
      <c r="CN27" s="712"/>
      <c r="CO27" s="712"/>
      <c r="CP27" s="712"/>
      <c r="CQ27" s="713"/>
      <c r="CR27" s="678">
        <v>
17712615</v>
      </c>
      <c r="CS27" s="697"/>
      <c r="CT27" s="697"/>
      <c r="CU27" s="697"/>
      <c r="CV27" s="697"/>
      <c r="CW27" s="697"/>
      <c r="CX27" s="697"/>
      <c r="CY27" s="698"/>
      <c r="CZ27" s="681">
        <v>
34.700000000000003</v>
      </c>
      <c r="DA27" s="699"/>
      <c r="DB27" s="699"/>
      <c r="DC27" s="700"/>
      <c r="DD27" s="684">
        <v>
5337239</v>
      </c>
      <c r="DE27" s="697"/>
      <c r="DF27" s="697"/>
      <c r="DG27" s="697"/>
      <c r="DH27" s="697"/>
      <c r="DI27" s="697"/>
      <c r="DJ27" s="697"/>
      <c r="DK27" s="698"/>
      <c r="DL27" s="684">
        <v>
5336701</v>
      </c>
      <c r="DM27" s="697"/>
      <c r="DN27" s="697"/>
      <c r="DO27" s="697"/>
      <c r="DP27" s="697"/>
      <c r="DQ27" s="697"/>
      <c r="DR27" s="697"/>
      <c r="DS27" s="697"/>
      <c r="DT27" s="697"/>
      <c r="DU27" s="697"/>
      <c r="DV27" s="698"/>
      <c r="DW27" s="681">
        <v>
19.8</v>
      </c>
      <c r="DX27" s="699"/>
      <c r="DY27" s="699"/>
      <c r="DZ27" s="699"/>
      <c r="EA27" s="699"/>
      <c r="EB27" s="699"/>
      <c r="EC27" s="714"/>
    </row>
    <row r="28" spans="2:133" ht="11.25" customHeight="1" x14ac:dyDescent="0.15">
      <c r="B28" s="675" t="s">
        <v>
298</v>
      </c>
      <c r="C28" s="676"/>
      <c r="D28" s="676"/>
      <c r="E28" s="676"/>
      <c r="F28" s="676"/>
      <c r="G28" s="676"/>
      <c r="H28" s="676"/>
      <c r="I28" s="676"/>
      <c r="J28" s="676"/>
      <c r="K28" s="676"/>
      <c r="L28" s="676"/>
      <c r="M28" s="676"/>
      <c r="N28" s="676"/>
      <c r="O28" s="676"/>
      <c r="P28" s="676"/>
      <c r="Q28" s="677"/>
      <c r="R28" s="678">
        <v>
717136</v>
      </c>
      <c r="S28" s="679"/>
      <c r="T28" s="679"/>
      <c r="U28" s="679"/>
      <c r="V28" s="679"/>
      <c r="W28" s="679"/>
      <c r="X28" s="679"/>
      <c r="Y28" s="680"/>
      <c r="Z28" s="715">
        <v>
1.4</v>
      </c>
      <c r="AA28" s="715"/>
      <c r="AB28" s="715"/>
      <c r="AC28" s="715"/>
      <c r="AD28" s="716" t="s">
        <v>
136</v>
      </c>
      <c r="AE28" s="716"/>
      <c r="AF28" s="716"/>
      <c r="AG28" s="716"/>
      <c r="AH28" s="716"/>
      <c r="AI28" s="716"/>
      <c r="AJ28" s="716"/>
      <c r="AK28" s="716"/>
      <c r="AL28" s="681" t="s">
        <v>
136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299</v>
      </c>
      <c r="CE28" s="712"/>
      <c r="CF28" s="712"/>
      <c r="CG28" s="712"/>
      <c r="CH28" s="712"/>
      <c r="CI28" s="712"/>
      <c r="CJ28" s="712"/>
      <c r="CK28" s="712"/>
      <c r="CL28" s="712"/>
      <c r="CM28" s="712"/>
      <c r="CN28" s="712"/>
      <c r="CO28" s="712"/>
      <c r="CP28" s="712"/>
      <c r="CQ28" s="713"/>
      <c r="CR28" s="678">
        <v>
3057698</v>
      </c>
      <c r="CS28" s="679"/>
      <c r="CT28" s="679"/>
      <c r="CU28" s="679"/>
      <c r="CV28" s="679"/>
      <c r="CW28" s="679"/>
      <c r="CX28" s="679"/>
      <c r="CY28" s="680"/>
      <c r="CZ28" s="681">
        <v>
6</v>
      </c>
      <c r="DA28" s="699"/>
      <c r="DB28" s="699"/>
      <c r="DC28" s="700"/>
      <c r="DD28" s="684">
        <v>
3051682</v>
      </c>
      <c r="DE28" s="679"/>
      <c r="DF28" s="679"/>
      <c r="DG28" s="679"/>
      <c r="DH28" s="679"/>
      <c r="DI28" s="679"/>
      <c r="DJ28" s="679"/>
      <c r="DK28" s="680"/>
      <c r="DL28" s="684">
        <v>
3051682</v>
      </c>
      <c r="DM28" s="679"/>
      <c r="DN28" s="679"/>
      <c r="DO28" s="679"/>
      <c r="DP28" s="679"/>
      <c r="DQ28" s="679"/>
      <c r="DR28" s="679"/>
      <c r="DS28" s="679"/>
      <c r="DT28" s="679"/>
      <c r="DU28" s="679"/>
      <c r="DV28" s="680"/>
      <c r="DW28" s="681">
        <v>
11.3</v>
      </c>
      <c r="DX28" s="699"/>
      <c r="DY28" s="699"/>
      <c r="DZ28" s="699"/>
      <c r="EA28" s="699"/>
      <c r="EB28" s="699"/>
      <c r="EC28" s="714"/>
    </row>
    <row r="29" spans="2:133" ht="11.25" customHeight="1" x14ac:dyDescent="0.15">
      <c r="B29" s="675" t="s">
        <v>
300</v>
      </c>
      <c r="C29" s="676"/>
      <c r="D29" s="676"/>
      <c r="E29" s="676"/>
      <c r="F29" s="676"/>
      <c r="G29" s="676"/>
      <c r="H29" s="676"/>
      <c r="I29" s="676"/>
      <c r="J29" s="676"/>
      <c r="K29" s="676"/>
      <c r="L29" s="676"/>
      <c r="M29" s="676"/>
      <c r="N29" s="676"/>
      <c r="O29" s="676"/>
      <c r="P29" s="676"/>
      <c r="Q29" s="677"/>
      <c r="R29" s="678">
        <v>
443778</v>
      </c>
      <c r="S29" s="679"/>
      <c r="T29" s="679"/>
      <c r="U29" s="679"/>
      <c r="V29" s="679"/>
      <c r="W29" s="679"/>
      <c r="X29" s="679"/>
      <c r="Y29" s="680"/>
      <c r="Z29" s="715">
        <v>
0.9</v>
      </c>
      <c r="AA29" s="715"/>
      <c r="AB29" s="715"/>
      <c r="AC29" s="715"/>
      <c r="AD29" s="716">
        <v>
85265</v>
      </c>
      <c r="AE29" s="716"/>
      <c r="AF29" s="716"/>
      <c r="AG29" s="716"/>
      <c r="AH29" s="716"/>
      <c r="AI29" s="716"/>
      <c r="AJ29" s="716"/>
      <c r="AK29" s="716"/>
      <c r="AL29" s="681">
        <v>
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301</v>
      </c>
      <c r="CE29" s="764"/>
      <c r="CF29" s="711" t="s">
        <v>
302</v>
      </c>
      <c r="CG29" s="712"/>
      <c r="CH29" s="712"/>
      <c r="CI29" s="712"/>
      <c r="CJ29" s="712"/>
      <c r="CK29" s="712"/>
      <c r="CL29" s="712"/>
      <c r="CM29" s="712"/>
      <c r="CN29" s="712"/>
      <c r="CO29" s="712"/>
      <c r="CP29" s="712"/>
      <c r="CQ29" s="713"/>
      <c r="CR29" s="678">
        <v>
3057698</v>
      </c>
      <c r="CS29" s="697"/>
      <c r="CT29" s="697"/>
      <c r="CU29" s="697"/>
      <c r="CV29" s="697"/>
      <c r="CW29" s="697"/>
      <c r="CX29" s="697"/>
      <c r="CY29" s="698"/>
      <c r="CZ29" s="681">
        <v>
6</v>
      </c>
      <c r="DA29" s="699"/>
      <c r="DB29" s="699"/>
      <c r="DC29" s="700"/>
      <c r="DD29" s="684">
        <v>
3051682</v>
      </c>
      <c r="DE29" s="697"/>
      <c r="DF29" s="697"/>
      <c r="DG29" s="697"/>
      <c r="DH29" s="697"/>
      <c r="DI29" s="697"/>
      <c r="DJ29" s="697"/>
      <c r="DK29" s="698"/>
      <c r="DL29" s="684">
        <v>
3051682</v>
      </c>
      <c r="DM29" s="697"/>
      <c r="DN29" s="697"/>
      <c r="DO29" s="697"/>
      <c r="DP29" s="697"/>
      <c r="DQ29" s="697"/>
      <c r="DR29" s="697"/>
      <c r="DS29" s="697"/>
      <c r="DT29" s="697"/>
      <c r="DU29" s="697"/>
      <c r="DV29" s="698"/>
      <c r="DW29" s="681">
        <v>
11.3</v>
      </c>
      <c r="DX29" s="699"/>
      <c r="DY29" s="699"/>
      <c r="DZ29" s="699"/>
      <c r="EA29" s="699"/>
      <c r="EB29" s="699"/>
      <c r="EC29" s="714"/>
    </row>
    <row r="30" spans="2:133" ht="11.25" customHeight="1" x14ac:dyDescent="0.15">
      <c r="B30" s="675" t="s">
        <v>
303</v>
      </c>
      <c r="C30" s="676"/>
      <c r="D30" s="676"/>
      <c r="E30" s="676"/>
      <c r="F30" s="676"/>
      <c r="G30" s="676"/>
      <c r="H30" s="676"/>
      <c r="I30" s="676"/>
      <c r="J30" s="676"/>
      <c r="K30" s="676"/>
      <c r="L30" s="676"/>
      <c r="M30" s="676"/>
      <c r="N30" s="676"/>
      <c r="O30" s="676"/>
      <c r="P30" s="676"/>
      <c r="Q30" s="677"/>
      <c r="R30" s="678">
        <v>
564903</v>
      </c>
      <c r="S30" s="679"/>
      <c r="T30" s="679"/>
      <c r="U30" s="679"/>
      <c r="V30" s="679"/>
      <c r="W30" s="679"/>
      <c r="X30" s="679"/>
      <c r="Y30" s="680"/>
      <c r="Z30" s="715">
        <v>
1.1000000000000001</v>
      </c>
      <c r="AA30" s="715"/>
      <c r="AB30" s="715"/>
      <c r="AC30" s="715"/>
      <c r="AD30" s="716" t="s">
        <v>
136</v>
      </c>
      <c r="AE30" s="716"/>
      <c r="AF30" s="716"/>
      <c r="AG30" s="716"/>
      <c r="AH30" s="716"/>
      <c r="AI30" s="716"/>
      <c r="AJ30" s="716"/>
      <c r="AK30" s="716"/>
      <c r="AL30" s="681" t="s">
        <v>
136</v>
      </c>
      <c r="AM30" s="682"/>
      <c r="AN30" s="682"/>
      <c r="AO30" s="717"/>
      <c r="AP30" s="739" t="s">
        <v>
219</v>
      </c>
      <c r="AQ30" s="740"/>
      <c r="AR30" s="740"/>
      <c r="AS30" s="740"/>
      <c r="AT30" s="740"/>
      <c r="AU30" s="740"/>
      <c r="AV30" s="740"/>
      <c r="AW30" s="740"/>
      <c r="AX30" s="740"/>
      <c r="AY30" s="740"/>
      <c r="AZ30" s="740"/>
      <c r="BA30" s="740"/>
      <c r="BB30" s="740"/>
      <c r="BC30" s="740"/>
      <c r="BD30" s="740"/>
      <c r="BE30" s="740"/>
      <c r="BF30" s="741"/>
      <c r="BG30" s="739" t="s">
        <v>
304</v>
      </c>
      <c r="BH30" s="752"/>
      <c r="BI30" s="752"/>
      <c r="BJ30" s="752"/>
      <c r="BK30" s="752"/>
      <c r="BL30" s="752"/>
      <c r="BM30" s="752"/>
      <c r="BN30" s="752"/>
      <c r="BO30" s="752"/>
      <c r="BP30" s="752"/>
      <c r="BQ30" s="753"/>
      <c r="BR30" s="739" t="s">
        <v>
305</v>
      </c>
      <c r="BS30" s="752"/>
      <c r="BT30" s="752"/>
      <c r="BU30" s="752"/>
      <c r="BV30" s="752"/>
      <c r="BW30" s="752"/>
      <c r="BX30" s="752"/>
      <c r="BY30" s="752"/>
      <c r="BZ30" s="752"/>
      <c r="CA30" s="752"/>
      <c r="CB30" s="753"/>
      <c r="CD30" s="765"/>
      <c r="CE30" s="766"/>
      <c r="CF30" s="711" t="s">
        <v>
306</v>
      </c>
      <c r="CG30" s="712"/>
      <c r="CH30" s="712"/>
      <c r="CI30" s="712"/>
      <c r="CJ30" s="712"/>
      <c r="CK30" s="712"/>
      <c r="CL30" s="712"/>
      <c r="CM30" s="712"/>
      <c r="CN30" s="712"/>
      <c r="CO30" s="712"/>
      <c r="CP30" s="712"/>
      <c r="CQ30" s="713"/>
      <c r="CR30" s="678">
        <v>
2877469</v>
      </c>
      <c r="CS30" s="679"/>
      <c r="CT30" s="679"/>
      <c r="CU30" s="679"/>
      <c r="CV30" s="679"/>
      <c r="CW30" s="679"/>
      <c r="CX30" s="679"/>
      <c r="CY30" s="680"/>
      <c r="CZ30" s="681">
        <v>
5.6</v>
      </c>
      <c r="DA30" s="699"/>
      <c r="DB30" s="699"/>
      <c r="DC30" s="700"/>
      <c r="DD30" s="684">
        <v>
2872791</v>
      </c>
      <c r="DE30" s="679"/>
      <c r="DF30" s="679"/>
      <c r="DG30" s="679"/>
      <c r="DH30" s="679"/>
      <c r="DI30" s="679"/>
      <c r="DJ30" s="679"/>
      <c r="DK30" s="680"/>
      <c r="DL30" s="684">
        <v>
2872791</v>
      </c>
      <c r="DM30" s="679"/>
      <c r="DN30" s="679"/>
      <c r="DO30" s="679"/>
      <c r="DP30" s="679"/>
      <c r="DQ30" s="679"/>
      <c r="DR30" s="679"/>
      <c r="DS30" s="679"/>
      <c r="DT30" s="679"/>
      <c r="DU30" s="679"/>
      <c r="DV30" s="680"/>
      <c r="DW30" s="681">
        <v>
10.7</v>
      </c>
      <c r="DX30" s="699"/>
      <c r="DY30" s="699"/>
      <c r="DZ30" s="699"/>
      <c r="EA30" s="699"/>
      <c r="EB30" s="699"/>
      <c r="EC30" s="714"/>
    </row>
    <row r="31" spans="2:133" ht="11.25" customHeight="1" x14ac:dyDescent="0.15">
      <c r="B31" s="675" t="s">
        <v>
307</v>
      </c>
      <c r="C31" s="676"/>
      <c r="D31" s="676"/>
      <c r="E31" s="676"/>
      <c r="F31" s="676"/>
      <c r="G31" s="676"/>
      <c r="H31" s="676"/>
      <c r="I31" s="676"/>
      <c r="J31" s="676"/>
      <c r="K31" s="676"/>
      <c r="L31" s="676"/>
      <c r="M31" s="676"/>
      <c r="N31" s="676"/>
      <c r="O31" s="676"/>
      <c r="P31" s="676"/>
      <c r="Q31" s="677"/>
      <c r="R31" s="678">
        <v>
9860208</v>
      </c>
      <c r="S31" s="679"/>
      <c r="T31" s="679"/>
      <c r="U31" s="679"/>
      <c r="V31" s="679"/>
      <c r="W31" s="679"/>
      <c r="X31" s="679"/>
      <c r="Y31" s="680"/>
      <c r="Z31" s="715">
        <v>
19</v>
      </c>
      <c r="AA31" s="715"/>
      <c r="AB31" s="715"/>
      <c r="AC31" s="715"/>
      <c r="AD31" s="716" t="s">
        <v>
144</v>
      </c>
      <c r="AE31" s="716"/>
      <c r="AF31" s="716"/>
      <c r="AG31" s="716"/>
      <c r="AH31" s="716"/>
      <c r="AI31" s="716"/>
      <c r="AJ31" s="716"/>
      <c r="AK31" s="716"/>
      <c r="AL31" s="681" t="s">
        <v>
136</v>
      </c>
      <c r="AM31" s="682"/>
      <c r="AN31" s="682"/>
      <c r="AO31" s="717"/>
      <c r="AP31" s="754" t="s">
        <v>
308</v>
      </c>
      <c r="AQ31" s="755"/>
      <c r="AR31" s="755"/>
      <c r="AS31" s="755"/>
      <c r="AT31" s="760" t="s">
        <v>
309</v>
      </c>
      <c r="AU31" s="231"/>
      <c r="AV31" s="231"/>
      <c r="AW31" s="231"/>
      <c r="AX31" s="744" t="s">
        <v>
185</v>
      </c>
      <c r="AY31" s="745"/>
      <c r="AZ31" s="745"/>
      <c r="BA31" s="745"/>
      <c r="BB31" s="745"/>
      <c r="BC31" s="745"/>
      <c r="BD31" s="745"/>
      <c r="BE31" s="745"/>
      <c r="BF31" s="746"/>
      <c r="BG31" s="747">
        <v>
99</v>
      </c>
      <c r="BH31" s="748"/>
      <c r="BI31" s="748"/>
      <c r="BJ31" s="748"/>
      <c r="BK31" s="748"/>
      <c r="BL31" s="748"/>
      <c r="BM31" s="749">
        <v>
97.9</v>
      </c>
      <c r="BN31" s="748"/>
      <c r="BO31" s="748"/>
      <c r="BP31" s="748"/>
      <c r="BQ31" s="750"/>
      <c r="BR31" s="747">
        <v>
99.1</v>
      </c>
      <c r="BS31" s="748"/>
      <c r="BT31" s="748"/>
      <c r="BU31" s="748"/>
      <c r="BV31" s="748"/>
      <c r="BW31" s="748"/>
      <c r="BX31" s="749">
        <v>
97.4</v>
      </c>
      <c r="BY31" s="748"/>
      <c r="BZ31" s="748"/>
      <c r="CA31" s="748"/>
      <c r="CB31" s="750"/>
      <c r="CD31" s="765"/>
      <c r="CE31" s="766"/>
      <c r="CF31" s="711" t="s">
        <v>
310</v>
      </c>
      <c r="CG31" s="712"/>
      <c r="CH31" s="712"/>
      <c r="CI31" s="712"/>
      <c r="CJ31" s="712"/>
      <c r="CK31" s="712"/>
      <c r="CL31" s="712"/>
      <c r="CM31" s="712"/>
      <c r="CN31" s="712"/>
      <c r="CO31" s="712"/>
      <c r="CP31" s="712"/>
      <c r="CQ31" s="713"/>
      <c r="CR31" s="678">
        <v>
180229</v>
      </c>
      <c r="CS31" s="697"/>
      <c r="CT31" s="697"/>
      <c r="CU31" s="697"/>
      <c r="CV31" s="697"/>
      <c r="CW31" s="697"/>
      <c r="CX31" s="697"/>
      <c r="CY31" s="698"/>
      <c r="CZ31" s="681">
        <v>
0.4</v>
      </c>
      <c r="DA31" s="699"/>
      <c r="DB31" s="699"/>
      <c r="DC31" s="700"/>
      <c r="DD31" s="684">
        <v>
178891</v>
      </c>
      <c r="DE31" s="697"/>
      <c r="DF31" s="697"/>
      <c r="DG31" s="697"/>
      <c r="DH31" s="697"/>
      <c r="DI31" s="697"/>
      <c r="DJ31" s="697"/>
      <c r="DK31" s="698"/>
      <c r="DL31" s="684">
        <v>
178891</v>
      </c>
      <c r="DM31" s="697"/>
      <c r="DN31" s="697"/>
      <c r="DO31" s="697"/>
      <c r="DP31" s="697"/>
      <c r="DQ31" s="697"/>
      <c r="DR31" s="697"/>
      <c r="DS31" s="697"/>
      <c r="DT31" s="697"/>
      <c r="DU31" s="697"/>
      <c r="DV31" s="698"/>
      <c r="DW31" s="681">
        <v>
0.7</v>
      </c>
      <c r="DX31" s="699"/>
      <c r="DY31" s="699"/>
      <c r="DZ31" s="699"/>
      <c r="EA31" s="699"/>
      <c r="EB31" s="699"/>
      <c r="EC31" s="714"/>
    </row>
    <row r="32" spans="2:133" ht="11.25" customHeight="1" x14ac:dyDescent="0.15">
      <c r="B32" s="769" t="s">
        <v>
311</v>
      </c>
      <c r="C32" s="770"/>
      <c r="D32" s="770"/>
      <c r="E32" s="770"/>
      <c r="F32" s="770"/>
      <c r="G32" s="770"/>
      <c r="H32" s="770"/>
      <c r="I32" s="770"/>
      <c r="J32" s="770"/>
      <c r="K32" s="770"/>
      <c r="L32" s="770"/>
      <c r="M32" s="770"/>
      <c r="N32" s="770"/>
      <c r="O32" s="770"/>
      <c r="P32" s="770"/>
      <c r="Q32" s="771"/>
      <c r="R32" s="678" t="s">
        <v>
136</v>
      </c>
      <c r="S32" s="679"/>
      <c r="T32" s="679"/>
      <c r="U32" s="679"/>
      <c r="V32" s="679"/>
      <c r="W32" s="679"/>
      <c r="X32" s="679"/>
      <c r="Y32" s="680"/>
      <c r="Z32" s="715" t="s">
        <v>
241</v>
      </c>
      <c r="AA32" s="715"/>
      <c r="AB32" s="715"/>
      <c r="AC32" s="715"/>
      <c r="AD32" s="716" t="s">
        <v>
144</v>
      </c>
      <c r="AE32" s="716"/>
      <c r="AF32" s="716"/>
      <c r="AG32" s="716"/>
      <c r="AH32" s="716"/>
      <c r="AI32" s="716"/>
      <c r="AJ32" s="716"/>
      <c r="AK32" s="716"/>
      <c r="AL32" s="681" t="s">
        <v>
136</v>
      </c>
      <c r="AM32" s="682"/>
      <c r="AN32" s="682"/>
      <c r="AO32" s="717"/>
      <c r="AP32" s="756"/>
      <c r="AQ32" s="757"/>
      <c r="AR32" s="757"/>
      <c r="AS32" s="757"/>
      <c r="AT32" s="761"/>
      <c r="AU32" s="230" t="s">
        <v>
312</v>
      </c>
      <c r="AV32" s="230"/>
      <c r="AW32" s="230"/>
      <c r="AX32" s="675" t="s">
        <v>
313</v>
      </c>
      <c r="AY32" s="676"/>
      <c r="AZ32" s="676"/>
      <c r="BA32" s="676"/>
      <c r="BB32" s="676"/>
      <c r="BC32" s="676"/>
      <c r="BD32" s="676"/>
      <c r="BE32" s="676"/>
      <c r="BF32" s="677"/>
      <c r="BG32" s="751">
        <v>
98.8</v>
      </c>
      <c r="BH32" s="697"/>
      <c r="BI32" s="697"/>
      <c r="BJ32" s="697"/>
      <c r="BK32" s="697"/>
      <c r="BL32" s="697"/>
      <c r="BM32" s="682">
        <v>
97.4</v>
      </c>
      <c r="BN32" s="743"/>
      <c r="BO32" s="743"/>
      <c r="BP32" s="743"/>
      <c r="BQ32" s="721"/>
      <c r="BR32" s="751">
        <v>
98.8</v>
      </c>
      <c r="BS32" s="697"/>
      <c r="BT32" s="697"/>
      <c r="BU32" s="697"/>
      <c r="BV32" s="697"/>
      <c r="BW32" s="697"/>
      <c r="BX32" s="682">
        <v>
96.8</v>
      </c>
      <c r="BY32" s="743"/>
      <c r="BZ32" s="743"/>
      <c r="CA32" s="743"/>
      <c r="CB32" s="721"/>
      <c r="CD32" s="767"/>
      <c r="CE32" s="768"/>
      <c r="CF32" s="711" t="s">
        <v>
314</v>
      </c>
      <c r="CG32" s="712"/>
      <c r="CH32" s="712"/>
      <c r="CI32" s="712"/>
      <c r="CJ32" s="712"/>
      <c r="CK32" s="712"/>
      <c r="CL32" s="712"/>
      <c r="CM32" s="712"/>
      <c r="CN32" s="712"/>
      <c r="CO32" s="712"/>
      <c r="CP32" s="712"/>
      <c r="CQ32" s="713"/>
      <c r="CR32" s="678" t="s">
        <v>
136</v>
      </c>
      <c r="CS32" s="679"/>
      <c r="CT32" s="679"/>
      <c r="CU32" s="679"/>
      <c r="CV32" s="679"/>
      <c r="CW32" s="679"/>
      <c r="CX32" s="679"/>
      <c r="CY32" s="680"/>
      <c r="CZ32" s="681" t="s">
        <v>
136</v>
      </c>
      <c r="DA32" s="699"/>
      <c r="DB32" s="699"/>
      <c r="DC32" s="700"/>
      <c r="DD32" s="684" t="s">
        <v>
136</v>
      </c>
      <c r="DE32" s="679"/>
      <c r="DF32" s="679"/>
      <c r="DG32" s="679"/>
      <c r="DH32" s="679"/>
      <c r="DI32" s="679"/>
      <c r="DJ32" s="679"/>
      <c r="DK32" s="680"/>
      <c r="DL32" s="684" t="s">
        <v>
144</v>
      </c>
      <c r="DM32" s="679"/>
      <c r="DN32" s="679"/>
      <c r="DO32" s="679"/>
      <c r="DP32" s="679"/>
      <c r="DQ32" s="679"/>
      <c r="DR32" s="679"/>
      <c r="DS32" s="679"/>
      <c r="DT32" s="679"/>
      <c r="DU32" s="679"/>
      <c r="DV32" s="680"/>
      <c r="DW32" s="681" t="s">
        <v>
241</v>
      </c>
      <c r="DX32" s="699"/>
      <c r="DY32" s="699"/>
      <c r="DZ32" s="699"/>
      <c r="EA32" s="699"/>
      <c r="EB32" s="699"/>
      <c r="EC32" s="714"/>
    </row>
    <row r="33" spans="2:133" ht="11.25" customHeight="1" x14ac:dyDescent="0.15">
      <c r="B33" s="675" t="s">
        <v>
315</v>
      </c>
      <c r="C33" s="676"/>
      <c r="D33" s="676"/>
      <c r="E33" s="676"/>
      <c r="F33" s="676"/>
      <c r="G33" s="676"/>
      <c r="H33" s="676"/>
      <c r="I33" s="676"/>
      <c r="J33" s="676"/>
      <c r="K33" s="676"/>
      <c r="L33" s="676"/>
      <c r="M33" s="676"/>
      <c r="N33" s="676"/>
      <c r="O33" s="676"/>
      <c r="P33" s="676"/>
      <c r="Q33" s="677"/>
      <c r="R33" s="678">
        <v>
7621395</v>
      </c>
      <c r="S33" s="679"/>
      <c r="T33" s="679"/>
      <c r="U33" s="679"/>
      <c r="V33" s="679"/>
      <c r="W33" s="679"/>
      <c r="X33" s="679"/>
      <c r="Y33" s="680"/>
      <c r="Z33" s="715">
        <v>
14.7</v>
      </c>
      <c r="AA33" s="715"/>
      <c r="AB33" s="715"/>
      <c r="AC33" s="715"/>
      <c r="AD33" s="716" t="s">
        <v>
136</v>
      </c>
      <c r="AE33" s="716"/>
      <c r="AF33" s="716"/>
      <c r="AG33" s="716"/>
      <c r="AH33" s="716"/>
      <c r="AI33" s="716"/>
      <c r="AJ33" s="716"/>
      <c r="AK33" s="716"/>
      <c r="AL33" s="681" t="s">
        <v>
241</v>
      </c>
      <c r="AM33" s="682"/>
      <c r="AN33" s="682"/>
      <c r="AO33" s="717"/>
      <c r="AP33" s="758"/>
      <c r="AQ33" s="759"/>
      <c r="AR33" s="759"/>
      <c r="AS33" s="759"/>
      <c r="AT33" s="762"/>
      <c r="AU33" s="232"/>
      <c r="AV33" s="232"/>
      <c r="AW33" s="232"/>
      <c r="AX33" s="659" t="s">
        <v>
316</v>
      </c>
      <c r="AY33" s="660"/>
      <c r="AZ33" s="660"/>
      <c r="BA33" s="660"/>
      <c r="BB33" s="660"/>
      <c r="BC33" s="660"/>
      <c r="BD33" s="660"/>
      <c r="BE33" s="660"/>
      <c r="BF33" s="661"/>
      <c r="BG33" s="742">
        <v>
99</v>
      </c>
      <c r="BH33" s="663"/>
      <c r="BI33" s="663"/>
      <c r="BJ33" s="663"/>
      <c r="BK33" s="663"/>
      <c r="BL33" s="663"/>
      <c r="BM33" s="706">
        <v>
98.2</v>
      </c>
      <c r="BN33" s="663"/>
      <c r="BO33" s="663"/>
      <c r="BP33" s="663"/>
      <c r="BQ33" s="727"/>
      <c r="BR33" s="742">
        <v>
99.2</v>
      </c>
      <c r="BS33" s="663"/>
      <c r="BT33" s="663"/>
      <c r="BU33" s="663"/>
      <c r="BV33" s="663"/>
      <c r="BW33" s="663"/>
      <c r="BX33" s="706">
        <v>
98.1</v>
      </c>
      <c r="BY33" s="663"/>
      <c r="BZ33" s="663"/>
      <c r="CA33" s="663"/>
      <c r="CB33" s="727"/>
      <c r="CD33" s="711" t="s">
        <v>
317</v>
      </c>
      <c r="CE33" s="712"/>
      <c r="CF33" s="712"/>
      <c r="CG33" s="712"/>
      <c r="CH33" s="712"/>
      <c r="CI33" s="712"/>
      <c r="CJ33" s="712"/>
      <c r="CK33" s="712"/>
      <c r="CL33" s="712"/>
      <c r="CM33" s="712"/>
      <c r="CN33" s="712"/>
      <c r="CO33" s="712"/>
      <c r="CP33" s="712"/>
      <c r="CQ33" s="713"/>
      <c r="CR33" s="678">
        <v>
20633398</v>
      </c>
      <c r="CS33" s="697"/>
      <c r="CT33" s="697"/>
      <c r="CU33" s="697"/>
      <c r="CV33" s="697"/>
      <c r="CW33" s="697"/>
      <c r="CX33" s="697"/>
      <c r="CY33" s="698"/>
      <c r="CZ33" s="681">
        <v>
40.4</v>
      </c>
      <c r="DA33" s="699"/>
      <c r="DB33" s="699"/>
      <c r="DC33" s="700"/>
      <c r="DD33" s="684">
        <v>
16083632</v>
      </c>
      <c r="DE33" s="697"/>
      <c r="DF33" s="697"/>
      <c r="DG33" s="697"/>
      <c r="DH33" s="697"/>
      <c r="DI33" s="697"/>
      <c r="DJ33" s="697"/>
      <c r="DK33" s="698"/>
      <c r="DL33" s="684">
        <v>
12412457</v>
      </c>
      <c r="DM33" s="697"/>
      <c r="DN33" s="697"/>
      <c r="DO33" s="697"/>
      <c r="DP33" s="697"/>
      <c r="DQ33" s="697"/>
      <c r="DR33" s="697"/>
      <c r="DS33" s="697"/>
      <c r="DT33" s="697"/>
      <c r="DU33" s="697"/>
      <c r="DV33" s="698"/>
      <c r="DW33" s="681">
        <v>
46</v>
      </c>
      <c r="DX33" s="699"/>
      <c r="DY33" s="699"/>
      <c r="DZ33" s="699"/>
      <c r="EA33" s="699"/>
      <c r="EB33" s="699"/>
      <c r="EC33" s="714"/>
    </row>
    <row r="34" spans="2:133" ht="11.25" customHeight="1" x14ac:dyDescent="0.15">
      <c r="B34" s="675" t="s">
        <v>
318</v>
      </c>
      <c r="C34" s="676"/>
      <c r="D34" s="676"/>
      <c r="E34" s="676"/>
      <c r="F34" s="676"/>
      <c r="G34" s="676"/>
      <c r="H34" s="676"/>
      <c r="I34" s="676"/>
      <c r="J34" s="676"/>
      <c r="K34" s="676"/>
      <c r="L34" s="676"/>
      <c r="M34" s="676"/>
      <c r="N34" s="676"/>
      <c r="O34" s="676"/>
      <c r="P34" s="676"/>
      <c r="Q34" s="677"/>
      <c r="R34" s="678">
        <v>
65872</v>
      </c>
      <c r="S34" s="679"/>
      <c r="T34" s="679"/>
      <c r="U34" s="679"/>
      <c r="V34" s="679"/>
      <c r="W34" s="679"/>
      <c r="X34" s="679"/>
      <c r="Y34" s="680"/>
      <c r="Z34" s="715">
        <v>
0.1</v>
      </c>
      <c r="AA34" s="715"/>
      <c r="AB34" s="715"/>
      <c r="AC34" s="715"/>
      <c r="AD34" s="716">
        <v>
59553</v>
      </c>
      <c r="AE34" s="716"/>
      <c r="AF34" s="716"/>
      <c r="AG34" s="716"/>
      <c r="AH34" s="716"/>
      <c r="AI34" s="716"/>
      <c r="AJ34" s="716"/>
      <c r="AK34" s="716"/>
      <c r="AL34" s="681">
        <v>
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319</v>
      </c>
      <c r="CE34" s="712"/>
      <c r="CF34" s="712"/>
      <c r="CG34" s="712"/>
      <c r="CH34" s="712"/>
      <c r="CI34" s="712"/>
      <c r="CJ34" s="712"/>
      <c r="CK34" s="712"/>
      <c r="CL34" s="712"/>
      <c r="CM34" s="712"/>
      <c r="CN34" s="712"/>
      <c r="CO34" s="712"/>
      <c r="CP34" s="712"/>
      <c r="CQ34" s="713"/>
      <c r="CR34" s="678">
        <v>
7664299</v>
      </c>
      <c r="CS34" s="679"/>
      <c r="CT34" s="679"/>
      <c r="CU34" s="679"/>
      <c r="CV34" s="679"/>
      <c r="CW34" s="679"/>
      <c r="CX34" s="679"/>
      <c r="CY34" s="680"/>
      <c r="CZ34" s="681">
        <v>
15</v>
      </c>
      <c r="DA34" s="699"/>
      <c r="DB34" s="699"/>
      <c r="DC34" s="700"/>
      <c r="DD34" s="684">
        <v>
5742648</v>
      </c>
      <c r="DE34" s="679"/>
      <c r="DF34" s="679"/>
      <c r="DG34" s="679"/>
      <c r="DH34" s="679"/>
      <c r="DI34" s="679"/>
      <c r="DJ34" s="679"/>
      <c r="DK34" s="680"/>
      <c r="DL34" s="684">
        <v>
4948678</v>
      </c>
      <c r="DM34" s="679"/>
      <c r="DN34" s="679"/>
      <c r="DO34" s="679"/>
      <c r="DP34" s="679"/>
      <c r="DQ34" s="679"/>
      <c r="DR34" s="679"/>
      <c r="DS34" s="679"/>
      <c r="DT34" s="679"/>
      <c r="DU34" s="679"/>
      <c r="DV34" s="680"/>
      <c r="DW34" s="681">
        <v>
18.399999999999999</v>
      </c>
      <c r="DX34" s="699"/>
      <c r="DY34" s="699"/>
      <c r="DZ34" s="699"/>
      <c r="EA34" s="699"/>
      <c r="EB34" s="699"/>
      <c r="EC34" s="714"/>
    </row>
    <row r="35" spans="2:133" ht="11.25" customHeight="1" x14ac:dyDescent="0.15">
      <c r="B35" s="675" t="s">
        <v>
320</v>
      </c>
      <c r="C35" s="676"/>
      <c r="D35" s="676"/>
      <c r="E35" s="676"/>
      <c r="F35" s="676"/>
      <c r="G35" s="676"/>
      <c r="H35" s="676"/>
      <c r="I35" s="676"/>
      <c r="J35" s="676"/>
      <c r="K35" s="676"/>
      <c r="L35" s="676"/>
      <c r="M35" s="676"/>
      <c r="N35" s="676"/>
      <c r="O35" s="676"/>
      <c r="P35" s="676"/>
      <c r="Q35" s="677"/>
      <c r="R35" s="678">
        <v>
43323</v>
      </c>
      <c r="S35" s="679"/>
      <c r="T35" s="679"/>
      <c r="U35" s="679"/>
      <c r="V35" s="679"/>
      <c r="W35" s="679"/>
      <c r="X35" s="679"/>
      <c r="Y35" s="680"/>
      <c r="Z35" s="715">
        <v>
0.1</v>
      </c>
      <c r="AA35" s="715"/>
      <c r="AB35" s="715"/>
      <c r="AC35" s="715"/>
      <c r="AD35" s="716" t="s">
        <v>
136</v>
      </c>
      <c r="AE35" s="716"/>
      <c r="AF35" s="716"/>
      <c r="AG35" s="716"/>
      <c r="AH35" s="716"/>
      <c r="AI35" s="716"/>
      <c r="AJ35" s="716"/>
      <c r="AK35" s="716"/>
      <c r="AL35" s="681" t="s">
        <v>
136</v>
      </c>
      <c r="AM35" s="682"/>
      <c r="AN35" s="682"/>
      <c r="AO35" s="717"/>
      <c r="AP35" s="235"/>
      <c r="AQ35" s="739" t="s">
        <v>
321</v>
      </c>
      <c r="AR35" s="740"/>
      <c r="AS35" s="740"/>
      <c r="AT35" s="740"/>
      <c r="AU35" s="740"/>
      <c r="AV35" s="740"/>
      <c r="AW35" s="740"/>
      <c r="AX35" s="740"/>
      <c r="AY35" s="740"/>
      <c r="AZ35" s="740"/>
      <c r="BA35" s="740"/>
      <c r="BB35" s="740"/>
      <c r="BC35" s="740"/>
      <c r="BD35" s="740"/>
      <c r="BE35" s="740"/>
      <c r="BF35" s="741"/>
      <c r="BG35" s="739" t="s">
        <v>
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323</v>
      </c>
      <c r="CE35" s="712"/>
      <c r="CF35" s="712"/>
      <c r="CG35" s="712"/>
      <c r="CH35" s="712"/>
      <c r="CI35" s="712"/>
      <c r="CJ35" s="712"/>
      <c r="CK35" s="712"/>
      <c r="CL35" s="712"/>
      <c r="CM35" s="712"/>
      <c r="CN35" s="712"/>
      <c r="CO35" s="712"/>
      <c r="CP35" s="712"/>
      <c r="CQ35" s="713"/>
      <c r="CR35" s="678">
        <v>
262111</v>
      </c>
      <c r="CS35" s="697"/>
      <c r="CT35" s="697"/>
      <c r="CU35" s="697"/>
      <c r="CV35" s="697"/>
      <c r="CW35" s="697"/>
      <c r="CX35" s="697"/>
      <c r="CY35" s="698"/>
      <c r="CZ35" s="681">
        <v>
0.5</v>
      </c>
      <c r="DA35" s="699"/>
      <c r="DB35" s="699"/>
      <c r="DC35" s="700"/>
      <c r="DD35" s="684">
        <v>
225479</v>
      </c>
      <c r="DE35" s="697"/>
      <c r="DF35" s="697"/>
      <c r="DG35" s="697"/>
      <c r="DH35" s="697"/>
      <c r="DI35" s="697"/>
      <c r="DJ35" s="697"/>
      <c r="DK35" s="698"/>
      <c r="DL35" s="684">
        <v>
223700</v>
      </c>
      <c r="DM35" s="697"/>
      <c r="DN35" s="697"/>
      <c r="DO35" s="697"/>
      <c r="DP35" s="697"/>
      <c r="DQ35" s="697"/>
      <c r="DR35" s="697"/>
      <c r="DS35" s="697"/>
      <c r="DT35" s="697"/>
      <c r="DU35" s="697"/>
      <c r="DV35" s="698"/>
      <c r="DW35" s="681">
        <v>
0.8</v>
      </c>
      <c r="DX35" s="699"/>
      <c r="DY35" s="699"/>
      <c r="DZ35" s="699"/>
      <c r="EA35" s="699"/>
      <c r="EB35" s="699"/>
      <c r="EC35" s="714"/>
    </row>
    <row r="36" spans="2:133" ht="11.25" customHeight="1" x14ac:dyDescent="0.15">
      <c r="B36" s="675" t="s">
        <v>
324</v>
      </c>
      <c r="C36" s="676"/>
      <c r="D36" s="676"/>
      <c r="E36" s="676"/>
      <c r="F36" s="676"/>
      <c r="G36" s="676"/>
      <c r="H36" s="676"/>
      <c r="I36" s="676"/>
      <c r="J36" s="676"/>
      <c r="K36" s="676"/>
      <c r="L36" s="676"/>
      <c r="M36" s="676"/>
      <c r="N36" s="676"/>
      <c r="O36" s="676"/>
      <c r="P36" s="676"/>
      <c r="Q36" s="677"/>
      <c r="R36" s="678">
        <v>
1096392</v>
      </c>
      <c r="S36" s="679"/>
      <c r="T36" s="679"/>
      <c r="U36" s="679"/>
      <c r="V36" s="679"/>
      <c r="W36" s="679"/>
      <c r="X36" s="679"/>
      <c r="Y36" s="680"/>
      <c r="Z36" s="715">
        <v>
2.1</v>
      </c>
      <c r="AA36" s="715"/>
      <c r="AB36" s="715"/>
      <c r="AC36" s="715"/>
      <c r="AD36" s="716" t="s">
        <v>
144</v>
      </c>
      <c r="AE36" s="716"/>
      <c r="AF36" s="716"/>
      <c r="AG36" s="716"/>
      <c r="AH36" s="716"/>
      <c r="AI36" s="716"/>
      <c r="AJ36" s="716"/>
      <c r="AK36" s="716"/>
      <c r="AL36" s="681" t="s">
        <v>
144</v>
      </c>
      <c r="AM36" s="682"/>
      <c r="AN36" s="682"/>
      <c r="AO36" s="717"/>
      <c r="AP36" s="235"/>
      <c r="AQ36" s="730" t="s">
        <v>
325</v>
      </c>
      <c r="AR36" s="731"/>
      <c r="AS36" s="731"/>
      <c r="AT36" s="731"/>
      <c r="AU36" s="731"/>
      <c r="AV36" s="731"/>
      <c r="AW36" s="731"/>
      <c r="AX36" s="731"/>
      <c r="AY36" s="732"/>
      <c r="AZ36" s="733">
        <v>
6811798</v>
      </c>
      <c r="BA36" s="734"/>
      <c r="BB36" s="734"/>
      <c r="BC36" s="734"/>
      <c r="BD36" s="734"/>
      <c r="BE36" s="734"/>
      <c r="BF36" s="735"/>
      <c r="BG36" s="736" t="s">
        <v>
326</v>
      </c>
      <c r="BH36" s="737"/>
      <c r="BI36" s="737"/>
      <c r="BJ36" s="737"/>
      <c r="BK36" s="737"/>
      <c r="BL36" s="737"/>
      <c r="BM36" s="737"/>
      <c r="BN36" s="737"/>
      <c r="BO36" s="737"/>
      <c r="BP36" s="737"/>
      <c r="BQ36" s="737"/>
      <c r="BR36" s="737"/>
      <c r="BS36" s="737"/>
      <c r="BT36" s="737"/>
      <c r="BU36" s="738"/>
      <c r="BV36" s="733">
        <v>
148909</v>
      </c>
      <c r="BW36" s="734"/>
      <c r="BX36" s="734"/>
      <c r="BY36" s="734"/>
      <c r="BZ36" s="734"/>
      <c r="CA36" s="734"/>
      <c r="CB36" s="735"/>
      <c r="CD36" s="711" t="s">
        <v>
327</v>
      </c>
      <c r="CE36" s="712"/>
      <c r="CF36" s="712"/>
      <c r="CG36" s="712"/>
      <c r="CH36" s="712"/>
      <c r="CI36" s="712"/>
      <c r="CJ36" s="712"/>
      <c r="CK36" s="712"/>
      <c r="CL36" s="712"/>
      <c r="CM36" s="712"/>
      <c r="CN36" s="712"/>
      <c r="CO36" s="712"/>
      <c r="CP36" s="712"/>
      <c r="CQ36" s="713"/>
      <c r="CR36" s="678">
        <v>
5628922</v>
      </c>
      <c r="CS36" s="679"/>
      <c r="CT36" s="679"/>
      <c r="CU36" s="679"/>
      <c r="CV36" s="679"/>
      <c r="CW36" s="679"/>
      <c r="CX36" s="679"/>
      <c r="CY36" s="680"/>
      <c r="CZ36" s="681">
        <v>
11</v>
      </c>
      <c r="DA36" s="699"/>
      <c r="DB36" s="699"/>
      <c r="DC36" s="700"/>
      <c r="DD36" s="684">
        <v>
4288145</v>
      </c>
      <c r="DE36" s="679"/>
      <c r="DF36" s="679"/>
      <c r="DG36" s="679"/>
      <c r="DH36" s="679"/>
      <c r="DI36" s="679"/>
      <c r="DJ36" s="679"/>
      <c r="DK36" s="680"/>
      <c r="DL36" s="684">
        <v>
3736047</v>
      </c>
      <c r="DM36" s="679"/>
      <c r="DN36" s="679"/>
      <c r="DO36" s="679"/>
      <c r="DP36" s="679"/>
      <c r="DQ36" s="679"/>
      <c r="DR36" s="679"/>
      <c r="DS36" s="679"/>
      <c r="DT36" s="679"/>
      <c r="DU36" s="679"/>
      <c r="DV36" s="680"/>
      <c r="DW36" s="681">
        <v>
13.9</v>
      </c>
      <c r="DX36" s="699"/>
      <c r="DY36" s="699"/>
      <c r="DZ36" s="699"/>
      <c r="EA36" s="699"/>
      <c r="EB36" s="699"/>
      <c r="EC36" s="714"/>
    </row>
    <row r="37" spans="2:133" ht="11.25" customHeight="1" x14ac:dyDescent="0.15">
      <c r="B37" s="675" t="s">
        <v>
328</v>
      </c>
      <c r="C37" s="676"/>
      <c r="D37" s="676"/>
      <c r="E37" s="676"/>
      <c r="F37" s="676"/>
      <c r="G37" s="676"/>
      <c r="H37" s="676"/>
      <c r="I37" s="676"/>
      <c r="J37" s="676"/>
      <c r="K37" s="676"/>
      <c r="L37" s="676"/>
      <c r="M37" s="676"/>
      <c r="N37" s="676"/>
      <c r="O37" s="676"/>
      <c r="P37" s="676"/>
      <c r="Q37" s="677"/>
      <c r="R37" s="678">
        <v>
926411</v>
      </c>
      <c r="S37" s="679"/>
      <c r="T37" s="679"/>
      <c r="U37" s="679"/>
      <c r="V37" s="679"/>
      <c r="W37" s="679"/>
      <c r="X37" s="679"/>
      <c r="Y37" s="680"/>
      <c r="Z37" s="715">
        <v>
1.8</v>
      </c>
      <c r="AA37" s="715"/>
      <c r="AB37" s="715"/>
      <c r="AC37" s="715"/>
      <c r="AD37" s="716" t="s">
        <v>
136</v>
      </c>
      <c r="AE37" s="716"/>
      <c r="AF37" s="716"/>
      <c r="AG37" s="716"/>
      <c r="AH37" s="716"/>
      <c r="AI37" s="716"/>
      <c r="AJ37" s="716"/>
      <c r="AK37" s="716"/>
      <c r="AL37" s="681" t="s">
        <v>
144</v>
      </c>
      <c r="AM37" s="682"/>
      <c r="AN37" s="682"/>
      <c r="AO37" s="717"/>
      <c r="AQ37" s="718" t="s">
        <v>
329</v>
      </c>
      <c r="AR37" s="719"/>
      <c r="AS37" s="719"/>
      <c r="AT37" s="719"/>
      <c r="AU37" s="719"/>
      <c r="AV37" s="719"/>
      <c r="AW37" s="719"/>
      <c r="AX37" s="719"/>
      <c r="AY37" s="720"/>
      <c r="AZ37" s="678">
        <v>
1257727</v>
      </c>
      <c r="BA37" s="679"/>
      <c r="BB37" s="679"/>
      <c r="BC37" s="679"/>
      <c r="BD37" s="697"/>
      <c r="BE37" s="697"/>
      <c r="BF37" s="721"/>
      <c r="BG37" s="711" t="s">
        <v>
330</v>
      </c>
      <c r="BH37" s="712"/>
      <c r="BI37" s="712"/>
      <c r="BJ37" s="712"/>
      <c r="BK37" s="712"/>
      <c r="BL37" s="712"/>
      <c r="BM37" s="712"/>
      <c r="BN37" s="712"/>
      <c r="BO37" s="712"/>
      <c r="BP37" s="712"/>
      <c r="BQ37" s="712"/>
      <c r="BR37" s="712"/>
      <c r="BS37" s="712"/>
      <c r="BT37" s="712"/>
      <c r="BU37" s="713"/>
      <c r="BV37" s="678">
        <v>
-734091</v>
      </c>
      <c r="BW37" s="679"/>
      <c r="BX37" s="679"/>
      <c r="BY37" s="679"/>
      <c r="BZ37" s="679"/>
      <c r="CA37" s="679"/>
      <c r="CB37" s="722"/>
      <c r="CD37" s="711" t="s">
        <v>
331</v>
      </c>
      <c r="CE37" s="712"/>
      <c r="CF37" s="712"/>
      <c r="CG37" s="712"/>
      <c r="CH37" s="712"/>
      <c r="CI37" s="712"/>
      <c r="CJ37" s="712"/>
      <c r="CK37" s="712"/>
      <c r="CL37" s="712"/>
      <c r="CM37" s="712"/>
      <c r="CN37" s="712"/>
      <c r="CO37" s="712"/>
      <c r="CP37" s="712"/>
      <c r="CQ37" s="713"/>
      <c r="CR37" s="678">
        <v>
1121715</v>
      </c>
      <c r="CS37" s="697"/>
      <c r="CT37" s="697"/>
      <c r="CU37" s="697"/>
      <c r="CV37" s="697"/>
      <c r="CW37" s="697"/>
      <c r="CX37" s="697"/>
      <c r="CY37" s="698"/>
      <c r="CZ37" s="681">
        <v>
2.2000000000000002</v>
      </c>
      <c r="DA37" s="699"/>
      <c r="DB37" s="699"/>
      <c r="DC37" s="700"/>
      <c r="DD37" s="684">
        <v>
932215</v>
      </c>
      <c r="DE37" s="697"/>
      <c r="DF37" s="697"/>
      <c r="DG37" s="697"/>
      <c r="DH37" s="697"/>
      <c r="DI37" s="697"/>
      <c r="DJ37" s="697"/>
      <c r="DK37" s="698"/>
      <c r="DL37" s="684">
        <v>
881882</v>
      </c>
      <c r="DM37" s="697"/>
      <c r="DN37" s="697"/>
      <c r="DO37" s="697"/>
      <c r="DP37" s="697"/>
      <c r="DQ37" s="697"/>
      <c r="DR37" s="697"/>
      <c r="DS37" s="697"/>
      <c r="DT37" s="697"/>
      <c r="DU37" s="697"/>
      <c r="DV37" s="698"/>
      <c r="DW37" s="681">
        <v>
3.3</v>
      </c>
      <c r="DX37" s="699"/>
      <c r="DY37" s="699"/>
      <c r="DZ37" s="699"/>
      <c r="EA37" s="699"/>
      <c r="EB37" s="699"/>
      <c r="EC37" s="714"/>
    </row>
    <row r="38" spans="2:133" ht="11.25" customHeight="1" x14ac:dyDescent="0.15">
      <c r="B38" s="675" t="s">
        <v>
332</v>
      </c>
      <c r="C38" s="676"/>
      <c r="D38" s="676"/>
      <c r="E38" s="676"/>
      <c r="F38" s="676"/>
      <c r="G38" s="676"/>
      <c r="H38" s="676"/>
      <c r="I38" s="676"/>
      <c r="J38" s="676"/>
      <c r="K38" s="676"/>
      <c r="L38" s="676"/>
      <c r="M38" s="676"/>
      <c r="N38" s="676"/>
      <c r="O38" s="676"/>
      <c r="P38" s="676"/>
      <c r="Q38" s="677"/>
      <c r="R38" s="678">
        <v>
1596468</v>
      </c>
      <c r="S38" s="679"/>
      <c r="T38" s="679"/>
      <c r="U38" s="679"/>
      <c r="V38" s="679"/>
      <c r="W38" s="679"/>
      <c r="X38" s="679"/>
      <c r="Y38" s="680"/>
      <c r="Z38" s="715">
        <v>
3.1</v>
      </c>
      <c r="AA38" s="715"/>
      <c r="AB38" s="715"/>
      <c r="AC38" s="715"/>
      <c r="AD38" s="716">
        <v>
99034</v>
      </c>
      <c r="AE38" s="716"/>
      <c r="AF38" s="716"/>
      <c r="AG38" s="716"/>
      <c r="AH38" s="716"/>
      <c r="AI38" s="716"/>
      <c r="AJ38" s="716"/>
      <c r="AK38" s="716"/>
      <c r="AL38" s="681">
        <v>
0.4</v>
      </c>
      <c r="AM38" s="682"/>
      <c r="AN38" s="682"/>
      <c r="AO38" s="717"/>
      <c r="AQ38" s="718" t="s">
        <v>
333</v>
      </c>
      <c r="AR38" s="719"/>
      <c r="AS38" s="719"/>
      <c r="AT38" s="719"/>
      <c r="AU38" s="719"/>
      <c r="AV38" s="719"/>
      <c r="AW38" s="719"/>
      <c r="AX38" s="719"/>
      <c r="AY38" s="720"/>
      <c r="AZ38" s="678">
        <v>
771414</v>
      </c>
      <c r="BA38" s="679"/>
      <c r="BB38" s="679"/>
      <c r="BC38" s="679"/>
      <c r="BD38" s="697"/>
      <c r="BE38" s="697"/>
      <c r="BF38" s="721"/>
      <c r="BG38" s="711" t="s">
        <v>
334</v>
      </c>
      <c r="BH38" s="712"/>
      <c r="BI38" s="712"/>
      <c r="BJ38" s="712"/>
      <c r="BK38" s="712"/>
      <c r="BL38" s="712"/>
      <c r="BM38" s="712"/>
      <c r="BN38" s="712"/>
      <c r="BO38" s="712"/>
      <c r="BP38" s="712"/>
      <c r="BQ38" s="712"/>
      <c r="BR38" s="712"/>
      <c r="BS38" s="712"/>
      <c r="BT38" s="712"/>
      <c r="BU38" s="713"/>
      <c r="BV38" s="678">
        <v>
20353</v>
      </c>
      <c r="BW38" s="679"/>
      <c r="BX38" s="679"/>
      <c r="BY38" s="679"/>
      <c r="BZ38" s="679"/>
      <c r="CA38" s="679"/>
      <c r="CB38" s="722"/>
      <c r="CD38" s="711" t="s">
        <v>
335</v>
      </c>
      <c r="CE38" s="712"/>
      <c r="CF38" s="712"/>
      <c r="CG38" s="712"/>
      <c r="CH38" s="712"/>
      <c r="CI38" s="712"/>
      <c r="CJ38" s="712"/>
      <c r="CK38" s="712"/>
      <c r="CL38" s="712"/>
      <c r="CM38" s="712"/>
      <c r="CN38" s="712"/>
      <c r="CO38" s="712"/>
      <c r="CP38" s="712"/>
      <c r="CQ38" s="713"/>
      <c r="CR38" s="678">
        <v>
6040384</v>
      </c>
      <c r="CS38" s="679"/>
      <c r="CT38" s="679"/>
      <c r="CU38" s="679"/>
      <c r="CV38" s="679"/>
      <c r="CW38" s="679"/>
      <c r="CX38" s="679"/>
      <c r="CY38" s="680"/>
      <c r="CZ38" s="681">
        <v>
11.8</v>
      </c>
      <c r="DA38" s="699"/>
      <c r="DB38" s="699"/>
      <c r="DC38" s="700"/>
      <c r="DD38" s="684">
        <v>
4951828</v>
      </c>
      <c r="DE38" s="679"/>
      <c r="DF38" s="679"/>
      <c r="DG38" s="679"/>
      <c r="DH38" s="679"/>
      <c r="DI38" s="679"/>
      <c r="DJ38" s="679"/>
      <c r="DK38" s="680"/>
      <c r="DL38" s="684">
        <v>
3504032</v>
      </c>
      <c r="DM38" s="679"/>
      <c r="DN38" s="679"/>
      <c r="DO38" s="679"/>
      <c r="DP38" s="679"/>
      <c r="DQ38" s="679"/>
      <c r="DR38" s="679"/>
      <c r="DS38" s="679"/>
      <c r="DT38" s="679"/>
      <c r="DU38" s="679"/>
      <c r="DV38" s="680"/>
      <c r="DW38" s="681">
        <v>
13</v>
      </c>
      <c r="DX38" s="699"/>
      <c r="DY38" s="699"/>
      <c r="DZ38" s="699"/>
      <c r="EA38" s="699"/>
      <c r="EB38" s="699"/>
      <c r="EC38" s="714"/>
    </row>
    <row r="39" spans="2:133" ht="11.25" customHeight="1" x14ac:dyDescent="0.15">
      <c r="B39" s="675" t="s">
        <v>
336</v>
      </c>
      <c r="C39" s="676"/>
      <c r="D39" s="676"/>
      <c r="E39" s="676"/>
      <c r="F39" s="676"/>
      <c r="G39" s="676"/>
      <c r="H39" s="676"/>
      <c r="I39" s="676"/>
      <c r="J39" s="676"/>
      <c r="K39" s="676"/>
      <c r="L39" s="676"/>
      <c r="M39" s="676"/>
      <c r="N39" s="676"/>
      <c r="O39" s="676"/>
      <c r="P39" s="676"/>
      <c r="Q39" s="677"/>
      <c r="R39" s="678">
        <v>
2432451</v>
      </c>
      <c r="S39" s="679"/>
      <c r="T39" s="679"/>
      <c r="U39" s="679"/>
      <c r="V39" s="679"/>
      <c r="W39" s="679"/>
      <c r="X39" s="679"/>
      <c r="Y39" s="680"/>
      <c r="Z39" s="715">
        <v>
4.7</v>
      </c>
      <c r="AA39" s="715"/>
      <c r="AB39" s="715"/>
      <c r="AC39" s="715"/>
      <c r="AD39" s="716" t="s">
        <v>
136</v>
      </c>
      <c r="AE39" s="716"/>
      <c r="AF39" s="716"/>
      <c r="AG39" s="716"/>
      <c r="AH39" s="716"/>
      <c r="AI39" s="716"/>
      <c r="AJ39" s="716"/>
      <c r="AK39" s="716"/>
      <c r="AL39" s="681" t="s">
        <v>
136</v>
      </c>
      <c r="AM39" s="682"/>
      <c r="AN39" s="682"/>
      <c r="AO39" s="717"/>
      <c r="AQ39" s="718" t="s">
        <v>
337</v>
      </c>
      <c r="AR39" s="719"/>
      <c r="AS39" s="719"/>
      <c r="AT39" s="719"/>
      <c r="AU39" s="719"/>
      <c r="AV39" s="719"/>
      <c r="AW39" s="719"/>
      <c r="AX39" s="719"/>
      <c r="AY39" s="720"/>
      <c r="AZ39" s="678" t="s">
        <v>
144</v>
      </c>
      <c r="BA39" s="679"/>
      <c r="BB39" s="679"/>
      <c r="BC39" s="679"/>
      <c r="BD39" s="697"/>
      <c r="BE39" s="697"/>
      <c r="BF39" s="721"/>
      <c r="BG39" s="711" t="s">
        <v>
338</v>
      </c>
      <c r="BH39" s="712"/>
      <c r="BI39" s="712"/>
      <c r="BJ39" s="712"/>
      <c r="BK39" s="712"/>
      <c r="BL39" s="712"/>
      <c r="BM39" s="712"/>
      <c r="BN39" s="712"/>
      <c r="BO39" s="712"/>
      <c r="BP39" s="712"/>
      <c r="BQ39" s="712"/>
      <c r="BR39" s="712"/>
      <c r="BS39" s="712"/>
      <c r="BT39" s="712"/>
      <c r="BU39" s="713"/>
      <c r="BV39" s="678">
        <v>
31052</v>
      </c>
      <c r="BW39" s="679"/>
      <c r="BX39" s="679"/>
      <c r="BY39" s="679"/>
      <c r="BZ39" s="679"/>
      <c r="CA39" s="679"/>
      <c r="CB39" s="722"/>
      <c r="CD39" s="711" t="s">
        <v>
339</v>
      </c>
      <c r="CE39" s="712"/>
      <c r="CF39" s="712"/>
      <c r="CG39" s="712"/>
      <c r="CH39" s="712"/>
      <c r="CI39" s="712"/>
      <c r="CJ39" s="712"/>
      <c r="CK39" s="712"/>
      <c r="CL39" s="712"/>
      <c r="CM39" s="712"/>
      <c r="CN39" s="712"/>
      <c r="CO39" s="712"/>
      <c r="CP39" s="712"/>
      <c r="CQ39" s="713"/>
      <c r="CR39" s="678">
        <v>
932398</v>
      </c>
      <c r="CS39" s="697"/>
      <c r="CT39" s="697"/>
      <c r="CU39" s="697"/>
      <c r="CV39" s="697"/>
      <c r="CW39" s="697"/>
      <c r="CX39" s="697"/>
      <c r="CY39" s="698"/>
      <c r="CZ39" s="681">
        <v>
1.8</v>
      </c>
      <c r="DA39" s="699"/>
      <c r="DB39" s="699"/>
      <c r="DC39" s="700"/>
      <c r="DD39" s="684">
        <v>
811248</v>
      </c>
      <c r="DE39" s="697"/>
      <c r="DF39" s="697"/>
      <c r="DG39" s="697"/>
      <c r="DH39" s="697"/>
      <c r="DI39" s="697"/>
      <c r="DJ39" s="697"/>
      <c r="DK39" s="698"/>
      <c r="DL39" s="684" t="s">
        <v>
241</v>
      </c>
      <c r="DM39" s="697"/>
      <c r="DN39" s="697"/>
      <c r="DO39" s="697"/>
      <c r="DP39" s="697"/>
      <c r="DQ39" s="697"/>
      <c r="DR39" s="697"/>
      <c r="DS39" s="697"/>
      <c r="DT39" s="697"/>
      <c r="DU39" s="697"/>
      <c r="DV39" s="698"/>
      <c r="DW39" s="681" t="s">
        <v>
241</v>
      </c>
      <c r="DX39" s="699"/>
      <c r="DY39" s="699"/>
      <c r="DZ39" s="699"/>
      <c r="EA39" s="699"/>
      <c r="EB39" s="699"/>
      <c r="EC39" s="714"/>
    </row>
    <row r="40" spans="2:133" ht="11.25" customHeight="1" x14ac:dyDescent="0.15">
      <c r="B40" s="675" t="s">
        <v>
340</v>
      </c>
      <c r="C40" s="676"/>
      <c r="D40" s="676"/>
      <c r="E40" s="676"/>
      <c r="F40" s="676"/>
      <c r="G40" s="676"/>
      <c r="H40" s="676"/>
      <c r="I40" s="676"/>
      <c r="J40" s="676"/>
      <c r="K40" s="676"/>
      <c r="L40" s="676"/>
      <c r="M40" s="676"/>
      <c r="N40" s="676"/>
      <c r="O40" s="676"/>
      <c r="P40" s="676"/>
      <c r="Q40" s="677"/>
      <c r="R40" s="678" t="s">
        <v>
136</v>
      </c>
      <c r="S40" s="679"/>
      <c r="T40" s="679"/>
      <c r="U40" s="679"/>
      <c r="V40" s="679"/>
      <c r="W40" s="679"/>
      <c r="X40" s="679"/>
      <c r="Y40" s="680"/>
      <c r="Z40" s="715" t="s">
        <v>
144</v>
      </c>
      <c r="AA40" s="715"/>
      <c r="AB40" s="715"/>
      <c r="AC40" s="715"/>
      <c r="AD40" s="716" t="s">
        <v>
136</v>
      </c>
      <c r="AE40" s="716"/>
      <c r="AF40" s="716"/>
      <c r="AG40" s="716"/>
      <c r="AH40" s="716"/>
      <c r="AI40" s="716"/>
      <c r="AJ40" s="716"/>
      <c r="AK40" s="716"/>
      <c r="AL40" s="681" t="s">
        <v>
136</v>
      </c>
      <c r="AM40" s="682"/>
      <c r="AN40" s="682"/>
      <c r="AO40" s="717"/>
      <c r="AQ40" s="718" t="s">
        <v>
341</v>
      </c>
      <c r="AR40" s="719"/>
      <c r="AS40" s="719"/>
      <c r="AT40" s="719"/>
      <c r="AU40" s="719"/>
      <c r="AV40" s="719"/>
      <c r="AW40" s="719"/>
      <c r="AX40" s="719"/>
      <c r="AY40" s="720"/>
      <c r="AZ40" s="678" t="s">
        <v>
136</v>
      </c>
      <c r="BA40" s="679"/>
      <c r="BB40" s="679"/>
      <c r="BC40" s="679"/>
      <c r="BD40" s="697"/>
      <c r="BE40" s="697"/>
      <c r="BF40" s="721"/>
      <c r="BG40" s="723" t="s">
        <v>
342</v>
      </c>
      <c r="BH40" s="724"/>
      <c r="BI40" s="724"/>
      <c r="BJ40" s="724"/>
      <c r="BK40" s="724"/>
      <c r="BL40" s="236"/>
      <c r="BM40" s="712" t="s">
        <v>
343</v>
      </c>
      <c r="BN40" s="712"/>
      <c r="BO40" s="712"/>
      <c r="BP40" s="712"/>
      <c r="BQ40" s="712"/>
      <c r="BR40" s="712"/>
      <c r="BS40" s="712"/>
      <c r="BT40" s="712"/>
      <c r="BU40" s="713"/>
      <c r="BV40" s="678">
        <v>
84</v>
      </c>
      <c r="BW40" s="679"/>
      <c r="BX40" s="679"/>
      <c r="BY40" s="679"/>
      <c r="BZ40" s="679"/>
      <c r="CA40" s="679"/>
      <c r="CB40" s="722"/>
      <c r="CD40" s="711" t="s">
        <v>
344</v>
      </c>
      <c r="CE40" s="712"/>
      <c r="CF40" s="712"/>
      <c r="CG40" s="712"/>
      <c r="CH40" s="712"/>
      <c r="CI40" s="712"/>
      <c r="CJ40" s="712"/>
      <c r="CK40" s="712"/>
      <c r="CL40" s="712"/>
      <c r="CM40" s="712"/>
      <c r="CN40" s="712"/>
      <c r="CO40" s="712"/>
      <c r="CP40" s="712"/>
      <c r="CQ40" s="713"/>
      <c r="CR40" s="678">
        <v>
105284</v>
      </c>
      <c r="CS40" s="679"/>
      <c r="CT40" s="679"/>
      <c r="CU40" s="679"/>
      <c r="CV40" s="679"/>
      <c r="CW40" s="679"/>
      <c r="CX40" s="679"/>
      <c r="CY40" s="680"/>
      <c r="CZ40" s="681">
        <v>
0.2</v>
      </c>
      <c r="DA40" s="699"/>
      <c r="DB40" s="699"/>
      <c r="DC40" s="700"/>
      <c r="DD40" s="684">
        <v>
64284</v>
      </c>
      <c r="DE40" s="679"/>
      <c r="DF40" s="679"/>
      <c r="DG40" s="679"/>
      <c r="DH40" s="679"/>
      <c r="DI40" s="679"/>
      <c r="DJ40" s="679"/>
      <c r="DK40" s="680"/>
      <c r="DL40" s="684" t="s">
        <v>
144</v>
      </c>
      <c r="DM40" s="679"/>
      <c r="DN40" s="679"/>
      <c r="DO40" s="679"/>
      <c r="DP40" s="679"/>
      <c r="DQ40" s="679"/>
      <c r="DR40" s="679"/>
      <c r="DS40" s="679"/>
      <c r="DT40" s="679"/>
      <c r="DU40" s="679"/>
      <c r="DV40" s="680"/>
      <c r="DW40" s="681" t="s">
        <v>
241</v>
      </c>
      <c r="DX40" s="699"/>
      <c r="DY40" s="699"/>
      <c r="DZ40" s="699"/>
      <c r="EA40" s="699"/>
      <c r="EB40" s="699"/>
      <c r="EC40" s="714"/>
    </row>
    <row r="41" spans="2:133" ht="11.25" customHeight="1" x14ac:dyDescent="0.15">
      <c r="B41" s="675" t="s">
        <v>
345</v>
      </c>
      <c r="C41" s="676"/>
      <c r="D41" s="676"/>
      <c r="E41" s="676"/>
      <c r="F41" s="676"/>
      <c r="G41" s="676"/>
      <c r="H41" s="676"/>
      <c r="I41" s="676"/>
      <c r="J41" s="676"/>
      <c r="K41" s="676"/>
      <c r="L41" s="676"/>
      <c r="M41" s="676"/>
      <c r="N41" s="676"/>
      <c r="O41" s="676"/>
      <c r="P41" s="676"/>
      <c r="Q41" s="677"/>
      <c r="R41" s="678">
        <v>
2041851</v>
      </c>
      <c r="S41" s="679"/>
      <c r="T41" s="679"/>
      <c r="U41" s="679"/>
      <c r="V41" s="679"/>
      <c r="W41" s="679"/>
      <c r="X41" s="679"/>
      <c r="Y41" s="680"/>
      <c r="Z41" s="715">
        <v>
3.9</v>
      </c>
      <c r="AA41" s="715"/>
      <c r="AB41" s="715"/>
      <c r="AC41" s="715"/>
      <c r="AD41" s="716" t="s">
        <v>
241</v>
      </c>
      <c r="AE41" s="716"/>
      <c r="AF41" s="716"/>
      <c r="AG41" s="716"/>
      <c r="AH41" s="716"/>
      <c r="AI41" s="716"/>
      <c r="AJ41" s="716"/>
      <c r="AK41" s="716"/>
      <c r="AL41" s="681" t="s">
        <v>
241</v>
      </c>
      <c r="AM41" s="682"/>
      <c r="AN41" s="682"/>
      <c r="AO41" s="717"/>
      <c r="AQ41" s="718" t="s">
        <v>
346</v>
      </c>
      <c r="AR41" s="719"/>
      <c r="AS41" s="719"/>
      <c r="AT41" s="719"/>
      <c r="AU41" s="719"/>
      <c r="AV41" s="719"/>
      <c r="AW41" s="719"/>
      <c r="AX41" s="719"/>
      <c r="AY41" s="720"/>
      <c r="AZ41" s="678">
        <v>
1682986</v>
      </c>
      <c r="BA41" s="679"/>
      <c r="BB41" s="679"/>
      <c r="BC41" s="679"/>
      <c r="BD41" s="697"/>
      <c r="BE41" s="697"/>
      <c r="BF41" s="721"/>
      <c r="BG41" s="723"/>
      <c r="BH41" s="724"/>
      <c r="BI41" s="724"/>
      <c r="BJ41" s="724"/>
      <c r="BK41" s="724"/>
      <c r="BL41" s="236"/>
      <c r="BM41" s="712" t="s">
        <v>
347</v>
      </c>
      <c r="BN41" s="712"/>
      <c r="BO41" s="712"/>
      <c r="BP41" s="712"/>
      <c r="BQ41" s="712"/>
      <c r="BR41" s="712"/>
      <c r="BS41" s="712"/>
      <c r="BT41" s="712"/>
      <c r="BU41" s="713"/>
      <c r="BV41" s="678" t="s">
        <v>
144</v>
      </c>
      <c r="BW41" s="679"/>
      <c r="BX41" s="679"/>
      <c r="BY41" s="679"/>
      <c r="BZ41" s="679"/>
      <c r="CA41" s="679"/>
      <c r="CB41" s="722"/>
      <c r="CD41" s="711" t="s">
        <v>
348</v>
      </c>
      <c r="CE41" s="712"/>
      <c r="CF41" s="712"/>
      <c r="CG41" s="712"/>
      <c r="CH41" s="712"/>
      <c r="CI41" s="712"/>
      <c r="CJ41" s="712"/>
      <c r="CK41" s="712"/>
      <c r="CL41" s="712"/>
      <c r="CM41" s="712"/>
      <c r="CN41" s="712"/>
      <c r="CO41" s="712"/>
      <c r="CP41" s="712"/>
      <c r="CQ41" s="713"/>
      <c r="CR41" s="678" t="s">
        <v>
136</v>
      </c>
      <c r="CS41" s="697"/>
      <c r="CT41" s="697"/>
      <c r="CU41" s="697"/>
      <c r="CV41" s="697"/>
      <c r="CW41" s="697"/>
      <c r="CX41" s="697"/>
      <c r="CY41" s="698"/>
      <c r="CZ41" s="681" t="s">
        <v>
241</v>
      </c>
      <c r="DA41" s="699"/>
      <c r="DB41" s="699"/>
      <c r="DC41" s="700"/>
      <c r="DD41" s="684" t="s">
        <v>
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
349</v>
      </c>
      <c r="C42" s="660"/>
      <c r="D42" s="660"/>
      <c r="E42" s="660"/>
      <c r="F42" s="660"/>
      <c r="G42" s="660"/>
      <c r="H42" s="660"/>
      <c r="I42" s="660"/>
      <c r="J42" s="660"/>
      <c r="K42" s="660"/>
      <c r="L42" s="660"/>
      <c r="M42" s="660"/>
      <c r="N42" s="660"/>
      <c r="O42" s="660"/>
      <c r="P42" s="660"/>
      <c r="Q42" s="661"/>
      <c r="R42" s="662">
        <v>
51857053</v>
      </c>
      <c r="S42" s="701"/>
      <c r="T42" s="701"/>
      <c r="U42" s="701"/>
      <c r="V42" s="701"/>
      <c r="W42" s="701"/>
      <c r="X42" s="701"/>
      <c r="Y42" s="703"/>
      <c r="Z42" s="704">
        <v>
100</v>
      </c>
      <c r="AA42" s="704"/>
      <c r="AB42" s="704"/>
      <c r="AC42" s="704"/>
      <c r="AD42" s="705">
        <v>
24917806</v>
      </c>
      <c r="AE42" s="705"/>
      <c r="AF42" s="705"/>
      <c r="AG42" s="705"/>
      <c r="AH42" s="705"/>
      <c r="AI42" s="705"/>
      <c r="AJ42" s="705"/>
      <c r="AK42" s="705"/>
      <c r="AL42" s="665">
        <v>
100</v>
      </c>
      <c r="AM42" s="706"/>
      <c r="AN42" s="706"/>
      <c r="AO42" s="707"/>
      <c r="AQ42" s="708" t="s">
        <v>
350</v>
      </c>
      <c r="AR42" s="709"/>
      <c r="AS42" s="709"/>
      <c r="AT42" s="709"/>
      <c r="AU42" s="709"/>
      <c r="AV42" s="709"/>
      <c r="AW42" s="709"/>
      <c r="AX42" s="709"/>
      <c r="AY42" s="710"/>
      <c r="AZ42" s="662">
        <v>
3099671</v>
      </c>
      <c r="BA42" s="701"/>
      <c r="BB42" s="701"/>
      <c r="BC42" s="701"/>
      <c r="BD42" s="663"/>
      <c r="BE42" s="663"/>
      <c r="BF42" s="727"/>
      <c r="BG42" s="725"/>
      <c r="BH42" s="726"/>
      <c r="BI42" s="726"/>
      <c r="BJ42" s="726"/>
      <c r="BK42" s="726"/>
      <c r="BL42" s="237"/>
      <c r="BM42" s="728" t="s">
        <v>
351</v>
      </c>
      <c r="BN42" s="728"/>
      <c r="BO42" s="728"/>
      <c r="BP42" s="728"/>
      <c r="BQ42" s="728"/>
      <c r="BR42" s="728"/>
      <c r="BS42" s="728"/>
      <c r="BT42" s="728"/>
      <c r="BU42" s="729"/>
      <c r="BV42" s="662">
        <v>
309</v>
      </c>
      <c r="BW42" s="701"/>
      <c r="BX42" s="701"/>
      <c r="BY42" s="701"/>
      <c r="BZ42" s="701"/>
      <c r="CA42" s="701"/>
      <c r="CB42" s="702"/>
      <c r="CD42" s="675" t="s">
        <v>
352</v>
      </c>
      <c r="CE42" s="676"/>
      <c r="CF42" s="676"/>
      <c r="CG42" s="676"/>
      <c r="CH42" s="676"/>
      <c r="CI42" s="676"/>
      <c r="CJ42" s="676"/>
      <c r="CK42" s="676"/>
      <c r="CL42" s="676"/>
      <c r="CM42" s="676"/>
      <c r="CN42" s="676"/>
      <c r="CO42" s="676"/>
      <c r="CP42" s="676"/>
      <c r="CQ42" s="677"/>
      <c r="CR42" s="678">
        <v>
2889415</v>
      </c>
      <c r="CS42" s="679"/>
      <c r="CT42" s="679"/>
      <c r="CU42" s="679"/>
      <c r="CV42" s="679"/>
      <c r="CW42" s="679"/>
      <c r="CX42" s="679"/>
      <c r="CY42" s="680"/>
      <c r="CZ42" s="681">
        <v>
5.7</v>
      </c>
      <c r="DA42" s="682"/>
      <c r="DB42" s="682"/>
      <c r="DC42" s="683"/>
      <c r="DD42" s="684">
        <v>
967016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
353</v>
      </c>
      <c r="CE43" s="676"/>
      <c r="CF43" s="676"/>
      <c r="CG43" s="676"/>
      <c r="CH43" s="676"/>
      <c r="CI43" s="676"/>
      <c r="CJ43" s="676"/>
      <c r="CK43" s="676"/>
      <c r="CL43" s="676"/>
      <c r="CM43" s="676"/>
      <c r="CN43" s="676"/>
      <c r="CO43" s="676"/>
      <c r="CP43" s="676"/>
      <c r="CQ43" s="677"/>
      <c r="CR43" s="678">
        <v>
60617</v>
      </c>
      <c r="CS43" s="697"/>
      <c r="CT43" s="697"/>
      <c r="CU43" s="697"/>
      <c r="CV43" s="697"/>
      <c r="CW43" s="697"/>
      <c r="CX43" s="697"/>
      <c r="CY43" s="698"/>
      <c r="CZ43" s="681">
        <v>
0.1</v>
      </c>
      <c r="DA43" s="699"/>
      <c r="DB43" s="699"/>
      <c r="DC43" s="700"/>
      <c r="DD43" s="684">
        <v>
58413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
301</v>
      </c>
      <c r="CE44" s="692"/>
      <c r="CF44" s="675" t="s">
        <v>
354</v>
      </c>
      <c r="CG44" s="676"/>
      <c r="CH44" s="676"/>
      <c r="CI44" s="676"/>
      <c r="CJ44" s="676"/>
      <c r="CK44" s="676"/>
      <c r="CL44" s="676"/>
      <c r="CM44" s="676"/>
      <c r="CN44" s="676"/>
      <c r="CO44" s="676"/>
      <c r="CP44" s="676"/>
      <c r="CQ44" s="677"/>
      <c r="CR44" s="678">
        <v>
2609763</v>
      </c>
      <c r="CS44" s="679"/>
      <c r="CT44" s="679"/>
      <c r="CU44" s="679"/>
      <c r="CV44" s="679"/>
      <c r="CW44" s="679"/>
      <c r="CX44" s="679"/>
      <c r="CY44" s="680"/>
      <c r="CZ44" s="681">
        <v>
5.0999999999999996</v>
      </c>
      <c r="DA44" s="682"/>
      <c r="DB44" s="682"/>
      <c r="DC44" s="683"/>
      <c r="DD44" s="684">
        <v>
898137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
355</v>
      </c>
      <c r="CG45" s="676"/>
      <c r="CH45" s="676"/>
      <c r="CI45" s="676"/>
      <c r="CJ45" s="676"/>
      <c r="CK45" s="676"/>
      <c r="CL45" s="676"/>
      <c r="CM45" s="676"/>
      <c r="CN45" s="676"/>
      <c r="CO45" s="676"/>
      <c r="CP45" s="676"/>
      <c r="CQ45" s="677"/>
      <c r="CR45" s="678">
        <v>
1042451</v>
      </c>
      <c r="CS45" s="697"/>
      <c r="CT45" s="697"/>
      <c r="CU45" s="697"/>
      <c r="CV45" s="697"/>
      <c r="CW45" s="697"/>
      <c r="CX45" s="697"/>
      <c r="CY45" s="698"/>
      <c r="CZ45" s="681">
        <v>
2</v>
      </c>
      <c r="DA45" s="699"/>
      <c r="DB45" s="699"/>
      <c r="DC45" s="700"/>
      <c r="DD45" s="684">
        <v>
214196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
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357</v>
      </c>
      <c r="CG46" s="676"/>
      <c r="CH46" s="676"/>
      <c r="CI46" s="676"/>
      <c r="CJ46" s="676"/>
      <c r="CK46" s="676"/>
      <c r="CL46" s="676"/>
      <c r="CM46" s="676"/>
      <c r="CN46" s="676"/>
      <c r="CO46" s="676"/>
      <c r="CP46" s="676"/>
      <c r="CQ46" s="677"/>
      <c r="CR46" s="678">
        <v>
1547401</v>
      </c>
      <c r="CS46" s="679"/>
      <c r="CT46" s="679"/>
      <c r="CU46" s="679"/>
      <c r="CV46" s="679"/>
      <c r="CW46" s="679"/>
      <c r="CX46" s="679"/>
      <c r="CY46" s="680"/>
      <c r="CZ46" s="681">
        <v>
3</v>
      </c>
      <c r="DA46" s="682"/>
      <c r="DB46" s="682"/>
      <c r="DC46" s="683"/>
      <c r="DD46" s="684">
        <v>
664030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
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359</v>
      </c>
      <c r="CG47" s="676"/>
      <c r="CH47" s="676"/>
      <c r="CI47" s="676"/>
      <c r="CJ47" s="676"/>
      <c r="CK47" s="676"/>
      <c r="CL47" s="676"/>
      <c r="CM47" s="676"/>
      <c r="CN47" s="676"/>
      <c r="CO47" s="676"/>
      <c r="CP47" s="676"/>
      <c r="CQ47" s="677"/>
      <c r="CR47" s="678">
        <v>
279652</v>
      </c>
      <c r="CS47" s="697"/>
      <c r="CT47" s="697"/>
      <c r="CU47" s="697"/>
      <c r="CV47" s="697"/>
      <c r="CW47" s="697"/>
      <c r="CX47" s="697"/>
      <c r="CY47" s="698"/>
      <c r="CZ47" s="681">
        <v>
0.5</v>
      </c>
      <c r="DA47" s="699"/>
      <c r="DB47" s="699"/>
      <c r="DC47" s="700"/>
      <c r="DD47" s="684">
        <v>
68879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
360</v>
      </c>
      <c r="CD48" s="695"/>
      <c r="CE48" s="696"/>
      <c r="CF48" s="675" t="s">
        <v>
361</v>
      </c>
      <c r="CG48" s="676"/>
      <c r="CH48" s="676"/>
      <c r="CI48" s="676"/>
      <c r="CJ48" s="676"/>
      <c r="CK48" s="676"/>
      <c r="CL48" s="676"/>
      <c r="CM48" s="676"/>
      <c r="CN48" s="676"/>
      <c r="CO48" s="676"/>
      <c r="CP48" s="676"/>
      <c r="CQ48" s="677"/>
      <c r="CR48" s="678" t="s">
        <v>
241</v>
      </c>
      <c r="CS48" s="679"/>
      <c r="CT48" s="679"/>
      <c r="CU48" s="679"/>
      <c r="CV48" s="679"/>
      <c r="CW48" s="679"/>
      <c r="CX48" s="679"/>
      <c r="CY48" s="680"/>
      <c r="CZ48" s="681" t="s">
        <v>
136</v>
      </c>
      <c r="DA48" s="682"/>
      <c r="DB48" s="682"/>
      <c r="DC48" s="683"/>
      <c r="DD48" s="684" t="s">
        <v>
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
362</v>
      </c>
      <c r="CE49" s="660"/>
      <c r="CF49" s="660"/>
      <c r="CG49" s="660"/>
      <c r="CH49" s="660"/>
      <c r="CI49" s="660"/>
      <c r="CJ49" s="660"/>
      <c r="CK49" s="660"/>
      <c r="CL49" s="660"/>
      <c r="CM49" s="660"/>
      <c r="CN49" s="660"/>
      <c r="CO49" s="660"/>
      <c r="CP49" s="660"/>
      <c r="CQ49" s="661"/>
      <c r="CR49" s="662">
        <v>
51015248</v>
      </c>
      <c r="CS49" s="663"/>
      <c r="CT49" s="663"/>
      <c r="CU49" s="663"/>
      <c r="CV49" s="663"/>
      <c r="CW49" s="663"/>
      <c r="CX49" s="663"/>
      <c r="CY49" s="664"/>
      <c r="CZ49" s="665">
        <v>
100</v>
      </c>
      <c r="DA49" s="666"/>
      <c r="DB49" s="666"/>
      <c r="DC49" s="667"/>
      <c r="DD49" s="668">
        <v>
31707675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8IZQ9XHnjHmjyJUC6p2N+Fs4FQkHiG2sTyygW6XFPDfPBV5IQ+UKOYBFAOymC6aXKXJhV+n/6MpVdnZ/8NcHw==" saltValue="NSc/ROFdhxywiAC2cOf1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90" t="s">
        <v>
364</v>
      </c>
      <c r="DK2" s="1191"/>
      <c r="DL2" s="1191"/>
      <c r="DM2" s="1191"/>
      <c r="DN2" s="1191"/>
      <c r="DO2" s="1192"/>
      <c r="DP2" s="250"/>
      <c r="DQ2" s="1190" t="s">
        <v>
365</v>
      </c>
      <c r="DR2" s="1191"/>
      <c r="DS2" s="1191"/>
      <c r="DT2" s="1191"/>
      <c r="DU2" s="1191"/>
      <c r="DV2" s="1191"/>
      <c r="DW2" s="1191"/>
      <c r="DX2" s="1191"/>
      <c r="DY2" s="1191"/>
      <c r="DZ2" s="119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1" t="s">
        <v>
366</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3"/>
      <c r="BA4" s="253"/>
      <c r="BB4" s="253"/>
      <c r="BC4" s="253"/>
      <c r="BD4" s="253"/>
      <c r="BE4" s="254"/>
      <c r="BF4" s="254"/>
      <c r="BG4" s="254"/>
      <c r="BH4" s="254"/>
      <c r="BI4" s="254"/>
      <c r="BJ4" s="254"/>
      <c r="BK4" s="254"/>
      <c r="BL4" s="254"/>
      <c r="BM4" s="254"/>
      <c r="BN4" s="254"/>
      <c r="BO4" s="254"/>
      <c r="BP4" s="254"/>
      <c r="BQ4" s="253" t="s">
        <v>
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3" t="s">
        <v>
368</v>
      </c>
      <c r="B5" s="1084"/>
      <c r="C5" s="1084"/>
      <c r="D5" s="1084"/>
      <c r="E5" s="1084"/>
      <c r="F5" s="1084"/>
      <c r="G5" s="1084"/>
      <c r="H5" s="1084"/>
      <c r="I5" s="1084"/>
      <c r="J5" s="1084"/>
      <c r="K5" s="1084"/>
      <c r="L5" s="1084"/>
      <c r="M5" s="1084"/>
      <c r="N5" s="1084"/>
      <c r="O5" s="1084"/>
      <c r="P5" s="1085"/>
      <c r="Q5" s="1089" t="s">
        <v>
369</v>
      </c>
      <c r="R5" s="1090"/>
      <c r="S5" s="1090"/>
      <c r="T5" s="1090"/>
      <c r="U5" s="1091"/>
      <c r="V5" s="1089" t="s">
        <v>
370</v>
      </c>
      <c r="W5" s="1090"/>
      <c r="X5" s="1090"/>
      <c r="Y5" s="1090"/>
      <c r="Z5" s="1091"/>
      <c r="AA5" s="1089" t="s">
        <v>
371</v>
      </c>
      <c r="AB5" s="1090"/>
      <c r="AC5" s="1090"/>
      <c r="AD5" s="1090"/>
      <c r="AE5" s="1090"/>
      <c r="AF5" s="1193" t="s">
        <v>
372</v>
      </c>
      <c r="AG5" s="1090"/>
      <c r="AH5" s="1090"/>
      <c r="AI5" s="1090"/>
      <c r="AJ5" s="1105"/>
      <c r="AK5" s="1090" t="s">
        <v>
373</v>
      </c>
      <c r="AL5" s="1090"/>
      <c r="AM5" s="1090"/>
      <c r="AN5" s="1090"/>
      <c r="AO5" s="1091"/>
      <c r="AP5" s="1089" t="s">
        <v>
374</v>
      </c>
      <c r="AQ5" s="1090"/>
      <c r="AR5" s="1090"/>
      <c r="AS5" s="1090"/>
      <c r="AT5" s="1091"/>
      <c r="AU5" s="1089" t="s">
        <v>
375</v>
      </c>
      <c r="AV5" s="1090"/>
      <c r="AW5" s="1090"/>
      <c r="AX5" s="1090"/>
      <c r="AY5" s="1105"/>
      <c r="AZ5" s="257"/>
      <c r="BA5" s="257"/>
      <c r="BB5" s="257"/>
      <c r="BC5" s="257"/>
      <c r="BD5" s="257"/>
      <c r="BE5" s="258"/>
      <c r="BF5" s="258"/>
      <c r="BG5" s="258"/>
      <c r="BH5" s="258"/>
      <c r="BI5" s="258"/>
      <c r="BJ5" s="258"/>
      <c r="BK5" s="258"/>
      <c r="BL5" s="258"/>
      <c r="BM5" s="258"/>
      <c r="BN5" s="258"/>
      <c r="BO5" s="258"/>
      <c r="BP5" s="258"/>
      <c r="BQ5" s="1083" t="s">
        <v>
376</v>
      </c>
      <c r="BR5" s="1084"/>
      <c r="BS5" s="1084"/>
      <c r="BT5" s="1084"/>
      <c r="BU5" s="1084"/>
      <c r="BV5" s="1084"/>
      <c r="BW5" s="1084"/>
      <c r="BX5" s="1084"/>
      <c r="BY5" s="1084"/>
      <c r="BZ5" s="1084"/>
      <c r="CA5" s="1084"/>
      <c r="CB5" s="1084"/>
      <c r="CC5" s="1084"/>
      <c r="CD5" s="1084"/>
      <c r="CE5" s="1084"/>
      <c r="CF5" s="1084"/>
      <c r="CG5" s="1085"/>
      <c r="CH5" s="1089" t="s">
        <v>
377</v>
      </c>
      <c r="CI5" s="1090"/>
      <c r="CJ5" s="1090"/>
      <c r="CK5" s="1090"/>
      <c r="CL5" s="1091"/>
      <c r="CM5" s="1089" t="s">
        <v>
378</v>
      </c>
      <c r="CN5" s="1090"/>
      <c r="CO5" s="1090"/>
      <c r="CP5" s="1090"/>
      <c r="CQ5" s="1091"/>
      <c r="CR5" s="1089" t="s">
        <v>
379</v>
      </c>
      <c r="CS5" s="1090"/>
      <c r="CT5" s="1090"/>
      <c r="CU5" s="1090"/>
      <c r="CV5" s="1091"/>
      <c r="CW5" s="1089" t="s">
        <v>
380</v>
      </c>
      <c r="CX5" s="1090"/>
      <c r="CY5" s="1090"/>
      <c r="CZ5" s="1090"/>
      <c r="DA5" s="1091"/>
      <c r="DB5" s="1089" t="s">
        <v>
381</v>
      </c>
      <c r="DC5" s="1090"/>
      <c r="DD5" s="1090"/>
      <c r="DE5" s="1090"/>
      <c r="DF5" s="1091"/>
      <c r="DG5" s="1184" t="s">
        <v>
382</v>
      </c>
      <c r="DH5" s="1185"/>
      <c r="DI5" s="1185"/>
      <c r="DJ5" s="1185"/>
      <c r="DK5" s="1186"/>
      <c r="DL5" s="1184" t="s">
        <v>
383</v>
      </c>
      <c r="DM5" s="1185"/>
      <c r="DN5" s="1185"/>
      <c r="DO5" s="1185"/>
      <c r="DP5" s="1186"/>
      <c r="DQ5" s="1089" t="s">
        <v>
384</v>
      </c>
      <c r="DR5" s="1090"/>
      <c r="DS5" s="1090"/>
      <c r="DT5" s="1090"/>
      <c r="DU5" s="1091"/>
      <c r="DV5" s="1089" t="s">
        <v>
375</v>
      </c>
      <c r="DW5" s="1090"/>
      <c r="DX5" s="1090"/>
      <c r="DY5" s="1090"/>
      <c r="DZ5" s="1105"/>
      <c r="EA5" s="255"/>
    </row>
    <row r="6" spans="1:131" s="256"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194"/>
      <c r="AG6" s="1093"/>
      <c r="AH6" s="1093"/>
      <c r="AI6" s="1093"/>
      <c r="AJ6" s="1106"/>
      <c r="AK6" s="1093"/>
      <c r="AL6" s="1093"/>
      <c r="AM6" s="1093"/>
      <c r="AN6" s="1093"/>
      <c r="AO6" s="1094"/>
      <c r="AP6" s="1092"/>
      <c r="AQ6" s="1093"/>
      <c r="AR6" s="1093"/>
      <c r="AS6" s="1093"/>
      <c r="AT6" s="1094"/>
      <c r="AU6" s="1092"/>
      <c r="AV6" s="1093"/>
      <c r="AW6" s="1093"/>
      <c r="AX6" s="1093"/>
      <c r="AY6" s="1106"/>
      <c r="AZ6" s="253"/>
      <c r="BA6" s="253"/>
      <c r="BB6" s="253"/>
      <c r="BC6" s="253"/>
      <c r="BD6" s="253"/>
      <c r="BE6" s="254"/>
      <c r="BF6" s="254"/>
      <c r="BG6" s="254"/>
      <c r="BH6" s="254"/>
      <c r="BI6" s="254"/>
      <c r="BJ6" s="254"/>
      <c r="BK6" s="254"/>
      <c r="BL6" s="254"/>
      <c r="BM6" s="254"/>
      <c r="BN6" s="254"/>
      <c r="BO6" s="254"/>
      <c r="BP6" s="254"/>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7"/>
      <c r="DH6" s="1188"/>
      <c r="DI6" s="1188"/>
      <c r="DJ6" s="1188"/>
      <c r="DK6" s="1189"/>
      <c r="DL6" s="1187"/>
      <c r="DM6" s="1188"/>
      <c r="DN6" s="1188"/>
      <c r="DO6" s="1188"/>
      <c r="DP6" s="1189"/>
      <c r="DQ6" s="1092"/>
      <c r="DR6" s="1093"/>
      <c r="DS6" s="1093"/>
      <c r="DT6" s="1093"/>
      <c r="DU6" s="1094"/>
      <c r="DV6" s="1092"/>
      <c r="DW6" s="1093"/>
      <c r="DX6" s="1093"/>
      <c r="DY6" s="1093"/>
      <c r="DZ6" s="1106"/>
      <c r="EA6" s="255"/>
    </row>
    <row r="7" spans="1:131" s="256" customFormat="1" ht="26.25" customHeight="1" thickTop="1" x14ac:dyDescent="0.15">
      <c r="A7" s="259">
        <v>
1</v>
      </c>
      <c r="B7" s="1138" t="s">
        <v>
385</v>
      </c>
      <c r="C7" s="1139"/>
      <c r="D7" s="1139"/>
      <c r="E7" s="1139"/>
      <c r="F7" s="1139"/>
      <c r="G7" s="1139"/>
      <c r="H7" s="1139"/>
      <c r="I7" s="1139"/>
      <c r="J7" s="1139"/>
      <c r="K7" s="1139"/>
      <c r="L7" s="1139"/>
      <c r="M7" s="1139"/>
      <c r="N7" s="1139"/>
      <c r="O7" s="1139"/>
      <c r="P7" s="1140"/>
      <c r="Q7" s="1205">
        <v>
51857</v>
      </c>
      <c r="R7" s="1199"/>
      <c r="S7" s="1199"/>
      <c r="T7" s="1199"/>
      <c r="U7" s="1206"/>
      <c r="V7" s="1198">
        <v>
51015</v>
      </c>
      <c r="W7" s="1199"/>
      <c r="X7" s="1199"/>
      <c r="Y7" s="1199"/>
      <c r="Z7" s="1206"/>
      <c r="AA7" s="1198">
        <v>
842</v>
      </c>
      <c r="AB7" s="1199"/>
      <c r="AC7" s="1199"/>
      <c r="AD7" s="1199"/>
      <c r="AE7" s="1200"/>
      <c r="AF7" s="1201">
        <v>
717</v>
      </c>
      <c r="AG7" s="1199"/>
      <c r="AH7" s="1199"/>
      <c r="AI7" s="1199"/>
      <c r="AJ7" s="1200"/>
      <c r="AK7" s="1202">
        <v>
1075</v>
      </c>
      <c r="AL7" s="1177"/>
      <c r="AM7" s="1177"/>
      <c r="AN7" s="1177"/>
      <c r="AO7" s="1203"/>
      <c r="AP7" s="1204">
        <v>
33630</v>
      </c>
      <c r="AQ7" s="1177"/>
      <c r="AR7" s="1177"/>
      <c r="AS7" s="1177"/>
      <c r="AT7" s="1203"/>
      <c r="AU7" s="1179"/>
      <c r="AV7" s="1179"/>
      <c r="AW7" s="1179"/>
      <c r="AX7" s="1179"/>
      <c r="AY7" s="1180"/>
      <c r="AZ7" s="253"/>
      <c r="BA7" s="253"/>
      <c r="BB7" s="253"/>
      <c r="BC7" s="253"/>
      <c r="BD7" s="253"/>
      <c r="BE7" s="254"/>
      <c r="BF7" s="254"/>
      <c r="BG7" s="254"/>
      <c r="BH7" s="254"/>
      <c r="BI7" s="254"/>
      <c r="BJ7" s="254"/>
      <c r="BK7" s="254"/>
      <c r="BL7" s="254"/>
      <c r="BM7" s="254"/>
      <c r="BN7" s="254"/>
      <c r="BO7" s="254"/>
      <c r="BP7" s="254"/>
      <c r="BQ7" s="260">
        <v>
1</v>
      </c>
      <c r="BR7" s="261"/>
      <c r="BS7" s="1181" t="s">
        <v>
595</v>
      </c>
      <c r="BT7" s="1182"/>
      <c r="BU7" s="1182"/>
      <c r="BV7" s="1182"/>
      <c r="BW7" s="1182"/>
      <c r="BX7" s="1182"/>
      <c r="BY7" s="1182"/>
      <c r="BZ7" s="1182"/>
      <c r="CA7" s="1182"/>
      <c r="CB7" s="1182"/>
      <c r="CC7" s="1182"/>
      <c r="CD7" s="1182"/>
      <c r="CE7" s="1182"/>
      <c r="CF7" s="1182"/>
      <c r="CG7" s="1183"/>
      <c r="CH7" s="1176">
        <v>
8</v>
      </c>
      <c r="CI7" s="1177"/>
      <c r="CJ7" s="1177"/>
      <c r="CK7" s="1177"/>
      <c r="CL7" s="1178"/>
      <c r="CM7" s="1176">
        <v>
27</v>
      </c>
      <c r="CN7" s="1177"/>
      <c r="CO7" s="1177"/>
      <c r="CP7" s="1177"/>
      <c r="CQ7" s="1178"/>
      <c r="CR7" s="1176">
        <v>
1</v>
      </c>
      <c r="CS7" s="1177"/>
      <c r="CT7" s="1177"/>
      <c r="CU7" s="1177"/>
      <c r="CV7" s="1178"/>
      <c r="CW7" s="1176"/>
      <c r="CX7" s="1177"/>
      <c r="CY7" s="1177"/>
      <c r="CZ7" s="1177"/>
      <c r="DA7" s="1178"/>
      <c r="DB7" s="1176"/>
      <c r="DC7" s="1177"/>
      <c r="DD7" s="1177"/>
      <c r="DE7" s="1177"/>
      <c r="DF7" s="1178"/>
      <c r="DG7" s="1176"/>
      <c r="DH7" s="1177"/>
      <c r="DI7" s="1177"/>
      <c r="DJ7" s="1177"/>
      <c r="DK7" s="1178"/>
      <c r="DL7" s="1176"/>
      <c r="DM7" s="1177"/>
      <c r="DN7" s="1177"/>
      <c r="DO7" s="1177"/>
      <c r="DP7" s="1178"/>
      <c r="DQ7" s="1176"/>
      <c r="DR7" s="1177"/>
      <c r="DS7" s="1177"/>
      <c r="DT7" s="1177"/>
      <c r="DU7" s="1178"/>
      <c r="DV7" s="1195"/>
      <c r="DW7" s="1196"/>
      <c r="DX7" s="1196"/>
      <c r="DY7" s="1196"/>
      <c r="DZ7" s="1197"/>
      <c r="EA7" s="255"/>
    </row>
    <row r="8" spans="1:131" s="256" customFormat="1" ht="26.25" customHeight="1" x14ac:dyDescent="0.15">
      <c r="A8" s="262">
        <v>
2</v>
      </c>
      <c r="B8" s="1125"/>
      <c r="C8" s="1126"/>
      <c r="D8" s="1126"/>
      <c r="E8" s="1126"/>
      <c r="F8" s="1126"/>
      <c r="G8" s="1126"/>
      <c r="H8" s="1126"/>
      <c r="I8" s="1126"/>
      <c r="J8" s="1126"/>
      <c r="K8" s="1126"/>
      <c r="L8" s="1126"/>
      <c r="M8" s="1126"/>
      <c r="N8" s="1126"/>
      <c r="O8" s="1126"/>
      <c r="P8" s="1127"/>
      <c r="Q8" s="1131"/>
      <c r="R8" s="1132"/>
      <c r="S8" s="1132"/>
      <c r="T8" s="1132"/>
      <c r="U8" s="1132"/>
      <c r="V8" s="1132"/>
      <c r="W8" s="1132"/>
      <c r="X8" s="1132"/>
      <c r="Y8" s="1132"/>
      <c r="Z8" s="1132"/>
      <c r="AA8" s="1132"/>
      <c r="AB8" s="1132"/>
      <c r="AC8" s="1132"/>
      <c r="AD8" s="1132"/>
      <c r="AE8" s="1133"/>
      <c r="AF8" s="1107"/>
      <c r="AG8" s="1108"/>
      <c r="AH8" s="1108"/>
      <c r="AI8" s="1108"/>
      <c r="AJ8" s="1109"/>
      <c r="AK8" s="1174"/>
      <c r="AL8" s="1175"/>
      <c r="AM8" s="1175"/>
      <c r="AN8" s="1175"/>
      <c r="AO8" s="1175"/>
      <c r="AP8" s="1175"/>
      <c r="AQ8" s="1175"/>
      <c r="AR8" s="1175"/>
      <c r="AS8" s="1175"/>
      <c r="AT8" s="1175"/>
      <c r="AU8" s="1172"/>
      <c r="AV8" s="1172"/>
      <c r="AW8" s="1172"/>
      <c r="AX8" s="1172"/>
      <c r="AY8" s="1173"/>
      <c r="AZ8" s="253"/>
      <c r="BA8" s="253"/>
      <c r="BB8" s="253"/>
      <c r="BC8" s="253"/>
      <c r="BD8" s="253"/>
      <c r="BE8" s="254"/>
      <c r="BF8" s="254"/>
      <c r="BG8" s="254"/>
      <c r="BH8" s="254"/>
      <c r="BI8" s="254"/>
      <c r="BJ8" s="254"/>
      <c r="BK8" s="254"/>
      <c r="BL8" s="254"/>
      <c r="BM8" s="254"/>
      <c r="BN8" s="254"/>
      <c r="BO8" s="254"/>
      <c r="BP8" s="254"/>
      <c r="BQ8" s="263">
        <v>
2</v>
      </c>
      <c r="BR8" s="264"/>
      <c r="BS8" s="1102"/>
      <c r="BT8" s="1103"/>
      <c r="BU8" s="1103"/>
      <c r="BV8" s="1103"/>
      <c r="BW8" s="1103"/>
      <c r="BX8" s="1103"/>
      <c r="BY8" s="1103"/>
      <c r="BZ8" s="1103"/>
      <c r="CA8" s="1103"/>
      <c r="CB8" s="1103"/>
      <c r="CC8" s="1103"/>
      <c r="CD8" s="1103"/>
      <c r="CE8" s="1103"/>
      <c r="CF8" s="1103"/>
      <c r="CG8" s="1104"/>
      <c r="CH8" s="1077"/>
      <c r="CI8" s="1078"/>
      <c r="CJ8" s="1078"/>
      <c r="CK8" s="1078"/>
      <c r="CL8" s="1079"/>
      <c r="CM8" s="1077"/>
      <c r="CN8" s="1078"/>
      <c r="CO8" s="1078"/>
      <c r="CP8" s="1078"/>
      <c r="CQ8" s="1079"/>
      <c r="CR8" s="1077"/>
      <c r="CS8" s="1078"/>
      <c r="CT8" s="1078"/>
      <c r="CU8" s="1078"/>
      <c r="CV8" s="1079"/>
      <c r="CW8" s="1077"/>
      <c r="CX8" s="1078"/>
      <c r="CY8" s="1078"/>
      <c r="CZ8" s="1078"/>
      <c r="DA8" s="1079"/>
      <c r="DB8" s="1077"/>
      <c r="DC8" s="1078"/>
      <c r="DD8" s="1078"/>
      <c r="DE8" s="1078"/>
      <c r="DF8" s="1079"/>
      <c r="DG8" s="1077"/>
      <c r="DH8" s="1078"/>
      <c r="DI8" s="1078"/>
      <c r="DJ8" s="1078"/>
      <c r="DK8" s="1079"/>
      <c r="DL8" s="1077"/>
      <c r="DM8" s="1078"/>
      <c r="DN8" s="1078"/>
      <c r="DO8" s="1078"/>
      <c r="DP8" s="1079"/>
      <c r="DQ8" s="1077"/>
      <c r="DR8" s="1078"/>
      <c r="DS8" s="1078"/>
      <c r="DT8" s="1078"/>
      <c r="DU8" s="1079"/>
      <c r="DV8" s="1080"/>
      <c r="DW8" s="1081"/>
      <c r="DX8" s="1081"/>
      <c r="DY8" s="1081"/>
      <c r="DZ8" s="1082"/>
      <c r="EA8" s="255"/>
    </row>
    <row r="9" spans="1:131" s="256" customFormat="1" ht="26.25" customHeight="1" x14ac:dyDescent="0.15">
      <c r="A9" s="262">
        <v>
3</v>
      </c>
      <c r="B9" s="1125"/>
      <c r="C9" s="1126"/>
      <c r="D9" s="1126"/>
      <c r="E9" s="1126"/>
      <c r="F9" s="1126"/>
      <c r="G9" s="1126"/>
      <c r="H9" s="1126"/>
      <c r="I9" s="1126"/>
      <c r="J9" s="1126"/>
      <c r="K9" s="1126"/>
      <c r="L9" s="1126"/>
      <c r="M9" s="1126"/>
      <c r="N9" s="1126"/>
      <c r="O9" s="1126"/>
      <c r="P9" s="1127"/>
      <c r="Q9" s="1131"/>
      <c r="R9" s="1132"/>
      <c r="S9" s="1132"/>
      <c r="T9" s="1132"/>
      <c r="U9" s="1132"/>
      <c r="V9" s="1132"/>
      <c r="W9" s="1132"/>
      <c r="X9" s="1132"/>
      <c r="Y9" s="1132"/>
      <c r="Z9" s="1132"/>
      <c r="AA9" s="1132"/>
      <c r="AB9" s="1132"/>
      <c r="AC9" s="1132"/>
      <c r="AD9" s="1132"/>
      <c r="AE9" s="1133"/>
      <c r="AF9" s="1107"/>
      <c r="AG9" s="1108"/>
      <c r="AH9" s="1108"/>
      <c r="AI9" s="1108"/>
      <c r="AJ9" s="1109"/>
      <c r="AK9" s="1174"/>
      <c r="AL9" s="1175"/>
      <c r="AM9" s="1175"/>
      <c r="AN9" s="1175"/>
      <c r="AO9" s="1175"/>
      <c r="AP9" s="1175"/>
      <c r="AQ9" s="1175"/>
      <c r="AR9" s="1175"/>
      <c r="AS9" s="1175"/>
      <c r="AT9" s="1175"/>
      <c r="AU9" s="1172"/>
      <c r="AV9" s="1172"/>
      <c r="AW9" s="1172"/>
      <c r="AX9" s="1172"/>
      <c r="AY9" s="1173"/>
      <c r="AZ9" s="253"/>
      <c r="BA9" s="253"/>
      <c r="BB9" s="253"/>
      <c r="BC9" s="253"/>
      <c r="BD9" s="253"/>
      <c r="BE9" s="254"/>
      <c r="BF9" s="254"/>
      <c r="BG9" s="254"/>
      <c r="BH9" s="254"/>
      <c r="BI9" s="254"/>
      <c r="BJ9" s="254"/>
      <c r="BK9" s="254"/>
      <c r="BL9" s="254"/>
      <c r="BM9" s="254"/>
      <c r="BN9" s="254"/>
      <c r="BO9" s="254"/>
      <c r="BP9" s="254"/>
      <c r="BQ9" s="263">
        <v>
3</v>
      </c>
      <c r="BR9" s="264"/>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55"/>
    </row>
    <row r="10" spans="1:131" s="256" customFormat="1" ht="26.25" customHeight="1" x14ac:dyDescent="0.15">
      <c r="A10" s="262">
        <v>
4</v>
      </c>
      <c r="B10" s="1125"/>
      <c r="C10" s="1126"/>
      <c r="D10" s="1126"/>
      <c r="E10" s="1126"/>
      <c r="F10" s="1126"/>
      <c r="G10" s="1126"/>
      <c r="H10" s="1126"/>
      <c r="I10" s="1126"/>
      <c r="J10" s="1126"/>
      <c r="K10" s="1126"/>
      <c r="L10" s="1126"/>
      <c r="M10" s="1126"/>
      <c r="N10" s="1126"/>
      <c r="O10" s="1126"/>
      <c r="P10" s="1127"/>
      <c r="Q10" s="1131"/>
      <c r="R10" s="1132"/>
      <c r="S10" s="1132"/>
      <c r="T10" s="1132"/>
      <c r="U10" s="1132"/>
      <c r="V10" s="1132"/>
      <c r="W10" s="1132"/>
      <c r="X10" s="1132"/>
      <c r="Y10" s="1132"/>
      <c r="Z10" s="1132"/>
      <c r="AA10" s="1132"/>
      <c r="AB10" s="1132"/>
      <c r="AC10" s="1132"/>
      <c r="AD10" s="1132"/>
      <c r="AE10" s="1133"/>
      <c r="AF10" s="1107"/>
      <c r="AG10" s="1108"/>
      <c r="AH10" s="1108"/>
      <c r="AI10" s="1108"/>
      <c r="AJ10" s="1109"/>
      <c r="AK10" s="1174"/>
      <c r="AL10" s="1175"/>
      <c r="AM10" s="1175"/>
      <c r="AN10" s="1175"/>
      <c r="AO10" s="1175"/>
      <c r="AP10" s="1175"/>
      <c r="AQ10" s="1175"/>
      <c r="AR10" s="1175"/>
      <c r="AS10" s="1175"/>
      <c r="AT10" s="1175"/>
      <c r="AU10" s="1172"/>
      <c r="AV10" s="1172"/>
      <c r="AW10" s="1172"/>
      <c r="AX10" s="1172"/>
      <c r="AY10" s="1173"/>
      <c r="AZ10" s="253"/>
      <c r="BA10" s="253"/>
      <c r="BB10" s="253"/>
      <c r="BC10" s="253"/>
      <c r="BD10" s="253"/>
      <c r="BE10" s="254"/>
      <c r="BF10" s="254"/>
      <c r="BG10" s="254"/>
      <c r="BH10" s="254"/>
      <c r="BI10" s="254"/>
      <c r="BJ10" s="254"/>
      <c r="BK10" s="254"/>
      <c r="BL10" s="254"/>
      <c r="BM10" s="254"/>
      <c r="BN10" s="254"/>
      <c r="BO10" s="254"/>
      <c r="BP10" s="254"/>
      <c r="BQ10" s="263">
        <v>
4</v>
      </c>
      <c r="BR10" s="264"/>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55"/>
    </row>
    <row r="11" spans="1:131" s="256" customFormat="1" ht="26.25" customHeight="1" x14ac:dyDescent="0.15">
      <c r="A11" s="262">
        <v>
5</v>
      </c>
      <c r="B11" s="1125"/>
      <c r="C11" s="1126"/>
      <c r="D11" s="1126"/>
      <c r="E11" s="1126"/>
      <c r="F11" s="1126"/>
      <c r="G11" s="1126"/>
      <c r="H11" s="1126"/>
      <c r="I11" s="1126"/>
      <c r="J11" s="1126"/>
      <c r="K11" s="1126"/>
      <c r="L11" s="1126"/>
      <c r="M11" s="1126"/>
      <c r="N11" s="1126"/>
      <c r="O11" s="1126"/>
      <c r="P11" s="1127"/>
      <c r="Q11" s="1131"/>
      <c r="R11" s="1132"/>
      <c r="S11" s="1132"/>
      <c r="T11" s="1132"/>
      <c r="U11" s="1132"/>
      <c r="V11" s="1132"/>
      <c r="W11" s="1132"/>
      <c r="X11" s="1132"/>
      <c r="Y11" s="1132"/>
      <c r="Z11" s="1132"/>
      <c r="AA11" s="1132"/>
      <c r="AB11" s="1132"/>
      <c r="AC11" s="1132"/>
      <c r="AD11" s="1132"/>
      <c r="AE11" s="1133"/>
      <c r="AF11" s="1107"/>
      <c r="AG11" s="1108"/>
      <c r="AH11" s="1108"/>
      <c r="AI11" s="1108"/>
      <c r="AJ11" s="1109"/>
      <c r="AK11" s="1174"/>
      <c r="AL11" s="1175"/>
      <c r="AM11" s="1175"/>
      <c r="AN11" s="1175"/>
      <c r="AO11" s="1175"/>
      <c r="AP11" s="1175"/>
      <c r="AQ11" s="1175"/>
      <c r="AR11" s="1175"/>
      <c r="AS11" s="1175"/>
      <c r="AT11" s="1175"/>
      <c r="AU11" s="1172"/>
      <c r="AV11" s="1172"/>
      <c r="AW11" s="1172"/>
      <c r="AX11" s="1172"/>
      <c r="AY11" s="1173"/>
      <c r="AZ11" s="253"/>
      <c r="BA11" s="253"/>
      <c r="BB11" s="253"/>
      <c r="BC11" s="253"/>
      <c r="BD11" s="253"/>
      <c r="BE11" s="254"/>
      <c r="BF11" s="254"/>
      <c r="BG11" s="254"/>
      <c r="BH11" s="254"/>
      <c r="BI11" s="254"/>
      <c r="BJ11" s="254"/>
      <c r="BK11" s="254"/>
      <c r="BL11" s="254"/>
      <c r="BM11" s="254"/>
      <c r="BN11" s="254"/>
      <c r="BO11" s="254"/>
      <c r="BP11" s="254"/>
      <c r="BQ11" s="263">
        <v>
5</v>
      </c>
      <c r="BR11" s="264"/>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55"/>
    </row>
    <row r="12" spans="1:131" s="256" customFormat="1" ht="26.25" customHeight="1" x14ac:dyDescent="0.15">
      <c r="A12" s="262">
        <v>
6</v>
      </c>
      <c r="B12" s="1125"/>
      <c r="C12" s="1126"/>
      <c r="D12" s="1126"/>
      <c r="E12" s="1126"/>
      <c r="F12" s="1126"/>
      <c r="G12" s="1126"/>
      <c r="H12" s="1126"/>
      <c r="I12" s="1126"/>
      <c r="J12" s="1126"/>
      <c r="K12" s="1126"/>
      <c r="L12" s="1126"/>
      <c r="M12" s="1126"/>
      <c r="N12" s="1126"/>
      <c r="O12" s="1126"/>
      <c r="P12" s="1127"/>
      <c r="Q12" s="1131"/>
      <c r="R12" s="1132"/>
      <c r="S12" s="1132"/>
      <c r="T12" s="1132"/>
      <c r="U12" s="1132"/>
      <c r="V12" s="1132"/>
      <c r="W12" s="1132"/>
      <c r="X12" s="1132"/>
      <c r="Y12" s="1132"/>
      <c r="Z12" s="1132"/>
      <c r="AA12" s="1132"/>
      <c r="AB12" s="1132"/>
      <c r="AC12" s="1132"/>
      <c r="AD12" s="1132"/>
      <c r="AE12" s="1133"/>
      <c r="AF12" s="1107"/>
      <c r="AG12" s="1108"/>
      <c r="AH12" s="1108"/>
      <c r="AI12" s="1108"/>
      <c r="AJ12" s="1109"/>
      <c r="AK12" s="1174"/>
      <c r="AL12" s="1175"/>
      <c r="AM12" s="1175"/>
      <c r="AN12" s="1175"/>
      <c r="AO12" s="1175"/>
      <c r="AP12" s="1175"/>
      <c r="AQ12" s="1175"/>
      <c r="AR12" s="1175"/>
      <c r="AS12" s="1175"/>
      <c r="AT12" s="1175"/>
      <c r="AU12" s="1172"/>
      <c r="AV12" s="1172"/>
      <c r="AW12" s="1172"/>
      <c r="AX12" s="1172"/>
      <c r="AY12" s="1173"/>
      <c r="AZ12" s="253"/>
      <c r="BA12" s="253"/>
      <c r="BB12" s="253"/>
      <c r="BC12" s="253"/>
      <c r="BD12" s="253"/>
      <c r="BE12" s="254"/>
      <c r="BF12" s="254"/>
      <c r="BG12" s="254"/>
      <c r="BH12" s="254"/>
      <c r="BI12" s="254"/>
      <c r="BJ12" s="254"/>
      <c r="BK12" s="254"/>
      <c r="BL12" s="254"/>
      <c r="BM12" s="254"/>
      <c r="BN12" s="254"/>
      <c r="BO12" s="254"/>
      <c r="BP12" s="254"/>
      <c r="BQ12" s="263">
        <v>
6</v>
      </c>
      <c r="BR12" s="264"/>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55"/>
    </row>
    <row r="13" spans="1:131" s="256" customFormat="1" ht="26.25" customHeight="1" x14ac:dyDescent="0.15">
      <c r="A13" s="262">
        <v>
7</v>
      </c>
      <c r="B13" s="1125"/>
      <c r="C13" s="1126"/>
      <c r="D13" s="1126"/>
      <c r="E13" s="1126"/>
      <c r="F13" s="1126"/>
      <c r="G13" s="1126"/>
      <c r="H13" s="1126"/>
      <c r="I13" s="1126"/>
      <c r="J13" s="1126"/>
      <c r="K13" s="1126"/>
      <c r="L13" s="1126"/>
      <c r="M13" s="1126"/>
      <c r="N13" s="1126"/>
      <c r="O13" s="1126"/>
      <c r="P13" s="1127"/>
      <c r="Q13" s="1131"/>
      <c r="R13" s="1132"/>
      <c r="S13" s="1132"/>
      <c r="T13" s="1132"/>
      <c r="U13" s="1132"/>
      <c r="V13" s="1132"/>
      <c r="W13" s="1132"/>
      <c r="X13" s="1132"/>
      <c r="Y13" s="1132"/>
      <c r="Z13" s="1132"/>
      <c r="AA13" s="1132"/>
      <c r="AB13" s="1132"/>
      <c r="AC13" s="1132"/>
      <c r="AD13" s="1132"/>
      <c r="AE13" s="1133"/>
      <c r="AF13" s="1107"/>
      <c r="AG13" s="1108"/>
      <c r="AH13" s="1108"/>
      <c r="AI13" s="1108"/>
      <c r="AJ13" s="1109"/>
      <c r="AK13" s="1174"/>
      <c r="AL13" s="1175"/>
      <c r="AM13" s="1175"/>
      <c r="AN13" s="1175"/>
      <c r="AO13" s="1175"/>
      <c r="AP13" s="1175"/>
      <c r="AQ13" s="1175"/>
      <c r="AR13" s="1175"/>
      <c r="AS13" s="1175"/>
      <c r="AT13" s="1175"/>
      <c r="AU13" s="1172"/>
      <c r="AV13" s="1172"/>
      <c r="AW13" s="1172"/>
      <c r="AX13" s="1172"/>
      <c r="AY13" s="1173"/>
      <c r="AZ13" s="253"/>
      <c r="BA13" s="253"/>
      <c r="BB13" s="253"/>
      <c r="BC13" s="253"/>
      <c r="BD13" s="253"/>
      <c r="BE13" s="254"/>
      <c r="BF13" s="254"/>
      <c r="BG13" s="254"/>
      <c r="BH13" s="254"/>
      <c r="BI13" s="254"/>
      <c r="BJ13" s="254"/>
      <c r="BK13" s="254"/>
      <c r="BL13" s="254"/>
      <c r="BM13" s="254"/>
      <c r="BN13" s="254"/>
      <c r="BO13" s="254"/>
      <c r="BP13" s="254"/>
      <c r="BQ13" s="263">
        <v>
7</v>
      </c>
      <c r="BR13" s="264"/>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55"/>
    </row>
    <row r="14" spans="1:131" s="256" customFormat="1" ht="26.25" customHeight="1" x14ac:dyDescent="0.15">
      <c r="A14" s="262">
        <v>
8</v>
      </c>
      <c r="B14" s="1125"/>
      <c r="C14" s="1126"/>
      <c r="D14" s="1126"/>
      <c r="E14" s="1126"/>
      <c r="F14" s="1126"/>
      <c r="G14" s="1126"/>
      <c r="H14" s="1126"/>
      <c r="I14" s="1126"/>
      <c r="J14" s="1126"/>
      <c r="K14" s="1126"/>
      <c r="L14" s="1126"/>
      <c r="M14" s="1126"/>
      <c r="N14" s="1126"/>
      <c r="O14" s="1126"/>
      <c r="P14" s="1127"/>
      <c r="Q14" s="1131"/>
      <c r="R14" s="1132"/>
      <c r="S14" s="1132"/>
      <c r="T14" s="1132"/>
      <c r="U14" s="1132"/>
      <c r="V14" s="1132"/>
      <c r="W14" s="1132"/>
      <c r="X14" s="1132"/>
      <c r="Y14" s="1132"/>
      <c r="Z14" s="1132"/>
      <c r="AA14" s="1132"/>
      <c r="AB14" s="1132"/>
      <c r="AC14" s="1132"/>
      <c r="AD14" s="1132"/>
      <c r="AE14" s="1133"/>
      <c r="AF14" s="1107"/>
      <c r="AG14" s="1108"/>
      <c r="AH14" s="1108"/>
      <c r="AI14" s="1108"/>
      <c r="AJ14" s="1109"/>
      <c r="AK14" s="1174"/>
      <c r="AL14" s="1175"/>
      <c r="AM14" s="1175"/>
      <c r="AN14" s="1175"/>
      <c r="AO14" s="1175"/>
      <c r="AP14" s="1175"/>
      <c r="AQ14" s="1175"/>
      <c r="AR14" s="1175"/>
      <c r="AS14" s="1175"/>
      <c r="AT14" s="1175"/>
      <c r="AU14" s="1172"/>
      <c r="AV14" s="1172"/>
      <c r="AW14" s="1172"/>
      <c r="AX14" s="1172"/>
      <c r="AY14" s="1173"/>
      <c r="AZ14" s="253"/>
      <c r="BA14" s="253"/>
      <c r="BB14" s="253"/>
      <c r="BC14" s="253"/>
      <c r="BD14" s="253"/>
      <c r="BE14" s="254"/>
      <c r="BF14" s="254"/>
      <c r="BG14" s="254"/>
      <c r="BH14" s="254"/>
      <c r="BI14" s="254"/>
      <c r="BJ14" s="254"/>
      <c r="BK14" s="254"/>
      <c r="BL14" s="254"/>
      <c r="BM14" s="254"/>
      <c r="BN14" s="254"/>
      <c r="BO14" s="254"/>
      <c r="BP14" s="254"/>
      <c r="BQ14" s="263">
        <v>
8</v>
      </c>
      <c r="BR14" s="264"/>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55"/>
    </row>
    <row r="15" spans="1:131" s="256" customFormat="1" ht="26.25" customHeight="1" x14ac:dyDescent="0.15">
      <c r="A15" s="262">
        <v>
9</v>
      </c>
      <c r="B15" s="1125"/>
      <c r="C15" s="1126"/>
      <c r="D15" s="1126"/>
      <c r="E15" s="1126"/>
      <c r="F15" s="1126"/>
      <c r="G15" s="1126"/>
      <c r="H15" s="1126"/>
      <c r="I15" s="1126"/>
      <c r="J15" s="1126"/>
      <c r="K15" s="1126"/>
      <c r="L15" s="1126"/>
      <c r="M15" s="1126"/>
      <c r="N15" s="1126"/>
      <c r="O15" s="1126"/>
      <c r="P15" s="1127"/>
      <c r="Q15" s="1131"/>
      <c r="R15" s="1132"/>
      <c r="S15" s="1132"/>
      <c r="T15" s="1132"/>
      <c r="U15" s="1132"/>
      <c r="V15" s="1132"/>
      <c r="W15" s="1132"/>
      <c r="X15" s="1132"/>
      <c r="Y15" s="1132"/>
      <c r="Z15" s="1132"/>
      <c r="AA15" s="1132"/>
      <c r="AB15" s="1132"/>
      <c r="AC15" s="1132"/>
      <c r="AD15" s="1132"/>
      <c r="AE15" s="1133"/>
      <c r="AF15" s="1107"/>
      <c r="AG15" s="1108"/>
      <c r="AH15" s="1108"/>
      <c r="AI15" s="1108"/>
      <c r="AJ15" s="1109"/>
      <c r="AK15" s="1174"/>
      <c r="AL15" s="1175"/>
      <c r="AM15" s="1175"/>
      <c r="AN15" s="1175"/>
      <c r="AO15" s="1175"/>
      <c r="AP15" s="1175"/>
      <c r="AQ15" s="1175"/>
      <c r="AR15" s="1175"/>
      <c r="AS15" s="1175"/>
      <c r="AT15" s="1175"/>
      <c r="AU15" s="1172"/>
      <c r="AV15" s="1172"/>
      <c r="AW15" s="1172"/>
      <c r="AX15" s="1172"/>
      <c r="AY15" s="1173"/>
      <c r="AZ15" s="253"/>
      <c r="BA15" s="253"/>
      <c r="BB15" s="253"/>
      <c r="BC15" s="253"/>
      <c r="BD15" s="253"/>
      <c r="BE15" s="254"/>
      <c r="BF15" s="254"/>
      <c r="BG15" s="254"/>
      <c r="BH15" s="254"/>
      <c r="BI15" s="254"/>
      <c r="BJ15" s="254"/>
      <c r="BK15" s="254"/>
      <c r="BL15" s="254"/>
      <c r="BM15" s="254"/>
      <c r="BN15" s="254"/>
      <c r="BO15" s="254"/>
      <c r="BP15" s="254"/>
      <c r="BQ15" s="263">
        <v>
9</v>
      </c>
      <c r="BR15" s="264"/>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55"/>
    </row>
    <row r="16" spans="1:131" s="256" customFormat="1" ht="26.25" customHeight="1" x14ac:dyDescent="0.15">
      <c r="A16" s="262">
        <v>
10</v>
      </c>
      <c r="B16" s="1125"/>
      <c r="C16" s="1126"/>
      <c r="D16" s="1126"/>
      <c r="E16" s="1126"/>
      <c r="F16" s="1126"/>
      <c r="G16" s="1126"/>
      <c r="H16" s="1126"/>
      <c r="I16" s="1126"/>
      <c r="J16" s="1126"/>
      <c r="K16" s="1126"/>
      <c r="L16" s="1126"/>
      <c r="M16" s="1126"/>
      <c r="N16" s="1126"/>
      <c r="O16" s="1126"/>
      <c r="P16" s="1127"/>
      <c r="Q16" s="1131"/>
      <c r="R16" s="1132"/>
      <c r="S16" s="1132"/>
      <c r="T16" s="1132"/>
      <c r="U16" s="1132"/>
      <c r="V16" s="1132"/>
      <c r="W16" s="1132"/>
      <c r="X16" s="1132"/>
      <c r="Y16" s="1132"/>
      <c r="Z16" s="1132"/>
      <c r="AA16" s="1132"/>
      <c r="AB16" s="1132"/>
      <c r="AC16" s="1132"/>
      <c r="AD16" s="1132"/>
      <c r="AE16" s="1133"/>
      <c r="AF16" s="1107"/>
      <c r="AG16" s="1108"/>
      <c r="AH16" s="1108"/>
      <c r="AI16" s="1108"/>
      <c r="AJ16" s="1109"/>
      <c r="AK16" s="1174"/>
      <c r="AL16" s="1175"/>
      <c r="AM16" s="1175"/>
      <c r="AN16" s="1175"/>
      <c r="AO16" s="1175"/>
      <c r="AP16" s="1175"/>
      <c r="AQ16" s="1175"/>
      <c r="AR16" s="1175"/>
      <c r="AS16" s="1175"/>
      <c r="AT16" s="1175"/>
      <c r="AU16" s="1172"/>
      <c r="AV16" s="1172"/>
      <c r="AW16" s="1172"/>
      <c r="AX16" s="1172"/>
      <c r="AY16" s="1173"/>
      <c r="AZ16" s="253"/>
      <c r="BA16" s="253"/>
      <c r="BB16" s="253"/>
      <c r="BC16" s="253"/>
      <c r="BD16" s="253"/>
      <c r="BE16" s="254"/>
      <c r="BF16" s="254"/>
      <c r="BG16" s="254"/>
      <c r="BH16" s="254"/>
      <c r="BI16" s="254"/>
      <c r="BJ16" s="254"/>
      <c r="BK16" s="254"/>
      <c r="BL16" s="254"/>
      <c r="BM16" s="254"/>
      <c r="BN16" s="254"/>
      <c r="BO16" s="254"/>
      <c r="BP16" s="254"/>
      <c r="BQ16" s="263">
        <v>
10</v>
      </c>
      <c r="BR16" s="264"/>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55"/>
    </row>
    <row r="17" spans="1:131" s="256" customFormat="1" ht="26.25" customHeight="1" x14ac:dyDescent="0.15">
      <c r="A17" s="262">
        <v>
11</v>
      </c>
      <c r="B17" s="1125"/>
      <c r="C17" s="1126"/>
      <c r="D17" s="1126"/>
      <c r="E17" s="1126"/>
      <c r="F17" s="1126"/>
      <c r="G17" s="1126"/>
      <c r="H17" s="1126"/>
      <c r="I17" s="1126"/>
      <c r="J17" s="1126"/>
      <c r="K17" s="1126"/>
      <c r="L17" s="1126"/>
      <c r="M17" s="1126"/>
      <c r="N17" s="1126"/>
      <c r="O17" s="1126"/>
      <c r="P17" s="1127"/>
      <c r="Q17" s="1131"/>
      <c r="R17" s="1132"/>
      <c r="S17" s="1132"/>
      <c r="T17" s="1132"/>
      <c r="U17" s="1132"/>
      <c r="V17" s="1132"/>
      <c r="W17" s="1132"/>
      <c r="X17" s="1132"/>
      <c r="Y17" s="1132"/>
      <c r="Z17" s="1132"/>
      <c r="AA17" s="1132"/>
      <c r="AB17" s="1132"/>
      <c r="AC17" s="1132"/>
      <c r="AD17" s="1132"/>
      <c r="AE17" s="1133"/>
      <c r="AF17" s="1107"/>
      <c r="AG17" s="1108"/>
      <c r="AH17" s="1108"/>
      <c r="AI17" s="1108"/>
      <c r="AJ17" s="1109"/>
      <c r="AK17" s="1174"/>
      <c r="AL17" s="1175"/>
      <c r="AM17" s="1175"/>
      <c r="AN17" s="1175"/>
      <c r="AO17" s="1175"/>
      <c r="AP17" s="1175"/>
      <c r="AQ17" s="1175"/>
      <c r="AR17" s="1175"/>
      <c r="AS17" s="1175"/>
      <c r="AT17" s="1175"/>
      <c r="AU17" s="1172"/>
      <c r="AV17" s="1172"/>
      <c r="AW17" s="1172"/>
      <c r="AX17" s="1172"/>
      <c r="AY17" s="1173"/>
      <c r="AZ17" s="253"/>
      <c r="BA17" s="253"/>
      <c r="BB17" s="253"/>
      <c r="BC17" s="253"/>
      <c r="BD17" s="253"/>
      <c r="BE17" s="254"/>
      <c r="BF17" s="254"/>
      <c r="BG17" s="254"/>
      <c r="BH17" s="254"/>
      <c r="BI17" s="254"/>
      <c r="BJ17" s="254"/>
      <c r="BK17" s="254"/>
      <c r="BL17" s="254"/>
      <c r="BM17" s="254"/>
      <c r="BN17" s="254"/>
      <c r="BO17" s="254"/>
      <c r="BP17" s="254"/>
      <c r="BQ17" s="263">
        <v>
11</v>
      </c>
      <c r="BR17" s="264"/>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55"/>
    </row>
    <row r="18" spans="1:131" s="256" customFormat="1" ht="26.25" customHeight="1" x14ac:dyDescent="0.15">
      <c r="A18" s="262">
        <v>
12</v>
      </c>
      <c r="B18" s="1125"/>
      <c r="C18" s="1126"/>
      <c r="D18" s="1126"/>
      <c r="E18" s="1126"/>
      <c r="F18" s="1126"/>
      <c r="G18" s="1126"/>
      <c r="H18" s="1126"/>
      <c r="I18" s="1126"/>
      <c r="J18" s="1126"/>
      <c r="K18" s="1126"/>
      <c r="L18" s="1126"/>
      <c r="M18" s="1126"/>
      <c r="N18" s="1126"/>
      <c r="O18" s="1126"/>
      <c r="P18" s="1127"/>
      <c r="Q18" s="1131"/>
      <c r="R18" s="1132"/>
      <c r="S18" s="1132"/>
      <c r="T18" s="1132"/>
      <c r="U18" s="1132"/>
      <c r="V18" s="1132"/>
      <c r="W18" s="1132"/>
      <c r="X18" s="1132"/>
      <c r="Y18" s="1132"/>
      <c r="Z18" s="1132"/>
      <c r="AA18" s="1132"/>
      <c r="AB18" s="1132"/>
      <c r="AC18" s="1132"/>
      <c r="AD18" s="1132"/>
      <c r="AE18" s="1133"/>
      <c r="AF18" s="1107"/>
      <c r="AG18" s="1108"/>
      <c r="AH18" s="1108"/>
      <c r="AI18" s="1108"/>
      <c r="AJ18" s="1109"/>
      <c r="AK18" s="1174"/>
      <c r="AL18" s="1175"/>
      <c r="AM18" s="1175"/>
      <c r="AN18" s="1175"/>
      <c r="AO18" s="1175"/>
      <c r="AP18" s="1175"/>
      <c r="AQ18" s="1175"/>
      <c r="AR18" s="1175"/>
      <c r="AS18" s="1175"/>
      <c r="AT18" s="1175"/>
      <c r="AU18" s="1172"/>
      <c r="AV18" s="1172"/>
      <c r="AW18" s="1172"/>
      <c r="AX18" s="1172"/>
      <c r="AY18" s="1173"/>
      <c r="AZ18" s="253"/>
      <c r="BA18" s="253"/>
      <c r="BB18" s="253"/>
      <c r="BC18" s="253"/>
      <c r="BD18" s="253"/>
      <c r="BE18" s="254"/>
      <c r="BF18" s="254"/>
      <c r="BG18" s="254"/>
      <c r="BH18" s="254"/>
      <c r="BI18" s="254"/>
      <c r="BJ18" s="254"/>
      <c r="BK18" s="254"/>
      <c r="BL18" s="254"/>
      <c r="BM18" s="254"/>
      <c r="BN18" s="254"/>
      <c r="BO18" s="254"/>
      <c r="BP18" s="254"/>
      <c r="BQ18" s="263">
        <v>
12</v>
      </c>
      <c r="BR18" s="264"/>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55"/>
    </row>
    <row r="19" spans="1:131" s="256" customFormat="1" ht="26.25" customHeight="1" x14ac:dyDescent="0.15">
      <c r="A19" s="262">
        <v>
13</v>
      </c>
      <c r="B19" s="1125"/>
      <c r="C19" s="1126"/>
      <c r="D19" s="1126"/>
      <c r="E19" s="1126"/>
      <c r="F19" s="1126"/>
      <c r="G19" s="1126"/>
      <c r="H19" s="1126"/>
      <c r="I19" s="1126"/>
      <c r="J19" s="1126"/>
      <c r="K19" s="1126"/>
      <c r="L19" s="1126"/>
      <c r="M19" s="1126"/>
      <c r="N19" s="1126"/>
      <c r="O19" s="1126"/>
      <c r="P19" s="1127"/>
      <c r="Q19" s="1131"/>
      <c r="R19" s="1132"/>
      <c r="S19" s="1132"/>
      <c r="T19" s="1132"/>
      <c r="U19" s="1132"/>
      <c r="V19" s="1132"/>
      <c r="W19" s="1132"/>
      <c r="X19" s="1132"/>
      <c r="Y19" s="1132"/>
      <c r="Z19" s="1132"/>
      <c r="AA19" s="1132"/>
      <c r="AB19" s="1132"/>
      <c r="AC19" s="1132"/>
      <c r="AD19" s="1132"/>
      <c r="AE19" s="1133"/>
      <c r="AF19" s="1107"/>
      <c r="AG19" s="1108"/>
      <c r="AH19" s="1108"/>
      <c r="AI19" s="1108"/>
      <c r="AJ19" s="1109"/>
      <c r="AK19" s="1174"/>
      <c r="AL19" s="1175"/>
      <c r="AM19" s="1175"/>
      <c r="AN19" s="1175"/>
      <c r="AO19" s="1175"/>
      <c r="AP19" s="1175"/>
      <c r="AQ19" s="1175"/>
      <c r="AR19" s="1175"/>
      <c r="AS19" s="1175"/>
      <c r="AT19" s="1175"/>
      <c r="AU19" s="1172"/>
      <c r="AV19" s="1172"/>
      <c r="AW19" s="1172"/>
      <c r="AX19" s="1172"/>
      <c r="AY19" s="1173"/>
      <c r="AZ19" s="253"/>
      <c r="BA19" s="253"/>
      <c r="BB19" s="253"/>
      <c r="BC19" s="253"/>
      <c r="BD19" s="253"/>
      <c r="BE19" s="254"/>
      <c r="BF19" s="254"/>
      <c r="BG19" s="254"/>
      <c r="BH19" s="254"/>
      <c r="BI19" s="254"/>
      <c r="BJ19" s="254"/>
      <c r="BK19" s="254"/>
      <c r="BL19" s="254"/>
      <c r="BM19" s="254"/>
      <c r="BN19" s="254"/>
      <c r="BO19" s="254"/>
      <c r="BP19" s="254"/>
      <c r="BQ19" s="263">
        <v>
13</v>
      </c>
      <c r="BR19" s="264"/>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55"/>
    </row>
    <row r="20" spans="1:131" s="256" customFormat="1" ht="26.25" customHeight="1" x14ac:dyDescent="0.15">
      <c r="A20" s="262">
        <v>
14</v>
      </c>
      <c r="B20" s="1125"/>
      <c r="C20" s="1126"/>
      <c r="D20" s="1126"/>
      <c r="E20" s="1126"/>
      <c r="F20" s="1126"/>
      <c r="G20" s="1126"/>
      <c r="H20" s="1126"/>
      <c r="I20" s="1126"/>
      <c r="J20" s="1126"/>
      <c r="K20" s="1126"/>
      <c r="L20" s="1126"/>
      <c r="M20" s="1126"/>
      <c r="N20" s="1126"/>
      <c r="O20" s="1126"/>
      <c r="P20" s="1127"/>
      <c r="Q20" s="1131"/>
      <c r="R20" s="1132"/>
      <c r="S20" s="1132"/>
      <c r="T20" s="1132"/>
      <c r="U20" s="1132"/>
      <c r="V20" s="1132"/>
      <c r="W20" s="1132"/>
      <c r="X20" s="1132"/>
      <c r="Y20" s="1132"/>
      <c r="Z20" s="1132"/>
      <c r="AA20" s="1132"/>
      <c r="AB20" s="1132"/>
      <c r="AC20" s="1132"/>
      <c r="AD20" s="1132"/>
      <c r="AE20" s="1133"/>
      <c r="AF20" s="1107"/>
      <c r="AG20" s="1108"/>
      <c r="AH20" s="1108"/>
      <c r="AI20" s="1108"/>
      <c r="AJ20" s="1109"/>
      <c r="AK20" s="1174"/>
      <c r="AL20" s="1175"/>
      <c r="AM20" s="1175"/>
      <c r="AN20" s="1175"/>
      <c r="AO20" s="1175"/>
      <c r="AP20" s="1175"/>
      <c r="AQ20" s="1175"/>
      <c r="AR20" s="1175"/>
      <c r="AS20" s="1175"/>
      <c r="AT20" s="1175"/>
      <c r="AU20" s="1172"/>
      <c r="AV20" s="1172"/>
      <c r="AW20" s="1172"/>
      <c r="AX20" s="1172"/>
      <c r="AY20" s="1173"/>
      <c r="AZ20" s="253"/>
      <c r="BA20" s="253"/>
      <c r="BB20" s="253"/>
      <c r="BC20" s="253"/>
      <c r="BD20" s="253"/>
      <c r="BE20" s="254"/>
      <c r="BF20" s="254"/>
      <c r="BG20" s="254"/>
      <c r="BH20" s="254"/>
      <c r="BI20" s="254"/>
      <c r="BJ20" s="254"/>
      <c r="BK20" s="254"/>
      <c r="BL20" s="254"/>
      <c r="BM20" s="254"/>
      <c r="BN20" s="254"/>
      <c r="BO20" s="254"/>
      <c r="BP20" s="254"/>
      <c r="BQ20" s="263">
        <v>
14</v>
      </c>
      <c r="BR20" s="264"/>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55"/>
    </row>
    <row r="21" spans="1:131" s="256" customFormat="1" ht="26.25" customHeight="1" thickBot="1" x14ac:dyDescent="0.2">
      <c r="A21" s="262">
        <v>
15</v>
      </c>
      <c r="B21" s="1125"/>
      <c r="C21" s="1126"/>
      <c r="D21" s="1126"/>
      <c r="E21" s="1126"/>
      <c r="F21" s="1126"/>
      <c r="G21" s="1126"/>
      <c r="H21" s="1126"/>
      <c r="I21" s="1126"/>
      <c r="J21" s="1126"/>
      <c r="K21" s="1126"/>
      <c r="L21" s="1126"/>
      <c r="M21" s="1126"/>
      <c r="N21" s="1126"/>
      <c r="O21" s="1126"/>
      <c r="P21" s="1127"/>
      <c r="Q21" s="1131"/>
      <c r="R21" s="1132"/>
      <c r="S21" s="1132"/>
      <c r="T21" s="1132"/>
      <c r="U21" s="1132"/>
      <c r="V21" s="1132"/>
      <c r="W21" s="1132"/>
      <c r="X21" s="1132"/>
      <c r="Y21" s="1132"/>
      <c r="Z21" s="1132"/>
      <c r="AA21" s="1132"/>
      <c r="AB21" s="1132"/>
      <c r="AC21" s="1132"/>
      <c r="AD21" s="1132"/>
      <c r="AE21" s="1133"/>
      <c r="AF21" s="1107"/>
      <c r="AG21" s="1108"/>
      <c r="AH21" s="1108"/>
      <c r="AI21" s="1108"/>
      <c r="AJ21" s="1109"/>
      <c r="AK21" s="1174"/>
      <c r="AL21" s="1175"/>
      <c r="AM21" s="1175"/>
      <c r="AN21" s="1175"/>
      <c r="AO21" s="1175"/>
      <c r="AP21" s="1175"/>
      <c r="AQ21" s="1175"/>
      <c r="AR21" s="1175"/>
      <c r="AS21" s="1175"/>
      <c r="AT21" s="1175"/>
      <c r="AU21" s="1172"/>
      <c r="AV21" s="1172"/>
      <c r="AW21" s="1172"/>
      <c r="AX21" s="1172"/>
      <c r="AY21" s="1173"/>
      <c r="AZ21" s="253"/>
      <c r="BA21" s="253"/>
      <c r="BB21" s="253"/>
      <c r="BC21" s="253"/>
      <c r="BD21" s="253"/>
      <c r="BE21" s="254"/>
      <c r="BF21" s="254"/>
      <c r="BG21" s="254"/>
      <c r="BH21" s="254"/>
      <c r="BI21" s="254"/>
      <c r="BJ21" s="254"/>
      <c r="BK21" s="254"/>
      <c r="BL21" s="254"/>
      <c r="BM21" s="254"/>
      <c r="BN21" s="254"/>
      <c r="BO21" s="254"/>
      <c r="BP21" s="254"/>
      <c r="BQ21" s="263">
        <v>
15</v>
      </c>
      <c r="BR21" s="264"/>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55"/>
    </row>
    <row r="22" spans="1:131" s="256" customFormat="1" ht="26.25" customHeight="1" x14ac:dyDescent="0.15">
      <c r="A22" s="262">
        <v>
16</v>
      </c>
      <c r="B22" s="1125"/>
      <c r="C22" s="1126"/>
      <c r="D22" s="1126"/>
      <c r="E22" s="1126"/>
      <c r="F22" s="1126"/>
      <c r="G22" s="1126"/>
      <c r="H22" s="1126"/>
      <c r="I22" s="1126"/>
      <c r="J22" s="1126"/>
      <c r="K22" s="1126"/>
      <c r="L22" s="1126"/>
      <c r="M22" s="1126"/>
      <c r="N22" s="1126"/>
      <c r="O22" s="1126"/>
      <c r="P22" s="1127"/>
      <c r="Q22" s="1169"/>
      <c r="R22" s="1170"/>
      <c r="S22" s="1170"/>
      <c r="T22" s="1170"/>
      <c r="U22" s="1170"/>
      <c r="V22" s="1170"/>
      <c r="W22" s="1170"/>
      <c r="X22" s="1170"/>
      <c r="Y22" s="1170"/>
      <c r="Z22" s="1170"/>
      <c r="AA22" s="1170"/>
      <c r="AB22" s="1170"/>
      <c r="AC22" s="1170"/>
      <c r="AD22" s="1170"/>
      <c r="AE22" s="1171"/>
      <c r="AF22" s="1107"/>
      <c r="AG22" s="1108"/>
      <c r="AH22" s="1108"/>
      <c r="AI22" s="1108"/>
      <c r="AJ22" s="1109"/>
      <c r="AK22" s="1165"/>
      <c r="AL22" s="1166"/>
      <c r="AM22" s="1166"/>
      <c r="AN22" s="1166"/>
      <c r="AO22" s="1166"/>
      <c r="AP22" s="1166"/>
      <c r="AQ22" s="1166"/>
      <c r="AR22" s="1166"/>
      <c r="AS22" s="1166"/>
      <c r="AT22" s="1166"/>
      <c r="AU22" s="1167"/>
      <c r="AV22" s="1167"/>
      <c r="AW22" s="1167"/>
      <c r="AX22" s="1167"/>
      <c r="AY22" s="1168"/>
      <c r="AZ22" s="1123" t="s">
        <v>
386</v>
      </c>
      <c r="BA22" s="1123"/>
      <c r="BB22" s="1123"/>
      <c r="BC22" s="1123"/>
      <c r="BD22" s="1124"/>
      <c r="BE22" s="254"/>
      <c r="BF22" s="254"/>
      <c r="BG22" s="254"/>
      <c r="BH22" s="254"/>
      <c r="BI22" s="254"/>
      <c r="BJ22" s="254"/>
      <c r="BK22" s="254"/>
      <c r="BL22" s="254"/>
      <c r="BM22" s="254"/>
      <c r="BN22" s="254"/>
      <c r="BO22" s="254"/>
      <c r="BP22" s="254"/>
      <c r="BQ22" s="263">
        <v>
16</v>
      </c>
      <c r="BR22" s="264"/>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55"/>
    </row>
    <row r="23" spans="1:131" s="256" customFormat="1" ht="26.25" customHeight="1" thickBot="1" x14ac:dyDescent="0.2">
      <c r="A23" s="265" t="s">
        <v>
387</v>
      </c>
      <c r="B23" s="1037" t="s">
        <v>
388</v>
      </c>
      <c r="C23" s="1038"/>
      <c r="D23" s="1038"/>
      <c r="E23" s="1038"/>
      <c r="F23" s="1038"/>
      <c r="G23" s="1038"/>
      <c r="H23" s="1038"/>
      <c r="I23" s="1038"/>
      <c r="J23" s="1038"/>
      <c r="K23" s="1038"/>
      <c r="L23" s="1038"/>
      <c r="M23" s="1038"/>
      <c r="N23" s="1038"/>
      <c r="O23" s="1038"/>
      <c r="P23" s="1039"/>
      <c r="Q23" s="1156">
        <v>
51857</v>
      </c>
      <c r="R23" s="1157"/>
      <c r="S23" s="1157"/>
      <c r="T23" s="1157"/>
      <c r="U23" s="1157"/>
      <c r="V23" s="1157">
        <v>
51015</v>
      </c>
      <c r="W23" s="1157"/>
      <c r="X23" s="1157"/>
      <c r="Y23" s="1157"/>
      <c r="Z23" s="1157"/>
      <c r="AA23" s="1157">
        <v>
842</v>
      </c>
      <c r="AB23" s="1157"/>
      <c r="AC23" s="1157"/>
      <c r="AD23" s="1157"/>
      <c r="AE23" s="1158"/>
      <c r="AF23" s="1159">
        <v>
717</v>
      </c>
      <c r="AG23" s="1157"/>
      <c r="AH23" s="1157"/>
      <c r="AI23" s="1157"/>
      <c r="AJ23" s="1160"/>
      <c r="AK23" s="1161"/>
      <c r="AL23" s="1162"/>
      <c r="AM23" s="1162"/>
      <c r="AN23" s="1162"/>
      <c r="AO23" s="1162"/>
      <c r="AP23" s="1157">
        <v>
33630</v>
      </c>
      <c r="AQ23" s="1157"/>
      <c r="AR23" s="1157"/>
      <c r="AS23" s="1157"/>
      <c r="AT23" s="1157"/>
      <c r="AU23" s="1163"/>
      <c r="AV23" s="1163"/>
      <c r="AW23" s="1163"/>
      <c r="AX23" s="1163"/>
      <c r="AY23" s="1164"/>
      <c r="AZ23" s="1153" t="s">
        <v>
389</v>
      </c>
      <c r="BA23" s="1154"/>
      <c r="BB23" s="1154"/>
      <c r="BC23" s="1154"/>
      <c r="BD23" s="1155"/>
      <c r="BE23" s="254"/>
      <c r="BF23" s="254"/>
      <c r="BG23" s="254"/>
      <c r="BH23" s="254"/>
      <c r="BI23" s="254"/>
      <c r="BJ23" s="254"/>
      <c r="BK23" s="254"/>
      <c r="BL23" s="254"/>
      <c r="BM23" s="254"/>
      <c r="BN23" s="254"/>
      <c r="BO23" s="254"/>
      <c r="BP23" s="254"/>
      <c r="BQ23" s="263">
        <v>
17</v>
      </c>
      <c r="BR23" s="264"/>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55"/>
    </row>
    <row r="24" spans="1:131" s="256" customFormat="1" ht="26.25" customHeight="1" x14ac:dyDescent="0.15">
      <c r="A24" s="1152" t="s">
        <v>
390</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3"/>
      <c r="BA24" s="253"/>
      <c r="BB24" s="253"/>
      <c r="BC24" s="253"/>
      <c r="BD24" s="253"/>
      <c r="BE24" s="254"/>
      <c r="BF24" s="254"/>
      <c r="BG24" s="254"/>
      <c r="BH24" s="254"/>
      <c r="BI24" s="254"/>
      <c r="BJ24" s="254"/>
      <c r="BK24" s="254"/>
      <c r="BL24" s="254"/>
      <c r="BM24" s="254"/>
      <c r="BN24" s="254"/>
      <c r="BO24" s="254"/>
      <c r="BP24" s="254"/>
      <c r="BQ24" s="263">
        <v>
18</v>
      </c>
      <c r="BR24" s="264"/>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55"/>
    </row>
    <row r="25" spans="1:131" s="248" customFormat="1" ht="26.25" customHeight="1" thickBot="1" x14ac:dyDescent="0.2">
      <c r="A25" s="1151" t="s">
        <v>
391</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3"/>
      <c r="BK25" s="253"/>
      <c r="BL25" s="253"/>
      <c r="BM25" s="253"/>
      <c r="BN25" s="253"/>
      <c r="BO25" s="266"/>
      <c r="BP25" s="266"/>
      <c r="BQ25" s="263">
        <v>
19</v>
      </c>
      <c r="BR25" s="264"/>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7"/>
    </row>
    <row r="26" spans="1:131" s="248" customFormat="1" ht="26.25" customHeight="1" x14ac:dyDescent="0.15">
      <c r="A26" s="1083" t="s">
        <v>
368</v>
      </c>
      <c r="B26" s="1084"/>
      <c r="C26" s="1084"/>
      <c r="D26" s="1084"/>
      <c r="E26" s="1084"/>
      <c r="F26" s="1084"/>
      <c r="G26" s="1084"/>
      <c r="H26" s="1084"/>
      <c r="I26" s="1084"/>
      <c r="J26" s="1084"/>
      <c r="K26" s="1084"/>
      <c r="L26" s="1084"/>
      <c r="M26" s="1084"/>
      <c r="N26" s="1084"/>
      <c r="O26" s="1084"/>
      <c r="P26" s="1085"/>
      <c r="Q26" s="1089" t="s">
        <v>
392</v>
      </c>
      <c r="R26" s="1090"/>
      <c r="S26" s="1090"/>
      <c r="T26" s="1090"/>
      <c r="U26" s="1091"/>
      <c r="V26" s="1089" t="s">
        <v>
393</v>
      </c>
      <c r="W26" s="1090"/>
      <c r="X26" s="1090"/>
      <c r="Y26" s="1090"/>
      <c r="Z26" s="1091"/>
      <c r="AA26" s="1089" t="s">
        <v>
394</v>
      </c>
      <c r="AB26" s="1090"/>
      <c r="AC26" s="1090"/>
      <c r="AD26" s="1090"/>
      <c r="AE26" s="1090"/>
      <c r="AF26" s="1147" t="s">
        <v>
395</v>
      </c>
      <c r="AG26" s="1096"/>
      <c r="AH26" s="1096"/>
      <c r="AI26" s="1096"/>
      <c r="AJ26" s="1148"/>
      <c r="AK26" s="1090" t="s">
        <v>
396</v>
      </c>
      <c r="AL26" s="1090"/>
      <c r="AM26" s="1090"/>
      <c r="AN26" s="1090"/>
      <c r="AO26" s="1091"/>
      <c r="AP26" s="1089" t="s">
        <v>
397</v>
      </c>
      <c r="AQ26" s="1090"/>
      <c r="AR26" s="1090"/>
      <c r="AS26" s="1090"/>
      <c r="AT26" s="1091"/>
      <c r="AU26" s="1089" t="s">
        <v>
398</v>
      </c>
      <c r="AV26" s="1090"/>
      <c r="AW26" s="1090"/>
      <c r="AX26" s="1090"/>
      <c r="AY26" s="1091"/>
      <c r="AZ26" s="1089" t="s">
        <v>
399</v>
      </c>
      <c r="BA26" s="1090"/>
      <c r="BB26" s="1090"/>
      <c r="BC26" s="1090"/>
      <c r="BD26" s="1091"/>
      <c r="BE26" s="1089" t="s">
        <v>
375</v>
      </c>
      <c r="BF26" s="1090"/>
      <c r="BG26" s="1090"/>
      <c r="BH26" s="1090"/>
      <c r="BI26" s="1105"/>
      <c r="BJ26" s="253"/>
      <c r="BK26" s="253"/>
      <c r="BL26" s="253"/>
      <c r="BM26" s="253"/>
      <c r="BN26" s="253"/>
      <c r="BO26" s="266"/>
      <c r="BP26" s="266"/>
      <c r="BQ26" s="263">
        <v>
20</v>
      </c>
      <c r="BR26" s="264"/>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7"/>
    </row>
    <row r="27" spans="1:131" s="248"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9"/>
      <c r="AG27" s="1099"/>
      <c r="AH27" s="1099"/>
      <c r="AI27" s="1099"/>
      <c r="AJ27" s="1150"/>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53"/>
      <c r="BK27" s="253"/>
      <c r="BL27" s="253"/>
      <c r="BM27" s="253"/>
      <c r="BN27" s="253"/>
      <c r="BO27" s="266"/>
      <c r="BP27" s="266"/>
      <c r="BQ27" s="263">
        <v>
21</v>
      </c>
      <c r="BR27" s="264"/>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7"/>
    </row>
    <row r="28" spans="1:131" s="248" customFormat="1" ht="26.25" customHeight="1" thickTop="1" x14ac:dyDescent="0.15">
      <c r="A28" s="267">
        <v>
1</v>
      </c>
      <c r="B28" s="1138" t="s">
        <v>
400</v>
      </c>
      <c r="C28" s="1139"/>
      <c r="D28" s="1139"/>
      <c r="E28" s="1139"/>
      <c r="F28" s="1139"/>
      <c r="G28" s="1139"/>
      <c r="H28" s="1139"/>
      <c r="I28" s="1139"/>
      <c r="J28" s="1139"/>
      <c r="K28" s="1139"/>
      <c r="L28" s="1139"/>
      <c r="M28" s="1139"/>
      <c r="N28" s="1139"/>
      <c r="O28" s="1139"/>
      <c r="P28" s="1140"/>
      <c r="Q28" s="1141">
        <v>
14330</v>
      </c>
      <c r="R28" s="1142"/>
      <c r="S28" s="1142"/>
      <c r="T28" s="1142"/>
      <c r="U28" s="1142"/>
      <c r="V28" s="1142">
        <v>
14178</v>
      </c>
      <c r="W28" s="1142"/>
      <c r="X28" s="1142"/>
      <c r="Y28" s="1142"/>
      <c r="Z28" s="1142"/>
      <c r="AA28" s="1142">
        <v>
152</v>
      </c>
      <c r="AB28" s="1142"/>
      <c r="AC28" s="1142"/>
      <c r="AD28" s="1142"/>
      <c r="AE28" s="1143"/>
      <c r="AF28" s="1144">
        <v>
149</v>
      </c>
      <c r="AG28" s="1142"/>
      <c r="AH28" s="1142"/>
      <c r="AI28" s="1142"/>
      <c r="AJ28" s="1145"/>
      <c r="AK28" s="1146">
        <v>
1683</v>
      </c>
      <c r="AL28" s="1134"/>
      <c r="AM28" s="1134"/>
      <c r="AN28" s="1134"/>
      <c r="AO28" s="1134"/>
      <c r="AP28" s="1134" t="s">
        <v>
582</v>
      </c>
      <c r="AQ28" s="1134"/>
      <c r="AR28" s="1134"/>
      <c r="AS28" s="1134"/>
      <c r="AT28" s="1134"/>
      <c r="AU28" s="1134" t="s">
        <v>
583</v>
      </c>
      <c r="AV28" s="1134"/>
      <c r="AW28" s="1134"/>
      <c r="AX28" s="1134"/>
      <c r="AY28" s="1134"/>
      <c r="AZ28" s="1135" t="s">
        <v>
583</v>
      </c>
      <c r="BA28" s="1135"/>
      <c r="BB28" s="1135"/>
      <c r="BC28" s="1135"/>
      <c r="BD28" s="1135"/>
      <c r="BE28" s="1136"/>
      <c r="BF28" s="1136"/>
      <c r="BG28" s="1136"/>
      <c r="BH28" s="1136"/>
      <c r="BI28" s="1137"/>
      <c r="BJ28" s="253"/>
      <c r="BK28" s="253"/>
      <c r="BL28" s="253"/>
      <c r="BM28" s="253"/>
      <c r="BN28" s="253"/>
      <c r="BO28" s="266"/>
      <c r="BP28" s="266"/>
      <c r="BQ28" s="263">
        <v>
22</v>
      </c>
      <c r="BR28" s="264"/>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7"/>
    </row>
    <row r="29" spans="1:131" s="248" customFormat="1" ht="26.25" customHeight="1" x14ac:dyDescent="0.15">
      <c r="A29" s="267">
        <v>
2</v>
      </c>
      <c r="B29" s="1125" t="s">
        <v>
401</v>
      </c>
      <c r="C29" s="1126"/>
      <c r="D29" s="1126"/>
      <c r="E29" s="1126"/>
      <c r="F29" s="1126"/>
      <c r="G29" s="1126"/>
      <c r="H29" s="1126"/>
      <c r="I29" s="1126"/>
      <c r="J29" s="1126"/>
      <c r="K29" s="1126"/>
      <c r="L29" s="1126"/>
      <c r="M29" s="1126"/>
      <c r="N29" s="1126"/>
      <c r="O29" s="1126"/>
      <c r="P29" s="1127"/>
      <c r="Q29" s="1131">
        <v>
9725</v>
      </c>
      <c r="R29" s="1132"/>
      <c r="S29" s="1132"/>
      <c r="T29" s="1132"/>
      <c r="U29" s="1132"/>
      <c r="V29" s="1132">
        <v>
9680</v>
      </c>
      <c r="W29" s="1132"/>
      <c r="X29" s="1132"/>
      <c r="Y29" s="1132"/>
      <c r="Z29" s="1132"/>
      <c r="AA29" s="1132">
        <v>
45</v>
      </c>
      <c r="AB29" s="1132"/>
      <c r="AC29" s="1132"/>
      <c r="AD29" s="1132"/>
      <c r="AE29" s="1133"/>
      <c r="AF29" s="1107">
        <v>
45</v>
      </c>
      <c r="AG29" s="1108"/>
      <c r="AH29" s="1108"/>
      <c r="AI29" s="1108"/>
      <c r="AJ29" s="1109"/>
      <c r="AK29" s="1073">
        <v>
1502</v>
      </c>
      <c r="AL29" s="1064"/>
      <c r="AM29" s="1064"/>
      <c r="AN29" s="1064"/>
      <c r="AO29" s="1064"/>
      <c r="AP29" s="1064" t="s">
        <v>
583</v>
      </c>
      <c r="AQ29" s="1064"/>
      <c r="AR29" s="1064"/>
      <c r="AS29" s="1064"/>
      <c r="AT29" s="1064"/>
      <c r="AU29" s="1064" t="s">
        <v>
583</v>
      </c>
      <c r="AV29" s="1064"/>
      <c r="AW29" s="1064"/>
      <c r="AX29" s="1064"/>
      <c r="AY29" s="1064"/>
      <c r="AZ29" s="1130" t="s">
        <v>
584</v>
      </c>
      <c r="BA29" s="1130"/>
      <c r="BB29" s="1130"/>
      <c r="BC29" s="1130"/>
      <c r="BD29" s="1130"/>
      <c r="BE29" s="1120"/>
      <c r="BF29" s="1120"/>
      <c r="BG29" s="1120"/>
      <c r="BH29" s="1120"/>
      <c r="BI29" s="1121"/>
      <c r="BJ29" s="253"/>
      <c r="BK29" s="253"/>
      <c r="BL29" s="253"/>
      <c r="BM29" s="253"/>
      <c r="BN29" s="253"/>
      <c r="BO29" s="266"/>
      <c r="BP29" s="266"/>
      <c r="BQ29" s="263">
        <v>
23</v>
      </c>
      <c r="BR29" s="264"/>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7"/>
    </row>
    <row r="30" spans="1:131" s="248" customFormat="1" ht="26.25" customHeight="1" x14ac:dyDescent="0.15">
      <c r="A30" s="267">
        <v>
3</v>
      </c>
      <c r="B30" s="1125" t="s">
        <v>
402</v>
      </c>
      <c r="C30" s="1126"/>
      <c r="D30" s="1126"/>
      <c r="E30" s="1126"/>
      <c r="F30" s="1126"/>
      <c r="G30" s="1126"/>
      <c r="H30" s="1126"/>
      <c r="I30" s="1126"/>
      <c r="J30" s="1126"/>
      <c r="K30" s="1126"/>
      <c r="L30" s="1126"/>
      <c r="M30" s="1126"/>
      <c r="N30" s="1126"/>
      <c r="O30" s="1126"/>
      <c r="P30" s="1127"/>
      <c r="Q30" s="1131">
        <v>
3224</v>
      </c>
      <c r="R30" s="1132"/>
      <c r="S30" s="1132"/>
      <c r="T30" s="1132"/>
      <c r="U30" s="1132"/>
      <c r="V30" s="1132">
        <v>
3222</v>
      </c>
      <c r="W30" s="1132"/>
      <c r="X30" s="1132"/>
      <c r="Y30" s="1132"/>
      <c r="Z30" s="1132"/>
      <c r="AA30" s="1132">
        <v>
2</v>
      </c>
      <c r="AB30" s="1132"/>
      <c r="AC30" s="1132"/>
      <c r="AD30" s="1132"/>
      <c r="AE30" s="1133"/>
      <c r="AF30" s="1107">
        <v>
2</v>
      </c>
      <c r="AG30" s="1108"/>
      <c r="AH30" s="1108"/>
      <c r="AI30" s="1108"/>
      <c r="AJ30" s="1109"/>
      <c r="AK30" s="1073">
        <v>
1654</v>
      </c>
      <c r="AL30" s="1064"/>
      <c r="AM30" s="1064"/>
      <c r="AN30" s="1064"/>
      <c r="AO30" s="1064"/>
      <c r="AP30" s="1064" t="s">
        <v>
583</v>
      </c>
      <c r="AQ30" s="1064"/>
      <c r="AR30" s="1064"/>
      <c r="AS30" s="1064"/>
      <c r="AT30" s="1064"/>
      <c r="AU30" s="1064" t="s">
        <v>
583</v>
      </c>
      <c r="AV30" s="1064"/>
      <c r="AW30" s="1064"/>
      <c r="AX30" s="1064"/>
      <c r="AY30" s="1064"/>
      <c r="AZ30" s="1130" t="s">
        <v>
585</v>
      </c>
      <c r="BA30" s="1130"/>
      <c r="BB30" s="1130"/>
      <c r="BC30" s="1130"/>
      <c r="BD30" s="1130"/>
      <c r="BE30" s="1120"/>
      <c r="BF30" s="1120"/>
      <c r="BG30" s="1120"/>
      <c r="BH30" s="1120"/>
      <c r="BI30" s="1121"/>
      <c r="BJ30" s="253"/>
      <c r="BK30" s="253"/>
      <c r="BL30" s="253"/>
      <c r="BM30" s="253"/>
      <c r="BN30" s="253"/>
      <c r="BO30" s="266"/>
      <c r="BP30" s="266"/>
      <c r="BQ30" s="263">
        <v>
24</v>
      </c>
      <c r="BR30" s="264"/>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7"/>
    </row>
    <row r="31" spans="1:131" s="248" customFormat="1" ht="26.25" customHeight="1" x14ac:dyDescent="0.15">
      <c r="A31" s="267">
        <v>
4</v>
      </c>
      <c r="B31" s="1125" t="s">
        <v>
403</v>
      </c>
      <c r="C31" s="1126"/>
      <c r="D31" s="1126"/>
      <c r="E31" s="1126"/>
      <c r="F31" s="1126"/>
      <c r="G31" s="1126"/>
      <c r="H31" s="1126"/>
      <c r="I31" s="1126"/>
      <c r="J31" s="1126"/>
      <c r="K31" s="1126"/>
      <c r="L31" s="1126"/>
      <c r="M31" s="1126"/>
      <c r="N31" s="1126"/>
      <c r="O31" s="1126"/>
      <c r="P31" s="1127"/>
      <c r="Q31" s="1131">
        <v>
7734</v>
      </c>
      <c r="R31" s="1132"/>
      <c r="S31" s="1132"/>
      <c r="T31" s="1132"/>
      <c r="U31" s="1132"/>
      <c r="V31" s="1132">
        <v>
1551</v>
      </c>
      <c r="W31" s="1132"/>
      <c r="X31" s="1132"/>
      <c r="Y31" s="1132"/>
      <c r="Z31" s="1132"/>
      <c r="AA31" s="1132">
        <v>
9183</v>
      </c>
      <c r="AB31" s="1132"/>
      <c r="AC31" s="1132"/>
      <c r="AD31" s="1132"/>
      <c r="AE31" s="1133"/>
      <c r="AF31" s="1107">
        <v>
6184</v>
      </c>
      <c r="AG31" s="1108"/>
      <c r="AH31" s="1108"/>
      <c r="AI31" s="1108"/>
      <c r="AJ31" s="1109"/>
      <c r="AK31" s="1073">
        <v>
771</v>
      </c>
      <c r="AL31" s="1064"/>
      <c r="AM31" s="1064"/>
      <c r="AN31" s="1064"/>
      <c r="AO31" s="1064"/>
      <c r="AP31" s="1064">
        <v>
4996</v>
      </c>
      <c r="AQ31" s="1064"/>
      <c r="AR31" s="1064"/>
      <c r="AS31" s="1064"/>
      <c r="AT31" s="1064"/>
      <c r="AU31" s="1064">
        <v>
3110</v>
      </c>
      <c r="AV31" s="1064"/>
      <c r="AW31" s="1064"/>
      <c r="AX31" s="1064"/>
      <c r="AY31" s="1064"/>
      <c r="AZ31" s="1130" t="s">
        <v>
583</v>
      </c>
      <c r="BA31" s="1130"/>
      <c r="BB31" s="1130"/>
      <c r="BC31" s="1130"/>
      <c r="BD31" s="1130"/>
      <c r="BE31" s="1120" t="s">
        <v>
404</v>
      </c>
      <c r="BF31" s="1120"/>
      <c r="BG31" s="1120"/>
      <c r="BH31" s="1120"/>
      <c r="BI31" s="1121"/>
      <c r="BJ31" s="253"/>
      <c r="BK31" s="253"/>
      <c r="BL31" s="253"/>
      <c r="BM31" s="253"/>
      <c r="BN31" s="253"/>
      <c r="BO31" s="266"/>
      <c r="BP31" s="266"/>
      <c r="BQ31" s="263">
        <v>
25</v>
      </c>
      <c r="BR31" s="264"/>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7"/>
    </row>
    <row r="32" spans="1:131" s="248" customFormat="1" ht="26.25" customHeight="1" x14ac:dyDescent="0.15">
      <c r="A32" s="267">
        <v>
5</v>
      </c>
      <c r="B32" s="1125" t="s">
        <v>
405</v>
      </c>
      <c r="C32" s="1126"/>
      <c r="D32" s="1126"/>
      <c r="E32" s="1126"/>
      <c r="F32" s="1126"/>
      <c r="G32" s="1126"/>
      <c r="H32" s="1126"/>
      <c r="I32" s="1126"/>
      <c r="J32" s="1126"/>
      <c r="K32" s="1126"/>
      <c r="L32" s="1126"/>
      <c r="M32" s="1126"/>
      <c r="N32" s="1126"/>
      <c r="O32" s="1126"/>
      <c r="P32" s="1127"/>
      <c r="Q32" s="1131">
        <v>
7045</v>
      </c>
      <c r="R32" s="1132"/>
      <c r="S32" s="1132"/>
      <c r="T32" s="1132"/>
      <c r="U32" s="1132"/>
      <c r="V32" s="1132">
        <v>
2221</v>
      </c>
      <c r="W32" s="1132"/>
      <c r="X32" s="1132"/>
      <c r="Y32" s="1132"/>
      <c r="Z32" s="1132"/>
      <c r="AA32" s="1132">
        <v>
4824</v>
      </c>
      <c r="AB32" s="1132"/>
      <c r="AC32" s="1132"/>
      <c r="AD32" s="1132"/>
      <c r="AE32" s="1133"/>
      <c r="AF32" s="1107">
        <v>
4784</v>
      </c>
      <c r="AG32" s="1108"/>
      <c r="AH32" s="1108"/>
      <c r="AI32" s="1108"/>
      <c r="AJ32" s="1109"/>
      <c r="AK32" s="1073" t="s">
        <v>
583</v>
      </c>
      <c r="AL32" s="1064"/>
      <c r="AM32" s="1064"/>
      <c r="AN32" s="1064"/>
      <c r="AO32" s="1064"/>
      <c r="AP32" s="1064" t="s">
        <v>
583</v>
      </c>
      <c r="AQ32" s="1064"/>
      <c r="AR32" s="1064"/>
      <c r="AS32" s="1064"/>
      <c r="AT32" s="1064"/>
      <c r="AU32" s="1064" t="s">
        <v>
586</v>
      </c>
      <c r="AV32" s="1064"/>
      <c r="AW32" s="1064"/>
      <c r="AX32" s="1064"/>
      <c r="AY32" s="1064"/>
      <c r="AZ32" s="1130" t="s">
        <v>
583</v>
      </c>
      <c r="BA32" s="1130"/>
      <c r="BB32" s="1130"/>
      <c r="BC32" s="1130"/>
      <c r="BD32" s="1130"/>
      <c r="BE32" s="1120" t="s">
        <v>
404</v>
      </c>
      <c r="BF32" s="1120"/>
      <c r="BG32" s="1120"/>
      <c r="BH32" s="1120"/>
      <c r="BI32" s="1121"/>
      <c r="BJ32" s="253"/>
      <c r="BK32" s="253"/>
      <c r="BL32" s="253"/>
      <c r="BM32" s="253"/>
      <c r="BN32" s="253"/>
      <c r="BO32" s="266"/>
      <c r="BP32" s="266"/>
      <c r="BQ32" s="263">
        <v>
26</v>
      </c>
      <c r="BR32" s="264"/>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7"/>
    </row>
    <row r="33" spans="1:131" s="248" customFormat="1" ht="26.25" customHeight="1" x14ac:dyDescent="0.15">
      <c r="A33" s="267">
        <v>
6</v>
      </c>
      <c r="B33" s="1125" t="s">
        <v>
406</v>
      </c>
      <c r="C33" s="1126"/>
      <c r="D33" s="1126"/>
      <c r="E33" s="1126"/>
      <c r="F33" s="1126"/>
      <c r="G33" s="1126"/>
      <c r="H33" s="1126"/>
      <c r="I33" s="1126"/>
      <c r="J33" s="1126"/>
      <c r="K33" s="1126"/>
      <c r="L33" s="1126"/>
      <c r="M33" s="1126"/>
      <c r="N33" s="1126"/>
      <c r="O33" s="1126"/>
      <c r="P33" s="1127"/>
      <c r="Q33" s="1131">
        <v>
3844</v>
      </c>
      <c r="R33" s="1132"/>
      <c r="S33" s="1132"/>
      <c r="T33" s="1132"/>
      <c r="U33" s="1132"/>
      <c r="V33" s="1132">
        <v>
3689</v>
      </c>
      <c r="W33" s="1132"/>
      <c r="X33" s="1132"/>
      <c r="Y33" s="1132"/>
      <c r="Z33" s="1132"/>
      <c r="AA33" s="1132">
        <v>
155</v>
      </c>
      <c r="AB33" s="1132"/>
      <c r="AC33" s="1132"/>
      <c r="AD33" s="1132"/>
      <c r="AE33" s="1133"/>
      <c r="AF33" s="1107">
        <v>
155</v>
      </c>
      <c r="AG33" s="1108"/>
      <c r="AH33" s="1108"/>
      <c r="AI33" s="1108"/>
      <c r="AJ33" s="1109"/>
      <c r="AK33" s="1073">
        <v>
1330</v>
      </c>
      <c r="AL33" s="1064"/>
      <c r="AM33" s="1064"/>
      <c r="AN33" s="1064"/>
      <c r="AO33" s="1064"/>
      <c r="AP33" s="1064">
        <v>
17149</v>
      </c>
      <c r="AQ33" s="1064"/>
      <c r="AR33" s="1064"/>
      <c r="AS33" s="1064"/>
      <c r="AT33" s="1064"/>
      <c r="AU33" s="1064">
        <v>
9449</v>
      </c>
      <c r="AV33" s="1064"/>
      <c r="AW33" s="1064"/>
      <c r="AX33" s="1064"/>
      <c r="AY33" s="1064"/>
      <c r="AZ33" s="1130" t="s">
        <v>
583</v>
      </c>
      <c r="BA33" s="1130"/>
      <c r="BB33" s="1130"/>
      <c r="BC33" s="1130"/>
      <c r="BD33" s="1130"/>
      <c r="BE33" s="1120" t="s">
        <v>
407</v>
      </c>
      <c r="BF33" s="1120"/>
      <c r="BG33" s="1120"/>
      <c r="BH33" s="1120"/>
      <c r="BI33" s="1121"/>
      <c r="BJ33" s="253"/>
      <c r="BK33" s="253"/>
      <c r="BL33" s="253"/>
      <c r="BM33" s="253"/>
      <c r="BN33" s="253"/>
      <c r="BO33" s="266"/>
      <c r="BP33" s="266"/>
      <c r="BQ33" s="263">
        <v>
27</v>
      </c>
      <c r="BR33" s="264"/>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7"/>
    </row>
    <row r="34" spans="1:131" s="248" customFormat="1" ht="26.25" customHeight="1" x14ac:dyDescent="0.15">
      <c r="A34" s="267">
        <v>
7</v>
      </c>
      <c r="B34" s="1125"/>
      <c r="C34" s="1126"/>
      <c r="D34" s="1126"/>
      <c r="E34" s="1126"/>
      <c r="F34" s="1126"/>
      <c r="G34" s="1126"/>
      <c r="H34" s="1126"/>
      <c r="I34" s="1126"/>
      <c r="J34" s="1126"/>
      <c r="K34" s="1126"/>
      <c r="L34" s="1126"/>
      <c r="M34" s="1126"/>
      <c r="N34" s="1126"/>
      <c r="O34" s="1126"/>
      <c r="P34" s="1127"/>
      <c r="Q34" s="1131"/>
      <c r="R34" s="1132"/>
      <c r="S34" s="1132"/>
      <c r="T34" s="1132"/>
      <c r="U34" s="1132"/>
      <c r="V34" s="1132"/>
      <c r="W34" s="1132"/>
      <c r="X34" s="1132"/>
      <c r="Y34" s="1132"/>
      <c r="Z34" s="1132"/>
      <c r="AA34" s="1132"/>
      <c r="AB34" s="1132"/>
      <c r="AC34" s="1132"/>
      <c r="AD34" s="1132"/>
      <c r="AE34" s="1133"/>
      <c r="AF34" s="1107"/>
      <c r="AG34" s="1108"/>
      <c r="AH34" s="1108"/>
      <c r="AI34" s="1108"/>
      <c r="AJ34" s="1109"/>
      <c r="AK34" s="1073"/>
      <c r="AL34" s="1064"/>
      <c r="AM34" s="1064"/>
      <c r="AN34" s="1064"/>
      <c r="AO34" s="1064"/>
      <c r="AP34" s="1064"/>
      <c r="AQ34" s="1064"/>
      <c r="AR34" s="1064"/>
      <c r="AS34" s="1064"/>
      <c r="AT34" s="1064"/>
      <c r="AU34" s="1064"/>
      <c r="AV34" s="1064"/>
      <c r="AW34" s="1064"/>
      <c r="AX34" s="1064"/>
      <c r="AY34" s="1064"/>
      <c r="AZ34" s="1130"/>
      <c r="BA34" s="1130"/>
      <c r="BB34" s="1130"/>
      <c r="BC34" s="1130"/>
      <c r="BD34" s="1130"/>
      <c r="BE34" s="1120"/>
      <c r="BF34" s="1120"/>
      <c r="BG34" s="1120"/>
      <c r="BH34" s="1120"/>
      <c r="BI34" s="1121"/>
      <c r="BJ34" s="253"/>
      <c r="BK34" s="253"/>
      <c r="BL34" s="253"/>
      <c r="BM34" s="253"/>
      <c r="BN34" s="253"/>
      <c r="BO34" s="266"/>
      <c r="BP34" s="266"/>
      <c r="BQ34" s="263">
        <v>
28</v>
      </c>
      <c r="BR34" s="264"/>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7"/>
    </row>
    <row r="35" spans="1:131" s="248" customFormat="1" ht="26.25" customHeight="1" x14ac:dyDescent="0.15">
      <c r="A35" s="267">
        <v>
8</v>
      </c>
      <c r="B35" s="1125"/>
      <c r="C35" s="1126"/>
      <c r="D35" s="1126"/>
      <c r="E35" s="1126"/>
      <c r="F35" s="1126"/>
      <c r="G35" s="1126"/>
      <c r="H35" s="1126"/>
      <c r="I35" s="1126"/>
      <c r="J35" s="1126"/>
      <c r="K35" s="1126"/>
      <c r="L35" s="1126"/>
      <c r="M35" s="1126"/>
      <c r="N35" s="1126"/>
      <c r="O35" s="1126"/>
      <c r="P35" s="1127"/>
      <c r="Q35" s="1131"/>
      <c r="R35" s="1132"/>
      <c r="S35" s="1132"/>
      <c r="T35" s="1132"/>
      <c r="U35" s="1132"/>
      <c r="V35" s="1132"/>
      <c r="W35" s="1132"/>
      <c r="X35" s="1132"/>
      <c r="Y35" s="1132"/>
      <c r="Z35" s="1132"/>
      <c r="AA35" s="1132"/>
      <c r="AB35" s="1132"/>
      <c r="AC35" s="1132"/>
      <c r="AD35" s="1132"/>
      <c r="AE35" s="1133"/>
      <c r="AF35" s="1107"/>
      <c r="AG35" s="1108"/>
      <c r="AH35" s="1108"/>
      <c r="AI35" s="1108"/>
      <c r="AJ35" s="1109"/>
      <c r="AK35" s="1073"/>
      <c r="AL35" s="1064"/>
      <c r="AM35" s="1064"/>
      <c r="AN35" s="1064"/>
      <c r="AO35" s="1064"/>
      <c r="AP35" s="1064"/>
      <c r="AQ35" s="1064"/>
      <c r="AR35" s="1064"/>
      <c r="AS35" s="1064"/>
      <c r="AT35" s="1064"/>
      <c r="AU35" s="1064"/>
      <c r="AV35" s="1064"/>
      <c r="AW35" s="1064"/>
      <c r="AX35" s="1064"/>
      <c r="AY35" s="1064"/>
      <c r="AZ35" s="1130"/>
      <c r="BA35" s="1130"/>
      <c r="BB35" s="1130"/>
      <c r="BC35" s="1130"/>
      <c r="BD35" s="1130"/>
      <c r="BE35" s="1120"/>
      <c r="BF35" s="1120"/>
      <c r="BG35" s="1120"/>
      <c r="BH35" s="1120"/>
      <c r="BI35" s="1121"/>
      <c r="BJ35" s="253"/>
      <c r="BK35" s="253"/>
      <c r="BL35" s="253"/>
      <c r="BM35" s="253"/>
      <c r="BN35" s="253"/>
      <c r="BO35" s="266"/>
      <c r="BP35" s="266"/>
      <c r="BQ35" s="263">
        <v>
29</v>
      </c>
      <c r="BR35" s="264"/>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7"/>
    </row>
    <row r="36" spans="1:131" s="248" customFormat="1" ht="26.25" customHeight="1" x14ac:dyDescent="0.15">
      <c r="A36" s="267">
        <v>
9</v>
      </c>
      <c r="B36" s="1125"/>
      <c r="C36" s="1126"/>
      <c r="D36" s="1126"/>
      <c r="E36" s="1126"/>
      <c r="F36" s="1126"/>
      <c r="G36" s="1126"/>
      <c r="H36" s="1126"/>
      <c r="I36" s="1126"/>
      <c r="J36" s="1126"/>
      <c r="K36" s="1126"/>
      <c r="L36" s="1126"/>
      <c r="M36" s="1126"/>
      <c r="N36" s="1126"/>
      <c r="O36" s="1126"/>
      <c r="P36" s="1127"/>
      <c r="Q36" s="1131"/>
      <c r="R36" s="1132"/>
      <c r="S36" s="1132"/>
      <c r="T36" s="1132"/>
      <c r="U36" s="1132"/>
      <c r="V36" s="1132"/>
      <c r="W36" s="1132"/>
      <c r="X36" s="1132"/>
      <c r="Y36" s="1132"/>
      <c r="Z36" s="1132"/>
      <c r="AA36" s="1132"/>
      <c r="AB36" s="1132"/>
      <c r="AC36" s="1132"/>
      <c r="AD36" s="1132"/>
      <c r="AE36" s="1133"/>
      <c r="AF36" s="1107"/>
      <c r="AG36" s="1108"/>
      <c r="AH36" s="1108"/>
      <c r="AI36" s="1108"/>
      <c r="AJ36" s="1109"/>
      <c r="AK36" s="1073"/>
      <c r="AL36" s="1064"/>
      <c r="AM36" s="1064"/>
      <c r="AN36" s="1064"/>
      <c r="AO36" s="1064"/>
      <c r="AP36" s="1064"/>
      <c r="AQ36" s="1064"/>
      <c r="AR36" s="1064"/>
      <c r="AS36" s="1064"/>
      <c r="AT36" s="1064"/>
      <c r="AU36" s="1064"/>
      <c r="AV36" s="1064"/>
      <c r="AW36" s="1064"/>
      <c r="AX36" s="1064"/>
      <c r="AY36" s="1064"/>
      <c r="AZ36" s="1130"/>
      <c r="BA36" s="1130"/>
      <c r="BB36" s="1130"/>
      <c r="BC36" s="1130"/>
      <c r="BD36" s="1130"/>
      <c r="BE36" s="1120"/>
      <c r="BF36" s="1120"/>
      <c r="BG36" s="1120"/>
      <c r="BH36" s="1120"/>
      <c r="BI36" s="1121"/>
      <c r="BJ36" s="253"/>
      <c r="BK36" s="253"/>
      <c r="BL36" s="253"/>
      <c r="BM36" s="253"/>
      <c r="BN36" s="253"/>
      <c r="BO36" s="266"/>
      <c r="BP36" s="266"/>
      <c r="BQ36" s="263">
        <v>
30</v>
      </c>
      <c r="BR36" s="264"/>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7"/>
    </row>
    <row r="37" spans="1:131" s="248" customFormat="1" ht="26.25" customHeight="1" x14ac:dyDescent="0.15">
      <c r="A37" s="267">
        <v>
10</v>
      </c>
      <c r="B37" s="1125"/>
      <c r="C37" s="1126"/>
      <c r="D37" s="1126"/>
      <c r="E37" s="1126"/>
      <c r="F37" s="1126"/>
      <c r="G37" s="1126"/>
      <c r="H37" s="1126"/>
      <c r="I37" s="1126"/>
      <c r="J37" s="1126"/>
      <c r="K37" s="1126"/>
      <c r="L37" s="1126"/>
      <c r="M37" s="1126"/>
      <c r="N37" s="1126"/>
      <c r="O37" s="1126"/>
      <c r="P37" s="1127"/>
      <c r="Q37" s="1131"/>
      <c r="R37" s="1132"/>
      <c r="S37" s="1132"/>
      <c r="T37" s="1132"/>
      <c r="U37" s="1132"/>
      <c r="V37" s="1132"/>
      <c r="W37" s="1132"/>
      <c r="X37" s="1132"/>
      <c r="Y37" s="1132"/>
      <c r="Z37" s="1132"/>
      <c r="AA37" s="1132"/>
      <c r="AB37" s="1132"/>
      <c r="AC37" s="1132"/>
      <c r="AD37" s="1132"/>
      <c r="AE37" s="1133"/>
      <c r="AF37" s="1107"/>
      <c r="AG37" s="1108"/>
      <c r="AH37" s="1108"/>
      <c r="AI37" s="1108"/>
      <c r="AJ37" s="1109"/>
      <c r="AK37" s="1073"/>
      <c r="AL37" s="1064"/>
      <c r="AM37" s="1064"/>
      <c r="AN37" s="1064"/>
      <c r="AO37" s="1064"/>
      <c r="AP37" s="1064"/>
      <c r="AQ37" s="1064"/>
      <c r="AR37" s="1064"/>
      <c r="AS37" s="1064"/>
      <c r="AT37" s="1064"/>
      <c r="AU37" s="1064"/>
      <c r="AV37" s="1064"/>
      <c r="AW37" s="1064"/>
      <c r="AX37" s="1064"/>
      <c r="AY37" s="1064"/>
      <c r="AZ37" s="1130"/>
      <c r="BA37" s="1130"/>
      <c r="BB37" s="1130"/>
      <c r="BC37" s="1130"/>
      <c r="BD37" s="1130"/>
      <c r="BE37" s="1120"/>
      <c r="BF37" s="1120"/>
      <c r="BG37" s="1120"/>
      <c r="BH37" s="1120"/>
      <c r="BI37" s="1121"/>
      <c r="BJ37" s="253"/>
      <c r="BK37" s="253"/>
      <c r="BL37" s="253"/>
      <c r="BM37" s="253"/>
      <c r="BN37" s="253"/>
      <c r="BO37" s="266"/>
      <c r="BP37" s="266"/>
      <c r="BQ37" s="263">
        <v>
31</v>
      </c>
      <c r="BR37" s="264"/>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7"/>
    </row>
    <row r="38" spans="1:131" s="248" customFormat="1" ht="26.25" customHeight="1" x14ac:dyDescent="0.15">
      <c r="A38" s="267">
        <v>
11</v>
      </c>
      <c r="B38" s="1125"/>
      <c r="C38" s="1126"/>
      <c r="D38" s="1126"/>
      <c r="E38" s="1126"/>
      <c r="F38" s="1126"/>
      <c r="G38" s="1126"/>
      <c r="H38" s="1126"/>
      <c r="I38" s="1126"/>
      <c r="J38" s="1126"/>
      <c r="K38" s="1126"/>
      <c r="L38" s="1126"/>
      <c r="M38" s="1126"/>
      <c r="N38" s="1126"/>
      <c r="O38" s="1126"/>
      <c r="P38" s="1127"/>
      <c r="Q38" s="1131"/>
      <c r="R38" s="1132"/>
      <c r="S38" s="1132"/>
      <c r="T38" s="1132"/>
      <c r="U38" s="1132"/>
      <c r="V38" s="1132"/>
      <c r="W38" s="1132"/>
      <c r="X38" s="1132"/>
      <c r="Y38" s="1132"/>
      <c r="Z38" s="1132"/>
      <c r="AA38" s="1132"/>
      <c r="AB38" s="1132"/>
      <c r="AC38" s="1132"/>
      <c r="AD38" s="1132"/>
      <c r="AE38" s="1133"/>
      <c r="AF38" s="1107"/>
      <c r="AG38" s="1108"/>
      <c r="AH38" s="1108"/>
      <c r="AI38" s="1108"/>
      <c r="AJ38" s="1109"/>
      <c r="AK38" s="1073"/>
      <c r="AL38" s="1064"/>
      <c r="AM38" s="1064"/>
      <c r="AN38" s="1064"/>
      <c r="AO38" s="1064"/>
      <c r="AP38" s="1064"/>
      <c r="AQ38" s="1064"/>
      <c r="AR38" s="1064"/>
      <c r="AS38" s="1064"/>
      <c r="AT38" s="1064"/>
      <c r="AU38" s="1064"/>
      <c r="AV38" s="1064"/>
      <c r="AW38" s="1064"/>
      <c r="AX38" s="1064"/>
      <c r="AY38" s="1064"/>
      <c r="AZ38" s="1130"/>
      <c r="BA38" s="1130"/>
      <c r="BB38" s="1130"/>
      <c r="BC38" s="1130"/>
      <c r="BD38" s="1130"/>
      <c r="BE38" s="1120"/>
      <c r="BF38" s="1120"/>
      <c r="BG38" s="1120"/>
      <c r="BH38" s="1120"/>
      <c r="BI38" s="1121"/>
      <c r="BJ38" s="253"/>
      <c r="BK38" s="253"/>
      <c r="BL38" s="253"/>
      <c r="BM38" s="253"/>
      <c r="BN38" s="253"/>
      <c r="BO38" s="266"/>
      <c r="BP38" s="266"/>
      <c r="BQ38" s="263">
        <v>
32</v>
      </c>
      <c r="BR38" s="264"/>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7"/>
    </row>
    <row r="39" spans="1:131" s="248" customFormat="1" ht="26.25" customHeight="1" x14ac:dyDescent="0.15">
      <c r="A39" s="267">
        <v>
12</v>
      </c>
      <c r="B39" s="1125"/>
      <c r="C39" s="1126"/>
      <c r="D39" s="1126"/>
      <c r="E39" s="1126"/>
      <c r="F39" s="1126"/>
      <c r="G39" s="1126"/>
      <c r="H39" s="1126"/>
      <c r="I39" s="1126"/>
      <c r="J39" s="1126"/>
      <c r="K39" s="1126"/>
      <c r="L39" s="1126"/>
      <c r="M39" s="1126"/>
      <c r="N39" s="1126"/>
      <c r="O39" s="1126"/>
      <c r="P39" s="1127"/>
      <c r="Q39" s="1131"/>
      <c r="R39" s="1132"/>
      <c r="S39" s="1132"/>
      <c r="T39" s="1132"/>
      <c r="U39" s="1132"/>
      <c r="V39" s="1132"/>
      <c r="W39" s="1132"/>
      <c r="X39" s="1132"/>
      <c r="Y39" s="1132"/>
      <c r="Z39" s="1132"/>
      <c r="AA39" s="1132"/>
      <c r="AB39" s="1132"/>
      <c r="AC39" s="1132"/>
      <c r="AD39" s="1132"/>
      <c r="AE39" s="1133"/>
      <c r="AF39" s="1107"/>
      <c r="AG39" s="1108"/>
      <c r="AH39" s="1108"/>
      <c r="AI39" s="1108"/>
      <c r="AJ39" s="1109"/>
      <c r="AK39" s="1073"/>
      <c r="AL39" s="1064"/>
      <c r="AM39" s="1064"/>
      <c r="AN39" s="1064"/>
      <c r="AO39" s="1064"/>
      <c r="AP39" s="1064"/>
      <c r="AQ39" s="1064"/>
      <c r="AR39" s="1064"/>
      <c r="AS39" s="1064"/>
      <c r="AT39" s="1064"/>
      <c r="AU39" s="1064"/>
      <c r="AV39" s="1064"/>
      <c r="AW39" s="1064"/>
      <c r="AX39" s="1064"/>
      <c r="AY39" s="1064"/>
      <c r="AZ39" s="1130"/>
      <c r="BA39" s="1130"/>
      <c r="BB39" s="1130"/>
      <c r="BC39" s="1130"/>
      <c r="BD39" s="1130"/>
      <c r="BE39" s="1120"/>
      <c r="BF39" s="1120"/>
      <c r="BG39" s="1120"/>
      <c r="BH39" s="1120"/>
      <c r="BI39" s="1121"/>
      <c r="BJ39" s="253"/>
      <c r="BK39" s="253"/>
      <c r="BL39" s="253"/>
      <c r="BM39" s="253"/>
      <c r="BN39" s="253"/>
      <c r="BO39" s="266"/>
      <c r="BP39" s="266"/>
      <c r="BQ39" s="263">
        <v>
33</v>
      </c>
      <c r="BR39" s="264"/>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7"/>
    </row>
    <row r="40" spans="1:131" s="248" customFormat="1" ht="26.25" customHeight="1" x14ac:dyDescent="0.15">
      <c r="A40" s="262">
        <v>
13</v>
      </c>
      <c r="B40" s="1125"/>
      <c r="C40" s="1126"/>
      <c r="D40" s="1126"/>
      <c r="E40" s="1126"/>
      <c r="F40" s="1126"/>
      <c r="G40" s="1126"/>
      <c r="H40" s="1126"/>
      <c r="I40" s="1126"/>
      <c r="J40" s="1126"/>
      <c r="K40" s="1126"/>
      <c r="L40" s="1126"/>
      <c r="M40" s="1126"/>
      <c r="N40" s="1126"/>
      <c r="O40" s="1126"/>
      <c r="P40" s="1127"/>
      <c r="Q40" s="1131"/>
      <c r="R40" s="1132"/>
      <c r="S40" s="1132"/>
      <c r="T40" s="1132"/>
      <c r="U40" s="1132"/>
      <c r="V40" s="1132"/>
      <c r="W40" s="1132"/>
      <c r="X40" s="1132"/>
      <c r="Y40" s="1132"/>
      <c r="Z40" s="1132"/>
      <c r="AA40" s="1132"/>
      <c r="AB40" s="1132"/>
      <c r="AC40" s="1132"/>
      <c r="AD40" s="1132"/>
      <c r="AE40" s="1133"/>
      <c r="AF40" s="1107"/>
      <c r="AG40" s="1108"/>
      <c r="AH40" s="1108"/>
      <c r="AI40" s="1108"/>
      <c r="AJ40" s="1109"/>
      <c r="AK40" s="1073"/>
      <c r="AL40" s="1064"/>
      <c r="AM40" s="1064"/>
      <c r="AN40" s="1064"/>
      <c r="AO40" s="1064"/>
      <c r="AP40" s="1064"/>
      <c r="AQ40" s="1064"/>
      <c r="AR40" s="1064"/>
      <c r="AS40" s="1064"/>
      <c r="AT40" s="1064"/>
      <c r="AU40" s="1064"/>
      <c r="AV40" s="1064"/>
      <c r="AW40" s="1064"/>
      <c r="AX40" s="1064"/>
      <c r="AY40" s="1064"/>
      <c r="AZ40" s="1130"/>
      <c r="BA40" s="1130"/>
      <c r="BB40" s="1130"/>
      <c r="BC40" s="1130"/>
      <c r="BD40" s="1130"/>
      <c r="BE40" s="1120"/>
      <c r="BF40" s="1120"/>
      <c r="BG40" s="1120"/>
      <c r="BH40" s="1120"/>
      <c r="BI40" s="1121"/>
      <c r="BJ40" s="253"/>
      <c r="BK40" s="253"/>
      <c r="BL40" s="253"/>
      <c r="BM40" s="253"/>
      <c r="BN40" s="253"/>
      <c r="BO40" s="266"/>
      <c r="BP40" s="266"/>
      <c r="BQ40" s="263">
        <v>
34</v>
      </c>
      <c r="BR40" s="264"/>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7"/>
    </row>
    <row r="41" spans="1:131" s="248" customFormat="1" ht="26.25" customHeight="1" x14ac:dyDescent="0.15">
      <c r="A41" s="262">
        <v>
14</v>
      </c>
      <c r="B41" s="1125"/>
      <c r="C41" s="1126"/>
      <c r="D41" s="1126"/>
      <c r="E41" s="1126"/>
      <c r="F41" s="1126"/>
      <c r="G41" s="1126"/>
      <c r="H41" s="1126"/>
      <c r="I41" s="1126"/>
      <c r="J41" s="1126"/>
      <c r="K41" s="1126"/>
      <c r="L41" s="1126"/>
      <c r="M41" s="1126"/>
      <c r="N41" s="1126"/>
      <c r="O41" s="1126"/>
      <c r="P41" s="1127"/>
      <c r="Q41" s="1131"/>
      <c r="R41" s="1132"/>
      <c r="S41" s="1132"/>
      <c r="T41" s="1132"/>
      <c r="U41" s="1132"/>
      <c r="V41" s="1132"/>
      <c r="W41" s="1132"/>
      <c r="X41" s="1132"/>
      <c r="Y41" s="1132"/>
      <c r="Z41" s="1132"/>
      <c r="AA41" s="1132"/>
      <c r="AB41" s="1132"/>
      <c r="AC41" s="1132"/>
      <c r="AD41" s="1132"/>
      <c r="AE41" s="1133"/>
      <c r="AF41" s="1107"/>
      <c r="AG41" s="1108"/>
      <c r="AH41" s="1108"/>
      <c r="AI41" s="1108"/>
      <c r="AJ41" s="1109"/>
      <c r="AK41" s="1073"/>
      <c r="AL41" s="1064"/>
      <c r="AM41" s="1064"/>
      <c r="AN41" s="1064"/>
      <c r="AO41" s="1064"/>
      <c r="AP41" s="1064"/>
      <c r="AQ41" s="1064"/>
      <c r="AR41" s="1064"/>
      <c r="AS41" s="1064"/>
      <c r="AT41" s="1064"/>
      <c r="AU41" s="1064"/>
      <c r="AV41" s="1064"/>
      <c r="AW41" s="1064"/>
      <c r="AX41" s="1064"/>
      <c r="AY41" s="1064"/>
      <c r="AZ41" s="1130"/>
      <c r="BA41" s="1130"/>
      <c r="BB41" s="1130"/>
      <c r="BC41" s="1130"/>
      <c r="BD41" s="1130"/>
      <c r="BE41" s="1120"/>
      <c r="BF41" s="1120"/>
      <c r="BG41" s="1120"/>
      <c r="BH41" s="1120"/>
      <c r="BI41" s="1121"/>
      <c r="BJ41" s="253"/>
      <c r="BK41" s="253"/>
      <c r="BL41" s="253"/>
      <c r="BM41" s="253"/>
      <c r="BN41" s="253"/>
      <c r="BO41" s="266"/>
      <c r="BP41" s="266"/>
      <c r="BQ41" s="263">
        <v>
35</v>
      </c>
      <c r="BR41" s="264"/>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7"/>
    </row>
    <row r="42" spans="1:131" s="248" customFormat="1" ht="26.25" customHeight="1" x14ac:dyDescent="0.15">
      <c r="A42" s="262">
        <v>
15</v>
      </c>
      <c r="B42" s="1125"/>
      <c r="C42" s="1126"/>
      <c r="D42" s="1126"/>
      <c r="E42" s="1126"/>
      <c r="F42" s="1126"/>
      <c r="G42" s="1126"/>
      <c r="H42" s="1126"/>
      <c r="I42" s="1126"/>
      <c r="J42" s="1126"/>
      <c r="K42" s="1126"/>
      <c r="L42" s="1126"/>
      <c r="M42" s="1126"/>
      <c r="N42" s="1126"/>
      <c r="O42" s="1126"/>
      <c r="P42" s="1127"/>
      <c r="Q42" s="1131"/>
      <c r="R42" s="1132"/>
      <c r="S42" s="1132"/>
      <c r="T42" s="1132"/>
      <c r="U42" s="1132"/>
      <c r="V42" s="1132"/>
      <c r="W42" s="1132"/>
      <c r="X42" s="1132"/>
      <c r="Y42" s="1132"/>
      <c r="Z42" s="1132"/>
      <c r="AA42" s="1132"/>
      <c r="AB42" s="1132"/>
      <c r="AC42" s="1132"/>
      <c r="AD42" s="1132"/>
      <c r="AE42" s="1133"/>
      <c r="AF42" s="1107"/>
      <c r="AG42" s="1108"/>
      <c r="AH42" s="1108"/>
      <c r="AI42" s="1108"/>
      <c r="AJ42" s="1109"/>
      <c r="AK42" s="1073"/>
      <c r="AL42" s="1064"/>
      <c r="AM42" s="1064"/>
      <c r="AN42" s="1064"/>
      <c r="AO42" s="1064"/>
      <c r="AP42" s="1064"/>
      <c r="AQ42" s="1064"/>
      <c r="AR42" s="1064"/>
      <c r="AS42" s="1064"/>
      <c r="AT42" s="1064"/>
      <c r="AU42" s="1064"/>
      <c r="AV42" s="1064"/>
      <c r="AW42" s="1064"/>
      <c r="AX42" s="1064"/>
      <c r="AY42" s="1064"/>
      <c r="AZ42" s="1130"/>
      <c r="BA42" s="1130"/>
      <c r="BB42" s="1130"/>
      <c r="BC42" s="1130"/>
      <c r="BD42" s="1130"/>
      <c r="BE42" s="1120"/>
      <c r="BF42" s="1120"/>
      <c r="BG42" s="1120"/>
      <c r="BH42" s="1120"/>
      <c r="BI42" s="1121"/>
      <c r="BJ42" s="253"/>
      <c r="BK42" s="253"/>
      <c r="BL42" s="253"/>
      <c r="BM42" s="253"/>
      <c r="BN42" s="253"/>
      <c r="BO42" s="266"/>
      <c r="BP42" s="266"/>
      <c r="BQ42" s="263">
        <v>
36</v>
      </c>
      <c r="BR42" s="264"/>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7"/>
    </row>
    <row r="43" spans="1:131" s="248" customFormat="1" ht="26.25" customHeight="1" x14ac:dyDescent="0.15">
      <c r="A43" s="262">
        <v>
16</v>
      </c>
      <c r="B43" s="1125"/>
      <c r="C43" s="1126"/>
      <c r="D43" s="1126"/>
      <c r="E43" s="1126"/>
      <c r="F43" s="1126"/>
      <c r="G43" s="1126"/>
      <c r="H43" s="1126"/>
      <c r="I43" s="1126"/>
      <c r="J43" s="1126"/>
      <c r="K43" s="1126"/>
      <c r="L43" s="1126"/>
      <c r="M43" s="1126"/>
      <c r="N43" s="1126"/>
      <c r="O43" s="1126"/>
      <c r="P43" s="1127"/>
      <c r="Q43" s="1131"/>
      <c r="R43" s="1132"/>
      <c r="S43" s="1132"/>
      <c r="T43" s="1132"/>
      <c r="U43" s="1132"/>
      <c r="V43" s="1132"/>
      <c r="W43" s="1132"/>
      <c r="X43" s="1132"/>
      <c r="Y43" s="1132"/>
      <c r="Z43" s="1132"/>
      <c r="AA43" s="1132"/>
      <c r="AB43" s="1132"/>
      <c r="AC43" s="1132"/>
      <c r="AD43" s="1132"/>
      <c r="AE43" s="1133"/>
      <c r="AF43" s="1107"/>
      <c r="AG43" s="1108"/>
      <c r="AH43" s="1108"/>
      <c r="AI43" s="1108"/>
      <c r="AJ43" s="1109"/>
      <c r="AK43" s="1073"/>
      <c r="AL43" s="1064"/>
      <c r="AM43" s="1064"/>
      <c r="AN43" s="1064"/>
      <c r="AO43" s="1064"/>
      <c r="AP43" s="1064"/>
      <c r="AQ43" s="1064"/>
      <c r="AR43" s="1064"/>
      <c r="AS43" s="1064"/>
      <c r="AT43" s="1064"/>
      <c r="AU43" s="1064"/>
      <c r="AV43" s="1064"/>
      <c r="AW43" s="1064"/>
      <c r="AX43" s="1064"/>
      <c r="AY43" s="1064"/>
      <c r="AZ43" s="1130"/>
      <c r="BA43" s="1130"/>
      <c r="BB43" s="1130"/>
      <c r="BC43" s="1130"/>
      <c r="BD43" s="1130"/>
      <c r="BE43" s="1120"/>
      <c r="BF43" s="1120"/>
      <c r="BG43" s="1120"/>
      <c r="BH43" s="1120"/>
      <c r="BI43" s="1121"/>
      <c r="BJ43" s="253"/>
      <c r="BK43" s="253"/>
      <c r="BL43" s="253"/>
      <c r="BM43" s="253"/>
      <c r="BN43" s="253"/>
      <c r="BO43" s="266"/>
      <c r="BP43" s="266"/>
      <c r="BQ43" s="263">
        <v>
37</v>
      </c>
      <c r="BR43" s="264"/>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7"/>
    </row>
    <row r="44" spans="1:131" s="248" customFormat="1" ht="26.25" customHeight="1" x14ac:dyDescent="0.15">
      <c r="A44" s="262">
        <v>
17</v>
      </c>
      <c r="B44" s="1125"/>
      <c r="C44" s="1126"/>
      <c r="D44" s="1126"/>
      <c r="E44" s="1126"/>
      <c r="F44" s="1126"/>
      <c r="G44" s="1126"/>
      <c r="H44" s="1126"/>
      <c r="I44" s="1126"/>
      <c r="J44" s="1126"/>
      <c r="K44" s="1126"/>
      <c r="L44" s="1126"/>
      <c r="M44" s="1126"/>
      <c r="N44" s="1126"/>
      <c r="O44" s="1126"/>
      <c r="P44" s="1127"/>
      <c r="Q44" s="1131"/>
      <c r="R44" s="1132"/>
      <c r="S44" s="1132"/>
      <c r="T44" s="1132"/>
      <c r="U44" s="1132"/>
      <c r="V44" s="1132"/>
      <c r="W44" s="1132"/>
      <c r="X44" s="1132"/>
      <c r="Y44" s="1132"/>
      <c r="Z44" s="1132"/>
      <c r="AA44" s="1132"/>
      <c r="AB44" s="1132"/>
      <c r="AC44" s="1132"/>
      <c r="AD44" s="1132"/>
      <c r="AE44" s="1133"/>
      <c r="AF44" s="1107"/>
      <c r="AG44" s="1108"/>
      <c r="AH44" s="1108"/>
      <c r="AI44" s="1108"/>
      <c r="AJ44" s="1109"/>
      <c r="AK44" s="1073"/>
      <c r="AL44" s="1064"/>
      <c r="AM44" s="1064"/>
      <c r="AN44" s="1064"/>
      <c r="AO44" s="1064"/>
      <c r="AP44" s="1064"/>
      <c r="AQ44" s="1064"/>
      <c r="AR44" s="1064"/>
      <c r="AS44" s="1064"/>
      <c r="AT44" s="1064"/>
      <c r="AU44" s="1064"/>
      <c r="AV44" s="1064"/>
      <c r="AW44" s="1064"/>
      <c r="AX44" s="1064"/>
      <c r="AY44" s="1064"/>
      <c r="AZ44" s="1130"/>
      <c r="BA44" s="1130"/>
      <c r="BB44" s="1130"/>
      <c r="BC44" s="1130"/>
      <c r="BD44" s="1130"/>
      <c r="BE44" s="1120"/>
      <c r="BF44" s="1120"/>
      <c r="BG44" s="1120"/>
      <c r="BH44" s="1120"/>
      <c r="BI44" s="1121"/>
      <c r="BJ44" s="253"/>
      <c r="BK44" s="253"/>
      <c r="BL44" s="253"/>
      <c r="BM44" s="253"/>
      <c r="BN44" s="253"/>
      <c r="BO44" s="266"/>
      <c r="BP44" s="266"/>
      <c r="BQ44" s="263">
        <v>
38</v>
      </c>
      <c r="BR44" s="264"/>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7"/>
    </row>
    <row r="45" spans="1:131" s="248" customFormat="1" ht="26.25" customHeight="1" x14ac:dyDescent="0.15">
      <c r="A45" s="262">
        <v>
18</v>
      </c>
      <c r="B45" s="1125"/>
      <c r="C45" s="1126"/>
      <c r="D45" s="1126"/>
      <c r="E45" s="1126"/>
      <c r="F45" s="1126"/>
      <c r="G45" s="1126"/>
      <c r="H45" s="1126"/>
      <c r="I45" s="1126"/>
      <c r="J45" s="1126"/>
      <c r="K45" s="1126"/>
      <c r="L45" s="1126"/>
      <c r="M45" s="1126"/>
      <c r="N45" s="1126"/>
      <c r="O45" s="1126"/>
      <c r="P45" s="1127"/>
      <c r="Q45" s="1131"/>
      <c r="R45" s="1132"/>
      <c r="S45" s="1132"/>
      <c r="T45" s="1132"/>
      <c r="U45" s="1132"/>
      <c r="V45" s="1132"/>
      <c r="W45" s="1132"/>
      <c r="X45" s="1132"/>
      <c r="Y45" s="1132"/>
      <c r="Z45" s="1132"/>
      <c r="AA45" s="1132"/>
      <c r="AB45" s="1132"/>
      <c r="AC45" s="1132"/>
      <c r="AD45" s="1132"/>
      <c r="AE45" s="1133"/>
      <c r="AF45" s="1107"/>
      <c r="AG45" s="1108"/>
      <c r="AH45" s="1108"/>
      <c r="AI45" s="1108"/>
      <c r="AJ45" s="1109"/>
      <c r="AK45" s="1073"/>
      <c r="AL45" s="1064"/>
      <c r="AM45" s="1064"/>
      <c r="AN45" s="1064"/>
      <c r="AO45" s="1064"/>
      <c r="AP45" s="1064"/>
      <c r="AQ45" s="1064"/>
      <c r="AR45" s="1064"/>
      <c r="AS45" s="1064"/>
      <c r="AT45" s="1064"/>
      <c r="AU45" s="1064"/>
      <c r="AV45" s="1064"/>
      <c r="AW45" s="1064"/>
      <c r="AX45" s="1064"/>
      <c r="AY45" s="1064"/>
      <c r="AZ45" s="1130"/>
      <c r="BA45" s="1130"/>
      <c r="BB45" s="1130"/>
      <c r="BC45" s="1130"/>
      <c r="BD45" s="1130"/>
      <c r="BE45" s="1120"/>
      <c r="BF45" s="1120"/>
      <c r="BG45" s="1120"/>
      <c r="BH45" s="1120"/>
      <c r="BI45" s="1121"/>
      <c r="BJ45" s="253"/>
      <c r="BK45" s="253"/>
      <c r="BL45" s="253"/>
      <c r="BM45" s="253"/>
      <c r="BN45" s="253"/>
      <c r="BO45" s="266"/>
      <c r="BP45" s="266"/>
      <c r="BQ45" s="263">
        <v>
39</v>
      </c>
      <c r="BR45" s="264"/>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7"/>
    </row>
    <row r="46" spans="1:131" s="248" customFormat="1" ht="26.25" customHeight="1" x14ac:dyDescent="0.15">
      <c r="A46" s="262">
        <v>
19</v>
      </c>
      <c r="B46" s="1125"/>
      <c r="C46" s="1126"/>
      <c r="D46" s="1126"/>
      <c r="E46" s="1126"/>
      <c r="F46" s="1126"/>
      <c r="G46" s="1126"/>
      <c r="H46" s="1126"/>
      <c r="I46" s="1126"/>
      <c r="J46" s="1126"/>
      <c r="K46" s="1126"/>
      <c r="L46" s="1126"/>
      <c r="M46" s="1126"/>
      <c r="N46" s="1126"/>
      <c r="O46" s="1126"/>
      <c r="P46" s="1127"/>
      <c r="Q46" s="1131"/>
      <c r="R46" s="1132"/>
      <c r="S46" s="1132"/>
      <c r="T46" s="1132"/>
      <c r="U46" s="1132"/>
      <c r="V46" s="1132"/>
      <c r="W46" s="1132"/>
      <c r="X46" s="1132"/>
      <c r="Y46" s="1132"/>
      <c r="Z46" s="1132"/>
      <c r="AA46" s="1132"/>
      <c r="AB46" s="1132"/>
      <c r="AC46" s="1132"/>
      <c r="AD46" s="1132"/>
      <c r="AE46" s="1133"/>
      <c r="AF46" s="1107"/>
      <c r="AG46" s="1108"/>
      <c r="AH46" s="1108"/>
      <c r="AI46" s="1108"/>
      <c r="AJ46" s="1109"/>
      <c r="AK46" s="1073"/>
      <c r="AL46" s="1064"/>
      <c r="AM46" s="1064"/>
      <c r="AN46" s="1064"/>
      <c r="AO46" s="1064"/>
      <c r="AP46" s="1064"/>
      <c r="AQ46" s="1064"/>
      <c r="AR46" s="1064"/>
      <c r="AS46" s="1064"/>
      <c r="AT46" s="1064"/>
      <c r="AU46" s="1064"/>
      <c r="AV46" s="1064"/>
      <c r="AW46" s="1064"/>
      <c r="AX46" s="1064"/>
      <c r="AY46" s="1064"/>
      <c r="AZ46" s="1130"/>
      <c r="BA46" s="1130"/>
      <c r="BB46" s="1130"/>
      <c r="BC46" s="1130"/>
      <c r="BD46" s="1130"/>
      <c r="BE46" s="1120"/>
      <c r="BF46" s="1120"/>
      <c r="BG46" s="1120"/>
      <c r="BH46" s="1120"/>
      <c r="BI46" s="1121"/>
      <c r="BJ46" s="253"/>
      <c r="BK46" s="253"/>
      <c r="BL46" s="253"/>
      <c r="BM46" s="253"/>
      <c r="BN46" s="253"/>
      <c r="BO46" s="266"/>
      <c r="BP46" s="266"/>
      <c r="BQ46" s="263">
        <v>
40</v>
      </c>
      <c r="BR46" s="264"/>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7"/>
    </row>
    <row r="47" spans="1:131" s="248" customFormat="1" ht="26.25" customHeight="1" x14ac:dyDescent="0.15">
      <c r="A47" s="262">
        <v>
20</v>
      </c>
      <c r="B47" s="1125"/>
      <c r="C47" s="1126"/>
      <c r="D47" s="1126"/>
      <c r="E47" s="1126"/>
      <c r="F47" s="1126"/>
      <c r="G47" s="1126"/>
      <c r="H47" s="1126"/>
      <c r="I47" s="1126"/>
      <c r="J47" s="1126"/>
      <c r="K47" s="1126"/>
      <c r="L47" s="1126"/>
      <c r="M47" s="1126"/>
      <c r="N47" s="1126"/>
      <c r="O47" s="1126"/>
      <c r="P47" s="1127"/>
      <c r="Q47" s="1131"/>
      <c r="R47" s="1132"/>
      <c r="S47" s="1132"/>
      <c r="T47" s="1132"/>
      <c r="U47" s="1132"/>
      <c r="V47" s="1132"/>
      <c r="W47" s="1132"/>
      <c r="X47" s="1132"/>
      <c r="Y47" s="1132"/>
      <c r="Z47" s="1132"/>
      <c r="AA47" s="1132"/>
      <c r="AB47" s="1132"/>
      <c r="AC47" s="1132"/>
      <c r="AD47" s="1132"/>
      <c r="AE47" s="1133"/>
      <c r="AF47" s="1107"/>
      <c r="AG47" s="1108"/>
      <c r="AH47" s="1108"/>
      <c r="AI47" s="1108"/>
      <c r="AJ47" s="1109"/>
      <c r="AK47" s="1073"/>
      <c r="AL47" s="1064"/>
      <c r="AM47" s="1064"/>
      <c r="AN47" s="1064"/>
      <c r="AO47" s="1064"/>
      <c r="AP47" s="1064"/>
      <c r="AQ47" s="1064"/>
      <c r="AR47" s="1064"/>
      <c r="AS47" s="1064"/>
      <c r="AT47" s="1064"/>
      <c r="AU47" s="1064"/>
      <c r="AV47" s="1064"/>
      <c r="AW47" s="1064"/>
      <c r="AX47" s="1064"/>
      <c r="AY47" s="1064"/>
      <c r="AZ47" s="1130"/>
      <c r="BA47" s="1130"/>
      <c r="BB47" s="1130"/>
      <c r="BC47" s="1130"/>
      <c r="BD47" s="1130"/>
      <c r="BE47" s="1120"/>
      <c r="BF47" s="1120"/>
      <c r="BG47" s="1120"/>
      <c r="BH47" s="1120"/>
      <c r="BI47" s="1121"/>
      <c r="BJ47" s="253"/>
      <c r="BK47" s="253"/>
      <c r="BL47" s="253"/>
      <c r="BM47" s="253"/>
      <c r="BN47" s="253"/>
      <c r="BO47" s="266"/>
      <c r="BP47" s="266"/>
      <c r="BQ47" s="263">
        <v>
41</v>
      </c>
      <c r="BR47" s="264"/>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7"/>
    </row>
    <row r="48" spans="1:131" s="248" customFormat="1" ht="26.25" customHeight="1" x14ac:dyDescent="0.15">
      <c r="A48" s="262">
        <v>
21</v>
      </c>
      <c r="B48" s="1125"/>
      <c r="C48" s="1126"/>
      <c r="D48" s="1126"/>
      <c r="E48" s="1126"/>
      <c r="F48" s="1126"/>
      <c r="G48" s="1126"/>
      <c r="H48" s="1126"/>
      <c r="I48" s="1126"/>
      <c r="J48" s="1126"/>
      <c r="K48" s="1126"/>
      <c r="L48" s="1126"/>
      <c r="M48" s="1126"/>
      <c r="N48" s="1126"/>
      <c r="O48" s="1126"/>
      <c r="P48" s="1127"/>
      <c r="Q48" s="1131"/>
      <c r="R48" s="1132"/>
      <c r="S48" s="1132"/>
      <c r="T48" s="1132"/>
      <c r="U48" s="1132"/>
      <c r="V48" s="1132"/>
      <c r="W48" s="1132"/>
      <c r="X48" s="1132"/>
      <c r="Y48" s="1132"/>
      <c r="Z48" s="1132"/>
      <c r="AA48" s="1132"/>
      <c r="AB48" s="1132"/>
      <c r="AC48" s="1132"/>
      <c r="AD48" s="1132"/>
      <c r="AE48" s="1133"/>
      <c r="AF48" s="1107"/>
      <c r="AG48" s="1108"/>
      <c r="AH48" s="1108"/>
      <c r="AI48" s="1108"/>
      <c r="AJ48" s="1109"/>
      <c r="AK48" s="1073"/>
      <c r="AL48" s="1064"/>
      <c r="AM48" s="1064"/>
      <c r="AN48" s="1064"/>
      <c r="AO48" s="1064"/>
      <c r="AP48" s="1064"/>
      <c r="AQ48" s="1064"/>
      <c r="AR48" s="1064"/>
      <c r="AS48" s="1064"/>
      <c r="AT48" s="1064"/>
      <c r="AU48" s="1064"/>
      <c r="AV48" s="1064"/>
      <c r="AW48" s="1064"/>
      <c r="AX48" s="1064"/>
      <c r="AY48" s="1064"/>
      <c r="AZ48" s="1130"/>
      <c r="BA48" s="1130"/>
      <c r="BB48" s="1130"/>
      <c r="BC48" s="1130"/>
      <c r="BD48" s="1130"/>
      <c r="BE48" s="1120"/>
      <c r="BF48" s="1120"/>
      <c r="BG48" s="1120"/>
      <c r="BH48" s="1120"/>
      <c r="BI48" s="1121"/>
      <c r="BJ48" s="253"/>
      <c r="BK48" s="253"/>
      <c r="BL48" s="253"/>
      <c r="BM48" s="253"/>
      <c r="BN48" s="253"/>
      <c r="BO48" s="266"/>
      <c r="BP48" s="266"/>
      <c r="BQ48" s="263">
        <v>
42</v>
      </c>
      <c r="BR48" s="264"/>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7"/>
    </row>
    <row r="49" spans="1:131" s="248" customFormat="1" ht="26.25" customHeight="1" x14ac:dyDescent="0.15">
      <c r="A49" s="262">
        <v>
22</v>
      </c>
      <c r="B49" s="1125"/>
      <c r="C49" s="1126"/>
      <c r="D49" s="1126"/>
      <c r="E49" s="1126"/>
      <c r="F49" s="1126"/>
      <c r="G49" s="1126"/>
      <c r="H49" s="1126"/>
      <c r="I49" s="1126"/>
      <c r="J49" s="1126"/>
      <c r="K49" s="1126"/>
      <c r="L49" s="1126"/>
      <c r="M49" s="1126"/>
      <c r="N49" s="1126"/>
      <c r="O49" s="1126"/>
      <c r="P49" s="1127"/>
      <c r="Q49" s="1131"/>
      <c r="R49" s="1132"/>
      <c r="S49" s="1132"/>
      <c r="T49" s="1132"/>
      <c r="U49" s="1132"/>
      <c r="V49" s="1132"/>
      <c r="W49" s="1132"/>
      <c r="X49" s="1132"/>
      <c r="Y49" s="1132"/>
      <c r="Z49" s="1132"/>
      <c r="AA49" s="1132"/>
      <c r="AB49" s="1132"/>
      <c r="AC49" s="1132"/>
      <c r="AD49" s="1132"/>
      <c r="AE49" s="1133"/>
      <c r="AF49" s="1107"/>
      <c r="AG49" s="1108"/>
      <c r="AH49" s="1108"/>
      <c r="AI49" s="1108"/>
      <c r="AJ49" s="1109"/>
      <c r="AK49" s="1073"/>
      <c r="AL49" s="1064"/>
      <c r="AM49" s="1064"/>
      <c r="AN49" s="1064"/>
      <c r="AO49" s="1064"/>
      <c r="AP49" s="1064"/>
      <c r="AQ49" s="1064"/>
      <c r="AR49" s="1064"/>
      <c r="AS49" s="1064"/>
      <c r="AT49" s="1064"/>
      <c r="AU49" s="1064"/>
      <c r="AV49" s="1064"/>
      <c r="AW49" s="1064"/>
      <c r="AX49" s="1064"/>
      <c r="AY49" s="1064"/>
      <c r="AZ49" s="1130"/>
      <c r="BA49" s="1130"/>
      <c r="BB49" s="1130"/>
      <c r="BC49" s="1130"/>
      <c r="BD49" s="1130"/>
      <c r="BE49" s="1120"/>
      <c r="BF49" s="1120"/>
      <c r="BG49" s="1120"/>
      <c r="BH49" s="1120"/>
      <c r="BI49" s="1121"/>
      <c r="BJ49" s="253"/>
      <c r="BK49" s="253"/>
      <c r="BL49" s="253"/>
      <c r="BM49" s="253"/>
      <c r="BN49" s="253"/>
      <c r="BO49" s="266"/>
      <c r="BP49" s="266"/>
      <c r="BQ49" s="263">
        <v>
43</v>
      </c>
      <c r="BR49" s="264"/>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7"/>
    </row>
    <row r="50" spans="1:131" s="248" customFormat="1" ht="26.25" customHeight="1" x14ac:dyDescent="0.15">
      <c r="A50" s="262">
        <v>
23</v>
      </c>
      <c r="B50" s="1125"/>
      <c r="C50" s="1126"/>
      <c r="D50" s="1126"/>
      <c r="E50" s="1126"/>
      <c r="F50" s="1126"/>
      <c r="G50" s="1126"/>
      <c r="H50" s="1126"/>
      <c r="I50" s="1126"/>
      <c r="J50" s="1126"/>
      <c r="K50" s="1126"/>
      <c r="L50" s="1126"/>
      <c r="M50" s="1126"/>
      <c r="N50" s="1126"/>
      <c r="O50" s="1126"/>
      <c r="P50" s="1127"/>
      <c r="Q50" s="1128"/>
      <c r="R50" s="1111"/>
      <c r="S50" s="1111"/>
      <c r="T50" s="1111"/>
      <c r="U50" s="1111"/>
      <c r="V50" s="1111"/>
      <c r="W50" s="1111"/>
      <c r="X50" s="1111"/>
      <c r="Y50" s="1111"/>
      <c r="Z50" s="1111"/>
      <c r="AA50" s="1111"/>
      <c r="AB50" s="1111"/>
      <c r="AC50" s="1111"/>
      <c r="AD50" s="1111"/>
      <c r="AE50" s="1129"/>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0"/>
      <c r="BF50" s="1120"/>
      <c r="BG50" s="1120"/>
      <c r="BH50" s="1120"/>
      <c r="BI50" s="1121"/>
      <c r="BJ50" s="253"/>
      <c r="BK50" s="253"/>
      <c r="BL50" s="253"/>
      <c r="BM50" s="253"/>
      <c r="BN50" s="253"/>
      <c r="BO50" s="266"/>
      <c r="BP50" s="266"/>
      <c r="BQ50" s="263">
        <v>
44</v>
      </c>
      <c r="BR50" s="264"/>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7"/>
    </row>
    <row r="51" spans="1:131" s="248" customFormat="1" ht="26.25" customHeight="1" x14ac:dyDescent="0.15">
      <c r="A51" s="262">
        <v>
24</v>
      </c>
      <c r="B51" s="1125"/>
      <c r="C51" s="1126"/>
      <c r="D51" s="1126"/>
      <c r="E51" s="1126"/>
      <c r="F51" s="1126"/>
      <c r="G51" s="1126"/>
      <c r="H51" s="1126"/>
      <c r="I51" s="1126"/>
      <c r="J51" s="1126"/>
      <c r="K51" s="1126"/>
      <c r="L51" s="1126"/>
      <c r="M51" s="1126"/>
      <c r="N51" s="1126"/>
      <c r="O51" s="1126"/>
      <c r="P51" s="1127"/>
      <c r="Q51" s="1128"/>
      <c r="R51" s="1111"/>
      <c r="S51" s="1111"/>
      <c r="T51" s="1111"/>
      <c r="U51" s="1111"/>
      <c r="V51" s="1111"/>
      <c r="W51" s="1111"/>
      <c r="X51" s="1111"/>
      <c r="Y51" s="1111"/>
      <c r="Z51" s="1111"/>
      <c r="AA51" s="1111"/>
      <c r="AB51" s="1111"/>
      <c r="AC51" s="1111"/>
      <c r="AD51" s="1111"/>
      <c r="AE51" s="1129"/>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0"/>
      <c r="BF51" s="1120"/>
      <c r="BG51" s="1120"/>
      <c r="BH51" s="1120"/>
      <c r="BI51" s="1121"/>
      <c r="BJ51" s="253"/>
      <c r="BK51" s="253"/>
      <c r="BL51" s="253"/>
      <c r="BM51" s="253"/>
      <c r="BN51" s="253"/>
      <c r="BO51" s="266"/>
      <c r="BP51" s="266"/>
      <c r="BQ51" s="263">
        <v>
45</v>
      </c>
      <c r="BR51" s="264"/>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7"/>
    </row>
    <row r="52" spans="1:131" s="248" customFormat="1" ht="26.25" customHeight="1" x14ac:dyDescent="0.15">
      <c r="A52" s="262">
        <v>
25</v>
      </c>
      <c r="B52" s="1125"/>
      <c r="C52" s="1126"/>
      <c r="D52" s="1126"/>
      <c r="E52" s="1126"/>
      <c r="F52" s="1126"/>
      <c r="G52" s="1126"/>
      <c r="H52" s="1126"/>
      <c r="I52" s="1126"/>
      <c r="J52" s="1126"/>
      <c r="K52" s="1126"/>
      <c r="L52" s="1126"/>
      <c r="M52" s="1126"/>
      <c r="N52" s="1126"/>
      <c r="O52" s="1126"/>
      <c r="P52" s="1127"/>
      <c r="Q52" s="1128"/>
      <c r="R52" s="1111"/>
      <c r="S52" s="1111"/>
      <c r="T52" s="1111"/>
      <c r="U52" s="1111"/>
      <c r="V52" s="1111"/>
      <c r="W52" s="1111"/>
      <c r="X52" s="1111"/>
      <c r="Y52" s="1111"/>
      <c r="Z52" s="1111"/>
      <c r="AA52" s="1111"/>
      <c r="AB52" s="1111"/>
      <c r="AC52" s="1111"/>
      <c r="AD52" s="1111"/>
      <c r="AE52" s="1129"/>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0"/>
      <c r="BF52" s="1120"/>
      <c r="BG52" s="1120"/>
      <c r="BH52" s="1120"/>
      <c r="BI52" s="1121"/>
      <c r="BJ52" s="253"/>
      <c r="BK52" s="253"/>
      <c r="BL52" s="253"/>
      <c r="BM52" s="253"/>
      <c r="BN52" s="253"/>
      <c r="BO52" s="266"/>
      <c r="BP52" s="266"/>
      <c r="BQ52" s="263">
        <v>
46</v>
      </c>
      <c r="BR52" s="264"/>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7"/>
    </row>
    <row r="53" spans="1:131" s="248" customFormat="1" ht="26.25" customHeight="1" x14ac:dyDescent="0.15">
      <c r="A53" s="262">
        <v>
26</v>
      </c>
      <c r="B53" s="1125"/>
      <c r="C53" s="1126"/>
      <c r="D53" s="1126"/>
      <c r="E53" s="1126"/>
      <c r="F53" s="1126"/>
      <c r="G53" s="1126"/>
      <c r="H53" s="1126"/>
      <c r="I53" s="1126"/>
      <c r="J53" s="1126"/>
      <c r="K53" s="1126"/>
      <c r="L53" s="1126"/>
      <c r="M53" s="1126"/>
      <c r="N53" s="1126"/>
      <c r="O53" s="1126"/>
      <c r="P53" s="1127"/>
      <c r="Q53" s="1128"/>
      <c r="R53" s="1111"/>
      <c r="S53" s="1111"/>
      <c r="T53" s="1111"/>
      <c r="U53" s="1111"/>
      <c r="V53" s="1111"/>
      <c r="W53" s="1111"/>
      <c r="X53" s="1111"/>
      <c r="Y53" s="1111"/>
      <c r="Z53" s="1111"/>
      <c r="AA53" s="1111"/>
      <c r="AB53" s="1111"/>
      <c r="AC53" s="1111"/>
      <c r="AD53" s="1111"/>
      <c r="AE53" s="1129"/>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0"/>
      <c r="BF53" s="1120"/>
      <c r="BG53" s="1120"/>
      <c r="BH53" s="1120"/>
      <c r="BI53" s="1121"/>
      <c r="BJ53" s="253"/>
      <c r="BK53" s="253"/>
      <c r="BL53" s="253"/>
      <c r="BM53" s="253"/>
      <c r="BN53" s="253"/>
      <c r="BO53" s="266"/>
      <c r="BP53" s="266"/>
      <c r="BQ53" s="263">
        <v>
47</v>
      </c>
      <c r="BR53" s="264"/>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7"/>
    </row>
    <row r="54" spans="1:131" s="248" customFormat="1" ht="26.25" customHeight="1" x14ac:dyDescent="0.15">
      <c r="A54" s="262">
        <v>
27</v>
      </c>
      <c r="B54" s="1125"/>
      <c r="C54" s="1126"/>
      <c r="D54" s="1126"/>
      <c r="E54" s="1126"/>
      <c r="F54" s="1126"/>
      <c r="G54" s="1126"/>
      <c r="H54" s="1126"/>
      <c r="I54" s="1126"/>
      <c r="J54" s="1126"/>
      <c r="K54" s="1126"/>
      <c r="L54" s="1126"/>
      <c r="M54" s="1126"/>
      <c r="N54" s="1126"/>
      <c r="O54" s="1126"/>
      <c r="P54" s="1127"/>
      <c r="Q54" s="1128"/>
      <c r="R54" s="1111"/>
      <c r="S54" s="1111"/>
      <c r="T54" s="1111"/>
      <c r="U54" s="1111"/>
      <c r="V54" s="1111"/>
      <c r="W54" s="1111"/>
      <c r="X54" s="1111"/>
      <c r="Y54" s="1111"/>
      <c r="Z54" s="1111"/>
      <c r="AA54" s="1111"/>
      <c r="AB54" s="1111"/>
      <c r="AC54" s="1111"/>
      <c r="AD54" s="1111"/>
      <c r="AE54" s="1129"/>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0"/>
      <c r="BF54" s="1120"/>
      <c r="BG54" s="1120"/>
      <c r="BH54" s="1120"/>
      <c r="BI54" s="1121"/>
      <c r="BJ54" s="253"/>
      <c r="BK54" s="253"/>
      <c r="BL54" s="253"/>
      <c r="BM54" s="253"/>
      <c r="BN54" s="253"/>
      <c r="BO54" s="266"/>
      <c r="BP54" s="266"/>
      <c r="BQ54" s="263">
        <v>
48</v>
      </c>
      <c r="BR54" s="264"/>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7"/>
    </row>
    <row r="55" spans="1:131" s="248" customFormat="1" ht="26.25" customHeight="1" x14ac:dyDescent="0.15">
      <c r="A55" s="262">
        <v>
28</v>
      </c>
      <c r="B55" s="1125"/>
      <c r="C55" s="1126"/>
      <c r="D55" s="1126"/>
      <c r="E55" s="1126"/>
      <c r="F55" s="1126"/>
      <c r="G55" s="1126"/>
      <c r="H55" s="1126"/>
      <c r="I55" s="1126"/>
      <c r="J55" s="1126"/>
      <c r="K55" s="1126"/>
      <c r="L55" s="1126"/>
      <c r="M55" s="1126"/>
      <c r="N55" s="1126"/>
      <c r="O55" s="1126"/>
      <c r="P55" s="1127"/>
      <c r="Q55" s="1128"/>
      <c r="R55" s="1111"/>
      <c r="S55" s="1111"/>
      <c r="T55" s="1111"/>
      <c r="U55" s="1111"/>
      <c r="V55" s="1111"/>
      <c r="W55" s="1111"/>
      <c r="X55" s="1111"/>
      <c r="Y55" s="1111"/>
      <c r="Z55" s="1111"/>
      <c r="AA55" s="1111"/>
      <c r="AB55" s="1111"/>
      <c r="AC55" s="1111"/>
      <c r="AD55" s="1111"/>
      <c r="AE55" s="1129"/>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0"/>
      <c r="BF55" s="1120"/>
      <c r="BG55" s="1120"/>
      <c r="BH55" s="1120"/>
      <c r="BI55" s="1121"/>
      <c r="BJ55" s="253"/>
      <c r="BK55" s="253"/>
      <c r="BL55" s="253"/>
      <c r="BM55" s="253"/>
      <c r="BN55" s="253"/>
      <c r="BO55" s="266"/>
      <c r="BP55" s="266"/>
      <c r="BQ55" s="263">
        <v>
49</v>
      </c>
      <c r="BR55" s="264"/>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7"/>
    </row>
    <row r="56" spans="1:131" s="248" customFormat="1" ht="26.25" customHeight="1" x14ac:dyDescent="0.15">
      <c r="A56" s="262">
        <v>
29</v>
      </c>
      <c r="B56" s="1125"/>
      <c r="C56" s="1126"/>
      <c r="D56" s="1126"/>
      <c r="E56" s="1126"/>
      <c r="F56" s="1126"/>
      <c r="G56" s="1126"/>
      <c r="H56" s="1126"/>
      <c r="I56" s="1126"/>
      <c r="J56" s="1126"/>
      <c r="K56" s="1126"/>
      <c r="L56" s="1126"/>
      <c r="M56" s="1126"/>
      <c r="N56" s="1126"/>
      <c r="O56" s="1126"/>
      <c r="P56" s="1127"/>
      <c r="Q56" s="1128"/>
      <c r="R56" s="1111"/>
      <c r="S56" s="1111"/>
      <c r="T56" s="1111"/>
      <c r="U56" s="1111"/>
      <c r="V56" s="1111"/>
      <c r="W56" s="1111"/>
      <c r="X56" s="1111"/>
      <c r="Y56" s="1111"/>
      <c r="Z56" s="1111"/>
      <c r="AA56" s="1111"/>
      <c r="AB56" s="1111"/>
      <c r="AC56" s="1111"/>
      <c r="AD56" s="1111"/>
      <c r="AE56" s="1129"/>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0"/>
      <c r="BF56" s="1120"/>
      <c r="BG56" s="1120"/>
      <c r="BH56" s="1120"/>
      <c r="BI56" s="1121"/>
      <c r="BJ56" s="253"/>
      <c r="BK56" s="253"/>
      <c r="BL56" s="253"/>
      <c r="BM56" s="253"/>
      <c r="BN56" s="253"/>
      <c r="BO56" s="266"/>
      <c r="BP56" s="266"/>
      <c r="BQ56" s="263">
        <v>
50</v>
      </c>
      <c r="BR56" s="264"/>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7"/>
    </row>
    <row r="57" spans="1:131" s="248" customFormat="1" ht="26.25" customHeight="1" x14ac:dyDescent="0.15">
      <c r="A57" s="262">
        <v>
30</v>
      </c>
      <c r="B57" s="1125"/>
      <c r="C57" s="1126"/>
      <c r="D57" s="1126"/>
      <c r="E57" s="1126"/>
      <c r="F57" s="1126"/>
      <c r="G57" s="1126"/>
      <c r="H57" s="1126"/>
      <c r="I57" s="1126"/>
      <c r="J57" s="1126"/>
      <c r="K57" s="1126"/>
      <c r="L57" s="1126"/>
      <c r="M57" s="1126"/>
      <c r="N57" s="1126"/>
      <c r="O57" s="1126"/>
      <c r="P57" s="1127"/>
      <c r="Q57" s="1128"/>
      <c r="R57" s="1111"/>
      <c r="S57" s="1111"/>
      <c r="T57" s="1111"/>
      <c r="U57" s="1111"/>
      <c r="V57" s="1111"/>
      <c r="W57" s="1111"/>
      <c r="X57" s="1111"/>
      <c r="Y57" s="1111"/>
      <c r="Z57" s="1111"/>
      <c r="AA57" s="1111"/>
      <c r="AB57" s="1111"/>
      <c r="AC57" s="1111"/>
      <c r="AD57" s="1111"/>
      <c r="AE57" s="1129"/>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0"/>
      <c r="BF57" s="1120"/>
      <c r="BG57" s="1120"/>
      <c r="BH57" s="1120"/>
      <c r="BI57" s="1121"/>
      <c r="BJ57" s="253"/>
      <c r="BK57" s="253"/>
      <c r="BL57" s="253"/>
      <c r="BM57" s="253"/>
      <c r="BN57" s="253"/>
      <c r="BO57" s="266"/>
      <c r="BP57" s="266"/>
      <c r="BQ57" s="263">
        <v>
51</v>
      </c>
      <c r="BR57" s="264"/>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7"/>
    </row>
    <row r="58" spans="1:131" s="248" customFormat="1" ht="26.25" customHeight="1" x14ac:dyDescent="0.15">
      <c r="A58" s="262">
        <v>
31</v>
      </c>
      <c r="B58" s="1125"/>
      <c r="C58" s="1126"/>
      <c r="D58" s="1126"/>
      <c r="E58" s="1126"/>
      <c r="F58" s="1126"/>
      <c r="G58" s="1126"/>
      <c r="H58" s="1126"/>
      <c r="I58" s="1126"/>
      <c r="J58" s="1126"/>
      <c r="K58" s="1126"/>
      <c r="L58" s="1126"/>
      <c r="M58" s="1126"/>
      <c r="N58" s="1126"/>
      <c r="O58" s="1126"/>
      <c r="P58" s="1127"/>
      <c r="Q58" s="1128"/>
      <c r="R58" s="1111"/>
      <c r="S58" s="1111"/>
      <c r="T58" s="1111"/>
      <c r="U58" s="1111"/>
      <c r="V58" s="1111"/>
      <c r="W58" s="1111"/>
      <c r="X58" s="1111"/>
      <c r="Y58" s="1111"/>
      <c r="Z58" s="1111"/>
      <c r="AA58" s="1111"/>
      <c r="AB58" s="1111"/>
      <c r="AC58" s="1111"/>
      <c r="AD58" s="1111"/>
      <c r="AE58" s="1129"/>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0"/>
      <c r="BF58" s="1120"/>
      <c r="BG58" s="1120"/>
      <c r="BH58" s="1120"/>
      <c r="BI58" s="1121"/>
      <c r="BJ58" s="253"/>
      <c r="BK58" s="253"/>
      <c r="BL58" s="253"/>
      <c r="BM58" s="253"/>
      <c r="BN58" s="253"/>
      <c r="BO58" s="266"/>
      <c r="BP58" s="266"/>
      <c r="BQ58" s="263">
        <v>
52</v>
      </c>
      <c r="BR58" s="264"/>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7"/>
    </row>
    <row r="59" spans="1:131" s="248" customFormat="1" ht="26.25" customHeight="1" x14ac:dyDescent="0.15">
      <c r="A59" s="262">
        <v>
32</v>
      </c>
      <c r="B59" s="1125"/>
      <c r="C59" s="1126"/>
      <c r="D59" s="1126"/>
      <c r="E59" s="1126"/>
      <c r="F59" s="1126"/>
      <c r="G59" s="1126"/>
      <c r="H59" s="1126"/>
      <c r="I59" s="1126"/>
      <c r="J59" s="1126"/>
      <c r="K59" s="1126"/>
      <c r="L59" s="1126"/>
      <c r="M59" s="1126"/>
      <c r="N59" s="1126"/>
      <c r="O59" s="1126"/>
      <c r="P59" s="1127"/>
      <c r="Q59" s="1128"/>
      <c r="R59" s="1111"/>
      <c r="S59" s="1111"/>
      <c r="T59" s="1111"/>
      <c r="U59" s="1111"/>
      <c r="V59" s="1111"/>
      <c r="W59" s="1111"/>
      <c r="X59" s="1111"/>
      <c r="Y59" s="1111"/>
      <c r="Z59" s="1111"/>
      <c r="AA59" s="1111"/>
      <c r="AB59" s="1111"/>
      <c r="AC59" s="1111"/>
      <c r="AD59" s="1111"/>
      <c r="AE59" s="1129"/>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0"/>
      <c r="BF59" s="1120"/>
      <c r="BG59" s="1120"/>
      <c r="BH59" s="1120"/>
      <c r="BI59" s="1121"/>
      <c r="BJ59" s="253"/>
      <c r="BK59" s="253"/>
      <c r="BL59" s="253"/>
      <c r="BM59" s="253"/>
      <c r="BN59" s="253"/>
      <c r="BO59" s="266"/>
      <c r="BP59" s="266"/>
      <c r="BQ59" s="263">
        <v>
53</v>
      </c>
      <c r="BR59" s="264"/>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7"/>
    </row>
    <row r="60" spans="1:131" s="248" customFormat="1" ht="26.25" customHeight="1" x14ac:dyDescent="0.15">
      <c r="A60" s="262">
        <v>
33</v>
      </c>
      <c r="B60" s="1125"/>
      <c r="C60" s="1126"/>
      <c r="D60" s="1126"/>
      <c r="E60" s="1126"/>
      <c r="F60" s="1126"/>
      <c r="G60" s="1126"/>
      <c r="H60" s="1126"/>
      <c r="I60" s="1126"/>
      <c r="J60" s="1126"/>
      <c r="K60" s="1126"/>
      <c r="L60" s="1126"/>
      <c r="M60" s="1126"/>
      <c r="N60" s="1126"/>
      <c r="O60" s="1126"/>
      <c r="P60" s="1127"/>
      <c r="Q60" s="1128"/>
      <c r="R60" s="1111"/>
      <c r="S60" s="1111"/>
      <c r="T60" s="1111"/>
      <c r="U60" s="1111"/>
      <c r="V60" s="1111"/>
      <c r="W60" s="1111"/>
      <c r="X60" s="1111"/>
      <c r="Y60" s="1111"/>
      <c r="Z60" s="1111"/>
      <c r="AA60" s="1111"/>
      <c r="AB60" s="1111"/>
      <c r="AC60" s="1111"/>
      <c r="AD60" s="1111"/>
      <c r="AE60" s="1129"/>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0"/>
      <c r="BF60" s="1120"/>
      <c r="BG60" s="1120"/>
      <c r="BH60" s="1120"/>
      <c r="BI60" s="1121"/>
      <c r="BJ60" s="253"/>
      <c r="BK60" s="253"/>
      <c r="BL60" s="253"/>
      <c r="BM60" s="253"/>
      <c r="BN60" s="253"/>
      <c r="BO60" s="266"/>
      <c r="BP60" s="266"/>
      <c r="BQ60" s="263">
        <v>
54</v>
      </c>
      <c r="BR60" s="264"/>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7"/>
    </row>
    <row r="61" spans="1:131" s="248" customFormat="1" ht="26.25" customHeight="1" thickBot="1" x14ac:dyDescent="0.2">
      <c r="A61" s="262">
        <v>
34</v>
      </c>
      <c r="B61" s="1125"/>
      <c r="C61" s="1126"/>
      <c r="D61" s="1126"/>
      <c r="E61" s="1126"/>
      <c r="F61" s="1126"/>
      <c r="G61" s="1126"/>
      <c r="H61" s="1126"/>
      <c r="I61" s="1126"/>
      <c r="J61" s="1126"/>
      <c r="K61" s="1126"/>
      <c r="L61" s="1126"/>
      <c r="M61" s="1126"/>
      <c r="N61" s="1126"/>
      <c r="O61" s="1126"/>
      <c r="P61" s="1127"/>
      <c r="Q61" s="1128"/>
      <c r="R61" s="1111"/>
      <c r="S61" s="1111"/>
      <c r="T61" s="1111"/>
      <c r="U61" s="1111"/>
      <c r="V61" s="1111"/>
      <c r="W61" s="1111"/>
      <c r="X61" s="1111"/>
      <c r="Y61" s="1111"/>
      <c r="Z61" s="1111"/>
      <c r="AA61" s="1111"/>
      <c r="AB61" s="1111"/>
      <c r="AC61" s="1111"/>
      <c r="AD61" s="1111"/>
      <c r="AE61" s="1129"/>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0"/>
      <c r="BF61" s="1120"/>
      <c r="BG61" s="1120"/>
      <c r="BH61" s="1120"/>
      <c r="BI61" s="1121"/>
      <c r="BJ61" s="253"/>
      <c r="BK61" s="253"/>
      <c r="BL61" s="253"/>
      <c r="BM61" s="253"/>
      <c r="BN61" s="253"/>
      <c r="BO61" s="266"/>
      <c r="BP61" s="266"/>
      <c r="BQ61" s="263">
        <v>
55</v>
      </c>
      <c r="BR61" s="264"/>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7"/>
    </row>
    <row r="62" spans="1:131" s="248" customFormat="1" ht="26.25" customHeight="1" x14ac:dyDescent="0.15">
      <c r="A62" s="262">
        <v>
35</v>
      </c>
      <c r="B62" s="1125"/>
      <c r="C62" s="1126"/>
      <c r="D62" s="1126"/>
      <c r="E62" s="1126"/>
      <c r="F62" s="1126"/>
      <c r="G62" s="1126"/>
      <c r="H62" s="1126"/>
      <c r="I62" s="1126"/>
      <c r="J62" s="1126"/>
      <c r="K62" s="1126"/>
      <c r="L62" s="1126"/>
      <c r="M62" s="1126"/>
      <c r="N62" s="1126"/>
      <c r="O62" s="1126"/>
      <c r="P62" s="1127"/>
      <c r="Q62" s="1128"/>
      <c r="R62" s="1111"/>
      <c r="S62" s="1111"/>
      <c r="T62" s="1111"/>
      <c r="U62" s="1111"/>
      <c r="V62" s="1111"/>
      <c r="W62" s="1111"/>
      <c r="X62" s="1111"/>
      <c r="Y62" s="1111"/>
      <c r="Z62" s="1111"/>
      <c r="AA62" s="1111"/>
      <c r="AB62" s="1111"/>
      <c r="AC62" s="1111"/>
      <c r="AD62" s="1111"/>
      <c r="AE62" s="1129"/>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0"/>
      <c r="BF62" s="1120"/>
      <c r="BG62" s="1120"/>
      <c r="BH62" s="1120"/>
      <c r="BI62" s="1121"/>
      <c r="BJ62" s="1122" t="s">
        <v>
408</v>
      </c>
      <c r="BK62" s="1123"/>
      <c r="BL62" s="1123"/>
      <c r="BM62" s="1123"/>
      <c r="BN62" s="1124"/>
      <c r="BO62" s="266"/>
      <c r="BP62" s="266"/>
      <c r="BQ62" s="263">
        <v>
56</v>
      </c>
      <c r="BR62" s="264"/>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7"/>
    </row>
    <row r="63" spans="1:131" s="248" customFormat="1" ht="26.25" customHeight="1" thickBot="1" x14ac:dyDescent="0.2">
      <c r="A63" s="265" t="s">
        <v>
387</v>
      </c>
      <c r="B63" s="1037" t="s">
        <v>
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6"/>
      <c r="AF63" s="1117">
        <v>
11319</v>
      </c>
      <c r="AG63" s="1052"/>
      <c r="AH63" s="1052"/>
      <c r="AI63" s="1052"/>
      <c r="AJ63" s="1118"/>
      <c r="AK63" s="1119"/>
      <c r="AL63" s="1056"/>
      <c r="AM63" s="1056"/>
      <c r="AN63" s="1056"/>
      <c r="AO63" s="1056"/>
      <c r="AP63" s="1052">
        <v>
22145</v>
      </c>
      <c r="AQ63" s="1052"/>
      <c r="AR63" s="1052"/>
      <c r="AS63" s="1052"/>
      <c r="AT63" s="1052"/>
      <c r="AU63" s="1052">
        <v>
12559</v>
      </c>
      <c r="AV63" s="1052"/>
      <c r="AW63" s="1052"/>
      <c r="AX63" s="1052"/>
      <c r="AY63" s="1052"/>
      <c r="AZ63" s="1113"/>
      <c r="BA63" s="1113"/>
      <c r="BB63" s="1113"/>
      <c r="BC63" s="1113"/>
      <c r="BD63" s="1113"/>
      <c r="BE63" s="1053"/>
      <c r="BF63" s="1053"/>
      <c r="BG63" s="1053"/>
      <c r="BH63" s="1053"/>
      <c r="BI63" s="1054"/>
      <c r="BJ63" s="1114" t="s">
        <v>
410</v>
      </c>
      <c r="BK63" s="1044"/>
      <c r="BL63" s="1044"/>
      <c r="BM63" s="1044"/>
      <c r="BN63" s="1115"/>
      <c r="BO63" s="266"/>
      <c r="BP63" s="266"/>
      <c r="BQ63" s="263">
        <v>
57</v>
      </c>
      <c r="BR63" s="264"/>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7"/>
    </row>
    <row r="65" spans="1:131" s="248" customFormat="1" ht="26.25" customHeight="1" thickBot="1" x14ac:dyDescent="0.2">
      <c r="A65" s="253" t="s">
        <v>
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7"/>
    </row>
    <row r="66" spans="1:131" s="248" customFormat="1" ht="26.25" customHeight="1" x14ac:dyDescent="0.15">
      <c r="A66" s="1083" t="s">
        <v>
412</v>
      </c>
      <c r="B66" s="1084"/>
      <c r="C66" s="1084"/>
      <c r="D66" s="1084"/>
      <c r="E66" s="1084"/>
      <c r="F66" s="1084"/>
      <c r="G66" s="1084"/>
      <c r="H66" s="1084"/>
      <c r="I66" s="1084"/>
      <c r="J66" s="1084"/>
      <c r="K66" s="1084"/>
      <c r="L66" s="1084"/>
      <c r="M66" s="1084"/>
      <c r="N66" s="1084"/>
      <c r="O66" s="1084"/>
      <c r="P66" s="1085"/>
      <c r="Q66" s="1089" t="s">
        <v>
392</v>
      </c>
      <c r="R66" s="1090"/>
      <c r="S66" s="1090"/>
      <c r="T66" s="1090"/>
      <c r="U66" s="1091"/>
      <c r="V66" s="1089" t="s">
        <v>
413</v>
      </c>
      <c r="W66" s="1090"/>
      <c r="X66" s="1090"/>
      <c r="Y66" s="1090"/>
      <c r="Z66" s="1091"/>
      <c r="AA66" s="1089" t="s">
        <v>
414</v>
      </c>
      <c r="AB66" s="1090"/>
      <c r="AC66" s="1090"/>
      <c r="AD66" s="1090"/>
      <c r="AE66" s="1091"/>
      <c r="AF66" s="1095" t="s">
        <v>
415</v>
      </c>
      <c r="AG66" s="1096"/>
      <c r="AH66" s="1096"/>
      <c r="AI66" s="1096"/>
      <c r="AJ66" s="1097"/>
      <c r="AK66" s="1089" t="s">
        <v>
416</v>
      </c>
      <c r="AL66" s="1084"/>
      <c r="AM66" s="1084"/>
      <c r="AN66" s="1084"/>
      <c r="AO66" s="1085"/>
      <c r="AP66" s="1089" t="s">
        <v>
417</v>
      </c>
      <c r="AQ66" s="1090"/>
      <c r="AR66" s="1090"/>
      <c r="AS66" s="1090"/>
      <c r="AT66" s="1091"/>
      <c r="AU66" s="1089" t="s">
        <v>
418</v>
      </c>
      <c r="AV66" s="1090"/>
      <c r="AW66" s="1090"/>
      <c r="AX66" s="1090"/>
      <c r="AY66" s="1091"/>
      <c r="AZ66" s="1089" t="s">
        <v>
375</v>
      </c>
      <c r="BA66" s="1090"/>
      <c r="BB66" s="1090"/>
      <c r="BC66" s="1090"/>
      <c r="BD66" s="1105"/>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
1</v>
      </c>
      <c r="B68" s="1207" t="s">
        <v>
587</v>
      </c>
      <c r="C68" s="1208"/>
      <c r="D68" s="1208"/>
      <c r="E68" s="1208"/>
      <c r="F68" s="1208"/>
      <c r="G68" s="1208"/>
      <c r="H68" s="1208"/>
      <c r="I68" s="1208"/>
      <c r="J68" s="1208"/>
      <c r="K68" s="1208"/>
      <c r="L68" s="1208"/>
      <c r="M68" s="1208"/>
      <c r="N68" s="1208"/>
      <c r="O68" s="1208"/>
      <c r="P68" s="1209"/>
      <c r="Q68" s="1211">
        <v>
2377</v>
      </c>
      <c r="R68" s="1210"/>
      <c r="S68" s="1210"/>
      <c r="T68" s="1210"/>
      <c r="U68" s="1210"/>
      <c r="V68" s="1210">
        <v>
2295</v>
      </c>
      <c r="W68" s="1210"/>
      <c r="X68" s="1210"/>
      <c r="Y68" s="1210"/>
      <c r="Z68" s="1210"/>
      <c r="AA68" s="1210">
        <v>
82</v>
      </c>
      <c r="AB68" s="1210"/>
      <c r="AC68" s="1210"/>
      <c r="AD68" s="1210"/>
      <c r="AE68" s="1210"/>
      <c r="AF68" s="1210">
        <v>
83</v>
      </c>
      <c r="AG68" s="1210"/>
      <c r="AH68" s="1210"/>
      <c r="AI68" s="1210"/>
      <c r="AJ68" s="1210"/>
      <c r="AK68" s="1064" t="s">
        <v>
512</v>
      </c>
      <c r="AL68" s="1064"/>
      <c r="AM68" s="1064"/>
      <c r="AN68" s="1064"/>
      <c r="AO68" s="1064"/>
      <c r="AP68" s="1210">
        <v>
1303</v>
      </c>
      <c r="AQ68" s="1210"/>
      <c r="AR68" s="1210"/>
      <c r="AS68" s="1210"/>
      <c r="AT68" s="1210"/>
      <c r="AU68" s="1210">
        <v>
622</v>
      </c>
      <c r="AV68" s="1210"/>
      <c r="AW68" s="1210"/>
      <c r="AX68" s="1210"/>
      <c r="AY68" s="1210"/>
      <c r="AZ68" s="1075"/>
      <c r="BA68" s="1075"/>
      <c r="BB68" s="1075"/>
      <c r="BC68" s="1075"/>
      <c r="BD68" s="1076"/>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
2</v>
      </c>
      <c r="B69" s="1067" t="s">
        <v>
588</v>
      </c>
      <c r="C69" s="1068"/>
      <c r="D69" s="1068"/>
      <c r="E69" s="1068"/>
      <c r="F69" s="1068"/>
      <c r="G69" s="1068"/>
      <c r="H69" s="1068"/>
      <c r="I69" s="1068"/>
      <c r="J69" s="1068"/>
      <c r="K69" s="1068"/>
      <c r="L69" s="1068"/>
      <c r="M69" s="1068"/>
      <c r="N69" s="1068"/>
      <c r="O69" s="1068"/>
      <c r="P69" s="1069"/>
      <c r="Q69" s="1070">
        <v>
10992</v>
      </c>
      <c r="R69" s="1064"/>
      <c r="S69" s="1064"/>
      <c r="T69" s="1064"/>
      <c r="U69" s="1064"/>
      <c r="V69" s="1064">
        <v>
10500</v>
      </c>
      <c r="W69" s="1064"/>
      <c r="X69" s="1064"/>
      <c r="Y69" s="1064"/>
      <c r="Z69" s="1064"/>
      <c r="AA69" s="1071">
        <v>
492</v>
      </c>
      <c r="AB69" s="1072"/>
      <c r="AC69" s="1072"/>
      <c r="AD69" s="1072"/>
      <c r="AE69" s="1073"/>
      <c r="AF69" s="1064">
        <v>
491</v>
      </c>
      <c r="AG69" s="1064"/>
      <c r="AH69" s="1064"/>
      <c r="AI69" s="1064"/>
      <c r="AJ69" s="1064"/>
      <c r="AK69" s="1064" t="s">
        <v>
512</v>
      </c>
      <c r="AL69" s="1064"/>
      <c r="AM69" s="1064"/>
      <c r="AN69" s="1064"/>
      <c r="AO69" s="1064"/>
      <c r="AP69" s="1064">
        <v>
799</v>
      </c>
      <c r="AQ69" s="1064"/>
      <c r="AR69" s="1064"/>
      <c r="AS69" s="1064"/>
      <c r="AT69" s="1064"/>
      <c r="AU69" s="1064">
        <v>
28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
3</v>
      </c>
      <c r="B70" s="1067" t="s">
        <v>
589</v>
      </c>
      <c r="C70" s="1068"/>
      <c r="D70" s="1068"/>
      <c r="E70" s="1068"/>
      <c r="F70" s="1068"/>
      <c r="G70" s="1068"/>
      <c r="H70" s="1068"/>
      <c r="I70" s="1068"/>
      <c r="J70" s="1068"/>
      <c r="K70" s="1068"/>
      <c r="L70" s="1068"/>
      <c r="M70" s="1068"/>
      <c r="N70" s="1068"/>
      <c r="O70" s="1068"/>
      <c r="P70" s="1069"/>
      <c r="Q70" s="1070">
        <v>
17015</v>
      </c>
      <c r="R70" s="1064"/>
      <c r="S70" s="1064"/>
      <c r="T70" s="1064"/>
      <c r="U70" s="1064"/>
      <c r="V70" s="1064">
        <v>
16873</v>
      </c>
      <c r="W70" s="1064"/>
      <c r="X70" s="1064"/>
      <c r="Y70" s="1064"/>
      <c r="Z70" s="1064"/>
      <c r="AA70" s="1071">
        <v>
142</v>
      </c>
      <c r="AB70" s="1072"/>
      <c r="AC70" s="1072"/>
      <c r="AD70" s="1072"/>
      <c r="AE70" s="1073"/>
      <c r="AF70" s="1064">
        <v>
142</v>
      </c>
      <c r="AG70" s="1064"/>
      <c r="AH70" s="1064"/>
      <c r="AI70" s="1064"/>
      <c r="AJ70" s="1064"/>
      <c r="AK70" s="1064">
        <v>
152</v>
      </c>
      <c r="AL70" s="1064"/>
      <c r="AM70" s="1064"/>
      <c r="AN70" s="1064"/>
      <c r="AO70" s="1064"/>
      <c r="AP70" s="1064" t="s">
        <v>
512</v>
      </c>
      <c r="AQ70" s="1064"/>
      <c r="AR70" s="1064"/>
      <c r="AS70" s="1064"/>
      <c r="AT70" s="1064"/>
      <c r="AU70" s="1064" t="s">
        <v>
512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
4</v>
      </c>
      <c r="B71" s="1067" t="s">
        <v>
590</v>
      </c>
      <c r="C71" s="1068"/>
      <c r="D71" s="1068"/>
      <c r="E71" s="1068"/>
      <c r="F71" s="1068"/>
      <c r="G71" s="1068"/>
      <c r="H71" s="1068"/>
      <c r="I71" s="1068"/>
      <c r="J71" s="1068"/>
      <c r="K71" s="1068"/>
      <c r="L71" s="1068"/>
      <c r="M71" s="1068"/>
      <c r="N71" s="1068"/>
      <c r="O71" s="1068"/>
      <c r="P71" s="1069"/>
      <c r="Q71" s="1070">
        <v>
986</v>
      </c>
      <c r="R71" s="1064"/>
      <c r="S71" s="1064"/>
      <c r="T71" s="1064"/>
      <c r="U71" s="1064"/>
      <c r="V71" s="1064">
        <v>
974</v>
      </c>
      <c r="W71" s="1064"/>
      <c r="X71" s="1064"/>
      <c r="Y71" s="1064"/>
      <c r="Z71" s="1064"/>
      <c r="AA71" s="1071">
        <v>
12</v>
      </c>
      <c r="AB71" s="1072"/>
      <c r="AC71" s="1072"/>
      <c r="AD71" s="1072"/>
      <c r="AE71" s="1073"/>
      <c r="AF71" s="1064">
        <v>
12</v>
      </c>
      <c r="AG71" s="1064"/>
      <c r="AH71" s="1064"/>
      <c r="AI71" s="1064"/>
      <c r="AJ71" s="1064"/>
      <c r="AK71" s="1064">
        <v>
12</v>
      </c>
      <c r="AL71" s="1064"/>
      <c r="AM71" s="1064"/>
      <c r="AN71" s="1064"/>
      <c r="AO71" s="1064"/>
      <c r="AP71" s="1064" t="s">
        <v>
512</v>
      </c>
      <c r="AQ71" s="1064"/>
      <c r="AR71" s="1064"/>
      <c r="AS71" s="1064"/>
      <c r="AT71" s="1064"/>
      <c r="AU71" s="1064" t="s">
        <v>
512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
5</v>
      </c>
      <c r="B72" s="1067" t="s">
        <v>
591</v>
      </c>
      <c r="C72" s="1068"/>
      <c r="D72" s="1068"/>
      <c r="E72" s="1068"/>
      <c r="F72" s="1068"/>
      <c r="G72" s="1068"/>
      <c r="H72" s="1068"/>
      <c r="I72" s="1068"/>
      <c r="J72" s="1068"/>
      <c r="K72" s="1068"/>
      <c r="L72" s="1068"/>
      <c r="M72" s="1068"/>
      <c r="N72" s="1068"/>
      <c r="O72" s="1068"/>
      <c r="P72" s="1069"/>
      <c r="Q72" s="1070">
        <v>
288</v>
      </c>
      <c r="R72" s="1064"/>
      <c r="S72" s="1064"/>
      <c r="T72" s="1064"/>
      <c r="U72" s="1064"/>
      <c r="V72" s="1064">
        <v>
206</v>
      </c>
      <c r="W72" s="1064"/>
      <c r="X72" s="1064"/>
      <c r="Y72" s="1064"/>
      <c r="Z72" s="1064"/>
      <c r="AA72" s="1071">
        <v>
82</v>
      </c>
      <c r="AB72" s="1072"/>
      <c r="AC72" s="1072"/>
      <c r="AD72" s="1072"/>
      <c r="AE72" s="1073"/>
      <c r="AF72" s="1064">
        <v>
82</v>
      </c>
      <c r="AG72" s="1064"/>
      <c r="AH72" s="1064"/>
      <c r="AI72" s="1064"/>
      <c r="AJ72" s="1064"/>
      <c r="AK72" s="1064">
        <v>
47</v>
      </c>
      <c r="AL72" s="1064"/>
      <c r="AM72" s="1064"/>
      <c r="AN72" s="1064"/>
      <c r="AO72" s="1064"/>
      <c r="AP72" s="1064" t="s">
        <v>
512</v>
      </c>
      <c r="AQ72" s="1064"/>
      <c r="AR72" s="1064"/>
      <c r="AS72" s="1064"/>
      <c r="AT72" s="1064"/>
      <c r="AU72" s="1064" t="s">
        <v>
512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
6</v>
      </c>
      <c r="B73" s="1067" t="s">
        <v>
592</v>
      </c>
      <c r="C73" s="1068"/>
      <c r="D73" s="1068"/>
      <c r="E73" s="1068"/>
      <c r="F73" s="1068"/>
      <c r="G73" s="1068"/>
      <c r="H73" s="1068"/>
      <c r="I73" s="1068"/>
      <c r="J73" s="1068"/>
      <c r="K73" s="1068"/>
      <c r="L73" s="1068"/>
      <c r="M73" s="1068"/>
      <c r="N73" s="1068"/>
      <c r="O73" s="1068"/>
      <c r="P73" s="1069"/>
      <c r="Q73" s="1070">
        <v>
58</v>
      </c>
      <c r="R73" s="1064"/>
      <c r="S73" s="1064"/>
      <c r="T73" s="1064"/>
      <c r="U73" s="1064"/>
      <c r="V73" s="1064">
        <v>
63</v>
      </c>
      <c r="W73" s="1064"/>
      <c r="X73" s="1064"/>
      <c r="Y73" s="1064"/>
      <c r="Z73" s="1064"/>
      <c r="AA73" s="1071">
        <v>
-5</v>
      </c>
      <c r="AB73" s="1072"/>
      <c r="AC73" s="1072"/>
      <c r="AD73" s="1072"/>
      <c r="AE73" s="1073"/>
      <c r="AF73" s="1064">
        <v>
171</v>
      </c>
      <c r="AG73" s="1064"/>
      <c r="AH73" s="1064"/>
      <c r="AI73" s="1064"/>
      <c r="AJ73" s="1064"/>
      <c r="AK73" s="1064">
        <v>
0</v>
      </c>
      <c r="AL73" s="1064"/>
      <c r="AM73" s="1064"/>
      <c r="AN73" s="1064"/>
      <c r="AO73" s="1064"/>
      <c r="AP73" s="1064">
        <v>
59</v>
      </c>
      <c r="AQ73" s="1064"/>
      <c r="AR73" s="1064"/>
      <c r="AS73" s="1064"/>
      <c r="AT73" s="1064"/>
      <c r="AU73" s="1064">
        <v>
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
7</v>
      </c>
      <c r="B74" s="1067" t="s">
        <v>
593</v>
      </c>
      <c r="C74" s="1068"/>
      <c r="D74" s="1068"/>
      <c r="E74" s="1068"/>
      <c r="F74" s="1068"/>
      <c r="G74" s="1068"/>
      <c r="H74" s="1068"/>
      <c r="I74" s="1068"/>
      <c r="J74" s="1068"/>
      <c r="K74" s="1068"/>
      <c r="L74" s="1068"/>
      <c r="M74" s="1068"/>
      <c r="N74" s="1068"/>
      <c r="O74" s="1068"/>
      <c r="P74" s="1069"/>
      <c r="Q74" s="1070">
        <v>
6529</v>
      </c>
      <c r="R74" s="1064"/>
      <c r="S74" s="1064"/>
      <c r="T74" s="1064"/>
      <c r="U74" s="1064"/>
      <c r="V74" s="1064">
        <v>
6443</v>
      </c>
      <c r="W74" s="1064"/>
      <c r="X74" s="1064"/>
      <c r="Y74" s="1064"/>
      <c r="Z74" s="1064"/>
      <c r="AA74" s="1071">
        <v>
86</v>
      </c>
      <c r="AB74" s="1072"/>
      <c r="AC74" s="1072"/>
      <c r="AD74" s="1072"/>
      <c r="AE74" s="1073"/>
      <c r="AF74" s="1064">
        <v>
86</v>
      </c>
      <c r="AG74" s="1064"/>
      <c r="AH74" s="1064"/>
      <c r="AI74" s="1064"/>
      <c r="AJ74" s="1064"/>
      <c r="AK74" s="1064">
        <v>
1926</v>
      </c>
      <c r="AL74" s="1064"/>
      <c r="AM74" s="1064"/>
      <c r="AN74" s="1064"/>
      <c r="AO74" s="1064"/>
      <c r="AP74" s="1064" t="s">
        <v>
512</v>
      </c>
      <c r="AQ74" s="1064"/>
      <c r="AR74" s="1064"/>
      <c r="AS74" s="1064"/>
      <c r="AT74" s="1064"/>
      <c r="AU74" s="1064" t="s">
        <v>
512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
8</v>
      </c>
      <c r="B75" s="1067" t="s">
        <v>
594</v>
      </c>
      <c r="C75" s="1068"/>
      <c r="D75" s="1068"/>
      <c r="E75" s="1068"/>
      <c r="F75" s="1068"/>
      <c r="G75" s="1068"/>
      <c r="H75" s="1068"/>
      <c r="I75" s="1068"/>
      <c r="J75" s="1068"/>
      <c r="K75" s="1068"/>
      <c r="L75" s="1068"/>
      <c r="M75" s="1068"/>
      <c r="N75" s="1068"/>
      <c r="O75" s="1068"/>
      <c r="P75" s="1069"/>
      <c r="Q75" s="1074">
        <v>
1444184</v>
      </c>
      <c r="R75" s="1072"/>
      <c r="S75" s="1072"/>
      <c r="T75" s="1072"/>
      <c r="U75" s="1073"/>
      <c r="V75" s="1071">
        <v>
1404896</v>
      </c>
      <c r="W75" s="1072"/>
      <c r="X75" s="1072"/>
      <c r="Y75" s="1072"/>
      <c r="Z75" s="1073"/>
      <c r="AA75" s="1071">
        <v>
39288</v>
      </c>
      <c r="AB75" s="1072"/>
      <c r="AC75" s="1072"/>
      <c r="AD75" s="1072"/>
      <c r="AE75" s="1073"/>
      <c r="AF75" s="1071">
        <v>
39288</v>
      </c>
      <c r="AG75" s="1072"/>
      <c r="AH75" s="1072"/>
      <c r="AI75" s="1072"/>
      <c r="AJ75" s="1073"/>
      <c r="AK75" s="1071">
        <v>
16623</v>
      </c>
      <c r="AL75" s="1072"/>
      <c r="AM75" s="1072"/>
      <c r="AN75" s="1072"/>
      <c r="AO75" s="1073"/>
      <c r="AP75" s="1064" t="s">
        <v>
512</v>
      </c>
      <c r="AQ75" s="1064"/>
      <c r="AR75" s="1064"/>
      <c r="AS75" s="1064"/>
      <c r="AT75" s="1064"/>
      <c r="AU75" s="1064" t="s">
        <v>
512</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
9</v>
      </c>
      <c r="B76" s="1067"/>
      <c r="C76" s="1068"/>
      <c r="D76" s="1068"/>
      <c r="E76" s="1068"/>
      <c r="F76" s="1068"/>
      <c r="G76" s="1068"/>
      <c r="H76" s="1068"/>
      <c r="I76" s="1068"/>
      <c r="J76" s="1068"/>
      <c r="K76" s="1068"/>
      <c r="L76" s="1068"/>
      <c r="M76" s="1068"/>
      <c r="N76" s="1068"/>
      <c r="O76" s="1068"/>
      <c r="P76" s="1069"/>
      <c r="Q76" s="1074"/>
      <c r="R76" s="1072"/>
      <c r="S76" s="1072"/>
      <c r="T76" s="1072"/>
      <c r="U76" s="1073"/>
      <c r="V76" s="1071"/>
      <c r="W76" s="1072"/>
      <c r="X76" s="1072"/>
      <c r="Y76" s="1072"/>
      <c r="Z76" s="1073"/>
      <c r="AA76" s="1071"/>
      <c r="AB76" s="1072"/>
      <c r="AC76" s="1072"/>
      <c r="AD76" s="1072"/>
      <c r="AE76" s="1073"/>
      <c r="AF76" s="1071"/>
      <c r="AG76" s="1072"/>
      <c r="AH76" s="1072"/>
      <c r="AI76" s="1072"/>
      <c r="AJ76" s="1073"/>
      <c r="AK76" s="1071"/>
      <c r="AL76" s="1072"/>
      <c r="AM76" s="1072"/>
      <c r="AN76" s="1072"/>
      <c r="AO76" s="1073"/>
      <c r="AP76" s="1071"/>
      <c r="AQ76" s="1072"/>
      <c r="AR76" s="1072"/>
      <c r="AS76" s="1072"/>
      <c r="AT76" s="1073"/>
      <c r="AU76" s="1071"/>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
10</v>
      </c>
      <c r="B77" s="1067"/>
      <c r="C77" s="1068"/>
      <c r="D77" s="1068"/>
      <c r="E77" s="1068"/>
      <c r="F77" s="1068"/>
      <c r="G77" s="1068"/>
      <c r="H77" s="1068"/>
      <c r="I77" s="1068"/>
      <c r="J77" s="1068"/>
      <c r="K77" s="1068"/>
      <c r="L77" s="1068"/>
      <c r="M77" s="1068"/>
      <c r="N77" s="1068"/>
      <c r="O77" s="1068"/>
      <c r="P77" s="1069"/>
      <c r="Q77" s="1074"/>
      <c r="R77" s="1072"/>
      <c r="S77" s="1072"/>
      <c r="T77" s="1072"/>
      <c r="U77" s="1073"/>
      <c r="V77" s="1071"/>
      <c r="W77" s="1072"/>
      <c r="X77" s="1072"/>
      <c r="Y77" s="1072"/>
      <c r="Z77" s="1073"/>
      <c r="AA77" s="1071"/>
      <c r="AB77" s="1072"/>
      <c r="AC77" s="1072"/>
      <c r="AD77" s="1072"/>
      <c r="AE77" s="1073"/>
      <c r="AF77" s="1071"/>
      <c r="AG77" s="1072"/>
      <c r="AH77" s="1072"/>
      <c r="AI77" s="1072"/>
      <c r="AJ77" s="1073"/>
      <c r="AK77" s="1071"/>
      <c r="AL77" s="1072"/>
      <c r="AM77" s="1072"/>
      <c r="AN77" s="1072"/>
      <c r="AO77" s="1073"/>
      <c r="AP77" s="1071"/>
      <c r="AQ77" s="1072"/>
      <c r="AR77" s="1072"/>
      <c r="AS77" s="1072"/>
      <c r="AT77" s="1073"/>
      <c r="AU77" s="1071"/>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
387</v>
      </c>
      <c r="B88" s="1037" t="s">
        <v>
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40355</v>
      </c>
      <c r="AG88" s="1052"/>
      <c r="AH88" s="1052"/>
      <c r="AI88" s="1052"/>
      <c r="AJ88" s="1052"/>
      <c r="AK88" s="1056"/>
      <c r="AL88" s="1056"/>
      <c r="AM88" s="1056"/>
      <c r="AN88" s="1056"/>
      <c r="AO88" s="1056"/>
      <c r="AP88" s="1052">
        <v>
2161</v>
      </c>
      <c r="AQ88" s="1052"/>
      <c r="AR88" s="1052"/>
      <c r="AS88" s="1052"/>
      <c r="AT88" s="1052"/>
      <c r="AU88" s="1052">
        <v>
650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387</v>
      </c>
      <c r="BR102" s="1037" t="s">
        <v>
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1</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
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
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428</v>
      </c>
      <c r="AB109" s="987"/>
      <c r="AC109" s="987"/>
      <c r="AD109" s="987"/>
      <c r="AE109" s="988"/>
      <c r="AF109" s="989" t="s">
        <v>
305</v>
      </c>
      <c r="AG109" s="987"/>
      <c r="AH109" s="987"/>
      <c r="AI109" s="987"/>
      <c r="AJ109" s="988"/>
      <c r="AK109" s="989" t="s">
        <v>
304</v>
      </c>
      <c r="AL109" s="987"/>
      <c r="AM109" s="987"/>
      <c r="AN109" s="987"/>
      <c r="AO109" s="988"/>
      <c r="AP109" s="989" t="s">
        <v>
429</v>
      </c>
      <c r="AQ109" s="987"/>
      <c r="AR109" s="987"/>
      <c r="AS109" s="987"/>
      <c r="AT109" s="1018"/>
      <c r="AU109" s="986" t="s">
        <v>
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428</v>
      </c>
      <c r="BR109" s="987"/>
      <c r="BS109" s="987"/>
      <c r="BT109" s="987"/>
      <c r="BU109" s="988"/>
      <c r="BV109" s="989" t="s">
        <v>
305</v>
      </c>
      <c r="BW109" s="987"/>
      <c r="BX109" s="987"/>
      <c r="BY109" s="987"/>
      <c r="BZ109" s="988"/>
      <c r="CA109" s="989" t="s">
        <v>
304</v>
      </c>
      <c r="CB109" s="987"/>
      <c r="CC109" s="987"/>
      <c r="CD109" s="987"/>
      <c r="CE109" s="988"/>
      <c r="CF109" s="1025" t="s">
        <v>
429</v>
      </c>
      <c r="CG109" s="1025"/>
      <c r="CH109" s="1025"/>
      <c r="CI109" s="1025"/>
      <c r="CJ109" s="1025"/>
      <c r="CK109" s="989" t="s">
        <v>
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428</v>
      </c>
      <c r="DH109" s="987"/>
      <c r="DI109" s="987"/>
      <c r="DJ109" s="987"/>
      <c r="DK109" s="988"/>
      <c r="DL109" s="989" t="s">
        <v>
305</v>
      </c>
      <c r="DM109" s="987"/>
      <c r="DN109" s="987"/>
      <c r="DO109" s="987"/>
      <c r="DP109" s="988"/>
      <c r="DQ109" s="989" t="s">
        <v>
304</v>
      </c>
      <c r="DR109" s="987"/>
      <c r="DS109" s="987"/>
      <c r="DT109" s="987"/>
      <c r="DU109" s="988"/>
      <c r="DV109" s="989" t="s">
        <v>
429</v>
      </c>
      <c r="DW109" s="987"/>
      <c r="DX109" s="987"/>
      <c r="DY109" s="987"/>
      <c r="DZ109" s="1018"/>
    </row>
    <row r="110" spans="1:131" s="247" customFormat="1" ht="26.25" customHeight="1" x14ac:dyDescent="0.15">
      <c r="A110" s="889" t="s">
        <v>
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3172240</v>
      </c>
      <c r="AB110" s="980"/>
      <c r="AC110" s="980"/>
      <c r="AD110" s="980"/>
      <c r="AE110" s="981"/>
      <c r="AF110" s="982">
        <v>
3219355</v>
      </c>
      <c r="AG110" s="980"/>
      <c r="AH110" s="980"/>
      <c r="AI110" s="980"/>
      <c r="AJ110" s="981"/>
      <c r="AK110" s="982">
        <v>
3057698</v>
      </c>
      <c r="AL110" s="980"/>
      <c r="AM110" s="980"/>
      <c r="AN110" s="980"/>
      <c r="AO110" s="981"/>
      <c r="AP110" s="983">
        <v>
13</v>
      </c>
      <c r="AQ110" s="984"/>
      <c r="AR110" s="984"/>
      <c r="AS110" s="984"/>
      <c r="AT110" s="985"/>
      <c r="AU110" s="1019" t="s">
        <v>
73</v>
      </c>
      <c r="AV110" s="1020"/>
      <c r="AW110" s="1020"/>
      <c r="AX110" s="1020"/>
      <c r="AY110" s="1020"/>
      <c r="AZ110" s="945" t="s">
        <v>
432</v>
      </c>
      <c r="BA110" s="890"/>
      <c r="BB110" s="890"/>
      <c r="BC110" s="890"/>
      <c r="BD110" s="890"/>
      <c r="BE110" s="890"/>
      <c r="BF110" s="890"/>
      <c r="BG110" s="890"/>
      <c r="BH110" s="890"/>
      <c r="BI110" s="890"/>
      <c r="BJ110" s="890"/>
      <c r="BK110" s="890"/>
      <c r="BL110" s="890"/>
      <c r="BM110" s="890"/>
      <c r="BN110" s="890"/>
      <c r="BO110" s="890"/>
      <c r="BP110" s="891"/>
      <c r="BQ110" s="946">
        <v>
33429614</v>
      </c>
      <c r="BR110" s="927"/>
      <c r="BS110" s="927"/>
      <c r="BT110" s="927"/>
      <c r="BU110" s="927"/>
      <c r="BV110" s="927">
        <v>
34075079</v>
      </c>
      <c r="BW110" s="927"/>
      <c r="BX110" s="927"/>
      <c r="BY110" s="927"/>
      <c r="BZ110" s="927"/>
      <c r="CA110" s="927">
        <v>
33630061</v>
      </c>
      <c r="CB110" s="927"/>
      <c r="CC110" s="927"/>
      <c r="CD110" s="927"/>
      <c r="CE110" s="927"/>
      <c r="CF110" s="951">
        <v>
143</v>
      </c>
      <c r="CG110" s="952"/>
      <c r="CH110" s="952"/>
      <c r="CI110" s="952"/>
      <c r="CJ110" s="952"/>
      <c r="CK110" s="1015" t="s">
        <v>
433</v>
      </c>
      <c r="CL110" s="901"/>
      <c r="CM110" s="976" t="s">
        <v>
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410</v>
      </c>
      <c r="DH110" s="927"/>
      <c r="DI110" s="927"/>
      <c r="DJ110" s="927"/>
      <c r="DK110" s="927"/>
      <c r="DL110" s="927" t="s">
        <v>
389</v>
      </c>
      <c r="DM110" s="927"/>
      <c r="DN110" s="927"/>
      <c r="DO110" s="927"/>
      <c r="DP110" s="927"/>
      <c r="DQ110" s="927" t="s">
        <v>
389</v>
      </c>
      <c r="DR110" s="927"/>
      <c r="DS110" s="927"/>
      <c r="DT110" s="927"/>
      <c r="DU110" s="927"/>
      <c r="DV110" s="928" t="s">
        <v>
389</v>
      </c>
      <c r="DW110" s="928"/>
      <c r="DX110" s="928"/>
      <c r="DY110" s="928"/>
      <c r="DZ110" s="929"/>
    </row>
    <row r="111" spans="1:131" s="247" customFormat="1" ht="26.25" customHeight="1" x14ac:dyDescent="0.15">
      <c r="A111" s="856" t="s">
        <v>
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389</v>
      </c>
      <c r="AB111" s="1008"/>
      <c r="AC111" s="1008"/>
      <c r="AD111" s="1008"/>
      <c r="AE111" s="1009"/>
      <c r="AF111" s="1010" t="s">
        <v>
136</v>
      </c>
      <c r="AG111" s="1008"/>
      <c r="AH111" s="1008"/>
      <c r="AI111" s="1008"/>
      <c r="AJ111" s="1009"/>
      <c r="AK111" s="1010" t="s">
        <v>
389</v>
      </c>
      <c r="AL111" s="1008"/>
      <c r="AM111" s="1008"/>
      <c r="AN111" s="1008"/>
      <c r="AO111" s="1009"/>
      <c r="AP111" s="1011" t="s">
        <v>
436</v>
      </c>
      <c r="AQ111" s="1012"/>
      <c r="AR111" s="1012"/>
      <c r="AS111" s="1012"/>
      <c r="AT111" s="1013"/>
      <c r="AU111" s="1021"/>
      <c r="AV111" s="1022"/>
      <c r="AW111" s="1022"/>
      <c r="AX111" s="1022"/>
      <c r="AY111" s="1022"/>
      <c r="AZ111" s="897" t="s">
        <v>
437</v>
      </c>
      <c r="BA111" s="832"/>
      <c r="BB111" s="832"/>
      <c r="BC111" s="832"/>
      <c r="BD111" s="832"/>
      <c r="BE111" s="832"/>
      <c r="BF111" s="832"/>
      <c r="BG111" s="832"/>
      <c r="BH111" s="832"/>
      <c r="BI111" s="832"/>
      <c r="BJ111" s="832"/>
      <c r="BK111" s="832"/>
      <c r="BL111" s="832"/>
      <c r="BM111" s="832"/>
      <c r="BN111" s="832"/>
      <c r="BO111" s="832"/>
      <c r="BP111" s="833"/>
      <c r="BQ111" s="898" t="s">
        <v>
136</v>
      </c>
      <c r="BR111" s="899"/>
      <c r="BS111" s="899"/>
      <c r="BT111" s="899"/>
      <c r="BU111" s="899"/>
      <c r="BV111" s="899" t="s">
        <v>
136</v>
      </c>
      <c r="BW111" s="899"/>
      <c r="BX111" s="899"/>
      <c r="BY111" s="899"/>
      <c r="BZ111" s="899"/>
      <c r="CA111" s="899" t="s">
        <v>
136</v>
      </c>
      <c r="CB111" s="899"/>
      <c r="CC111" s="899"/>
      <c r="CD111" s="899"/>
      <c r="CE111" s="899"/>
      <c r="CF111" s="960" t="s">
        <v>
136</v>
      </c>
      <c r="CG111" s="961"/>
      <c r="CH111" s="961"/>
      <c r="CI111" s="961"/>
      <c r="CJ111" s="961"/>
      <c r="CK111" s="1016"/>
      <c r="CL111" s="903"/>
      <c r="CM111" s="906" t="s">
        <v>
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389</v>
      </c>
      <c r="DH111" s="899"/>
      <c r="DI111" s="899"/>
      <c r="DJ111" s="899"/>
      <c r="DK111" s="899"/>
      <c r="DL111" s="899" t="s">
        <v>
136</v>
      </c>
      <c r="DM111" s="899"/>
      <c r="DN111" s="899"/>
      <c r="DO111" s="899"/>
      <c r="DP111" s="899"/>
      <c r="DQ111" s="899" t="s">
        <v>
136</v>
      </c>
      <c r="DR111" s="899"/>
      <c r="DS111" s="899"/>
      <c r="DT111" s="899"/>
      <c r="DU111" s="899"/>
      <c r="DV111" s="876" t="s">
        <v>
436</v>
      </c>
      <c r="DW111" s="876"/>
      <c r="DX111" s="876"/>
      <c r="DY111" s="876"/>
      <c r="DZ111" s="877"/>
    </row>
    <row r="112" spans="1:131" s="247" customFormat="1" ht="26.25" customHeight="1" x14ac:dyDescent="0.15">
      <c r="A112" s="1001" t="s">
        <v>
439</v>
      </c>
      <c r="B112" s="1002"/>
      <c r="C112" s="832" t="s">
        <v>
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436</v>
      </c>
      <c r="AB112" s="862"/>
      <c r="AC112" s="862"/>
      <c r="AD112" s="862"/>
      <c r="AE112" s="863"/>
      <c r="AF112" s="864" t="s">
        <v>
436</v>
      </c>
      <c r="AG112" s="862"/>
      <c r="AH112" s="862"/>
      <c r="AI112" s="862"/>
      <c r="AJ112" s="863"/>
      <c r="AK112" s="864" t="s">
        <v>
136</v>
      </c>
      <c r="AL112" s="862"/>
      <c r="AM112" s="862"/>
      <c r="AN112" s="862"/>
      <c r="AO112" s="863"/>
      <c r="AP112" s="909" t="s">
        <v>
436</v>
      </c>
      <c r="AQ112" s="910"/>
      <c r="AR112" s="910"/>
      <c r="AS112" s="910"/>
      <c r="AT112" s="911"/>
      <c r="AU112" s="1021"/>
      <c r="AV112" s="1022"/>
      <c r="AW112" s="1022"/>
      <c r="AX112" s="1022"/>
      <c r="AY112" s="1022"/>
      <c r="AZ112" s="897" t="s">
        <v>
441</v>
      </c>
      <c r="BA112" s="832"/>
      <c r="BB112" s="832"/>
      <c r="BC112" s="832"/>
      <c r="BD112" s="832"/>
      <c r="BE112" s="832"/>
      <c r="BF112" s="832"/>
      <c r="BG112" s="832"/>
      <c r="BH112" s="832"/>
      <c r="BI112" s="832"/>
      <c r="BJ112" s="832"/>
      <c r="BK112" s="832"/>
      <c r="BL112" s="832"/>
      <c r="BM112" s="832"/>
      <c r="BN112" s="832"/>
      <c r="BO112" s="832"/>
      <c r="BP112" s="833"/>
      <c r="BQ112" s="898">
        <v>
12875071</v>
      </c>
      <c r="BR112" s="899"/>
      <c r="BS112" s="899"/>
      <c r="BT112" s="899"/>
      <c r="BU112" s="899"/>
      <c r="BV112" s="899">
        <v>
12405543</v>
      </c>
      <c r="BW112" s="899"/>
      <c r="BX112" s="899"/>
      <c r="BY112" s="899"/>
      <c r="BZ112" s="899"/>
      <c r="CA112" s="899">
        <v>
12558479</v>
      </c>
      <c r="CB112" s="899"/>
      <c r="CC112" s="899"/>
      <c r="CD112" s="899"/>
      <c r="CE112" s="899"/>
      <c r="CF112" s="960">
        <v>
53.4</v>
      </c>
      <c r="CG112" s="961"/>
      <c r="CH112" s="961"/>
      <c r="CI112" s="961"/>
      <c r="CJ112" s="961"/>
      <c r="CK112" s="1016"/>
      <c r="CL112" s="903"/>
      <c r="CM112" s="906" t="s">
        <v>
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436</v>
      </c>
      <c r="DH112" s="899"/>
      <c r="DI112" s="899"/>
      <c r="DJ112" s="899"/>
      <c r="DK112" s="899"/>
      <c r="DL112" s="899" t="s">
        <v>
436</v>
      </c>
      <c r="DM112" s="899"/>
      <c r="DN112" s="899"/>
      <c r="DO112" s="899"/>
      <c r="DP112" s="899"/>
      <c r="DQ112" s="899" t="s">
        <v>
436</v>
      </c>
      <c r="DR112" s="899"/>
      <c r="DS112" s="899"/>
      <c r="DT112" s="899"/>
      <c r="DU112" s="899"/>
      <c r="DV112" s="876" t="s">
        <v>
436</v>
      </c>
      <c r="DW112" s="876"/>
      <c r="DX112" s="876"/>
      <c r="DY112" s="876"/>
      <c r="DZ112" s="877"/>
    </row>
    <row r="113" spans="1:130" s="247" customFormat="1" ht="26.25" customHeight="1" x14ac:dyDescent="0.15">
      <c r="A113" s="1003"/>
      <c r="B113" s="1004"/>
      <c r="C113" s="832" t="s">
        <v>
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1460926</v>
      </c>
      <c r="AB113" s="1008"/>
      <c r="AC113" s="1008"/>
      <c r="AD113" s="1008"/>
      <c r="AE113" s="1009"/>
      <c r="AF113" s="1010">
        <v>
1399493</v>
      </c>
      <c r="AG113" s="1008"/>
      <c r="AH113" s="1008"/>
      <c r="AI113" s="1008"/>
      <c r="AJ113" s="1009"/>
      <c r="AK113" s="1010">
        <v>
1421909</v>
      </c>
      <c r="AL113" s="1008"/>
      <c r="AM113" s="1008"/>
      <c r="AN113" s="1008"/>
      <c r="AO113" s="1009"/>
      <c r="AP113" s="1011">
        <v>
6</v>
      </c>
      <c r="AQ113" s="1012"/>
      <c r="AR113" s="1012"/>
      <c r="AS113" s="1012"/>
      <c r="AT113" s="1013"/>
      <c r="AU113" s="1021"/>
      <c r="AV113" s="1022"/>
      <c r="AW113" s="1022"/>
      <c r="AX113" s="1022"/>
      <c r="AY113" s="1022"/>
      <c r="AZ113" s="897" t="s">
        <v>
444</v>
      </c>
      <c r="BA113" s="832"/>
      <c r="BB113" s="832"/>
      <c r="BC113" s="832"/>
      <c r="BD113" s="832"/>
      <c r="BE113" s="832"/>
      <c r="BF113" s="832"/>
      <c r="BG113" s="832"/>
      <c r="BH113" s="832"/>
      <c r="BI113" s="832"/>
      <c r="BJ113" s="832"/>
      <c r="BK113" s="832"/>
      <c r="BL113" s="832"/>
      <c r="BM113" s="832"/>
      <c r="BN113" s="832"/>
      <c r="BO113" s="832"/>
      <c r="BP113" s="833"/>
      <c r="BQ113" s="898">
        <v>
674038</v>
      </c>
      <c r="BR113" s="899"/>
      <c r="BS113" s="899"/>
      <c r="BT113" s="899"/>
      <c r="BU113" s="899"/>
      <c r="BV113" s="899">
        <v>
595256</v>
      </c>
      <c r="BW113" s="899"/>
      <c r="BX113" s="899"/>
      <c r="BY113" s="899"/>
      <c r="BZ113" s="899"/>
      <c r="CA113" s="899">
        <v>
649675</v>
      </c>
      <c r="CB113" s="899"/>
      <c r="CC113" s="899"/>
      <c r="CD113" s="899"/>
      <c r="CE113" s="899"/>
      <c r="CF113" s="960">
        <v>
2.8</v>
      </c>
      <c r="CG113" s="961"/>
      <c r="CH113" s="961"/>
      <c r="CI113" s="961"/>
      <c r="CJ113" s="961"/>
      <c r="CK113" s="1016"/>
      <c r="CL113" s="903"/>
      <c r="CM113" s="906" t="s">
        <v>
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436</v>
      </c>
      <c r="DH113" s="862"/>
      <c r="DI113" s="862"/>
      <c r="DJ113" s="862"/>
      <c r="DK113" s="863"/>
      <c r="DL113" s="864" t="s">
        <v>
436</v>
      </c>
      <c r="DM113" s="862"/>
      <c r="DN113" s="862"/>
      <c r="DO113" s="862"/>
      <c r="DP113" s="863"/>
      <c r="DQ113" s="864" t="s">
        <v>
436</v>
      </c>
      <c r="DR113" s="862"/>
      <c r="DS113" s="862"/>
      <c r="DT113" s="862"/>
      <c r="DU113" s="863"/>
      <c r="DV113" s="909" t="s">
        <v>
436</v>
      </c>
      <c r="DW113" s="910"/>
      <c r="DX113" s="910"/>
      <c r="DY113" s="910"/>
      <c r="DZ113" s="911"/>
    </row>
    <row r="114" spans="1:130" s="247" customFormat="1" ht="26.25" customHeight="1" x14ac:dyDescent="0.15">
      <c r="A114" s="1003"/>
      <c r="B114" s="1004"/>
      <c r="C114" s="832" t="s">
        <v>
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120627</v>
      </c>
      <c r="AB114" s="862"/>
      <c r="AC114" s="862"/>
      <c r="AD114" s="862"/>
      <c r="AE114" s="863"/>
      <c r="AF114" s="864">
        <v>
115116</v>
      </c>
      <c r="AG114" s="862"/>
      <c r="AH114" s="862"/>
      <c r="AI114" s="862"/>
      <c r="AJ114" s="863"/>
      <c r="AK114" s="864">
        <v>
134977</v>
      </c>
      <c r="AL114" s="862"/>
      <c r="AM114" s="862"/>
      <c r="AN114" s="862"/>
      <c r="AO114" s="863"/>
      <c r="AP114" s="909">
        <v>
0.6</v>
      </c>
      <c r="AQ114" s="910"/>
      <c r="AR114" s="910"/>
      <c r="AS114" s="910"/>
      <c r="AT114" s="911"/>
      <c r="AU114" s="1021"/>
      <c r="AV114" s="1022"/>
      <c r="AW114" s="1022"/>
      <c r="AX114" s="1022"/>
      <c r="AY114" s="1022"/>
      <c r="AZ114" s="897" t="s">
        <v>
447</v>
      </c>
      <c r="BA114" s="832"/>
      <c r="BB114" s="832"/>
      <c r="BC114" s="832"/>
      <c r="BD114" s="832"/>
      <c r="BE114" s="832"/>
      <c r="BF114" s="832"/>
      <c r="BG114" s="832"/>
      <c r="BH114" s="832"/>
      <c r="BI114" s="832"/>
      <c r="BJ114" s="832"/>
      <c r="BK114" s="832"/>
      <c r="BL114" s="832"/>
      <c r="BM114" s="832"/>
      <c r="BN114" s="832"/>
      <c r="BO114" s="832"/>
      <c r="BP114" s="833"/>
      <c r="BQ114" s="898">
        <v>
6368886</v>
      </c>
      <c r="BR114" s="899"/>
      <c r="BS114" s="899"/>
      <c r="BT114" s="899"/>
      <c r="BU114" s="899"/>
      <c r="BV114" s="899">
        <v>
6137719</v>
      </c>
      <c r="BW114" s="899"/>
      <c r="BX114" s="899"/>
      <c r="BY114" s="899"/>
      <c r="BZ114" s="899"/>
      <c r="CA114" s="899">
        <v>
5820759</v>
      </c>
      <c r="CB114" s="899"/>
      <c r="CC114" s="899"/>
      <c r="CD114" s="899"/>
      <c r="CE114" s="899"/>
      <c r="CF114" s="960">
        <v>
24.8</v>
      </c>
      <c r="CG114" s="961"/>
      <c r="CH114" s="961"/>
      <c r="CI114" s="961"/>
      <c r="CJ114" s="961"/>
      <c r="CK114" s="1016"/>
      <c r="CL114" s="903"/>
      <c r="CM114" s="906" t="s">
        <v>
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436</v>
      </c>
      <c r="DH114" s="862"/>
      <c r="DI114" s="862"/>
      <c r="DJ114" s="862"/>
      <c r="DK114" s="863"/>
      <c r="DL114" s="864" t="s">
        <v>
436</v>
      </c>
      <c r="DM114" s="862"/>
      <c r="DN114" s="862"/>
      <c r="DO114" s="862"/>
      <c r="DP114" s="863"/>
      <c r="DQ114" s="864" t="s">
        <v>
436</v>
      </c>
      <c r="DR114" s="862"/>
      <c r="DS114" s="862"/>
      <c r="DT114" s="862"/>
      <c r="DU114" s="863"/>
      <c r="DV114" s="909" t="s">
        <v>
436</v>
      </c>
      <c r="DW114" s="910"/>
      <c r="DX114" s="910"/>
      <c r="DY114" s="910"/>
      <c r="DZ114" s="911"/>
    </row>
    <row r="115" spans="1:130" s="247" customFormat="1" ht="26.25" customHeight="1" x14ac:dyDescent="0.15">
      <c r="A115" s="1003"/>
      <c r="B115" s="1004"/>
      <c r="C115" s="832" t="s">
        <v>
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
436</v>
      </c>
      <c r="AB115" s="1008"/>
      <c r="AC115" s="1008"/>
      <c r="AD115" s="1008"/>
      <c r="AE115" s="1009"/>
      <c r="AF115" s="1010" t="s">
        <v>
436</v>
      </c>
      <c r="AG115" s="1008"/>
      <c r="AH115" s="1008"/>
      <c r="AI115" s="1008"/>
      <c r="AJ115" s="1009"/>
      <c r="AK115" s="1010" t="s">
        <v>
436</v>
      </c>
      <c r="AL115" s="1008"/>
      <c r="AM115" s="1008"/>
      <c r="AN115" s="1008"/>
      <c r="AO115" s="1009"/>
      <c r="AP115" s="1011" t="s">
        <v>
436</v>
      </c>
      <c r="AQ115" s="1012"/>
      <c r="AR115" s="1012"/>
      <c r="AS115" s="1012"/>
      <c r="AT115" s="1013"/>
      <c r="AU115" s="1021"/>
      <c r="AV115" s="1022"/>
      <c r="AW115" s="1022"/>
      <c r="AX115" s="1022"/>
      <c r="AY115" s="1022"/>
      <c r="AZ115" s="897" t="s">
        <v>
450</v>
      </c>
      <c r="BA115" s="832"/>
      <c r="BB115" s="832"/>
      <c r="BC115" s="832"/>
      <c r="BD115" s="832"/>
      <c r="BE115" s="832"/>
      <c r="BF115" s="832"/>
      <c r="BG115" s="832"/>
      <c r="BH115" s="832"/>
      <c r="BI115" s="832"/>
      <c r="BJ115" s="832"/>
      <c r="BK115" s="832"/>
      <c r="BL115" s="832"/>
      <c r="BM115" s="832"/>
      <c r="BN115" s="832"/>
      <c r="BO115" s="832"/>
      <c r="BP115" s="833"/>
      <c r="BQ115" s="898" t="s">
        <v>
436</v>
      </c>
      <c r="BR115" s="899"/>
      <c r="BS115" s="899"/>
      <c r="BT115" s="899"/>
      <c r="BU115" s="899"/>
      <c r="BV115" s="899" t="s">
        <v>
436</v>
      </c>
      <c r="BW115" s="899"/>
      <c r="BX115" s="899"/>
      <c r="BY115" s="899"/>
      <c r="BZ115" s="899"/>
      <c r="CA115" s="899" t="s">
        <v>
436</v>
      </c>
      <c r="CB115" s="899"/>
      <c r="CC115" s="899"/>
      <c r="CD115" s="899"/>
      <c r="CE115" s="899"/>
      <c r="CF115" s="960" t="s">
        <v>
436</v>
      </c>
      <c r="CG115" s="961"/>
      <c r="CH115" s="961"/>
      <c r="CI115" s="961"/>
      <c r="CJ115" s="961"/>
      <c r="CK115" s="1016"/>
      <c r="CL115" s="903"/>
      <c r="CM115" s="897" t="s">
        <v>
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
436</v>
      </c>
      <c r="DH115" s="862"/>
      <c r="DI115" s="862"/>
      <c r="DJ115" s="862"/>
      <c r="DK115" s="863"/>
      <c r="DL115" s="864" t="s">
        <v>
436</v>
      </c>
      <c r="DM115" s="862"/>
      <c r="DN115" s="862"/>
      <c r="DO115" s="862"/>
      <c r="DP115" s="863"/>
      <c r="DQ115" s="864" t="s">
        <v>
136</v>
      </c>
      <c r="DR115" s="862"/>
      <c r="DS115" s="862"/>
      <c r="DT115" s="862"/>
      <c r="DU115" s="863"/>
      <c r="DV115" s="909" t="s">
        <v>
436</v>
      </c>
      <c r="DW115" s="910"/>
      <c r="DX115" s="910"/>
      <c r="DY115" s="910"/>
      <c r="DZ115" s="911"/>
    </row>
    <row r="116" spans="1:130" s="247" customFormat="1" ht="26.25" customHeight="1" x14ac:dyDescent="0.15">
      <c r="A116" s="1005"/>
      <c r="B116" s="1006"/>
      <c r="C116" s="965" t="s">
        <v>
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436</v>
      </c>
      <c r="AB116" s="862"/>
      <c r="AC116" s="862"/>
      <c r="AD116" s="862"/>
      <c r="AE116" s="863"/>
      <c r="AF116" s="864" t="s">
        <v>
410</v>
      </c>
      <c r="AG116" s="862"/>
      <c r="AH116" s="862"/>
      <c r="AI116" s="862"/>
      <c r="AJ116" s="863"/>
      <c r="AK116" s="864" t="s">
        <v>
436</v>
      </c>
      <c r="AL116" s="862"/>
      <c r="AM116" s="862"/>
      <c r="AN116" s="862"/>
      <c r="AO116" s="863"/>
      <c r="AP116" s="909" t="s">
        <v>
436</v>
      </c>
      <c r="AQ116" s="910"/>
      <c r="AR116" s="910"/>
      <c r="AS116" s="910"/>
      <c r="AT116" s="911"/>
      <c r="AU116" s="1021"/>
      <c r="AV116" s="1022"/>
      <c r="AW116" s="1022"/>
      <c r="AX116" s="1022"/>
      <c r="AY116" s="1022"/>
      <c r="AZ116" s="948" t="s">
        <v>
453</v>
      </c>
      <c r="BA116" s="949"/>
      <c r="BB116" s="949"/>
      <c r="BC116" s="949"/>
      <c r="BD116" s="949"/>
      <c r="BE116" s="949"/>
      <c r="BF116" s="949"/>
      <c r="BG116" s="949"/>
      <c r="BH116" s="949"/>
      <c r="BI116" s="949"/>
      <c r="BJ116" s="949"/>
      <c r="BK116" s="949"/>
      <c r="BL116" s="949"/>
      <c r="BM116" s="949"/>
      <c r="BN116" s="949"/>
      <c r="BO116" s="949"/>
      <c r="BP116" s="950"/>
      <c r="BQ116" s="898" t="s">
        <v>
436</v>
      </c>
      <c r="BR116" s="899"/>
      <c r="BS116" s="899"/>
      <c r="BT116" s="899"/>
      <c r="BU116" s="899"/>
      <c r="BV116" s="899" t="s">
        <v>
436</v>
      </c>
      <c r="BW116" s="899"/>
      <c r="BX116" s="899"/>
      <c r="BY116" s="899"/>
      <c r="BZ116" s="899"/>
      <c r="CA116" s="899" t="s">
        <v>
436</v>
      </c>
      <c r="CB116" s="899"/>
      <c r="CC116" s="899"/>
      <c r="CD116" s="899"/>
      <c r="CE116" s="899"/>
      <c r="CF116" s="960" t="s">
        <v>
436</v>
      </c>
      <c r="CG116" s="961"/>
      <c r="CH116" s="961"/>
      <c r="CI116" s="961"/>
      <c r="CJ116" s="961"/>
      <c r="CK116" s="1016"/>
      <c r="CL116" s="903"/>
      <c r="CM116" s="906" t="s">
        <v>
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
436</v>
      </c>
      <c r="DH116" s="862"/>
      <c r="DI116" s="862"/>
      <c r="DJ116" s="862"/>
      <c r="DK116" s="863"/>
      <c r="DL116" s="864" t="s">
        <v>
436</v>
      </c>
      <c r="DM116" s="862"/>
      <c r="DN116" s="862"/>
      <c r="DO116" s="862"/>
      <c r="DP116" s="863"/>
      <c r="DQ116" s="864" t="s">
        <v>
436</v>
      </c>
      <c r="DR116" s="862"/>
      <c r="DS116" s="862"/>
      <c r="DT116" s="862"/>
      <c r="DU116" s="863"/>
      <c r="DV116" s="909" t="s">
        <v>
436</v>
      </c>
      <c r="DW116" s="910"/>
      <c r="DX116" s="910"/>
      <c r="DY116" s="910"/>
      <c r="DZ116" s="911"/>
    </row>
    <row r="117" spans="1:130" s="247" customFormat="1" ht="26.25" customHeight="1" x14ac:dyDescent="0.15">
      <c r="A117" s="986" t="s">
        <v>
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455</v>
      </c>
      <c r="Z117" s="988"/>
      <c r="AA117" s="993">
        <v>
4753793</v>
      </c>
      <c r="AB117" s="994"/>
      <c r="AC117" s="994"/>
      <c r="AD117" s="994"/>
      <c r="AE117" s="995"/>
      <c r="AF117" s="996">
        <v>
4733964</v>
      </c>
      <c r="AG117" s="994"/>
      <c r="AH117" s="994"/>
      <c r="AI117" s="994"/>
      <c r="AJ117" s="995"/>
      <c r="AK117" s="996">
        <v>
4614584</v>
      </c>
      <c r="AL117" s="994"/>
      <c r="AM117" s="994"/>
      <c r="AN117" s="994"/>
      <c r="AO117" s="995"/>
      <c r="AP117" s="997"/>
      <c r="AQ117" s="998"/>
      <c r="AR117" s="998"/>
      <c r="AS117" s="998"/>
      <c r="AT117" s="999"/>
      <c r="AU117" s="1021"/>
      <c r="AV117" s="1022"/>
      <c r="AW117" s="1022"/>
      <c r="AX117" s="1022"/>
      <c r="AY117" s="1022"/>
      <c r="AZ117" s="948" t="s">
        <v>
456</v>
      </c>
      <c r="BA117" s="949"/>
      <c r="BB117" s="949"/>
      <c r="BC117" s="949"/>
      <c r="BD117" s="949"/>
      <c r="BE117" s="949"/>
      <c r="BF117" s="949"/>
      <c r="BG117" s="949"/>
      <c r="BH117" s="949"/>
      <c r="BI117" s="949"/>
      <c r="BJ117" s="949"/>
      <c r="BK117" s="949"/>
      <c r="BL117" s="949"/>
      <c r="BM117" s="949"/>
      <c r="BN117" s="949"/>
      <c r="BO117" s="949"/>
      <c r="BP117" s="950"/>
      <c r="BQ117" s="898" t="s">
        <v>
457</v>
      </c>
      <c r="BR117" s="899"/>
      <c r="BS117" s="899"/>
      <c r="BT117" s="899"/>
      <c r="BU117" s="899"/>
      <c r="BV117" s="899" t="s">
        <v>
457</v>
      </c>
      <c r="BW117" s="899"/>
      <c r="BX117" s="899"/>
      <c r="BY117" s="899"/>
      <c r="BZ117" s="899"/>
      <c r="CA117" s="899" t="s">
        <v>
457</v>
      </c>
      <c r="CB117" s="899"/>
      <c r="CC117" s="899"/>
      <c r="CD117" s="899"/>
      <c r="CE117" s="899"/>
      <c r="CF117" s="960" t="s">
        <v>
136</v>
      </c>
      <c r="CG117" s="961"/>
      <c r="CH117" s="961"/>
      <c r="CI117" s="961"/>
      <c r="CJ117" s="961"/>
      <c r="CK117" s="1016"/>
      <c r="CL117" s="903"/>
      <c r="CM117" s="906" t="s">
        <v>
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457</v>
      </c>
      <c r="DH117" s="862"/>
      <c r="DI117" s="862"/>
      <c r="DJ117" s="862"/>
      <c r="DK117" s="863"/>
      <c r="DL117" s="864" t="s">
        <v>
136</v>
      </c>
      <c r="DM117" s="862"/>
      <c r="DN117" s="862"/>
      <c r="DO117" s="862"/>
      <c r="DP117" s="863"/>
      <c r="DQ117" s="864" t="s">
        <v>
136</v>
      </c>
      <c r="DR117" s="862"/>
      <c r="DS117" s="862"/>
      <c r="DT117" s="862"/>
      <c r="DU117" s="863"/>
      <c r="DV117" s="909" t="s">
        <v>
457</v>
      </c>
      <c r="DW117" s="910"/>
      <c r="DX117" s="910"/>
      <c r="DY117" s="910"/>
      <c r="DZ117" s="911"/>
    </row>
    <row r="118" spans="1:130" s="247" customFormat="1" ht="26.25" customHeight="1" x14ac:dyDescent="0.15">
      <c r="A118" s="986" t="s">
        <v>
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428</v>
      </c>
      <c r="AB118" s="987"/>
      <c r="AC118" s="987"/>
      <c r="AD118" s="987"/>
      <c r="AE118" s="988"/>
      <c r="AF118" s="989" t="s">
        <v>
305</v>
      </c>
      <c r="AG118" s="987"/>
      <c r="AH118" s="987"/>
      <c r="AI118" s="987"/>
      <c r="AJ118" s="988"/>
      <c r="AK118" s="989" t="s">
        <v>
304</v>
      </c>
      <c r="AL118" s="987"/>
      <c r="AM118" s="987"/>
      <c r="AN118" s="987"/>
      <c r="AO118" s="988"/>
      <c r="AP118" s="990" t="s">
        <v>
429</v>
      </c>
      <c r="AQ118" s="991"/>
      <c r="AR118" s="991"/>
      <c r="AS118" s="991"/>
      <c r="AT118" s="992"/>
      <c r="AU118" s="1021"/>
      <c r="AV118" s="1022"/>
      <c r="AW118" s="1022"/>
      <c r="AX118" s="1022"/>
      <c r="AY118" s="1022"/>
      <c r="AZ118" s="964" t="s">
        <v>
459</v>
      </c>
      <c r="BA118" s="965"/>
      <c r="BB118" s="965"/>
      <c r="BC118" s="965"/>
      <c r="BD118" s="965"/>
      <c r="BE118" s="965"/>
      <c r="BF118" s="965"/>
      <c r="BG118" s="965"/>
      <c r="BH118" s="965"/>
      <c r="BI118" s="965"/>
      <c r="BJ118" s="965"/>
      <c r="BK118" s="965"/>
      <c r="BL118" s="965"/>
      <c r="BM118" s="965"/>
      <c r="BN118" s="965"/>
      <c r="BO118" s="965"/>
      <c r="BP118" s="966"/>
      <c r="BQ118" s="967" t="s">
        <v>
460</v>
      </c>
      <c r="BR118" s="930"/>
      <c r="BS118" s="930"/>
      <c r="BT118" s="930"/>
      <c r="BU118" s="930"/>
      <c r="BV118" s="930" t="s">
        <v>
457</v>
      </c>
      <c r="BW118" s="930"/>
      <c r="BX118" s="930"/>
      <c r="BY118" s="930"/>
      <c r="BZ118" s="930"/>
      <c r="CA118" s="930" t="s">
        <v>
457</v>
      </c>
      <c r="CB118" s="930"/>
      <c r="CC118" s="930"/>
      <c r="CD118" s="930"/>
      <c r="CE118" s="930"/>
      <c r="CF118" s="960" t="s">
        <v>
136</v>
      </c>
      <c r="CG118" s="961"/>
      <c r="CH118" s="961"/>
      <c r="CI118" s="961"/>
      <c r="CJ118" s="961"/>
      <c r="CK118" s="1016"/>
      <c r="CL118" s="903"/>
      <c r="CM118" s="906" t="s">
        <v>
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460</v>
      </c>
      <c r="DH118" s="862"/>
      <c r="DI118" s="862"/>
      <c r="DJ118" s="862"/>
      <c r="DK118" s="863"/>
      <c r="DL118" s="864" t="s">
        <v>
136</v>
      </c>
      <c r="DM118" s="862"/>
      <c r="DN118" s="862"/>
      <c r="DO118" s="862"/>
      <c r="DP118" s="863"/>
      <c r="DQ118" s="864" t="s">
        <v>
460</v>
      </c>
      <c r="DR118" s="862"/>
      <c r="DS118" s="862"/>
      <c r="DT118" s="862"/>
      <c r="DU118" s="863"/>
      <c r="DV118" s="909" t="s">
        <v>
457</v>
      </c>
      <c r="DW118" s="910"/>
      <c r="DX118" s="910"/>
      <c r="DY118" s="910"/>
      <c r="DZ118" s="911"/>
    </row>
    <row r="119" spans="1:130" s="247" customFormat="1" ht="26.25" customHeight="1" x14ac:dyDescent="0.15">
      <c r="A119" s="900" t="s">
        <v>
433</v>
      </c>
      <c r="B119" s="901"/>
      <c r="C119" s="976" t="s">
        <v>
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457</v>
      </c>
      <c r="AB119" s="980"/>
      <c r="AC119" s="980"/>
      <c r="AD119" s="980"/>
      <c r="AE119" s="981"/>
      <c r="AF119" s="982" t="s">
        <v>
457</v>
      </c>
      <c r="AG119" s="980"/>
      <c r="AH119" s="980"/>
      <c r="AI119" s="980"/>
      <c r="AJ119" s="981"/>
      <c r="AK119" s="982" t="s">
        <v>
136</v>
      </c>
      <c r="AL119" s="980"/>
      <c r="AM119" s="980"/>
      <c r="AN119" s="980"/>
      <c r="AO119" s="981"/>
      <c r="AP119" s="983" t="s">
        <v>
457</v>
      </c>
      <c r="AQ119" s="984"/>
      <c r="AR119" s="984"/>
      <c r="AS119" s="984"/>
      <c r="AT119" s="985"/>
      <c r="AU119" s="1023"/>
      <c r="AV119" s="1024"/>
      <c r="AW119" s="1024"/>
      <c r="AX119" s="1024"/>
      <c r="AY119" s="1024"/>
      <c r="AZ119" s="278" t="s">
        <v>
185</v>
      </c>
      <c r="BA119" s="278"/>
      <c r="BB119" s="278"/>
      <c r="BC119" s="278"/>
      <c r="BD119" s="278"/>
      <c r="BE119" s="278"/>
      <c r="BF119" s="278"/>
      <c r="BG119" s="278"/>
      <c r="BH119" s="278"/>
      <c r="BI119" s="278"/>
      <c r="BJ119" s="278"/>
      <c r="BK119" s="278"/>
      <c r="BL119" s="278"/>
      <c r="BM119" s="278"/>
      <c r="BN119" s="278"/>
      <c r="BO119" s="962" t="s">
        <v>
462</v>
      </c>
      <c r="BP119" s="963"/>
      <c r="BQ119" s="967">
        <v>
53347609</v>
      </c>
      <c r="BR119" s="930"/>
      <c r="BS119" s="930"/>
      <c r="BT119" s="930"/>
      <c r="BU119" s="930"/>
      <c r="BV119" s="930">
        <v>
53213597</v>
      </c>
      <c r="BW119" s="930"/>
      <c r="BX119" s="930"/>
      <c r="BY119" s="930"/>
      <c r="BZ119" s="930"/>
      <c r="CA119" s="930">
        <v>
52658974</v>
      </c>
      <c r="CB119" s="930"/>
      <c r="CC119" s="930"/>
      <c r="CD119" s="930"/>
      <c r="CE119" s="930"/>
      <c r="CF119" s="828"/>
      <c r="CG119" s="829"/>
      <c r="CH119" s="829"/>
      <c r="CI119" s="829"/>
      <c r="CJ119" s="919"/>
      <c r="CK119" s="1017"/>
      <c r="CL119" s="905"/>
      <c r="CM119" s="923" t="s">
        <v>
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136</v>
      </c>
      <c r="DH119" s="845"/>
      <c r="DI119" s="845"/>
      <c r="DJ119" s="845"/>
      <c r="DK119" s="846"/>
      <c r="DL119" s="847" t="s">
        <v>
136</v>
      </c>
      <c r="DM119" s="845"/>
      <c r="DN119" s="845"/>
      <c r="DO119" s="845"/>
      <c r="DP119" s="846"/>
      <c r="DQ119" s="847" t="s">
        <v>
457</v>
      </c>
      <c r="DR119" s="845"/>
      <c r="DS119" s="845"/>
      <c r="DT119" s="845"/>
      <c r="DU119" s="846"/>
      <c r="DV119" s="933" t="s">
        <v>
136</v>
      </c>
      <c r="DW119" s="934"/>
      <c r="DX119" s="934"/>
      <c r="DY119" s="934"/>
      <c r="DZ119" s="935"/>
    </row>
    <row r="120" spans="1:130" s="247" customFormat="1" ht="26.25" customHeight="1" x14ac:dyDescent="0.15">
      <c r="A120" s="902"/>
      <c r="B120" s="903"/>
      <c r="C120" s="906" t="s">
        <v>
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457</v>
      </c>
      <c r="AB120" s="862"/>
      <c r="AC120" s="862"/>
      <c r="AD120" s="862"/>
      <c r="AE120" s="863"/>
      <c r="AF120" s="864" t="s">
        <v>
136</v>
      </c>
      <c r="AG120" s="862"/>
      <c r="AH120" s="862"/>
      <c r="AI120" s="862"/>
      <c r="AJ120" s="863"/>
      <c r="AK120" s="864" t="s">
        <v>
457</v>
      </c>
      <c r="AL120" s="862"/>
      <c r="AM120" s="862"/>
      <c r="AN120" s="862"/>
      <c r="AO120" s="863"/>
      <c r="AP120" s="909" t="s">
        <v>
460</v>
      </c>
      <c r="AQ120" s="910"/>
      <c r="AR120" s="910"/>
      <c r="AS120" s="910"/>
      <c r="AT120" s="911"/>
      <c r="AU120" s="968" t="s">
        <v>
464</v>
      </c>
      <c r="AV120" s="969"/>
      <c r="AW120" s="969"/>
      <c r="AX120" s="969"/>
      <c r="AY120" s="970"/>
      <c r="AZ120" s="945" t="s">
        <v>
465</v>
      </c>
      <c r="BA120" s="890"/>
      <c r="BB120" s="890"/>
      <c r="BC120" s="890"/>
      <c r="BD120" s="890"/>
      <c r="BE120" s="890"/>
      <c r="BF120" s="890"/>
      <c r="BG120" s="890"/>
      <c r="BH120" s="890"/>
      <c r="BI120" s="890"/>
      <c r="BJ120" s="890"/>
      <c r="BK120" s="890"/>
      <c r="BL120" s="890"/>
      <c r="BM120" s="890"/>
      <c r="BN120" s="890"/>
      <c r="BO120" s="890"/>
      <c r="BP120" s="891"/>
      <c r="BQ120" s="946">
        <v>
7424922</v>
      </c>
      <c r="BR120" s="927"/>
      <c r="BS120" s="927"/>
      <c r="BT120" s="927"/>
      <c r="BU120" s="927"/>
      <c r="BV120" s="927">
        <v>
7955160</v>
      </c>
      <c r="BW120" s="927"/>
      <c r="BX120" s="927"/>
      <c r="BY120" s="927"/>
      <c r="BZ120" s="927"/>
      <c r="CA120" s="927">
        <v>
7853908</v>
      </c>
      <c r="CB120" s="927"/>
      <c r="CC120" s="927"/>
      <c r="CD120" s="927"/>
      <c r="CE120" s="927"/>
      <c r="CF120" s="951">
        <v>
33.4</v>
      </c>
      <c r="CG120" s="952"/>
      <c r="CH120" s="952"/>
      <c r="CI120" s="952"/>
      <c r="CJ120" s="952"/>
      <c r="CK120" s="953" t="s">
        <v>
466</v>
      </c>
      <c r="CL120" s="937"/>
      <c r="CM120" s="937"/>
      <c r="CN120" s="937"/>
      <c r="CO120" s="938"/>
      <c r="CP120" s="957" t="s">
        <v>
406</v>
      </c>
      <c r="CQ120" s="958"/>
      <c r="CR120" s="958"/>
      <c r="CS120" s="958"/>
      <c r="CT120" s="958"/>
      <c r="CU120" s="958"/>
      <c r="CV120" s="958"/>
      <c r="CW120" s="958"/>
      <c r="CX120" s="958"/>
      <c r="CY120" s="958"/>
      <c r="CZ120" s="958"/>
      <c r="DA120" s="958"/>
      <c r="DB120" s="958"/>
      <c r="DC120" s="958"/>
      <c r="DD120" s="958"/>
      <c r="DE120" s="958"/>
      <c r="DF120" s="959"/>
      <c r="DG120" s="946">
        <v>
9608753</v>
      </c>
      <c r="DH120" s="927"/>
      <c r="DI120" s="927"/>
      <c r="DJ120" s="927"/>
      <c r="DK120" s="927"/>
      <c r="DL120" s="927">
        <v>
9430164</v>
      </c>
      <c r="DM120" s="927"/>
      <c r="DN120" s="927"/>
      <c r="DO120" s="927"/>
      <c r="DP120" s="927"/>
      <c r="DQ120" s="927">
        <v>
9448931</v>
      </c>
      <c r="DR120" s="927"/>
      <c r="DS120" s="927"/>
      <c r="DT120" s="927"/>
      <c r="DU120" s="927"/>
      <c r="DV120" s="928">
        <v>
40.200000000000003</v>
      </c>
      <c r="DW120" s="928"/>
      <c r="DX120" s="928"/>
      <c r="DY120" s="928"/>
      <c r="DZ120" s="929"/>
    </row>
    <row r="121" spans="1:130" s="247" customFormat="1" ht="26.25" customHeight="1" x14ac:dyDescent="0.15">
      <c r="A121" s="902"/>
      <c r="B121" s="903"/>
      <c r="C121" s="948" t="s">
        <v>
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457</v>
      </c>
      <c r="AB121" s="862"/>
      <c r="AC121" s="862"/>
      <c r="AD121" s="862"/>
      <c r="AE121" s="863"/>
      <c r="AF121" s="864" t="s">
        <v>
136</v>
      </c>
      <c r="AG121" s="862"/>
      <c r="AH121" s="862"/>
      <c r="AI121" s="862"/>
      <c r="AJ121" s="863"/>
      <c r="AK121" s="864" t="s">
        <v>
457</v>
      </c>
      <c r="AL121" s="862"/>
      <c r="AM121" s="862"/>
      <c r="AN121" s="862"/>
      <c r="AO121" s="863"/>
      <c r="AP121" s="909" t="s">
        <v>
457</v>
      </c>
      <c r="AQ121" s="910"/>
      <c r="AR121" s="910"/>
      <c r="AS121" s="910"/>
      <c r="AT121" s="911"/>
      <c r="AU121" s="971"/>
      <c r="AV121" s="972"/>
      <c r="AW121" s="972"/>
      <c r="AX121" s="972"/>
      <c r="AY121" s="973"/>
      <c r="AZ121" s="897" t="s">
        <v>
468</v>
      </c>
      <c r="BA121" s="832"/>
      <c r="BB121" s="832"/>
      <c r="BC121" s="832"/>
      <c r="BD121" s="832"/>
      <c r="BE121" s="832"/>
      <c r="BF121" s="832"/>
      <c r="BG121" s="832"/>
      <c r="BH121" s="832"/>
      <c r="BI121" s="832"/>
      <c r="BJ121" s="832"/>
      <c r="BK121" s="832"/>
      <c r="BL121" s="832"/>
      <c r="BM121" s="832"/>
      <c r="BN121" s="832"/>
      <c r="BO121" s="832"/>
      <c r="BP121" s="833"/>
      <c r="BQ121" s="898">
        <v>
9788983</v>
      </c>
      <c r="BR121" s="899"/>
      <c r="BS121" s="899"/>
      <c r="BT121" s="899"/>
      <c r="BU121" s="899"/>
      <c r="BV121" s="899">
        <v>
9529201</v>
      </c>
      <c r="BW121" s="899"/>
      <c r="BX121" s="899"/>
      <c r="BY121" s="899"/>
      <c r="BZ121" s="899"/>
      <c r="CA121" s="899">
        <v>
9485459</v>
      </c>
      <c r="CB121" s="899"/>
      <c r="CC121" s="899"/>
      <c r="CD121" s="899"/>
      <c r="CE121" s="899"/>
      <c r="CF121" s="960">
        <v>
40.299999999999997</v>
      </c>
      <c r="CG121" s="961"/>
      <c r="CH121" s="961"/>
      <c r="CI121" s="961"/>
      <c r="CJ121" s="961"/>
      <c r="CK121" s="954"/>
      <c r="CL121" s="940"/>
      <c r="CM121" s="940"/>
      <c r="CN121" s="940"/>
      <c r="CO121" s="941"/>
      <c r="CP121" s="920" t="s">
        <v>
403</v>
      </c>
      <c r="CQ121" s="921"/>
      <c r="CR121" s="921"/>
      <c r="CS121" s="921"/>
      <c r="CT121" s="921"/>
      <c r="CU121" s="921"/>
      <c r="CV121" s="921"/>
      <c r="CW121" s="921"/>
      <c r="CX121" s="921"/>
      <c r="CY121" s="921"/>
      <c r="CZ121" s="921"/>
      <c r="DA121" s="921"/>
      <c r="DB121" s="921"/>
      <c r="DC121" s="921"/>
      <c r="DD121" s="921"/>
      <c r="DE121" s="921"/>
      <c r="DF121" s="922"/>
      <c r="DG121" s="898">
        <v>
3266318</v>
      </c>
      <c r="DH121" s="899"/>
      <c r="DI121" s="899"/>
      <c r="DJ121" s="899"/>
      <c r="DK121" s="899"/>
      <c r="DL121" s="899">
        <v>
2975379</v>
      </c>
      <c r="DM121" s="899"/>
      <c r="DN121" s="899"/>
      <c r="DO121" s="899"/>
      <c r="DP121" s="899"/>
      <c r="DQ121" s="899">
        <v>
3109548</v>
      </c>
      <c r="DR121" s="899"/>
      <c r="DS121" s="899"/>
      <c r="DT121" s="899"/>
      <c r="DU121" s="899"/>
      <c r="DV121" s="876">
        <v>
13.2</v>
      </c>
      <c r="DW121" s="876"/>
      <c r="DX121" s="876"/>
      <c r="DY121" s="876"/>
      <c r="DZ121" s="877"/>
    </row>
    <row r="122" spans="1:130" s="247" customFormat="1" ht="26.25" customHeight="1" x14ac:dyDescent="0.15">
      <c r="A122" s="902"/>
      <c r="B122" s="903"/>
      <c r="C122" s="906" t="s">
        <v>
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136</v>
      </c>
      <c r="AB122" s="862"/>
      <c r="AC122" s="862"/>
      <c r="AD122" s="862"/>
      <c r="AE122" s="863"/>
      <c r="AF122" s="864" t="s">
        <v>
457</v>
      </c>
      <c r="AG122" s="862"/>
      <c r="AH122" s="862"/>
      <c r="AI122" s="862"/>
      <c r="AJ122" s="863"/>
      <c r="AK122" s="864" t="s">
        <v>
457</v>
      </c>
      <c r="AL122" s="862"/>
      <c r="AM122" s="862"/>
      <c r="AN122" s="862"/>
      <c r="AO122" s="863"/>
      <c r="AP122" s="909" t="s">
        <v>
457</v>
      </c>
      <c r="AQ122" s="910"/>
      <c r="AR122" s="910"/>
      <c r="AS122" s="910"/>
      <c r="AT122" s="911"/>
      <c r="AU122" s="971"/>
      <c r="AV122" s="972"/>
      <c r="AW122" s="972"/>
      <c r="AX122" s="972"/>
      <c r="AY122" s="973"/>
      <c r="AZ122" s="964" t="s">
        <v>
469</v>
      </c>
      <c r="BA122" s="965"/>
      <c r="BB122" s="965"/>
      <c r="BC122" s="965"/>
      <c r="BD122" s="965"/>
      <c r="BE122" s="965"/>
      <c r="BF122" s="965"/>
      <c r="BG122" s="965"/>
      <c r="BH122" s="965"/>
      <c r="BI122" s="965"/>
      <c r="BJ122" s="965"/>
      <c r="BK122" s="965"/>
      <c r="BL122" s="965"/>
      <c r="BM122" s="965"/>
      <c r="BN122" s="965"/>
      <c r="BO122" s="965"/>
      <c r="BP122" s="966"/>
      <c r="BQ122" s="967">
        <v>
36126945</v>
      </c>
      <c r="BR122" s="930"/>
      <c r="BS122" s="930"/>
      <c r="BT122" s="930"/>
      <c r="BU122" s="930"/>
      <c r="BV122" s="930">
        <v>
36527497</v>
      </c>
      <c r="BW122" s="930"/>
      <c r="BX122" s="930"/>
      <c r="BY122" s="930"/>
      <c r="BZ122" s="930"/>
      <c r="CA122" s="930">
        <v>
36263628</v>
      </c>
      <c r="CB122" s="930"/>
      <c r="CC122" s="930"/>
      <c r="CD122" s="930"/>
      <c r="CE122" s="930"/>
      <c r="CF122" s="931">
        <v>
154.19999999999999</v>
      </c>
      <c r="CG122" s="932"/>
      <c r="CH122" s="932"/>
      <c r="CI122" s="932"/>
      <c r="CJ122" s="932"/>
      <c r="CK122" s="954"/>
      <c r="CL122" s="940"/>
      <c r="CM122" s="940"/>
      <c r="CN122" s="940"/>
      <c r="CO122" s="941"/>
      <c r="CP122" s="920" t="s">
        <v>
470</v>
      </c>
      <c r="CQ122" s="921"/>
      <c r="CR122" s="921"/>
      <c r="CS122" s="921"/>
      <c r="CT122" s="921"/>
      <c r="CU122" s="921"/>
      <c r="CV122" s="921"/>
      <c r="CW122" s="921"/>
      <c r="CX122" s="921"/>
      <c r="CY122" s="921"/>
      <c r="CZ122" s="921"/>
      <c r="DA122" s="921"/>
      <c r="DB122" s="921"/>
      <c r="DC122" s="921"/>
      <c r="DD122" s="921"/>
      <c r="DE122" s="921"/>
      <c r="DF122" s="922"/>
      <c r="DG122" s="898" t="s">
        <v>
136</v>
      </c>
      <c r="DH122" s="899"/>
      <c r="DI122" s="899"/>
      <c r="DJ122" s="899"/>
      <c r="DK122" s="899"/>
      <c r="DL122" s="899" t="s">
        <v>
457</v>
      </c>
      <c r="DM122" s="899"/>
      <c r="DN122" s="899"/>
      <c r="DO122" s="899"/>
      <c r="DP122" s="899"/>
      <c r="DQ122" s="899" t="s">
        <v>
136</v>
      </c>
      <c r="DR122" s="899"/>
      <c r="DS122" s="899"/>
      <c r="DT122" s="899"/>
      <c r="DU122" s="899"/>
      <c r="DV122" s="876" t="s">
        <v>
457</v>
      </c>
      <c r="DW122" s="876"/>
      <c r="DX122" s="876"/>
      <c r="DY122" s="876"/>
      <c r="DZ122" s="877"/>
    </row>
    <row r="123" spans="1:130" s="247" customFormat="1" ht="26.25" customHeight="1" x14ac:dyDescent="0.15">
      <c r="A123" s="902"/>
      <c r="B123" s="903"/>
      <c r="C123" s="906" t="s">
        <v>
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
457</v>
      </c>
      <c r="AB123" s="862"/>
      <c r="AC123" s="862"/>
      <c r="AD123" s="862"/>
      <c r="AE123" s="863"/>
      <c r="AF123" s="864" t="s">
        <v>
136</v>
      </c>
      <c r="AG123" s="862"/>
      <c r="AH123" s="862"/>
      <c r="AI123" s="862"/>
      <c r="AJ123" s="863"/>
      <c r="AK123" s="864" t="s">
        <v>
471</v>
      </c>
      <c r="AL123" s="862"/>
      <c r="AM123" s="862"/>
      <c r="AN123" s="862"/>
      <c r="AO123" s="863"/>
      <c r="AP123" s="909" t="s">
        <v>
457</v>
      </c>
      <c r="AQ123" s="910"/>
      <c r="AR123" s="910"/>
      <c r="AS123" s="910"/>
      <c r="AT123" s="911"/>
      <c r="AU123" s="974"/>
      <c r="AV123" s="975"/>
      <c r="AW123" s="975"/>
      <c r="AX123" s="975"/>
      <c r="AY123" s="975"/>
      <c r="AZ123" s="278" t="s">
        <v>
185</v>
      </c>
      <c r="BA123" s="278"/>
      <c r="BB123" s="278"/>
      <c r="BC123" s="278"/>
      <c r="BD123" s="278"/>
      <c r="BE123" s="278"/>
      <c r="BF123" s="278"/>
      <c r="BG123" s="278"/>
      <c r="BH123" s="278"/>
      <c r="BI123" s="278"/>
      <c r="BJ123" s="278"/>
      <c r="BK123" s="278"/>
      <c r="BL123" s="278"/>
      <c r="BM123" s="278"/>
      <c r="BN123" s="278"/>
      <c r="BO123" s="962" t="s">
        <v>
472</v>
      </c>
      <c r="BP123" s="963"/>
      <c r="BQ123" s="917">
        <v>
53340850</v>
      </c>
      <c r="BR123" s="918"/>
      <c r="BS123" s="918"/>
      <c r="BT123" s="918"/>
      <c r="BU123" s="918"/>
      <c r="BV123" s="918">
        <v>
54011858</v>
      </c>
      <c r="BW123" s="918"/>
      <c r="BX123" s="918"/>
      <c r="BY123" s="918"/>
      <c r="BZ123" s="918"/>
      <c r="CA123" s="918">
        <v>
53602995</v>
      </c>
      <c r="CB123" s="918"/>
      <c r="CC123" s="918"/>
      <c r="CD123" s="918"/>
      <c r="CE123" s="918"/>
      <c r="CF123" s="828"/>
      <c r="CG123" s="829"/>
      <c r="CH123" s="829"/>
      <c r="CI123" s="829"/>
      <c r="CJ123" s="919"/>
      <c r="CK123" s="954"/>
      <c r="CL123" s="940"/>
      <c r="CM123" s="940"/>
      <c r="CN123" s="940"/>
      <c r="CO123" s="941"/>
      <c r="CP123" s="920" t="s">
        <v>
401</v>
      </c>
      <c r="CQ123" s="921"/>
      <c r="CR123" s="921"/>
      <c r="CS123" s="921"/>
      <c r="CT123" s="921"/>
      <c r="CU123" s="921"/>
      <c r="CV123" s="921"/>
      <c r="CW123" s="921"/>
      <c r="CX123" s="921"/>
      <c r="CY123" s="921"/>
      <c r="CZ123" s="921"/>
      <c r="DA123" s="921"/>
      <c r="DB123" s="921"/>
      <c r="DC123" s="921"/>
      <c r="DD123" s="921"/>
      <c r="DE123" s="921"/>
      <c r="DF123" s="922"/>
      <c r="DG123" s="861" t="s">
        <v>
460</v>
      </c>
      <c r="DH123" s="862"/>
      <c r="DI123" s="862"/>
      <c r="DJ123" s="862"/>
      <c r="DK123" s="863"/>
      <c r="DL123" s="864" t="s">
        <v>
457</v>
      </c>
      <c r="DM123" s="862"/>
      <c r="DN123" s="862"/>
      <c r="DO123" s="862"/>
      <c r="DP123" s="863"/>
      <c r="DQ123" s="864" t="s">
        <v>
457</v>
      </c>
      <c r="DR123" s="862"/>
      <c r="DS123" s="862"/>
      <c r="DT123" s="862"/>
      <c r="DU123" s="863"/>
      <c r="DV123" s="909" t="s">
        <v>
136</v>
      </c>
      <c r="DW123" s="910"/>
      <c r="DX123" s="910"/>
      <c r="DY123" s="910"/>
      <c r="DZ123" s="911"/>
    </row>
    <row r="124" spans="1:130" s="247" customFormat="1" ht="26.25" customHeight="1" thickBot="1" x14ac:dyDescent="0.2">
      <c r="A124" s="902"/>
      <c r="B124" s="903"/>
      <c r="C124" s="906" t="s">
        <v>
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460</v>
      </c>
      <c r="AB124" s="862"/>
      <c r="AC124" s="862"/>
      <c r="AD124" s="862"/>
      <c r="AE124" s="863"/>
      <c r="AF124" s="864" t="s">
        <v>
457</v>
      </c>
      <c r="AG124" s="862"/>
      <c r="AH124" s="862"/>
      <c r="AI124" s="862"/>
      <c r="AJ124" s="863"/>
      <c r="AK124" s="864" t="s">
        <v>
457</v>
      </c>
      <c r="AL124" s="862"/>
      <c r="AM124" s="862"/>
      <c r="AN124" s="862"/>
      <c r="AO124" s="863"/>
      <c r="AP124" s="909" t="s">
        <v>
457</v>
      </c>
      <c r="AQ124" s="910"/>
      <c r="AR124" s="910"/>
      <c r="AS124" s="910"/>
      <c r="AT124" s="911"/>
      <c r="AU124" s="912" t="s">
        <v>
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
0</v>
      </c>
      <c r="BR124" s="916"/>
      <c r="BS124" s="916"/>
      <c r="BT124" s="916"/>
      <c r="BU124" s="916"/>
      <c r="BV124" s="916" t="s">
        <v>
457</v>
      </c>
      <c r="BW124" s="916"/>
      <c r="BX124" s="916"/>
      <c r="BY124" s="916"/>
      <c r="BZ124" s="916"/>
      <c r="CA124" s="916" t="s">
        <v>
474</v>
      </c>
      <c r="CB124" s="916"/>
      <c r="CC124" s="916"/>
      <c r="CD124" s="916"/>
      <c r="CE124" s="916"/>
      <c r="CF124" s="806"/>
      <c r="CG124" s="807"/>
      <c r="CH124" s="807"/>
      <c r="CI124" s="807"/>
      <c r="CJ124" s="947"/>
      <c r="CK124" s="955"/>
      <c r="CL124" s="955"/>
      <c r="CM124" s="955"/>
      <c r="CN124" s="955"/>
      <c r="CO124" s="956"/>
      <c r="CP124" s="920" t="s">
        <v>
475</v>
      </c>
      <c r="CQ124" s="921"/>
      <c r="CR124" s="921"/>
      <c r="CS124" s="921"/>
      <c r="CT124" s="921"/>
      <c r="CU124" s="921"/>
      <c r="CV124" s="921"/>
      <c r="CW124" s="921"/>
      <c r="CX124" s="921"/>
      <c r="CY124" s="921"/>
      <c r="CZ124" s="921"/>
      <c r="DA124" s="921"/>
      <c r="DB124" s="921"/>
      <c r="DC124" s="921"/>
      <c r="DD124" s="921"/>
      <c r="DE124" s="921"/>
      <c r="DF124" s="922"/>
      <c r="DG124" s="844" t="s">
        <v>
474</v>
      </c>
      <c r="DH124" s="845"/>
      <c r="DI124" s="845"/>
      <c r="DJ124" s="845"/>
      <c r="DK124" s="846"/>
      <c r="DL124" s="847" t="s">
        <v>
136</v>
      </c>
      <c r="DM124" s="845"/>
      <c r="DN124" s="845"/>
      <c r="DO124" s="845"/>
      <c r="DP124" s="846"/>
      <c r="DQ124" s="847" t="s">
        <v>
136</v>
      </c>
      <c r="DR124" s="845"/>
      <c r="DS124" s="845"/>
      <c r="DT124" s="845"/>
      <c r="DU124" s="846"/>
      <c r="DV124" s="933" t="s">
        <v>
136</v>
      </c>
      <c r="DW124" s="934"/>
      <c r="DX124" s="934"/>
      <c r="DY124" s="934"/>
      <c r="DZ124" s="935"/>
    </row>
    <row r="125" spans="1:130" s="247" customFormat="1" ht="26.25" customHeight="1" x14ac:dyDescent="0.15">
      <c r="A125" s="902"/>
      <c r="B125" s="903"/>
      <c r="C125" s="906" t="s">
        <v>
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457</v>
      </c>
      <c r="AB125" s="862"/>
      <c r="AC125" s="862"/>
      <c r="AD125" s="862"/>
      <c r="AE125" s="863"/>
      <c r="AF125" s="864" t="s">
        <v>
136</v>
      </c>
      <c r="AG125" s="862"/>
      <c r="AH125" s="862"/>
      <c r="AI125" s="862"/>
      <c r="AJ125" s="863"/>
      <c r="AK125" s="864" t="s">
        <v>
457</v>
      </c>
      <c r="AL125" s="862"/>
      <c r="AM125" s="862"/>
      <c r="AN125" s="862"/>
      <c r="AO125" s="863"/>
      <c r="AP125" s="909" t="s">
        <v>
136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476</v>
      </c>
      <c r="CL125" s="937"/>
      <c r="CM125" s="937"/>
      <c r="CN125" s="937"/>
      <c r="CO125" s="938"/>
      <c r="CP125" s="945" t="s">
        <v>
477</v>
      </c>
      <c r="CQ125" s="890"/>
      <c r="CR125" s="890"/>
      <c r="CS125" s="890"/>
      <c r="CT125" s="890"/>
      <c r="CU125" s="890"/>
      <c r="CV125" s="890"/>
      <c r="CW125" s="890"/>
      <c r="CX125" s="890"/>
      <c r="CY125" s="890"/>
      <c r="CZ125" s="890"/>
      <c r="DA125" s="890"/>
      <c r="DB125" s="890"/>
      <c r="DC125" s="890"/>
      <c r="DD125" s="890"/>
      <c r="DE125" s="890"/>
      <c r="DF125" s="891"/>
      <c r="DG125" s="946" t="s">
        <v>
457</v>
      </c>
      <c r="DH125" s="927"/>
      <c r="DI125" s="927"/>
      <c r="DJ125" s="927"/>
      <c r="DK125" s="927"/>
      <c r="DL125" s="927" t="s">
        <v>
457</v>
      </c>
      <c r="DM125" s="927"/>
      <c r="DN125" s="927"/>
      <c r="DO125" s="927"/>
      <c r="DP125" s="927"/>
      <c r="DQ125" s="927" t="s">
        <v>
474</v>
      </c>
      <c r="DR125" s="927"/>
      <c r="DS125" s="927"/>
      <c r="DT125" s="927"/>
      <c r="DU125" s="927"/>
      <c r="DV125" s="928" t="s">
        <v>
457</v>
      </c>
      <c r="DW125" s="928"/>
      <c r="DX125" s="928"/>
      <c r="DY125" s="928"/>
      <c r="DZ125" s="929"/>
    </row>
    <row r="126" spans="1:130" s="247" customFormat="1" ht="26.25" customHeight="1" thickBot="1" x14ac:dyDescent="0.2">
      <c r="A126" s="902"/>
      <c r="B126" s="903"/>
      <c r="C126" s="906" t="s">
        <v>
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457</v>
      </c>
      <c r="AB126" s="862"/>
      <c r="AC126" s="862"/>
      <c r="AD126" s="862"/>
      <c r="AE126" s="863"/>
      <c r="AF126" s="864" t="s">
        <v>
457</v>
      </c>
      <c r="AG126" s="862"/>
      <c r="AH126" s="862"/>
      <c r="AI126" s="862"/>
      <c r="AJ126" s="863"/>
      <c r="AK126" s="864" t="s">
        <v>
457</v>
      </c>
      <c r="AL126" s="862"/>
      <c r="AM126" s="862"/>
      <c r="AN126" s="862"/>
      <c r="AO126" s="863"/>
      <c r="AP126" s="909" t="s">
        <v>
471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478</v>
      </c>
      <c r="CQ126" s="832"/>
      <c r="CR126" s="832"/>
      <c r="CS126" s="832"/>
      <c r="CT126" s="832"/>
      <c r="CU126" s="832"/>
      <c r="CV126" s="832"/>
      <c r="CW126" s="832"/>
      <c r="CX126" s="832"/>
      <c r="CY126" s="832"/>
      <c r="CZ126" s="832"/>
      <c r="DA126" s="832"/>
      <c r="DB126" s="832"/>
      <c r="DC126" s="832"/>
      <c r="DD126" s="832"/>
      <c r="DE126" s="832"/>
      <c r="DF126" s="833"/>
      <c r="DG126" s="898" t="s">
        <v>
136</v>
      </c>
      <c r="DH126" s="899"/>
      <c r="DI126" s="899"/>
      <c r="DJ126" s="899"/>
      <c r="DK126" s="899"/>
      <c r="DL126" s="899" t="s">
        <v>
136</v>
      </c>
      <c r="DM126" s="899"/>
      <c r="DN126" s="899"/>
      <c r="DO126" s="899"/>
      <c r="DP126" s="899"/>
      <c r="DQ126" s="899" t="s">
        <v>
457</v>
      </c>
      <c r="DR126" s="899"/>
      <c r="DS126" s="899"/>
      <c r="DT126" s="899"/>
      <c r="DU126" s="899"/>
      <c r="DV126" s="876" t="s">
        <v>
457</v>
      </c>
      <c r="DW126" s="876"/>
      <c r="DX126" s="876"/>
      <c r="DY126" s="876"/>
      <c r="DZ126" s="877"/>
    </row>
    <row r="127" spans="1:130" s="247" customFormat="1" ht="26.25" customHeight="1" x14ac:dyDescent="0.15">
      <c r="A127" s="904"/>
      <c r="B127" s="905"/>
      <c r="C127" s="923" t="s">
        <v>
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457</v>
      </c>
      <c r="AB127" s="862"/>
      <c r="AC127" s="862"/>
      <c r="AD127" s="862"/>
      <c r="AE127" s="863"/>
      <c r="AF127" s="864" t="s">
        <v>
136</v>
      </c>
      <c r="AG127" s="862"/>
      <c r="AH127" s="862"/>
      <c r="AI127" s="862"/>
      <c r="AJ127" s="863"/>
      <c r="AK127" s="864" t="s">
        <v>
136</v>
      </c>
      <c r="AL127" s="862"/>
      <c r="AM127" s="862"/>
      <c r="AN127" s="862"/>
      <c r="AO127" s="863"/>
      <c r="AP127" s="909" t="s">
        <v>
457</v>
      </c>
      <c r="AQ127" s="910"/>
      <c r="AR127" s="910"/>
      <c r="AS127" s="910"/>
      <c r="AT127" s="911"/>
      <c r="AU127" s="283"/>
      <c r="AV127" s="283"/>
      <c r="AW127" s="283"/>
      <c r="AX127" s="926" t="s">
        <v>
480</v>
      </c>
      <c r="AY127" s="894"/>
      <c r="AZ127" s="894"/>
      <c r="BA127" s="894"/>
      <c r="BB127" s="894"/>
      <c r="BC127" s="894"/>
      <c r="BD127" s="894"/>
      <c r="BE127" s="895"/>
      <c r="BF127" s="893" t="s">
        <v>
481</v>
      </c>
      <c r="BG127" s="894"/>
      <c r="BH127" s="894"/>
      <c r="BI127" s="894"/>
      <c r="BJ127" s="894"/>
      <c r="BK127" s="894"/>
      <c r="BL127" s="895"/>
      <c r="BM127" s="893" t="s">
        <v>
482</v>
      </c>
      <c r="BN127" s="894"/>
      <c r="BO127" s="894"/>
      <c r="BP127" s="894"/>
      <c r="BQ127" s="894"/>
      <c r="BR127" s="894"/>
      <c r="BS127" s="895"/>
      <c r="BT127" s="893" t="s">
        <v>
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484</v>
      </c>
      <c r="CQ127" s="832"/>
      <c r="CR127" s="832"/>
      <c r="CS127" s="832"/>
      <c r="CT127" s="832"/>
      <c r="CU127" s="832"/>
      <c r="CV127" s="832"/>
      <c r="CW127" s="832"/>
      <c r="CX127" s="832"/>
      <c r="CY127" s="832"/>
      <c r="CZ127" s="832"/>
      <c r="DA127" s="832"/>
      <c r="DB127" s="832"/>
      <c r="DC127" s="832"/>
      <c r="DD127" s="832"/>
      <c r="DE127" s="832"/>
      <c r="DF127" s="833"/>
      <c r="DG127" s="898" t="s">
        <v>
457</v>
      </c>
      <c r="DH127" s="899"/>
      <c r="DI127" s="899"/>
      <c r="DJ127" s="899"/>
      <c r="DK127" s="899"/>
      <c r="DL127" s="899" t="s">
        <v>
136</v>
      </c>
      <c r="DM127" s="899"/>
      <c r="DN127" s="899"/>
      <c r="DO127" s="899"/>
      <c r="DP127" s="899"/>
      <c r="DQ127" s="899" t="s">
        <v>
136</v>
      </c>
      <c r="DR127" s="899"/>
      <c r="DS127" s="899"/>
      <c r="DT127" s="899"/>
      <c r="DU127" s="899"/>
      <c r="DV127" s="876" t="s">
        <v>
457</v>
      </c>
      <c r="DW127" s="876"/>
      <c r="DX127" s="876"/>
      <c r="DY127" s="876"/>
      <c r="DZ127" s="877"/>
    </row>
    <row r="128" spans="1:130" s="247" customFormat="1" ht="26.25" customHeight="1" thickBot="1" x14ac:dyDescent="0.2">
      <c r="A128" s="878" t="s">
        <v>
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486</v>
      </c>
      <c r="X128" s="880"/>
      <c r="Y128" s="880"/>
      <c r="Z128" s="881"/>
      <c r="AA128" s="882">
        <v>
993063</v>
      </c>
      <c r="AB128" s="883"/>
      <c r="AC128" s="883"/>
      <c r="AD128" s="883"/>
      <c r="AE128" s="884"/>
      <c r="AF128" s="885">
        <v>
950004</v>
      </c>
      <c r="AG128" s="883"/>
      <c r="AH128" s="883"/>
      <c r="AI128" s="883"/>
      <c r="AJ128" s="884"/>
      <c r="AK128" s="885">
        <v>
974174</v>
      </c>
      <c r="AL128" s="883"/>
      <c r="AM128" s="883"/>
      <c r="AN128" s="883"/>
      <c r="AO128" s="884"/>
      <c r="AP128" s="886"/>
      <c r="AQ128" s="887"/>
      <c r="AR128" s="887"/>
      <c r="AS128" s="887"/>
      <c r="AT128" s="888"/>
      <c r="AU128" s="283"/>
      <c r="AV128" s="283"/>
      <c r="AW128" s="283"/>
      <c r="AX128" s="889" t="s">
        <v>
487</v>
      </c>
      <c r="AY128" s="890"/>
      <c r="AZ128" s="890"/>
      <c r="BA128" s="890"/>
      <c r="BB128" s="890"/>
      <c r="BC128" s="890"/>
      <c r="BD128" s="890"/>
      <c r="BE128" s="891"/>
      <c r="BF128" s="868" t="s">
        <v>
457</v>
      </c>
      <c r="BG128" s="869"/>
      <c r="BH128" s="869"/>
      <c r="BI128" s="869"/>
      <c r="BJ128" s="869"/>
      <c r="BK128" s="869"/>
      <c r="BL128" s="892"/>
      <c r="BM128" s="868">
        <v>
11.99</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488</v>
      </c>
      <c r="CQ128" s="810"/>
      <c r="CR128" s="810"/>
      <c r="CS128" s="810"/>
      <c r="CT128" s="810"/>
      <c r="CU128" s="810"/>
      <c r="CV128" s="810"/>
      <c r="CW128" s="810"/>
      <c r="CX128" s="810"/>
      <c r="CY128" s="810"/>
      <c r="CZ128" s="810"/>
      <c r="DA128" s="810"/>
      <c r="DB128" s="810"/>
      <c r="DC128" s="810"/>
      <c r="DD128" s="810"/>
      <c r="DE128" s="810"/>
      <c r="DF128" s="811"/>
      <c r="DG128" s="872" t="s">
        <v>
457</v>
      </c>
      <c r="DH128" s="873"/>
      <c r="DI128" s="873"/>
      <c r="DJ128" s="873"/>
      <c r="DK128" s="873"/>
      <c r="DL128" s="873" t="s">
        <v>
136</v>
      </c>
      <c r="DM128" s="873"/>
      <c r="DN128" s="873"/>
      <c r="DO128" s="873"/>
      <c r="DP128" s="873"/>
      <c r="DQ128" s="873" t="s">
        <v>
457</v>
      </c>
      <c r="DR128" s="873"/>
      <c r="DS128" s="873"/>
      <c r="DT128" s="873"/>
      <c r="DU128" s="873"/>
      <c r="DV128" s="874" t="s">
        <v>
457</v>
      </c>
      <c r="DW128" s="874"/>
      <c r="DX128" s="874"/>
      <c r="DY128" s="874"/>
      <c r="DZ128" s="875"/>
    </row>
    <row r="129" spans="1:131" s="247" customFormat="1" ht="26.25" customHeight="1" x14ac:dyDescent="0.15">
      <c r="A129" s="856" t="s">
        <v>
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489</v>
      </c>
      <c r="X129" s="859"/>
      <c r="Y129" s="859"/>
      <c r="Z129" s="860"/>
      <c r="AA129" s="861">
        <v>
26520772</v>
      </c>
      <c r="AB129" s="862"/>
      <c r="AC129" s="862"/>
      <c r="AD129" s="862"/>
      <c r="AE129" s="863"/>
      <c r="AF129" s="864">
        <v>
26593417</v>
      </c>
      <c r="AG129" s="862"/>
      <c r="AH129" s="862"/>
      <c r="AI129" s="862"/>
      <c r="AJ129" s="863"/>
      <c r="AK129" s="864">
        <v>
26543446</v>
      </c>
      <c r="AL129" s="862"/>
      <c r="AM129" s="862"/>
      <c r="AN129" s="862"/>
      <c r="AO129" s="863"/>
      <c r="AP129" s="865"/>
      <c r="AQ129" s="866"/>
      <c r="AR129" s="866"/>
      <c r="AS129" s="866"/>
      <c r="AT129" s="867"/>
      <c r="AU129" s="285"/>
      <c r="AV129" s="285"/>
      <c r="AW129" s="285"/>
      <c r="AX129" s="831" t="s">
        <v>
490</v>
      </c>
      <c r="AY129" s="832"/>
      <c r="AZ129" s="832"/>
      <c r="BA129" s="832"/>
      <c r="BB129" s="832"/>
      <c r="BC129" s="832"/>
      <c r="BD129" s="832"/>
      <c r="BE129" s="833"/>
      <c r="BF129" s="851" t="s">
        <v>
457</v>
      </c>
      <c r="BG129" s="852"/>
      <c r="BH129" s="852"/>
      <c r="BI129" s="852"/>
      <c r="BJ129" s="852"/>
      <c r="BK129" s="852"/>
      <c r="BL129" s="853"/>
      <c r="BM129" s="851">
        <v>
16.989999999999998</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
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492</v>
      </c>
      <c r="X130" s="859"/>
      <c r="Y130" s="859"/>
      <c r="Z130" s="860"/>
      <c r="AA130" s="861">
        <v>
3127846</v>
      </c>
      <c r="AB130" s="862"/>
      <c r="AC130" s="862"/>
      <c r="AD130" s="862"/>
      <c r="AE130" s="863"/>
      <c r="AF130" s="864">
        <v>
3110773</v>
      </c>
      <c r="AG130" s="862"/>
      <c r="AH130" s="862"/>
      <c r="AI130" s="862"/>
      <c r="AJ130" s="863"/>
      <c r="AK130" s="864">
        <v>
3031372</v>
      </c>
      <c r="AL130" s="862"/>
      <c r="AM130" s="862"/>
      <c r="AN130" s="862"/>
      <c r="AO130" s="863"/>
      <c r="AP130" s="865"/>
      <c r="AQ130" s="866"/>
      <c r="AR130" s="866"/>
      <c r="AS130" s="866"/>
      <c r="AT130" s="867"/>
      <c r="AU130" s="285"/>
      <c r="AV130" s="285"/>
      <c r="AW130" s="285"/>
      <c r="AX130" s="831" t="s">
        <v>
493</v>
      </c>
      <c r="AY130" s="832"/>
      <c r="AZ130" s="832"/>
      <c r="BA130" s="832"/>
      <c r="BB130" s="832"/>
      <c r="BC130" s="832"/>
      <c r="BD130" s="832"/>
      <c r="BE130" s="833"/>
      <c r="BF130" s="834">
        <v>
2.7</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494</v>
      </c>
      <c r="X131" s="842"/>
      <c r="Y131" s="842"/>
      <c r="Z131" s="843"/>
      <c r="AA131" s="844">
        <v>
23392926</v>
      </c>
      <c r="AB131" s="845"/>
      <c r="AC131" s="845"/>
      <c r="AD131" s="845"/>
      <c r="AE131" s="846"/>
      <c r="AF131" s="847">
        <v>
23482644</v>
      </c>
      <c r="AG131" s="845"/>
      <c r="AH131" s="845"/>
      <c r="AI131" s="845"/>
      <c r="AJ131" s="846"/>
      <c r="AK131" s="847">
        <v>
23512074</v>
      </c>
      <c r="AL131" s="845"/>
      <c r="AM131" s="845"/>
      <c r="AN131" s="845"/>
      <c r="AO131" s="846"/>
      <c r="AP131" s="848"/>
      <c r="AQ131" s="849"/>
      <c r="AR131" s="849"/>
      <c r="AS131" s="849"/>
      <c r="AT131" s="850"/>
      <c r="AU131" s="285"/>
      <c r="AV131" s="285"/>
      <c r="AW131" s="285"/>
      <c r="AX131" s="809" t="s">
        <v>
495</v>
      </c>
      <c r="AY131" s="810"/>
      <c r="AZ131" s="810"/>
      <c r="BA131" s="810"/>
      <c r="BB131" s="810"/>
      <c r="BC131" s="810"/>
      <c r="BD131" s="810"/>
      <c r="BE131" s="811"/>
      <c r="BF131" s="812" t="s">
        <v>
457</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
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497</v>
      </c>
      <c r="W132" s="822"/>
      <c r="X132" s="822"/>
      <c r="Y132" s="822"/>
      <c r="Z132" s="823"/>
      <c r="AA132" s="824">
        <v>
2.7054503570000001</v>
      </c>
      <c r="AB132" s="825"/>
      <c r="AC132" s="825"/>
      <c r="AD132" s="825"/>
      <c r="AE132" s="826"/>
      <c r="AF132" s="827">
        <v>
2.866742774</v>
      </c>
      <c r="AG132" s="825"/>
      <c r="AH132" s="825"/>
      <c r="AI132" s="825"/>
      <c r="AJ132" s="826"/>
      <c r="AK132" s="827">
        <v>
2.5903201899999999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498</v>
      </c>
      <c r="W133" s="801"/>
      <c r="X133" s="801"/>
      <c r="Y133" s="801"/>
      <c r="Z133" s="802"/>
      <c r="AA133" s="803">
        <v>
2.4</v>
      </c>
      <c r="AB133" s="804"/>
      <c r="AC133" s="804"/>
      <c r="AD133" s="804"/>
      <c r="AE133" s="805"/>
      <c r="AF133" s="803">
        <v>
2.7</v>
      </c>
      <c r="AG133" s="804"/>
      <c r="AH133" s="804"/>
      <c r="AI133" s="804"/>
      <c r="AJ133" s="805"/>
      <c r="AK133" s="803">
        <v>
2.7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HV9F+pWGuAG+dkcouTvSaA9VFhJB9tXbYTAcOfcswBDwKXDGxGWIrRART0ICjpl91zvL/oFNeZsNXIaB1FH1g==" saltValue="/gWjmSDdDGLOLX33jPDd6A==" spinCount="100000" sheet="1" objects="1" scenarios="1" formatRows="0"/>
  <mergeCells count="2033">
    <mergeCell ref="AU73:AY73"/>
    <mergeCell ref="AP72:AT72"/>
    <mergeCell ref="AU72:AY72"/>
    <mergeCell ref="Q72:U72"/>
    <mergeCell ref="V72:Z72"/>
    <mergeCell ref="AA72:AE72"/>
    <mergeCell ref="AF72:AJ72"/>
    <mergeCell ref="AK72:AO72"/>
    <mergeCell ref="Q71:U71"/>
    <mergeCell ref="V71:Z71"/>
    <mergeCell ref="AA71:AE71"/>
    <mergeCell ref="AF71:AJ71"/>
    <mergeCell ref="AK71:AO71"/>
    <mergeCell ref="AP71:AT71"/>
    <mergeCell ref="B8:P8"/>
    <mergeCell ref="AF70:AJ70"/>
    <mergeCell ref="AK70:AO70"/>
    <mergeCell ref="Q69:U69"/>
    <mergeCell ref="V69:Z69"/>
    <mergeCell ref="AA69:AE69"/>
    <mergeCell ref="AF69:AJ69"/>
    <mergeCell ref="AK69:AO69"/>
    <mergeCell ref="AP69:AT69"/>
    <mergeCell ref="AU69:AY69"/>
    <mergeCell ref="AP68:AT68"/>
    <mergeCell ref="AU68:AY68"/>
    <mergeCell ref="Q68:U68"/>
    <mergeCell ref="V68:Z68"/>
    <mergeCell ref="AA68:AE68"/>
    <mergeCell ref="AF68:AJ68"/>
    <mergeCell ref="AK68:AO68"/>
    <mergeCell ref="Q8:U8"/>
    <mergeCell ref="B75:P75"/>
    <mergeCell ref="B74:P74"/>
    <mergeCell ref="B73:P73"/>
    <mergeCell ref="B72:P72"/>
    <mergeCell ref="B71:P71"/>
    <mergeCell ref="B70:P70"/>
    <mergeCell ref="B69:P69"/>
    <mergeCell ref="B68:P68"/>
    <mergeCell ref="Q75:U75"/>
    <mergeCell ref="V75:Z75"/>
    <mergeCell ref="AA75:AE75"/>
    <mergeCell ref="AF75:AJ75"/>
    <mergeCell ref="AK75:AO75"/>
    <mergeCell ref="AP75:AT75"/>
    <mergeCell ref="AP74:AT74"/>
    <mergeCell ref="Q74:U74"/>
    <mergeCell ref="V74:Z74"/>
    <mergeCell ref="AA74:AE74"/>
    <mergeCell ref="AF74:AJ74"/>
    <mergeCell ref="AK74:AO74"/>
    <mergeCell ref="Q73:U73"/>
    <mergeCell ref="V73:Z73"/>
    <mergeCell ref="AA73:AE73"/>
    <mergeCell ref="AF73:AJ73"/>
    <mergeCell ref="AK73:AO73"/>
    <mergeCell ref="AP73:AT73"/>
    <mergeCell ref="AP70:AT70"/>
    <mergeCell ref="DB5:DF6"/>
    <mergeCell ref="DG5:DK6"/>
    <mergeCell ref="DL5:DP6"/>
    <mergeCell ref="DQ5:DU6"/>
    <mergeCell ref="DV5:DZ6"/>
    <mergeCell ref="B7:P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A7:AE7"/>
    <mergeCell ref="AF7:AJ7"/>
    <mergeCell ref="AK7:AO7"/>
    <mergeCell ref="AP7:AT7"/>
    <mergeCell ref="Q7:U7"/>
    <mergeCell ref="V7:Z7"/>
    <mergeCell ref="V8:Z8"/>
    <mergeCell ref="AA8:AE8"/>
    <mergeCell ref="AF8:AJ8"/>
    <mergeCell ref="AK8:AO8"/>
    <mergeCell ref="AP8:AT8"/>
    <mergeCell ref="AU8:AY8"/>
    <mergeCell ref="BS8:CG8"/>
    <mergeCell ref="CR7:CV7"/>
    <mergeCell ref="CW7:DA7"/>
    <mergeCell ref="DB7:DF7"/>
    <mergeCell ref="DG7:DK7"/>
    <mergeCell ref="DL7:DP7"/>
    <mergeCell ref="DQ7:DU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U70:AY70"/>
    <mergeCell ref="Q70:U70"/>
    <mergeCell ref="V70:Z70"/>
    <mergeCell ref="AA70:AE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U71:AY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U75:AY75"/>
    <mergeCell ref="AU74:AY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30" zoomScaleNormal="85" zoomScaleSheetLayoutView="13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remBAEb7daUr+oUiN9FR5r8snYHFlyTuux8UVdpkJm6qKoCQvVI00a5Rt0gk6qnGk5+YioaYQU1nBFyRnycbA==" saltValue="m/MVw+FCR6nWvBruuu8Ba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eUIcN0AxCH6Ovwm3dVTBxVD+13x5o7juO7FlJUqm1E/GLTydU9s/CwWZ2CksMm3d3vOcnkj+9NrQfKikvZUFA==" saltValue="B9/tCm3RWRaRzTmcOkshn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
502</v>
      </c>
      <c r="AP7" s="304"/>
      <c r="AQ7" s="305" t="s">
        <v>
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
504</v>
      </c>
      <c r="AQ8" s="311" t="s">
        <v>
505</v>
      </c>
      <c r="AR8" s="312" t="s">
        <v>
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
507</v>
      </c>
      <c r="AL9" s="1232"/>
      <c r="AM9" s="1232"/>
      <c r="AN9" s="1233"/>
      <c r="AO9" s="313">
        <v>
6722122</v>
      </c>
      <c r="AP9" s="313">
        <v>
50530</v>
      </c>
      <c r="AQ9" s="314">
        <v>
56868</v>
      </c>
      <c r="AR9" s="315">
        <v>
-11.1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
508</v>
      </c>
      <c r="AL10" s="1232"/>
      <c r="AM10" s="1232"/>
      <c r="AN10" s="1233"/>
      <c r="AO10" s="316">
        <v>
507347</v>
      </c>
      <c r="AP10" s="316">
        <v>
3814</v>
      </c>
      <c r="AQ10" s="317">
        <v>
3674</v>
      </c>
      <c r="AR10" s="318">
        <v>
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
509</v>
      </c>
      <c r="AL11" s="1232"/>
      <c r="AM11" s="1232"/>
      <c r="AN11" s="1233"/>
      <c r="AO11" s="316">
        <v>
146558</v>
      </c>
      <c r="AP11" s="316">
        <v>
1102</v>
      </c>
      <c r="AQ11" s="317">
        <v>
3477</v>
      </c>
      <c r="AR11" s="318">
        <v>
-68.3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
510</v>
      </c>
      <c r="AL12" s="1232"/>
      <c r="AM12" s="1232"/>
      <c r="AN12" s="1233"/>
      <c r="AO12" s="316">
        <v>
586468</v>
      </c>
      <c r="AP12" s="316">
        <v>
4408</v>
      </c>
      <c r="AQ12" s="317">
        <v>
579</v>
      </c>
      <c r="AR12" s="318">
        <v>
661.3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
511</v>
      </c>
      <c r="AL13" s="1232"/>
      <c r="AM13" s="1232"/>
      <c r="AN13" s="1233"/>
      <c r="AO13" s="316" t="s">
        <v>
512</v>
      </c>
      <c r="AP13" s="316" t="s">
        <v>
512</v>
      </c>
      <c r="AQ13" s="317">
        <v>
11</v>
      </c>
      <c r="AR13" s="318" t="s">
        <v>
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
513</v>
      </c>
      <c r="AL14" s="1232"/>
      <c r="AM14" s="1232"/>
      <c r="AN14" s="1233"/>
      <c r="AO14" s="316">
        <v>
483886</v>
      </c>
      <c r="AP14" s="316">
        <v>
3637</v>
      </c>
      <c r="AQ14" s="317">
        <v>
2399</v>
      </c>
      <c r="AR14" s="318">
        <v>
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
514</v>
      </c>
      <c r="AL15" s="1232"/>
      <c r="AM15" s="1232"/>
      <c r="AN15" s="1233"/>
      <c r="AO15" s="316">
        <v>
60617</v>
      </c>
      <c r="AP15" s="316">
        <v>
456</v>
      </c>
      <c r="AQ15" s="317">
        <v>
1114</v>
      </c>
      <c r="AR15" s="318">
        <v>
-59.1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
515</v>
      </c>
      <c r="AL16" s="1235"/>
      <c r="AM16" s="1235"/>
      <c r="AN16" s="1236"/>
      <c r="AO16" s="316">
        <v>
-768726</v>
      </c>
      <c r="AP16" s="316">
        <v>
-5779</v>
      </c>
      <c r="AQ16" s="317">
        <v>
-4418</v>
      </c>
      <c r="AR16" s="318">
        <v>
30.8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
185</v>
      </c>
      <c r="AL17" s="1235"/>
      <c r="AM17" s="1235"/>
      <c r="AN17" s="1236"/>
      <c r="AO17" s="316">
        <v>
7738272</v>
      </c>
      <c r="AP17" s="316">
        <v>
58169</v>
      </c>
      <c r="AQ17" s="317">
        <v>
63704</v>
      </c>
      <c r="AR17" s="318">
        <v>
-8.6999999999999993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517</v>
      </c>
      <c r="AP20" s="324" t="s">
        <v>
518</v>
      </c>
      <c r="AQ20" s="325" t="s">
        <v>
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
520</v>
      </c>
      <c r="AL21" s="1229"/>
      <c r="AM21" s="1229"/>
      <c r="AN21" s="1230"/>
      <c r="AO21" s="328">
        <v>
4.7699999999999996</v>
      </c>
      <c r="AP21" s="329">
        <v>
6.05</v>
      </c>
      <c r="AQ21" s="330">
        <v>
-1.28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
521</v>
      </c>
      <c r="AL22" s="1229"/>
      <c r="AM22" s="1229"/>
      <c r="AN22" s="1230"/>
      <c r="AO22" s="333">
        <v>
100.2</v>
      </c>
      <c r="AP22" s="334">
        <v>
99.6</v>
      </c>
      <c r="AQ22" s="335">
        <v>
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
502</v>
      </c>
      <c r="AP30" s="304"/>
      <c r="AQ30" s="305" t="s">
        <v>
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
504</v>
      </c>
      <c r="AQ31" s="311" t="s">
        <v>
505</v>
      </c>
      <c r="AR31" s="312" t="s">
        <v>
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
525</v>
      </c>
      <c r="AL32" s="1220"/>
      <c r="AM32" s="1220"/>
      <c r="AN32" s="1221"/>
      <c r="AO32" s="343">
        <v>
3057698</v>
      </c>
      <c r="AP32" s="343">
        <v>
22985</v>
      </c>
      <c r="AQ32" s="344">
        <v>
31767</v>
      </c>
      <c r="AR32" s="345">
        <v>
-27.6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
526</v>
      </c>
      <c r="AL33" s="1220"/>
      <c r="AM33" s="1220"/>
      <c r="AN33" s="1221"/>
      <c r="AO33" s="343" t="s">
        <v>
512</v>
      </c>
      <c r="AP33" s="343" t="s">
        <v>
512</v>
      </c>
      <c r="AQ33" s="344">
        <v>
4</v>
      </c>
      <c r="AR33" s="345" t="s">
        <v>
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
527</v>
      </c>
      <c r="AL34" s="1220"/>
      <c r="AM34" s="1220"/>
      <c r="AN34" s="1221"/>
      <c r="AO34" s="343" t="s">
        <v>
512</v>
      </c>
      <c r="AP34" s="343" t="s">
        <v>
512</v>
      </c>
      <c r="AQ34" s="344">
        <v>
33</v>
      </c>
      <c r="AR34" s="345" t="s">
        <v>
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
528</v>
      </c>
      <c r="AL35" s="1220"/>
      <c r="AM35" s="1220"/>
      <c r="AN35" s="1221"/>
      <c r="AO35" s="343">
        <v>
1421909</v>
      </c>
      <c r="AP35" s="343">
        <v>
10688</v>
      </c>
      <c r="AQ35" s="344">
        <v>
6427</v>
      </c>
      <c r="AR35" s="345">
        <v>
66.3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
529</v>
      </c>
      <c r="AL36" s="1220"/>
      <c r="AM36" s="1220"/>
      <c r="AN36" s="1221"/>
      <c r="AO36" s="343">
        <v>
134977</v>
      </c>
      <c r="AP36" s="343">
        <v>
1015</v>
      </c>
      <c r="AQ36" s="344">
        <v>
1122</v>
      </c>
      <c r="AR36" s="345">
        <v>
-9.5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
530</v>
      </c>
      <c r="AL37" s="1220"/>
      <c r="AM37" s="1220"/>
      <c r="AN37" s="1221"/>
      <c r="AO37" s="343" t="s">
        <v>
512</v>
      </c>
      <c r="AP37" s="343" t="s">
        <v>
512</v>
      </c>
      <c r="AQ37" s="344">
        <v>
1023</v>
      </c>
      <c r="AR37" s="345" t="s">
        <v>
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
531</v>
      </c>
      <c r="AL38" s="1223"/>
      <c r="AM38" s="1223"/>
      <c r="AN38" s="1224"/>
      <c r="AO38" s="346" t="s">
        <v>
512</v>
      </c>
      <c r="AP38" s="346" t="s">
        <v>
512</v>
      </c>
      <c r="AQ38" s="347">
        <v>
2</v>
      </c>
      <c r="AR38" s="335" t="s">
        <v>
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
532</v>
      </c>
      <c r="AL39" s="1223"/>
      <c r="AM39" s="1223"/>
      <c r="AN39" s="1224"/>
      <c r="AO39" s="343">
        <v>
-974174</v>
      </c>
      <c r="AP39" s="343">
        <v>
-7323</v>
      </c>
      <c r="AQ39" s="344">
        <v>
-6864</v>
      </c>
      <c r="AR39" s="345">
        <v>
6.7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
533</v>
      </c>
      <c r="AL40" s="1220"/>
      <c r="AM40" s="1220"/>
      <c r="AN40" s="1221"/>
      <c r="AO40" s="343">
        <v>
-3031372</v>
      </c>
      <c r="AP40" s="343">
        <v>
-22787</v>
      </c>
      <c r="AQ40" s="344">
        <v>
-26034</v>
      </c>
      <c r="AR40" s="345">
        <v>
-12.5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
296</v>
      </c>
      <c r="AL41" s="1226"/>
      <c r="AM41" s="1226"/>
      <c r="AN41" s="1227"/>
      <c r="AO41" s="343">
        <v>
609038</v>
      </c>
      <c r="AP41" s="343">
        <v>
4578</v>
      </c>
      <c r="AQ41" s="344">
        <v>
7479</v>
      </c>
      <c r="AR41" s="345">
        <v>
-38.799999999999997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
502</v>
      </c>
      <c r="AN49" s="1214" t="s">
        <v>
537</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
538</v>
      </c>
      <c r="AO50" s="360" t="s">
        <v>
539</v>
      </c>
      <c r="AP50" s="361" t="s">
        <v>
540</v>
      </c>
      <c r="AQ50" s="362" t="s">
        <v>
541</v>
      </c>
      <c r="AR50" s="363" t="s">
        <v>
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543</v>
      </c>
      <c r="AL51" s="356"/>
      <c r="AM51" s="364">
        <v>
2496476</v>
      </c>
      <c r="AN51" s="365">
        <v>
18256</v>
      </c>
      <c r="AO51" s="366">
        <v>
41.8</v>
      </c>
      <c r="AP51" s="367">
        <v>
44267</v>
      </c>
      <c r="AQ51" s="368">
        <v>
-2.4</v>
      </c>
      <c r="AR51" s="369">
        <v>
44.2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544</v>
      </c>
      <c r="AM52" s="372">
        <v>
1372767</v>
      </c>
      <c r="AN52" s="373">
        <v>
10039</v>
      </c>
      <c r="AO52" s="374">
        <v>
16.100000000000001</v>
      </c>
      <c r="AP52" s="375">
        <v>
26161</v>
      </c>
      <c r="AQ52" s="376">
        <v>
0.5</v>
      </c>
      <c r="AR52" s="377">
        <v>
15.6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545</v>
      </c>
      <c r="AL53" s="356"/>
      <c r="AM53" s="364">
        <v>
2211645</v>
      </c>
      <c r="AN53" s="365">
        <v>
16264</v>
      </c>
      <c r="AO53" s="366">
        <v>
-10.9</v>
      </c>
      <c r="AP53" s="367">
        <v>
40879</v>
      </c>
      <c r="AQ53" s="368">
        <v>
-7.7</v>
      </c>
      <c r="AR53" s="369">
        <v>
-3.2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544</v>
      </c>
      <c r="AM54" s="372">
        <v>
1305799</v>
      </c>
      <c r="AN54" s="373">
        <v>
9602</v>
      </c>
      <c r="AO54" s="374">
        <v>
-4.4000000000000004</v>
      </c>
      <c r="AP54" s="375">
        <v>
24087</v>
      </c>
      <c r="AQ54" s="376">
        <v>
-7.9</v>
      </c>
      <c r="AR54" s="377">
        <v>
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546</v>
      </c>
      <c r="AL55" s="356"/>
      <c r="AM55" s="364">
        <v>
1840656</v>
      </c>
      <c r="AN55" s="365">
        <v>
13609</v>
      </c>
      <c r="AO55" s="366">
        <v>
-16.3</v>
      </c>
      <c r="AP55" s="367">
        <v>
42651</v>
      </c>
      <c r="AQ55" s="368">
        <v>
4.3</v>
      </c>
      <c r="AR55" s="369">
        <v>
-20.6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544</v>
      </c>
      <c r="AM56" s="372">
        <v>
1331529</v>
      </c>
      <c r="AN56" s="373">
        <v>
9845</v>
      </c>
      <c r="AO56" s="374">
        <v>
2.5</v>
      </c>
      <c r="AP56" s="375">
        <v>
22675</v>
      </c>
      <c r="AQ56" s="376">
        <v>
-5.9</v>
      </c>
      <c r="AR56" s="377">
        <v>
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547</v>
      </c>
      <c r="AL57" s="356"/>
      <c r="AM57" s="364">
        <v>
3262622</v>
      </c>
      <c r="AN57" s="365">
        <v>
24332</v>
      </c>
      <c r="AO57" s="366">
        <v>
78.8</v>
      </c>
      <c r="AP57" s="367">
        <v>
43226</v>
      </c>
      <c r="AQ57" s="368">
        <v>
1.3</v>
      </c>
      <c r="AR57" s="369">
        <v>
77.5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544</v>
      </c>
      <c r="AM58" s="372">
        <v>
2103357</v>
      </c>
      <c r="AN58" s="373">
        <v>
15687</v>
      </c>
      <c r="AO58" s="374">
        <v>
59.3</v>
      </c>
      <c r="AP58" s="375">
        <v>
22622</v>
      </c>
      <c r="AQ58" s="376">
        <v>
-0.2</v>
      </c>
      <c r="AR58" s="377">
        <v>
59.5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548</v>
      </c>
      <c r="AL59" s="356"/>
      <c r="AM59" s="364">
        <v>
2609763</v>
      </c>
      <c r="AN59" s="365">
        <v>
19618</v>
      </c>
      <c r="AO59" s="366">
        <v>
-19.399999999999999</v>
      </c>
      <c r="AP59" s="367">
        <v>
42836</v>
      </c>
      <c r="AQ59" s="368">
        <v>
-0.9</v>
      </c>
      <c r="AR59" s="369">
        <v>
-18.5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544</v>
      </c>
      <c r="AM60" s="372">
        <v>
1547401</v>
      </c>
      <c r="AN60" s="373">
        <v>
11632</v>
      </c>
      <c r="AO60" s="374">
        <v>
-25.8</v>
      </c>
      <c r="AP60" s="375">
        <v>
22936</v>
      </c>
      <c r="AQ60" s="376">
        <v>
1.4</v>
      </c>
      <c r="AR60" s="377">
        <v>
-27.2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549</v>
      </c>
      <c r="AL61" s="378"/>
      <c r="AM61" s="379">
        <v>
2484232</v>
      </c>
      <c r="AN61" s="380">
        <v>
18416</v>
      </c>
      <c r="AO61" s="381">
        <v>
14.8</v>
      </c>
      <c r="AP61" s="382">
        <v>
42772</v>
      </c>
      <c r="AQ61" s="383">
        <v>
-1.1000000000000001</v>
      </c>
      <c r="AR61" s="369">
        <v>
15.9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544</v>
      </c>
      <c r="AM62" s="372">
        <v>
1532171</v>
      </c>
      <c r="AN62" s="373">
        <v>
11361</v>
      </c>
      <c r="AO62" s="374">
        <v>
9.5</v>
      </c>
      <c r="AP62" s="375">
        <v>
23696</v>
      </c>
      <c r="AQ62" s="376">
        <v>
-2.4</v>
      </c>
      <c r="AR62" s="377">
        <v>
11.9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KSBkg8NH6D9kmO5I2l8VZfdU4cGaR0MI+nJ4LpblEMU+EXausCb1Mm0ux3U7WghTmXDnLewSvgZ7sH1Y58oDw==" saltValue="LdOJDTUL0b/Ee0onwKL7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551</v>
      </c>
    </row>
    <row r="120" spans="125:125" ht="13.5" hidden="1" customHeight="1" x14ac:dyDescent="0.15"/>
    <row r="121" spans="125:125" ht="13.5" hidden="1" customHeight="1" x14ac:dyDescent="0.15">
      <c r="DU121" s="291"/>
    </row>
  </sheetData>
  <sheetProtection algorithmName="SHA-512" hashValue="5WICRvCh9qMZ3H9Tg/fzYN4AAUlhkjfcqJPzfRuMRlC9RXzvgpyl/m/Aw7yOOWYU4NGDKnUYtAo5QFnUnyIIRQ==" saltValue="czIHQf201NHgOkEc19aBv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552</v>
      </c>
    </row>
  </sheetData>
  <sheetProtection algorithmName="SHA-512" hashValue="L8qAOcGYIiIve1LBTPv9hS8bOtgQfYAEUH45hAN8ux+lkbprQ61AeBEGHjMY/H2Fx3N5BKtdoPB0s0YcpDZ4bA==" saltValue="UxINVK73nMJgkvvfiEYG0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553</v>
      </c>
      <c r="G46" s="8" t="s">
        <v>
554</v>
      </c>
      <c r="H46" s="8" t="s">
        <v>
555</v>
      </c>
      <c r="I46" s="8" t="s">
        <v>
556</v>
      </c>
      <c r="J46" s="9" t="s">
        <v>
557</v>
      </c>
    </row>
    <row r="47" spans="2:10" ht="57.75" customHeight="1" x14ac:dyDescent="0.15">
      <c r="B47" s="10"/>
      <c r="C47" s="1237" t="s">
        <v>
3</v>
      </c>
      <c r="D47" s="1237"/>
      <c r="E47" s="1238"/>
      <c r="F47" s="11">
        <v>
10.87</v>
      </c>
      <c r="G47" s="12">
        <v>
10.3</v>
      </c>
      <c r="H47" s="12">
        <v>
11.74</v>
      </c>
      <c r="I47" s="12">
        <v>
13.83</v>
      </c>
      <c r="J47" s="13">
        <v>
13.37</v>
      </c>
    </row>
    <row r="48" spans="2:10" ht="57.75" customHeight="1" x14ac:dyDescent="0.15">
      <c r="B48" s="14"/>
      <c r="C48" s="1239" t="s">
        <v>
4</v>
      </c>
      <c r="D48" s="1239"/>
      <c r="E48" s="1240"/>
      <c r="F48" s="15">
        <v>
2.77</v>
      </c>
      <c r="G48" s="16">
        <v>
3.02</v>
      </c>
      <c r="H48" s="16">
        <v>
5.77</v>
      </c>
      <c r="I48" s="16">
        <v>
3.15</v>
      </c>
      <c r="J48" s="17">
        <v>
2.7</v>
      </c>
    </row>
    <row r="49" spans="2:10" ht="57.75" customHeight="1" thickBot="1" x14ac:dyDescent="0.2">
      <c r="B49" s="18"/>
      <c r="C49" s="1241" t="s">
        <v>
5</v>
      </c>
      <c r="D49" s="1241"/>
      <c r="E49" s="1242"/>
      <c r="F49" s="19" t="s">
        <v>
558</v>
      </c>
      <c r="G49" s="20" t="s">
        <v>
559</v>
      </c>
      <c r="H49" s="20">
        <v>
4.28</v>
      </c>
      <c r="I49" s="20" t="s">
        <v>
560</v>
      </c>
      <c r="J49" s="21" t="s">
        <v>
561</v>
      </c>
    </row>
    <row r="50" spans="2:10" ht="13.5" customHeight="1" x14ac:dyDescent="0.15"/>
  </sheetData>
  <sheetProtection algorithmName="SHA-512" hashValue="4EEISYAK7aV4S7i9xxDDDAZ7hAy20tDmr1fTzQ8gbmeYrh1aovvAFD7nYX/RKdLji3iz8X6jAouUwIMeqOTKCA==" saltValue="jb6OkV7mXb7qRTXQMkn7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関根　真吾</cp:lastModifiedBy>
  <cp:lastPrinted>2021-03-03T03:00:49Z</cp:lastPrinted>
  <dcterms:created xsi:type="dcterms:W3CDTF">2021-02-05T02:01:32Z</dcterms:created>
  <dcterms:modified xsi:type="dcterms:W3CDTF">2021-10-07T02:12:37Z</dcterms:modified>
  <cp:category/>
</cp:coreProperties>
</file>