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mc:AlternateContent xmlns:mc="http://schemas.openxmlformats.org/markup-compatibility/2006">
    <mc:Choice Requires="x15">
      <x15ac:absPath xmlns:x15ac="http://schemas.microsoft.com/office/spreadsheetml/2010/11/ac" url="N:\★新フォルダ体系\●01 共有\06_財政指標\財政状況資料集（総務省）\令和3年（令和元年度版）\07＿公会計分\③回答\20211025修正（※財政資料集に更新内容を反映した状態で再提出）\"/>
    </mc:Choice>
  </mc:AlternateContent>
  <xr:revisionPtr revIDLastSave="0" documentId="13_ncr:1_{9293BBAF-E07C-45FD-A7A3-735953372037}" xr6:coauthVersionLast="36" xr6:coauthVersionMax="36" xr10:uidLastSave="{00000000-0000-0000-0000-000000000000}"/>
  <bookViews>
    <workbookView xWindow="0" yWindow="0" windowWidth="15360" windowHeight="7635"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18"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88" i="12" l="1"/>
  <c r="AP88" i="12"/>
  <c r="AU63" i="12" l="1"/>
  <c r="AP63" i="12"/>
  <c r="AA7" i="12" l="1"/>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AM35" i="10"/>
  <c r="CO34" i="10"/>
  <c r="CO35" i="10" s="1"/>
  <c r="CO36" i="10" s="1"/>
  <c r="CO37" i="10" s="1"/>
  <c r="BW34" i="10"/>
  <c r="BW35" i="10" s="1"/>
  <c r="BW36" i="10" s="1"/>
  <c r="BW37" i="10" s="1"/>
  <c r="BW38" i="10" s="1"/>
  <c r="BW39" i="10" s="1"/>
  <c r="BW40" i="10" s="1"/>
  <c r="BW41" i="10" s="1"/>
  <c r="BW42" i="10" s="1"/>
  <c r="C34" i="10"/>
  <c r="C35" i="10" s="1"/>
  <c r="AM34" i="10" l="1"/>
  <c r="BE34"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<sst xmlns="http://schemas.openxmlformats.org/spreadsheetml/2006/main" count="1097" uniqueCount="630">
  <si>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</si>
  <si>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</si>
  <si>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</si>
  <si>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</si>
  <si>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</si>
  <si>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</si>
  <si>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</si>
  <si>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</si>
  <si>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</si>
  <si>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</si>
  <si>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</si>
  <si>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</si>
  <si>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</si>
  <si>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</si>
  <si>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</si>
  <si>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</si>
  <si>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</si>
  <si>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</si>
  <si>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</si>
  <si>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</si>
  <si>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</si>
  <si>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</si>
  <si>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</si>
  <si>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</si>
  <si>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</si>
  <si>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</si>
  <si>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</si>
  <si>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</si>
  <si>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</si>
  <si>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</si>
  <si>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</si>
  <si>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</si>
  <si>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</si>
  <si>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</si>
  <si>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</si>
  <si>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</si>
  <si>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</si>
  <si>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</si>
  <si>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</si>
  <si>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</si>
  <si>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</si>
  <si>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</si>
  <si>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</si>
  <si>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</si>
  <si>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</si>
  <si>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</si>
  <si>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</si>
  <si>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</si>
  <si>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</si>
  <si>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</si>
  <si>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</si>
  <si>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</si>
  <si>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</si>
  <si>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</si>
  <si>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</si>
  <si>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</si>
  <si>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</si>
  <si>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</si>
  <si>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</si>
  <si>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</si>
  <si>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</si>
  <si>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</si>
  <si>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</si>
  <si>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</si>
  <si>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</si>
  <si>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</si>
  <si>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</si>
  <si>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</si>
  <si>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</si>
  <si>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</si>
  <si>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</si>
  <si>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</si>
  <si>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</si>
  <si>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</si>
  <si>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</si>
  <si>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</si>
  <si>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</si>
  <si>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</si>
  <si>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</si>
  <si>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</si>
  <si>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</si>
  <si>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</si>
  <si>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</si>
  <si>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</si>
  <si>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</si>
  <si>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</si>
  <si>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</si>
  <si>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</si>
  <si>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</si>
  <si>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</si>
  <si>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</si>
  <si>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</si>
  <si>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</si>
  <si>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</si>
  <si>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</si>
  <si>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</si>
  <si>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</si>
  <si>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</si>
  <si>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</si>
  <si>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</si>
  <si>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</si>
  <si>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</si>
  <si>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</si>
  <si>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</si>
  <si>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</si>
  <si>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</si>
  <si>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</si>
  <si>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</si>
  <si>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</si>
  <si>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</si>
  <si>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</si>
  <si>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</si>
  <si>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</si>
  <si>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</si>
  <si>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</si>
  <si>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</si>
  <si>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</si>
  <si>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</si>
  <si>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</si>
  <si>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</si>
  <si>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</si>
  <si>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</si>
  <si>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</si>
  <si>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</si>
  <si>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</si>
  <si>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</si>
  <si>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</si>
  <si>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</si>
  <si>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</si>
  <si>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</si>
  <si>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</si>
  <si>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</si>
  <si>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</si>
  <si>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</si>
  <si>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</si>
  <si>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</si>
  <si>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</si>
  <si>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</si>
  <si>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</si>
  <si>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</si>
  <si>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</si>
  <si>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</si>
  <si>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</si>
  <si>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</si>
  <si>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</si>
  <si>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</si>
  <si>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</si>
  <si>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</si>
  <si>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</si>
  <si>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</si>
  <si>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</si>
  <si>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</si>
  <si>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</si>
  <si>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</si>
  <si>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</si>
  <si>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</si>
  <si>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</si>
  <si>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</si>
  <si>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</si>
  <si>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</si>
  <si>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</si>
  <si>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</si>
  <si>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</si>
  <si>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</si>
  <si>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</si>
  <si>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</si>
  <si>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</si>
  <si>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</si>
  <si>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</si>
  <si>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</si>
  <si>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</si>
  <si>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</si>
  <si>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</si>
  <si>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</si>
  <si>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</si>
  <si>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</si>
  <si>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</si>
  <si>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</si>
  <si>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</si>
  <si>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</si>
  <si>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</si>
  <si>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</si>
  <si>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</si>
  <si>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</si>
  <si>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</si>
  <si>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</si>
  <si>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</si>
  <si>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</si>
  <si>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</si>
  <si>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</si>
  <si>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</si>
  <si>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</si>
  <si>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</si>
  <si>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</si>
  <si>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</si>
  <si>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</si>
  <si>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</si>
  <si>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</si>
  <si>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</si>
  <si>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</si>
  <si>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</si>
  <si>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</si>
  <si>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</si>
  <si>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</si>
  <si>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</si>
  <si>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</si>
  <si>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</si>
  <si>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</si>
  <si>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</si>
  <si>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</si>
  <si>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</si>
  <si>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</si>
  <si>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</si>
  <si>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東京都日野市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</si>
  <si>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</si>
  <si>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</si>
  <si>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</si>
  <si>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</si>
  <si>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</si>
  <si>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</si>
  <si>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</si>
  <si>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</si>
  <si>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</si>
  <si>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</si>
  <si>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</si>
  <si>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</si>
  <si>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</si>
  <si>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</si>
  <si>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</si>
  <si>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</si>
  <si>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</si>
  <si>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</si>
  <si>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</si>
  <si>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</si>
  <si>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</si>
  <si>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</si>
  <si>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</si>
  <si>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</si>
  <si>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</si>
  <si>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</si>
  <si>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</si>
  <si>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</si>
  <si>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</si>
  <si>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</si>
  <si>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</si>
  <si>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</si>
  <si>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</si>
  <si>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</si>
  <si>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</si>
  <si>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</si>
  <si>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</si>
  <si>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</si>
  <si>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</si>
  <si>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</si>
  <si>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</si>
  <si>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</si>
  <si>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</si>
  <si>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</si>
  <si>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</si>
  <si>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</si>
  <si>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</si>
  <si>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</si>
  <si>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</si>
  <si>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</si>
  <si>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</si>
  <si>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</si>
  <si>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</si>
  <si>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</si>
  <si>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</si>
  <si>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</si>
  <si>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</si>
  <si>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</si>
  <si>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</si>
  <si>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</si>
  <si>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</si>
  <si>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</si>
  <si>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</si>
  <si>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</si>
  <si>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</si>
  <si>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</si>
  <si>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</si>
  <si>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</si>
  <si>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</si>
  <si>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</si>
  <si>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</si>
  <si>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</si>
  <si>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</si>
  <si>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</si>
  <si>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</si>
  <si>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</si>
  <si>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</si>
  <si>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</si>
  <si>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</si>
  <si>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</si>
  <si>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</si>
  <si>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</si>
  <si>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</si>
  <si>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</si>
  <si>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</si>
  <si>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</si>
  <si>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</si>
  <si>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</si>
  <si>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</si>
  <si>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</si>
  <si>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</si>
  <si>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</si>
  <si>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</si>
  <si>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</si>
  <si>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</si>
  <si>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</si>
  <si>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</si>
  <si>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</si>
  <si>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</si>
  <si>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</si>
  <si>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</si>
  <si>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</si>
  <si>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</si>
  <si>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</si>
  <si>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</si>
  <si>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</si>
  <si>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</si>
  <si>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</si>
  <si>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</si>
  <si>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</si>
  <si>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</si>
  <si>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</si>
  <si>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</si>
  <si>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</si>
  <si>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</si>
  <si>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</si>
  <si>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</si>
  <si>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</si>
  <si>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</si>
  <si>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</si>
  <si>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</si>
  <si>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</si>
  <si>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</si>
  <si>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</si>
  <si>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</si>
  <si>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</si>
  <si>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</si>
  <si>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</si>
  <si>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</si>
  <si>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</si>
  <si>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</si>
  <si>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</si>
  <si>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</si>
  <si>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</si>
  <si>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</si>
  <si>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</si>
  <si>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</si>
  <si>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</si>
  <si>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</si>
  <si>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</si>
  <si>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</si>
  <si>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</si>
  <si>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</si>
  <si>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</si>
  <si>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</si>
  <si>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</si>
  <si>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</si>
  <si>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</si>
  <si>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</si>
  <si>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</si>
  <si>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</si>
  <si>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</si>
  <si>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</si>
  <si>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</si>
  <si>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東京都日野市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</si>
  <si>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</si>
  <si>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</si>
  <si>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</si>
  <si>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</si>
  <si>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</si>
  <si>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</si>
  <si>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</si>
  <si>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</si>
  <si>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</si>
  <si>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</si>
  <si>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</si>
  <si>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</si>
  <si>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</si>
  <si>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</si>
  <si>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</si>
  <si>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</si>
  <si>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</si>
  <si>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</si>
  <si>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</si>
  <si>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</si>
  <si>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</si>
  <si>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</si>
  <si>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</si>
  <si>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</si>
  <si>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</si>
  <si>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</si>
  <si>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</si>
  <si>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</si>
  <si>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</si>
  <si>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</si>
  <si>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</si>
  <si>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</si>
  <si>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</si>
  <si>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</si>
  <si>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</si>
  <si>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</si>
  <si>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</si>
  <si>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</si>
  <si>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市立病院事業会計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</si>
  <si>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</si>
  <si>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</si>
  <si>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</si>
  <si>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</si>
  <si>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</si>
  <si>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</si>
  <si>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</si>
  <si>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</si>
  <si>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</si>
  <si>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</si>
  <si>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</si>
  <si>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</si>
  <si>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</si>
  <si>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</si>
  <si>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</si>
  <si>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</si>
  <si>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</si>
  <si>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</si>
  <si>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</si>
  <si>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</si>
  <si>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</si>
  <si>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</si>
  <si>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</si>
  <si>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</si>
  <si>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</si>
  <si>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</si>
  <si>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</si>
  <si>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</si>
  <si>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</si>
  <si>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</si>
  <si>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</si>
  <si>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</si>
  <si>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</si>
  <si>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</si>
  <si>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</si>
  <si>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</si>
  <si>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</si>
  <si>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</si>
  <si>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</si>
  <si>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</si>
  <si>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</si>
  <si>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</si>
  <si>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</si>
  <si>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</si>
  <si>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</si>
  <si>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</si>
  <si>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</si>
  <si>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</si>
  <si>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</si>
  <si>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</si>
  <si>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</si>
  <si>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</si>
  <si>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</si>
  <si>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</si>
  <si>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</si>
  <si>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</si>
  <si>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</si>
  <si>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</si>
  <si>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</si>
  <si>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</si>
  <si>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</si>
  <si>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</si>
  <si>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</si>
  <si>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</si>
  <si>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</si>
  <si>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</si>
  <si>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</si>
  <si>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</si>
  <si>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</si>
  <si>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</si>
  <si>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</si>
  <si>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</si>
  <si>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</si>
  <si>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</si>
  <si>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</si>
  <si>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</si>
  <si>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</si>
  <si>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</si>
  <si>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</si>
  <si>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</si>
  <si>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</si>
  <si>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</si>
  <si>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</si>
  <si>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</si>
  <si>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</si>
  <si>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</si>
  <si>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</si>
  <si>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</si>
  <si>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</si>
  <si>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</si>
  <si>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</si>
  <si>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</si>
  <si>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</si>
  <si>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</si>
  <si>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</si>
  <si>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</si>
  <si>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</si>
  <si>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</si>
  <si>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</si>
  <si>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</si>
  <si>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</si>
  <si>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</si>
  <si>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</si>
  <si>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</si>
  <si>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</si>
  <si>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</si>
  <si>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</si>
  <si>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</si>
  <si>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</si>
  <si>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</si>
  <si>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</si>
  <si>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</si>
  <si>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</si>
  <si>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</si>
  <si>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</si>
  <si>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</si>
  <si>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</si>
  <si>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</si>
  <si>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</si>
  <si>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</si>
  <si>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</si>
  <si>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</si>
  <si>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</si>
  <si>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</si>
  <si>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</si>
  <si>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</si>
  <si>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</si>
  <si>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</si>
  <si>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</si>
  <si>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</si>
  <si>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</si>
  <si>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</si>
  <si>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</si>
  <si>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</si>
  <si>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</si>
  <si>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</si>
  <si>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</si>
  <si>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</si>
  <si>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</si>
  <si>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</si>
  <si>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</si>
  <si>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</si>
  <si>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</si>
  <si>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</si>
  <si>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</si>
  <si>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</si>
  <si>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</si>
  <si>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</si>
  <si>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</si>
  <si>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</si>
  <si>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</si>
  <si>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</si>
  <si>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</si>
  <si>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</si>
  <si>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</si>
  <si>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</si>
  <si>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</si>
  <si>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</si>
  <si>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</si>
  <si>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</si>
  <si>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</si>
  <si>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</si>
  <si>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</si>
  <si>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</si>
  <si>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</si>
  <si>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</si>
  <si>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</si>
  <si>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</si>
  <si>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</si>
  <si>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</si>
  <si>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0.07</t>
  </si>
  <si>
    <t>▲ 1.86</t>
  </si>
  <si>
    <t>▲ 3.79</t>
  </si>
  <si>
    <t>一般会計</t>
  </si>
  <si>
    <t>市立病院事業会計</t>
  </si>
  <si>
    <t>土地区画整理事業特別会計</t>
  </si>
  <si>
    <t>下水道事業特別会計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</si>
  <si>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</si>
  <si>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</si>
  <si>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</si>
  <si>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</si>
  <si>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</si>
  <si>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</si>
  <si>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</si>
  <si>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</si>
  <si>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</si>
  <si>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</si>
  <si>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</si>
  <si>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</si>
  <si>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5"/>
  </si>
  <si>
    <t>東京都市町村総合事務組合（東京都市町村民交通災害共済事業特別会計）</t>
    <rPh sb="0" eb="3">
      <t>トウキョウト</t>
    </rPh>
    <rPh sb="3" eb="6">
      <t>シチョウソン</t>
    </rPh>
    <rPh sb="6" eb="8">
      <t>ソウゴウ</t>
    </rPh>
    <rPh sb="8" eb="10">
      <t>ジム</t>
    </rPh>
    <rPh sb="10" eb="12">
      <t>クミアイ</t>
    </rPh>
    <rPh sb="13" eb="16">
      <t>トウキョウト</t>
    </rPh>
    <rPh sb="16" eb="19">
      <t>シチョウソン</t>
    </rPh>
    <rPh sb="19" eb="20">
      <t>ミン</t>
    </rPh>
    <rPh sb="20" eb="22">
      <t>コウツウ</t>
    </rPh>
    <rPh sb="22" eb="24">
      <t>サイガイ</t>
    </rPh>
    <rPh sb="24" eb="26">
      <t>キョウサイ</t>
    </rPh>
    <rPh sb="26" eb="28">
      <t>ジギョウ</t>
    </rPh>
    <rPh sb="28" eb="30">
      <t>トクベツ</t>
    </rPh>
    <rPh sb="30" eb="32">
      <t>カイケイ</t>
    </rPh>
    <phoneticPr fontId="5"/>
  </si>
  <si>
    <t>東京都十一市競輪事業組合</t>
    <rPh sb="0" eb="3">
      <t>トウキョウト</t>
    </rPh>
    <rPh sb="3" eb="5">
      <t>ジュウイチ</t>
    </rPh>
    <rPh sb="5" eb="6">
      <t>シ</t>
    </rPh>
    <rPh sb="6" eb="8">
      <t>ケイリン</t>
    </rPh>
    <rPh sb="8" eb="10">
      <t>ジギョウ</t>
    </rPh>
    <rPh sb="10" eb="12">
      <t>クミアイ</t>
    </rPh>
    <phoneticPr fontId="5"/>
  </si>
  <si>
    <t>東京都四市競艇事業組合</t>
    <rPh sb="0" eb="3">
      <t>トウキョウト</t>
    </rPh>
    <rPh sb="3" eb="4">
      <t>ヨン</t>
    </rPh>
    <rPh sb="4" eb="5">
      <t>シ</t>
    </rPh>
    <rPh sb="5" eb="7">
      <t>キョウテイ</t>
    </rPh>
    <rPh sb="7" eb="9">
      <t>ジギョウ</t>
    </rPh>
    <rPh sb="9" eb="11">
      <t>クミアイ</t>
    </rPh>
    <phoneticPr fontId="5"/>
  </si>
  <si>
    <t>東京たま広域資源循環組合</t>
    <rPh sb="0" eb="2">
      <t>トウキョウ</t>
    </rPh>
    <rPh sb="4" eb="6">
      <t>コウイキ</t>
    </rPh>
    <rPh sb="6" eb="8">
      <t>シゲン</t>
    </rPh>
    <rPh sb="8" eb="10">
      <t>ジュンカン</t>
    </rPh>
    <rPh sb="10" eb="12">
      <t>クミアイ</t>
    </rPh>
    <phoneticPr fontId="5"/>
  </si>
  <si>
    <t>南多摩斎場組合</t>
    <rPh sb="0" eb="3">
      <t>ミナミタマ</t>
    </rPh>
    <rPh sb="3" eb="5">
      <t>サイジョウ</t>
    </rPh>
    <rPh sb="5" eb="7">
      <t>クミアイ</t>
    </rPh>
    <phoneticPr fontId="5"/>
  </si>
  <si>
    <t>東京都後期高齢者医療広域連合（一般会計）</t>
  </si>
  <si>
    <t>東京都後期高齢者医療広域連合（後期高齢者医療特別会計）</t>
  </si>
  <si>
    <t>浅川清流環境組合</t>
    <rPh sb="0" eb="2">
      <t>アサカワ</t>
    </rPh>
    <rPh sb="2" eb="4">
      <t>セイリュウ</t>
    </rPh>
    <rPh sb="4" eb="6">
      <t>カンキョウ</t>
    </rPh>
    <rPh sb="6" eb="8">
      <t>クミアイ</t>
    </rPh>
    <phoneticPr fontId="10"/>
  </si>
  <si>
    <t>日野市土地開発公社</t>
    <rPh sb="0" eb="3">
      <t>ヒノシ</t>
    </rPh>
    <rPh sb="3" eb="5">
      <t>トチ</t>
    </rPh>
    <rPh sb="5" eb="7">
      <t>カイハツ</t>
    </rPh>
    <rPh sb="7" eb="9">
      <t>コウシャ</t>
    </rPh>
    <phoneticPr fontId="5"/>
  </si>
  <si>
    <t>株式会社日野市企業公社</t>
    <rPh sb="0" eb="2">
      <t>カブシキ</t>
    </rPh>
    <rPh sb="2" eb="4">
      <t>カイシャ</t>
    </rPh>
    <rPh sb="4" eb="7">
      <t>ヒノシ</t>
    </rPh>
    <rPh sb="7" eb="9">
      <t>キギョウ</t>
    </rPh>
    <rPh sb="9" eb="11">
      <t>コウシャ</t>
    </rPh>
    <phoneticPr fontId="5"/>
  </si>
  <si>
    <t>公益財団法人日野市環境緑化協会</t>
    <rPh sb="0" eb="2">
      <t>コウエキ</t>
    </rPh>
    <rPh sb="2" eb="3">
      <t>ザイ</t>
    </rPh>
    <rPh sb="3" eb="4">
      <t>ダン</t>
    </rPh>
    <rPh sb="4" eb="6">
      <t>ホウジン</t>
    </rPh>
    <rPh sb="6" eb="9">
      <t>ヒノシ</t>
    </rPh>
    <rPh sb="9" eb="11">
      <t>カンキョウ</t>
    </rPh>
    <rPh sb="11" eb="13">
      <t>リョクカ</t>
    </rPh>
    <rPh sb="13" eb="15">
      <t>キョウカイ</t>
    </rPh>
    <phoneticPr fontId="5"/>
  </si>
  <si>
    <t>多摩都市モノレール株式会社</t>
    <rPh sb="0" eb="2">
      <t>タマ</t>
    </rPh>
    <rPh sb="2" eb="4">
      <t>トシ</t>
    </rPh>
    <rPh sb="9" eb="11">
      <t>カブシキ</t>
    </rPh>
    <rPh sb="11" eb="13">
      <t>カイシャ</t>
    </rPh>
    <phoneticPr fontId="5"/>
  </si>
  <si>
    <t>○</t>
  </si>
  <si>
    <t>-</t>
    <phoneticPr fontId="2"/>
  </si>
  <si>
    <t>-</t>
    <phoneticPr fontId="2"/>
  </si>
  <si>
    <t>公共施設建設基金</t>
    <rPh sb="0" eb="2">
      <t>コウキョウ</t>
    </rPh>
    <rPh sb="2" eb="4">
      <t>シセツ</t>
    </rPh>
    <rPh sb="4" eb="6">
      <t>ケンセツ</t>
    </rPh>
    <rPh sb="6" eb="8">
      <t>キキン</t>
    </rPh>
    <phoneticPr fontId="2"/>
  </si>
  <si>
    <t>市民体育施設整備基金</t>
    <rPh sb="0" eb="2">
      <t>シミン</t>
    </rPh>
    <rPh sb="2" eb="4">
      <t>タイイク</t>
    </rPh>
    <rPh sb="4" eb="6">
      <t>シセツ</t>
    </rPh>
    <rPh sb="6" eb="8">
      <t>セイビ</t>
    </rPh>
    <rPh sb="8" eb="10">
      <t>キキン</t>
    </rPh>
    <phoneticPr fontId="2"/>
  </si>
  <si>
    <t>ごみ処理関連施設及び周辺環境整備基金</t>
    <rPh sb="2" eb="4">
      <t>ショリ</t>
    </rPh>
    <rPh sb="4" eb="6">
      <t>カンレン</t>
    </rPh>
    <rPh sb="6" eb="8">
      <t>シセツ</t>
    </rPh>
    <rPh sb="8" eb="9">
      <t>オヨ</t>
    </rPh>
    <rPh sb="10" eb="12">
      <t>シュウヘン</t>
    </rPh>
    <rPh sb="12" eb="14">
      <t>カンキョウ</t>
    </rPh>
    <rPh sb="14" eb="16">
      <t>セイビ</t>
    </rPh>
    <rPh sb="16" eb="18">
      <t>キキン</t>
    </rPh>
    <phoneticPr fontId="2"/>
  </si>
  <si>
    <t>学校施設整備基金</t>
    <rPh sb="0" eb="2">
      <t>ガッコウ</t>
    </rPh>
    <rPh sb="2" eb="4">
      <t>シセツ</t>
    </rPh>
    <rPh sb="4" eb="6">
      <t>セイビ</t>
    </rPh>
    <rPh sb="6" eb="8">
      <t>キキン</t>
    </rPh>
    <phoneticPr fontId="2"/>
  </si>
  <si>
    <t>職員退職手当基金</t>
    <rPh sb="0" eb="2">
      <t>ショクイン</t>
    </rPh>
    <rPh sb="2" eb="4">
      <t>タイショク</t>
    </rPh>
    <rPh sb="4" eb="6">
      <t>テアテ</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</si>
  <si>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</si>
  <si>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</si>
  <si>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</si>
  <si>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の比較では、令和元年度より、将来負担比率、有形固定資産減価償却率ともに平均より高いという状況となった。なお、有形固定資産減価償却率については、前年度比1.3ポイントの減となっている。
庁舎の改修工事、一般廃棄物処理施設の建設などが、将来負担比率の増、有形固定資産減価償却率の減の主な要因となっている。</t>
    <rPh sb="11" eb="13">
      <t>レイワ</t>
    </rPh>
    <rPh sb="13" eb="15">
      <t>ガンネン</t>
    </rPh>
    <rPh sb="15" eb="16">
      <t>ド</t>
    </rPh>
    <rPh sb="40" eb="42">
      <t>ヘイキン</t>
    </rPh>
    <rPh sb="76" eb="79">
      <t>ゼンネンド</t>
    </rPh>
    <rPh sb="79" eb="80">
      <t>ヒ</t>
    </rPh>
    <rPh sb="88" eb="89">
      <t>ゲン</t>
    </rPh>
    <rPh sb="100" eb="102">
      <t>カイシュウ</t>
    </rPh>
    <rPh sb="115" eb="117">
      <t>ケンセツ</t>
    </rPh>
    <rPh sb="144" eb="145">
      <t>オモ</t>
    </rPh>
    <rPh sb="146" eb="148">
      <t>ヨウイン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</si>
  <si>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</si>
  <si>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</si>
  <si>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</si>
  <si>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</si>
  <si>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</si>
  <si>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</si>
  <si>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将来負担比率は12.1ポイントの増、実質公債費比率は0.1ポイントの増となった。将来負担比率増の主な要因は、庁舎の改修工事や一般廃棄物処理施設の建設のための地方債の発行である。
今後も公共施設の老朽化対策などにより市債残高の増加が見込まれており、実質公債費比率の上昇も懸念される。
このため、本指標の多団体比較や経年比較を参考に、公債費負担が課題とならないよう留意しながら公共施設等の総合的な管理に取り組んでいく。</t>
    <rPh sb="0" eb="2">
      <t>ショウライ</t>
    </rPh>
    <rPh sb="2" eb="4">
      <t>フタン</t>
    </rPh>
    <rPh sb="4" eb="6">
      <t>ヒリツ</t>
    </rPh>
    <rPh sb="16" eb="17">
      <t>ゾウ</t>
    </rPh>
    <rPh sb="18" eb="20">
      <t>ジッシツ</t>
    </rPh>
    <rPh sb="20" eb="23">
      <t>コウサイヒ</t>
    </rPh>
    <rPh sb="23" eb="25">
      <t>ヒリツ</t>
    </rPh>
    <rPh sb="34" eb="35">
      <t>ゾウ</t>
    </rPh>
    <rPh sb="40" eb="42">
      <t>ショウライ</t>
    </rPh>
    <rPh sb="42" eb="44">
      <t>フタン</t>
    </rPh>
    <rPh sb="44" eb="46">
      <t>ヒリツ</t>
    </rPh>
    <rPh sb="46" eb="47">
      <t>ゾウ</t>
    </rPh>
    <rPh sb="48" eb="49">
      <t>オモ</t>
    </rPh>
    <rPh sb="50" eb="52">
      <t>ヨウイン</t>
    </rPh>
    <rPh sb="78" eb="81">
      <t>チホウサイ</t>
    </rPh>
    <rPh sb="82" eb="84">
      <t>ハッコウ</t>
    </rPh>
    <rPh sb="146" eb="147">
      <t>ホン</t>
    </rPh>
    <rPh sb="147" eb="149">
      <t>シヒョウ</t>
    </rPh>
    <rPh sb="150" eb="151">
      <t>タ</t>
    </rPh>
    <rPh sb="151" eb="153">
      <t>ダンタイ</t>
    </rPh>
    <rPh sb="153" eb="155">
      <t>ヒカク</t>
    </rPh>
    <rPh sb="156" eb="158">
      <t>ケイネン</t>
    </rPh>
    <rPh sb="158" eb="160">
      <t>ヒカク</t>
    </rPh>
    <rPh sb="161" eb="163">
      <t>サンコウ</t>
    </rPh>
    <rPh sb="165" eb="168">
      <t>コウサイヒ</t>
    </rPh>
    <rPh sb="168" eb="170">
      <t>フタン</t>
    </rPh>
    <rPh sb="171" eb="173">
      <t>カダイ</t>
    </rPh>
    <rPh sb="180" eb="182">
      <t>リュウイ</t>
    </rPh>
    <rPh sb="186" eb="188">
      <t>コウキョウ</t>
    </rPh>
    <rPh sb="188" eb="190">
      <t>シセツ</t>
    </rPh>
    <rPh sb="190" eb="191">
      <t>トウ</t>
    </rPh>
    <rPh sb="192" eb="195">
      <t>ソウゴウテキ</t>
    </rPh>
    <rPh sb="196" eb="198">
      <t>カンリ</t>
    </rPh>
    <rPh sb="199" eb="200">
      <t>ト</t>
    </rPh>
    <rPh sb="201" eb="202">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</si>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</sst>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3F8AD92-232B-4B35-9645-5518DB64922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tyles" Target="style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calcChain" Target="calcChain.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sharedStrings" Target="sharedString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39893</c:v>
                </c:pt>
                <c:pt idx="2">
                  <c:v>41080</c:v>
                </c:pt>
                <c:pt idx="3">
                  <c:v>33173</c:v>
                </c:pt>
                <c:pt idx="4">
                  <c:v>37644</c:v>
                </c:pt>
              </c:numCache>
            </c:numRef>
          </c:val>
          <c:smooth val="0"/>
          <c:extLst>
            <c:ext xmlns:c16="http://schemas.microsoft.com/office/drawing/2014/chart" uri="{C3380CC4-5D6E-409C-BE32-E72D297353CC}">
              <c16:uniqueId val="{00000000-565A-4D02-8AEC-F9674A4936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42731</c:v>
                </c:pt>
                <c:pt idx="1">
                  <c:v>46737</c:v>
                </c:pt>
                <c:pt idx="2">
                  <c:v>45091</c:v>
                </c:pt>
                <c:pt idx="3">
                  <c:v>49803</c:v>
                </c:pt>
                <c:pt idx="4">
                  <c:v>54007</c:v>
                </c:pt>
              </c:numCache>
            </c:numRef>
          </c:val>
          <c:smooth val="0"/>
          <c:extLst>
            <c:ext xmlns:c16="http://schemas.microsoft.com/office/drawing/2014/chart" uri="{C3380CC4-5D6E-409C-BE32-E72D297353CC}">
              <c16:uniqueId val="{00000001-565A-4D02-8AEC-F9674A4936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8.6300000000000008</c:v>
                </c:pt>
                <c:pt idx="1">
                  <c:v>6.68</c:v>
                </c:pt>
                <c:pt idx="2">
                  <c:v>8.49</c:v>
                </c:pt>
                <c:pt idx="3">
                  <c:v>4.6900000000000004</c:v>
                </c:pt>
                <c:pt idx="4">
                  <c:v>5.63</c:v>
                </c:pt>
              </c:numCache>
            </c:numRef>
          </c:val>
          <c:extLst>
            <c:ext xmlns:c16="http://schemas.microsoft.com/office/drawing/2014/chart" uri="{C3380CC4-5D6E-409C-BE32-E72D297353CC}">
              <c16:uniqueId val="{00000000-E190-438C-8AF4-3C522094CE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12.76</c:v>
                </c:pt>
                <c:pt idx="1">
                  <c:v>12.33</c:v>
                </c:pt>
                <c:pt idx="2">
                  <c:v>12.41</c:v>
                </c:pt>
                <c:pt idx="3">
                  <c:v>12.42</c:v>
                </c:pt>
                <c:pt idx="4">
                  <c:v>11.23</c:v>
                </c:pt>
              </c:numCache>
            </c:numRef>
          </c:val>
          <c:extLst>
            <c:ext xmlns:c16="http://schemas.microsoft.com/office/drawing/2014/chart" uri="{C3380CC4-5D6E-409C-BE32-E72D297353CC}">
              <c16:uniqueId val="{00000001-E190-438C-8AF4-3C522094CE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-7.0000000000000007E-2</c:v>
                </c:pt>
                <c:pt idx="1">
                  <c:v>-1.86</c:v>
                </c:pt>
                <c:pt idx="2">
                  <c:v>1.83</c:v>
                </c:pt>
                <c:pt idx="3">
                  <c:v>-3.79</c:v>
                </c:pt>
                <c:pt idx="4">
                  <c:v>-7.0000000000000007E-2</c:v>
                </c:pt>
              </c:numCache>
            </c:numRef>
          </c:val>
          <c:smooth val="0"/>
          <c:extLst>
            <c:ext xmlns:c16="http://schemas.microsoft.com/office/drawing/2014/chart" uri="{C3380CC4-5D6E-409C-BE32-E72D297353CC}">
              <c16:uniqueId val="{00000002-E190-438C-8AF4-3C522094CE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B1C-40FE-B74A-DCBB1BB553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1C-40FE-B74A-DCBB1BB553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B1C-40FE-B74A-DCBB1BB553A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0.2</c:v>
                </c:pt>
                <c:pt idx="4">
                  <c:v>#N/A</c:v>
                </c:pt>
                <c:pt idx="5">
                  <c:v>0.24</c:v>
                </c:pt>
                <c:pt idx="6">
                  <c:v>#N/A</c:v>
                </c:pt>
                <c:pt idx="7">
                  <c:v>7.0000000000000007E-2</c:v>
                </c:pt>
                <c:pt idx="8">
                  <c:v>#N/A</c:v>
                </c:pt>
                <c:pt idx="9">
                  <c:v>0.04</c:v>
                </c:pt>
              </c:numCache>
            </c:numRef>
          </c:val>
          <c:extLst>
            <c:ext xmlns:c16="http://schemas.microsoft.com/office/drawing/2014/chart" uri="{C3380CC4-5D6E-409C-BE32-E72D297353CC}">
              <c16:uniqueId val="{00000003-CB1C-40FE-B74A-DCBB1BB553A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0.61</c:v>
                </c:pt>
                <c:pt idx="4">
                  <c:v>#N/A</c:v>
                </c:pt>
                <c:pt idx="5">
                  <c:v>0.37</c:v>
                </c:pt>
                <c:pt idx="6">
                  <c:v>#N/A</c:v>
                </c:pt>
                <c:pt idx="7">
                  <c:v>0.56000000000000005</c:v>
                </c:pt>
                <c:pt idx="8">
                  <c:v>#N/A</c:v>
                </c:pt>
                <c:pt idx="9">
                  <c:v>0.16</c:v>
                </c:pt>
              </c:numCache>
            </c:numRef>
          </c:val>
          <c:extLst>
            <c:ext xmlns:c16="http://schemas.microsoft.com/office/drawing/2014/chart" uri="{C3380CC4-5D6E-409C-BE32-E72D297353CC}">
              <c16:uniqueId val="{00000004-CB1C-40FE-B74A-DCBB1BB553A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0.42</c:v>
                </c:pt>
                <c:pt idx="4">
                  <c:v>#N/A</c:v>
                </c:pt>
                <c:pt idx="5">
                  <c:v>1.44</c:v>
                </c:pt>
                <c:pt idx="6">
                  <c:v>#N/A</c:v>
                </c:pt>
                <c:pt idx="7">
                  <c:v>0.27</c:v>
                </c:pt>
                <c:pt idx="8">
                  <c:v>#N/A</c:v>
                </c:pt>
                <c:pt idx="9">
                  <c:v>0.17</c:v>
                </c:pt>
              </c:numCache>
            </c:numRef>
          </c:val>
          <c:extLst>
            <c:ext xmlns:c16="http://schemas.microsoft.com/office/drawing/2014/chart" uri="{C3380CC4-5D6E-409C-BE32-E72D297353CC}">
              <c16:uniqueId val="{00000005-CB1C-40FE-B74A-DCBB1BB553A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c:v>
                </c:pt>
                <c:pt idx="2">
                  <c:v>#N/A</c:v>
                </c:pt>
                <c:pt idx="3">
                  <c:v>0.28999999999999998</c:v>
                </c:pt>
                <c:pt idx="4">
                  <c:v>#N/A</c:v>
                </c:pt>
                <c:pt idx="5">
                  <c:v>0.21</c:v>
                </c:pt>
                <c:pt idx="6">
                  <c:v>#N/A</c:v>
                </c:pt>
                <c:pt idx="7">
                  <c:v>0.2</c:v>
                </c:pt>
                <c:pt idx="8">
                  <c:v>#N/A</c:v>
                </c:pt>
                <c:pt idx="9">
                  <c:v>0.21</c:v>
                </c:pt>
              </c:numCache>
            </c:numRef>
          </c:val>
          <c:extLst>
            <c:ext xmlns:c16="http://schemas.microsoft.com/office/drawing/2014/chart" uri="{C3380CC4-5D6E-409C-BE32-E72D297353CC}">
              <c16:uniqueId val="{00000006-CB1C-40FE-B74A-DCBB1BB553AC}"/>
            </c:ext>
          </c:extLst>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c:v>
                </c:pt>
                <c:pt idx="2">
                  <c:v>#N/A</c:v>
                </c:pt>
                <c:pt idx="3">
                  <c:v>0.61</c:v>
                </c:pt>
                <c:pt idx="4">
                  <c:v>#N/A</c:v>
                </c:pt>
                <c:pt idx="5">
                  <c:v>0.45</c:v>
                </c:pt>
                <c:pt idx="6">
                  <c:v>#N/A</c:v>
                </c:pt>
                <c:pt idx="7">
                  <c:v>0.23</c:v>
                </c:pt>
                <c:pt idx="8">
                  <c:v>#N/A</c:v>
                </c:pt>
                <c:pt idx="9">
                  <c:v>0.27</c:v>
                </c:pt>
              </c:numCache>
            </c:numRef>
          </c:val>
          <c:extLst>
            <c:ext xmlns:c16="http://schemas.microsoft.com/office/drawing/2014/chart" uri="{C3380CC4-5D6E-409C-BE32-E72D297353CC}">
              <c16:uniqueId val="{00000007-CB1C-40FE-B74A-DCBB1BB553AC}"/>
            </c:ext>
          </c:extLst>
        </c:ser>
        <c:ser>
          <c:idx val="8"/>
          <c:order val="8"/>
          <c:tx>
            <c:strRef>
              <c:f>データシート!$A$35</c:f>
              <c:strCache>
                <c:ptCount val="1"/>
                <c:pt idx="0">
                  <c:v>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3.92</c:v>
                </c:pt>
                <c:pt idx="2">
                  <c:v>#N/A</c:v>
                </c:pt>
                <c:pt idx="3">
                  <c:v>3.77</c:v>
                </c:pt>
                <c:pt idx="4">
                  <c:v>#N/A</c:v>
                </c:pt>
                <c:pt idx="5">
                  <c:v>2.58</c:v>
                </c:pt>
                <c:pt idx="6">
                  <c:v>#N/A</c:v>
                </c:pt>
                <c:pt idx="7">
                  <c:v>3.07</c:v>
                </c:pt>
                <c:pt idx="8">
                  <c:v>#N/A</c:v>
                </c:pt>
                <c:pt idx="9">
                  <c:v>2.63</c:v>
                </c:pt>
              </c:numCache>
            </c:numRef>
          </c:val>
          <c:extLst>
            <c:ext xmlns:c16="http://schemas.microsoft.com/office/drawing/2014/chart" uri="{C3380CC4-5D6E-409C-BE32-E72D297353CC}">
              <c16:uniqueId val="{00000008-CB1C-40FE-B74A-DCBB1BB553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8.2200000000000006</c:v>
                </c:pt>
                <c:pt idx="2">
                  <c:v>#N/A</c:v>
                </c:pt>
                <c:pt idx="3">
                  <c:v>6.06</c:v>
                </c:pt>
                <c:pt idx="4">
                  <c:v>#N/A</c:v>
                </c:pt>
                <c:pt idx="5">
                  <c:v>8.0299999999999994</c:v>
                </c:pt>
                <c:pt idx="6">
                  <c:v>#N/A</c:v>
                </c:pt>
                <c:pt idx="7">
                  <c:v>4.45</c:v>
                </c:pt>
                <c:pt idx="8">
                  <c:v>#N/A</c:v>
                </c:pt>
                <c:pt idx="9">
                  <c:v>5.35</c:v>
                </c:pt>
              </c:numCache>
            </c:numRef>
          </c:val>
          <c:extLst>
            <c:ext xmlns:c16="http://schemas.microsoft.com/office/drawing/2014/chart" uri="{C3380CC4-5D6E-409C-BE32-E72D297353CC}">
              <c16:uniqueId val="{00000009-CB1C-40FE-B74A-DCBB1BB553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5384</c:v>
                </c:pt>
                <c:pt idx="5">
                  <c:v>5663</c:v>
                </c:pt>
                <c:pt idx="8">
                  <c:v>5535</c:v>
                </c:pt>
                <c:pt idx="11">
                  <c:v>5650</c:v>
                </c:pt>
                <c:pt idx="14">
                  <c:v>5396</c:v>
                </c:pt>
              </c:numCache>
            </c:numRef>
          </c:val>
          <c:extLst>
            <c:ext xmlns:c16="http://schemas.microsoft.com/office/drawing/2014/chart" uri="{C3380CC4-5D6E-409C-BE32-E72D297353CC}">
              <c16:uniqueId val="{00000000-B485-4494-B8AC-509C1386C57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85-4494-B8AC-509C1386C57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178</c:v>
                </c:pt>
                <c:pt idx="3">
                  <c:v>178</c:v>
                </c:pt>
                <c:pt idx="6">
                  <c:v>177</c:v>
                </c:pt>
                <c:pt idx="9">
                  <c:v>109</c:v>
                </c:pt>
                <c:pt idx="12">
                  <c:v>125</c:v>
                </c:pt>
              </c:numCache>
            </c:numRef>
          </c:val>
          <c:extLst>
            <c:ext xmlns:c16="http://schemas.microsoft.com/office/drawing/2014/chart" uri="{C3380CC4-5D6E-409C-BE32-E72D297353CC}">
              <c16:uniqueId val="{00000002-B485-4494-B8AC-509C1386C57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83</c:v>
                </c:pt>
                <c:pt idx="3">
                  <c:v>83</c:v>
                </c:pt>
                <c:pt idx="6">
                  <c:v>76</c:v>
                </c:pt>
                <c:pt idx="9">
                  <c:v>65</c:v>
                </c:pt>
                <c:pt idx="12">
                  <c:v>56</c:v>
                </c:pt>
              </c:numCache>
            </c:numRef>
          </c:val>
          <c:extLst>
            <c:ext xmlns:c16="http://schemas.microsoft.com/office/drawing/2014/chart" uri="{C3380CC4-5D6E-409C-BE32-E72D297353CC}">
              <c16:uniqueId val="{00000003-B485-4494-B8AC-509C1386C57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1804</c:v>
                </c:pt>
                <c:pt idx="3">
                  <c:v>1779</c:v>
                </c:pt>
                <c:pt idx="6">
                  <c:v>1385</c:v>
                </c:pt>
                <c:pt idx="9">
                  <c:v>1486</c:v>
                </c:pt>
                <c:pt idx="12">
                  <c:v>1454</c:v>
                </c:pt>
              </c:numCache>
            </c:numRef>
          </c:val>
          <c:extLst>
            <c:ext xmlns:c16="http://schemas.microsoft.com/office/drawing/2014/chart" uri="{C3380CC4-5D6E-409C-BE32-E72D297353CC}">
              <c16:uniqueId val="{00000004-B485-4494-B8AC-509C1386C57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85-4494-B8AC-509C1386C57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85-4494-B8AC-509C1386C57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3094</c:v>
                </c:pt>
                <c:pt idx="3">
                  <c:v>3035</c:v>
                </c:pt>
                <c:pt idx="6">
                  <c:v>3132</c:v>
                </c:pt>
                <c:pt idx="9">
                  <c:v>3180</c:v>
                </c:pt>
                <c:pt idx="12">
                  <c:v>3216</c:v>
                </c:pt>
              </c:numCache>
            </c:numRef>
          </c:val>
          <c:extLst>
            <c:ext xmlns:c16="http://schemas.microsoft.com/office/drawing/2014/chart" uri="{C3380CC4-5D6E-409C-BE32-E72D297353CC}">
              <c16:uniqueId val="{00000007-B485-4494-B8AC-509C1386C5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-225</c:v>
                </c:pt>
                <c:pt idx="2">
                  <c:v>#N/A</c:v>
                </c:pt>
                <c:pt idx="3">
                  <c:v>#N/A</c:v>
                </c:pt>
                <c:pt idx="4">
                  <c:v>-588</c:v>
                </c:pt>
                <c:pt idx="5">
                  <c:v>#N/A</c:v>
                </c:pt>
                <c:pt idx="6">
                  <c:v>#N/A</c:v>
                </c:pt>
                <c:pt idx="7">
                  <c:v>-765</c:v>
                </c:pt>
                <c:pt idx="8">
                  <c:v>#N/A</c:v>
                </c:pt>
                <c:pt idx="9">
                  <c:v>#N/A</c:v>
                </c:pt>
                <c:pt idx="10">
                  <c:v>-810</c:v>
                </c:pt>
                <c:pt idx="11">
                  <c:v>#N/A</c:v>
                </c:pt>
                <c:pt idx="12">
                  <c:v>#N/A</c:v>
                </c:pt>
                <c:pt idx="13">
                  <c:v>-545</c:v>
                </c:pt>
                <c:pt idx="14">
                  <c:v>#N/A</c:v>
                </c:pt>
              </c:numCache>
            </c:numRef>
          </c:val>
          <c:smooth val="0"/>
          <c:extLst>
            <c:ext xmlns:c16="http://schemas.microsoft.com/office/drawing/2014/chart" uri="{C3380CC4-5D6E-409C-BE32-E72D297353CC}">
              <c16:uniqueId val="{00000008-B485-4494-B8AC-509C1386C5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37973</c:v>
                </c:pt>
                <c:pt idx="5">
                  <c:v>36273</c:v>
                </c:pt>
                <c:pt idx="8">
                  <c:v>34770</c:v>
                </c:pt>
                <c:pt idx="11">
                  <c:v>33883</c:v>
                </c:pt>
                <c:pt idx="14">
                  <c:v>34282</c:v>
                </c:pt>
              </c:numCache>
            </c:numRef>
          </c:val>
          <c:extLst>
            <c:ext xmlns:c16="http://schemas.microsoft.com/office/drawing/2014/chart" uri="{C3380CC4-5D6E-409C-BE32-E72D297353CC}">
              <c16:uniqueId val="{00000000-BA33-453B-B247-59035A12E3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17869</c:v>
                </c:pt>
                <c:pt idx="5">
                  <c:v>16246</c:v>
                </c:pt>
                <c:pt idx="8">
                  <c:v>17169</c:v>
                </c:pt>
                <c:pt idx="11">
                  <c:v>17307</c:v>
                </c:pt>
                <c:pt idx="14">
                  <c:v>16799</c:v>
                </c:pt>
              </c:numCache>
            </c:numRef>
          </c:val>
          <c:extLst>
            <c:ext xmlns:c16="http://schemas.microsoft.com/office/drawing/2014/chart" uri="{C3380CC4-5D6E-409C-BE32-E72D297353CC}">
              <c16:uniqueId val="{00000001-BA33-453B-B247-59035A12E3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14819</c:v>
                </c:pt>
                <c:pt idx="5">
                  <c:v>14427</c:v>
                </c:pt>
                <c:pt idx="8">
                  <c:v>14595</c:v>
                </c:pt>
                <c:pt idx="11">
                  <c:v>14275</c:v>
                </c:pt>
                <c:pt idx="14">
                  <c:v>12386</c:v>
                </c:pt>
              </c:numCache>
            </c:numRef>
          </c:val>
          <c:extLst>
            <c:ext xmlns:c16="http://schemas.microsoft.com/office/drawing/2014/chart" uri="{C3380CC4-5D6E-409C-BE32-E72D297353CC}">
              <c16:uniqueId val="{00000002-BA33-453B-B247-59035A12E3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33-453B-B247-59035A12E3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33-453B-B247-59035A12E3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313</c:v>
                </c:pt>
                <c:pt idx="3">
                  <c:v>266</c:v>
                </c:pt>
                <c:pt idx="6">
                  <c:v>443</c:v>
                </c:pt>
                <c:pt idx="9">
                  <c:v>990</c:v>
                </c:pt>
                <c:pt idx="12">
                  <c:v>927</c:v>
                </c:pt>
              </c:numCache>
            </c:numRef>
          </c:val>
          <c:extLst>
            <c:ext xmlns:c16="http://schemas.microsoft.com/office/drawing/2014/chart" uri="{C3380CC4-5D6E-409C-BE32-E72D297353CC}">
              <c16:uniqueId val="{00000005-BA33-453B-B247-59035A12E3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8982</c:v>
                </c:pt>
                <c:pt idx="3">
                  <c:v>9072</c:v>
                </c:pt>
                <c:pt idx="6">
                  <c:v>9305</c:v>
                </c:pt>
                <c:pt idx="9">
                  <c:v>9493</c:v>
                </c:pt>
                <c:pt idx="12">
                  <c:v>9023</c:v>
                </c:pt>
              </c:numCache>
            </c:numRef>
          </c:val>
          <c:extLst>
            <c:ext xmlns:c16="http://schemas.microsoft.com/office/drawing/2014/chart" uri="{C3380CC4-5D6E-409C-BE32-E72D297353CC}">
              <c16:uniqueId val="{00000006-BA33-453B-B247-59035A12E3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330</c:v>
                </c:pt>
                <c:pt idx="3">
                  <c:v>244</c:v>
                </c:pt>
                <c:pt idx="6">
                  <c:v>258</c:v>
                </c:pt>
                <c:pt idx="9">
                  <c:v>1008</c:v>
                </c:pt>
                <c:pt idx="12">
                  <c:v>3851</c:v>
                </c:pt>
              </c:numCache>
            </c:numRef>
          </c:val>
          <c:extLst>
            <c:ext xmlns:c16="http://schemas.microsoft.com/office/drawing/2014/chart" uri="{C3380CC4-5D6E-409C-BE32-E72D297353CC}">
              <c16:uniqueId val="{00000007-BA33-453B-B247-59035A12E3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18238</c:v>
                </c:pt>
                <c:pt idx="3">
                  <c:v>17151</c:v>
                </c:pt>
                <c:pt idx="6">
                  <c:v>15299</c:v>
                </c:pt>
                <c:pt idx="9">
                  <c:v>11567</c:v>
                </c:pt>
                <c:pt idx="12">
                  <c:v>10301</c:v>
                </c:pt>
              </c:numCache>
            </c:numRef>
          </c:val>
          <c:extLst>
            <c:ext xmlns:c16="http://schemas.microsoft.com/office/drawing/2014/chart" uri="{C3380CC4-5D6E-409C-BE32-E72D297353CC}">
              <c16:uniqueId val="{00000008-BA33-453B-B247-59035A12E3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11484</c:v>
                </c:pt>
                <c:pt idx="3">
                  <c:v>11152</c:v>
                </c:pt>
                <c:pt idx="6">
                  <c:v>10374</c:v>
                </c:pt>
                <c:pt idx="9">
                  <c:v>8297</c:v>
                </c:pt>
                <c:pt idx="12">
                  <c:v>7583</c:v>
                </c:pt>
              </c:numCache>
            </c:numRef>
          </c:val>
          <c:extLst>
            <c:ext xmlns:c16="http://schemas.microsoft.com/office/drawing/2014/chart" uri="{C3380CC4-5D6E-409C-BE32-E72D297353CC}">
              <c16:uniqueId val="{00000009-BA33-453B-B247-59035A12E3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33806</c:v>
                </c:pt>
                <c:pt idx="3">
                  <c:v>34426</c:v>
                </c:pt>
                <c:pt idx="6">
                  <c:v>34154</c:v>
                </c:pt>
                <c:pt idx="9">
                  <c:v>34447</c:v>
                </c:pt>
                <c:pt idx="12">
                  <c:v>35894</c:v>
                </c:pt>
              </c:numCache>
            </c:numRef>
          </c:val>
          <c:extLst>
            <c:ext xmlns:c16="http://schemas.microsoft.com/office/drawing/2014/chart" uri="{C3380CC4-5D6E-409C-BE32-E72D297353CC}">
              <c16:uniqueId val="{0000000A-BA33-453B-B247-59035A12E3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2490</c:v>
                </c:pt>
                <c:pt idx="2">
                  <c:v>#N/A</c:v>
                </c:pt>
                <c:pt idx="3">
                  <c:v>#N/A</c:v>
                </c:pt>
                <c:pt idx="4">
                  <c:v>5366</c:v>
                </c:pt>
                <c:pt idx="5">
                  <c:v>#N/A</c:v>
                </c:pt>
                <c:pt idx="6">
                  <c:v>#N/A</c:v>
                </c:pt>
                <c:pt idx="7">
                  <c:v>3299</c:v>
                </c:pt>
                <c:pt idx="8">
                  <c:v>#N/A</c:v>
                </c:pt>
                <c:pt idx="9">
                  <c:v>#N/A</c:v>
                </c:pt>
                <c:pt idx="10">
                  <c:v>337</c:v>
                </c:pt>
                <c:pt idx="11">
                  <c:v>#N/A</c:v>
                </c:pt>
                <c:pt idx="12">
                  <c:v>#N/A</c:v>
                </c:pt>
                <c:pt idx="13">
                  <c:v>4112</c:v>
                </c:pt>
                <c:pt idx="14">
                  <c:v>#N/A</c:v>
                </c:pt>
              </c:numCache>
            </c:numRef>
          </c:val>
          <c:smooth val="0"/>
          <c:extLst>
            <c:ext xmlns:c16="http://schemas.microsoft.com/office/drawing/2014/chart" uri="{C3380CC4-5D6E-409C-BE32-E72D297353CC}">
              <c16:uniqueId val="{0000000B-BA33-453B-B247-59035A12E3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4267</c:v>
                </c:pt>
                <c:pt idx="1">
                  <c:v>4271</c:v>
                </c:pt>
                <c:pt idx="2">
                  <c:v>3888</c:v>
                </c:pt>
              </c:numCache>
            </c:numRef>
          </c:val>
          <c:extLst>
            <c:ext xmlns:c16="http://schemas.microsoft.com/office/drawing/2014/chart" uri="{C3380CC4-5D6E-409C-BE32-E72D297353CC}">
              <c16:uniqueId val="{00000000-853D-42E0-9CDE-3BC58D22C1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327</c:v>
                </c:pt>
                <c:pt idx="1">
                  <c:v>327</c:v>
                </c:pt>
                <c:pt idx="2">
                  <c:v>327</c:v>
                </c:pt>
              </c:numCache>
            </c:numRef>
          </c:val>
          <c:extLst>
            <c:ext xmlns:c16="http://schemas.microsoft.com/office/drawing/2014/chart" uri="{C3380CC4-5D6E-409C-BE32-E72D297353CC}">
              <c16:uniqueId val="{00000001-853D-42E0-9CDE-3BC58D22C1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10000</c:v>
                </c:pt>
                <c:pt idx="1">
                  <c:v>9677</c:v>
                </c:pt>
                <c:pt idx="2">
                  <c:v>8184</c:v>
                </c:pt>
              </c:numCache>
            </c:numRef>
          </c:val>
          <c:extLst>
            <c:ext xmlns:c16="http://schemas.microsoft.com/office/drawing/2014/chart" uri="{C3380CC4-5D6E-409C-BE32-E72D297353CC}">
              <c16:uniqueId val="{00000002-853D-42E0-9CDE-3BC58D22C1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{C70F6694-FD96-4A9B-9F4A-758B80387134}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846-473A-8129-73D4F5DB97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{14467255-E908-42B2-A189-DE168AD5368E}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46-473A-8129-73D4F5DB97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{CDD54174-5481-4A67-8B9D-42C8962ED0FE}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46-473A-8129-73D4F5DB97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{6A9667FB-8697-49F0-8FD5-8496A9F83A22}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46-473A-8129-73D4F5DB97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{CD3D5712-FE07-46D6-A7FF-3563B93BE253}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46-473A-8129-73D4F5DB970C}"/>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{217E2B9F-4443-4BC0-B9AC-0477E979BF31}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846-473A-8129-73D4F5DB970C}"/>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{66EC7613-E09D-4F53-AD4E-144EBCCEDA26}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846-473A-8129-73D4F5DB970C}"/>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{AC35124D-2E0B-4FF2-9FD3-C880FEB32B14}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846-473A-8129-73D4F5DB970C}"/>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{C9C922FD-5397-4A29-AC4E-A3C9572C752E}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846-473A-8129-73D4F5DB97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60.3</c:v>
                </c:pt>
                <c:pt idx="16">
                  <c:v>61.6</c:v>
                </c:pt>
                <c:pt idx="24">
                  <c:v>62.5</c:v>
                </c:pt>
                <c:pt idx="32">
                  <c:v>61.2</c:v>
                </c:pt>
              </c:numCache>
            </c:numRef>
          </c:xVal>
          <c:yVal>
            <c:numRef>
              <c:f>公会計指標分析・財政指標組合せ分析表!$BP$51:$DC$51</c:f>
              <c:numCache>
                <c:formatCode>#,##0.0;"▲ "#,##0.0</c:formatCode>
                <c:ptCount val="40"/>
                <c:pt idx="0">
                  <c:v>8.1999999999999993</c:v>
                </c:pt>
                <c:pt idx="8">
                  <c:v>17.3</c:v>
                </c:pt>
                <c:pt idx="16">
                  <c:v>10.6</c:v>
                </c:pt>
                <c:pt idx="24">
                  <c:v>1</c:v>
                </c:pt>
                <c:pt idx="32">
                  <c:v>13.1</c:v>
                </c:pt>
              </c:numCache>
            </c:numRef>
          </c:yVal>
          <c:smooth val="0"/>
          <c:extLst>
            <c:ext xmlns:c16="http://schemas.microsoft.com/office/drawing/2014/chart" uri="{C3380CC4-5D6E-409C-BE32-E72D297353CC}">
              <c16:uniqueId val="{00000009-B846-473A-8129-73D4F5DB97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{08AE09AB-0A55-4DC6-9E18-14D91D91834C}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846-473A-8129-73D4F5DB970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{9266909A-32D6-4B42-867D-5E27277C2E3E}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46-473A-8129-73D4F5DB97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{D8F29B16-2EBB-4EC1-81B8-C92A91811E23}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46-473A-8129-73D4F5DB97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{8755A7C6-9C2B-4557-A6AA-EFA96E37D978}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46-473A-8129-73D4F5DB97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{72FA0691-83E6-48D9-9E19-F724E4330CB3}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46-473A-8129-73D4F5DB970C}"/>
                </c:ext>
              </c:extLst>
            </c:dLbl>
            <c:dLbl>
              <c:idx val="8"/>
              <c:layout>
                <c:manualLayout>
                  <c:x val="-3.7219953735886838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{ACB04F0B-F211-4ED9-9004-D1BC3E6CFC6C}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846-473A-8129-73D4F5DB970C}"/>
                </c:ext>
              </c:extLst>
            </c:dLbl>
            <c:dLbl>
              <c:idx val="16"/>
              <c:layout>
                <c:manualLayout>
                  <c:x val="-2.707044720325776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{0CD1340A-B5AA-4786-88F4-B5EE140A0EC5}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846-473A-8129-73D4F5DB970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{231B793C-89B1-4322-8748-6ED26CCE8E88}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846-473A-8129-73D4F5DB970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{09EE036D-052F-4A0D-AB91-9ABFD7F4AC75}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846-473A-8129-73D4F5DB97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50.4</c:v>
                </c:pt>
                <c:pt idx="8">
                  <c:v>58.6</c:v>
                </c:pt>
                <c:pt idx="16">
                  <c:v>58.9</c:v>
                </c:pt>
                <c:pt idx="24">
                  <c:v>59.4</c:v>
                </c:pt>
                <c:pt idx="32">
                  <c:v>60.4</c:v>
                </c:pt>
              </c:numCache>
            </c:numRef>
          </c:xVal>
          <c:yVal>
            <c:numRef>
              <c:f>公会計指標分析・財政指標組合せ分析表!$BP$55:$DC$55</c:f>
              <c:numCache>
                <c:formatCode>#,##0.0;"▲ "#,##0.0</c:formatCode>
                <c:ptCount val="40"/>
                <c:pt idx="0">
                  <c:v>21.2</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B846-473A-8129-73D4F5DB970C}"/>
            </c:ext>
          </c:extLst>
        </c:ser>
        <c:dLbls>
          <c:showLegendKey val="0"/>
          <c:showVal val="1"/>
          <c:showCatName val="0"/>
          <c:showSerName val="0"/>
          <c:showPercent val="0"/>
          <c:showBubbleSize val="0"/>
        </c:dLbls>
        <c:axId val="46179840"/>
        <c:axId val="46181760"/>
      </c:scatterChart>
      <c:valAx>
        <c:axId val="46179840"/>
        <c:scaling>
          <c:orientation val="minMax"/>
          <c:max val="64"/>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{9C7A95F5-3D14-4E4B-A83E-B81E978B26AA}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BC2-48D6-A833-417F18AA16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{6C4B8B7E-E633-4E3F-964F-1E688685873C}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C2-48D6-A833-417F18AA16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{4AFF658F-F8F4-4D28-90D6-397400ECC9C2}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C2-48D6-A833-417F18AA16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{281907BD-E3C4-4AB2-AC6A-351FC5A7B0F7}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C2-48D6-A833-417F18AA16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{76AF0DC7-9696-4096-BFD9-D13F8DA41DFB}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C2-48D6-A833-417F18AA160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{A6C8278F-CBB0-47FE-8C65-0B550DE932AC}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BC2-48D6-A833-417F18AA160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{BFDEE1F2-10B4-4AE2-9442-253131B8962D}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BC2-48D6-A833-417F18AA160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{AE845A88-A850-4AC4-9CC2-A210C760E506}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BC2-48D6-A833-417F18AA160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{433DBFD4-3FDD-44CF-89C1-1FA91AB02632}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BC2-48D6-A833-417F18AA16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-1.1000000000000001</c:v>
                </c:pt>
                <c:pt idx="16">
                  <c:v>-1.7</c:v>
                </c:pt>
                <c:pt idx="24">
                  <c:v>-2.2999999999999998</c:v>
                </c:pt>
                <c:pt idx="32">
                  <c:v>-2.2000000000000002</c:v>
                </c:pt>
              </c:numCache>
            </c:numRef>
          </c:xVal>
          <c:yVal>
            <c:numRef>
              <c:f>公会計指標分析・財政指標組合せ分析表!$BP$73:$DC$73</c:f>
              <c:numCache>
                <c:formatCode>#,##0.0;"▲ "#,##0.0</c:formatCode>
                <c:ptCount val="40"/>
                <c:pt idx="0">
                  <c:v>8.1999999999999993</c:v>
                </c:pt>
                <c:pt idx="8">
                  <c:v>17.3</c:v>
                </c:pt>
                <c:pt idx="16">
                  <c:v>10.6</c:v>
                </c:pt>
                <c:pt idx="24">
                  <c:v>1</c:v>
                </c:pt>
                <c:pt idx="32">
                  <c:v>13.1</c:v>
                </c:pt>
              </c:numCache>
            </c:numRef>
          </c:yVal>
          <c:smooth val="0"/>
          <c:extLst>
            <c:ext xmlns:c16="http://schemas.microsoft.com/office/drawing/2014/chart" uri="{C3380CC4-5D6E-409C-BE32-E72D297353CC}">
              <c16:uniqueId val="{00000009-3BC2-48D6-A833-417F18AA16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{2D81B33D-0682-4DBD-AB45-6082A9ABEDE5}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BC2-48D6-A833-417F18AA16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{1A81E6E1-492D-4BB0-BCD3-1513888E02D4}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C2-48D6-A833-417F18AA16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{C287D878-BE47-4A1D-A89F-795F638D1792}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C2-48D6-A833-417F18AA16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{6492FF7D-37A1-4A99-BD80-DDC63DA12ED3}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C2-48D6-A833-417F18AA16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{15078B9D-1D40-467B-A8FF-6439C9C8DA4E}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C2-48D6-A833-417F18AA1606}"/>
                </c:ext>
              </c:extLst>
            </c:dLbl>
            <c:dLbl>
              <c:idx val="8"/>
              <c:layout>
                <c:manualLayout>
                  <c:x val="0"/>
                  <c:y val="7.3778672203091986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{FCEE206E-205F-4A64-A390-E7185A67C475}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BC2-48D6-A833-417F18AA1606}"/>
                </c:ext>
              </c:extLst>
            </c:dLbl>
            <c:dLbl>
              <c:idx val="16"/>
              <c:layout>
                <c:manualLayout>
                  <c:x val="0"/>
                  <c:y val="-7.3778672203092385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{495DEBA8-9B60-4727-B735-57A38D51D2CC}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BC2-48D6-A833-417F18AA1606}"/>
                </c:ext>
              </c:extLst>
            </c:dLbl>
            <c:dLbl>
              <c:idx val="24"/>
              <c:layout>
                <c:manualLayout>
                  <c:x val="0"/>
                  <c:y val="-5.9351383341541622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{72779480-AA5D-4F04-AB41-5259786CD8F3}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BC2-48D6-A833-417F18AA1606}"/>
                </c:ext>
              </c:extLst>
            </c:dLbl>
            <c:dLbl>
              <c:idx val="32"/>
              <c:layout>
                <c:manualLayout>
                  <c:x val="0"/>
                  <c:y val="5.9351383341541622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{F04B2FB3-9E09-4704-AAA1-0E69C4A19C0E}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BC2-48D6-A833-417F18AA16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4.0999999999999996</c:v>
                </c:pt>
                <c:pt idx="8">
                  <c:v>3.6</c:v>
                </c:pt>
                <c:pt idx="16">
                  <c:v>3.6</c:v>
                </c:pt>
                <c:pt idx="24">
                  <c:v>3.5</c:v>
                </c:pt>
                <c:pt idx="32">
                  <c:v>3.5</c:v>
                </c:pt>
              </c:numCache>
            </c:numRef>
          </c:xVal>
          <c:yVal>
            <c:numRef>
              <c:f>公会計指標分析・財政指標組合せ分析表!$BP$77:$DC$77</c:f>
              <c:numCache>
                <c:formatCode>#,##0.0;"▲ "#,##0.0</c:formatCode>
                <c:ptCount val="40"/>
                <c:pt idx="0">
                  <c:v>21.2</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3BC2-48D6-A833-417F18AA1606}"/>
            </c:ext>
          </c:extLst>
        </c:ser>
        <c:dLbls>
          <c:showLegendKey val="0"/>
          <c:showVal val="1"/>
          <c:showCatName val="0"/>
          <c:showSerName val="0"/>
          <c:showPercent val="0"/>
          <c:showBubbleSize val="0"/>
        </c:dLbls>
        <c:axId val="84219776"/>
        <c:axId val="84234240"/>
      </c:scatterChart>
      <c:valAx>
        <c:axId val="84219776"/>
        <c:scaling>
          <c:orientation val="minMax"/>
          <c:max val="4.6999999999999993"/>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1BF20A92-3C5D-4F68-A2CA-C5642F00BA9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D0F43477-1561-457B-AE24-573D174BB78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B959A0BB-A5EF-44ED-BC51-B1510F422212}"/>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286D711F-5F70-4375-8B50-1CB3F934062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96F3B573-D24A-4C7E-BC80-601D961F5459}"/>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6BB4AE2C-BFE3-4A25-8ECC-001B0CCFFD6E}"/>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C8D7CE6-5D95-42C5-988B-A42671FA556D}"/>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A4831417-2CAA-4FD3-867F-8C0CCC95035C}"/>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05B4EB6-3BE0-47D8-A44B-B8AF96B6114C}"/>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262D997-3E4C-4C08-AC1F-7BDF52DB3345}"/>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87CDC20-4391-4E22-821E-0005E150B4F8}"/>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15DAEBCB-AAFC-44C3-9AD6-16E40C945D52}"/>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273ED6E1-C2B8-4DA3-89B7-531FFFC1EC32}"/>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6828F932-EAC7-42FB-A330-A4DD5510F7AB}"/>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91CCAD7A-6251-4286-B901-DE9F41F07CC1}"/>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87B9A8D6-010D-45D0-8554-31CF6422E3A4}"/>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6F4F49FB-A8D1-4D9D-A45E-3CB8496731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9E320844-3D45-4FB5-8EDA-B776786DE361}"/>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212796BA-51B5-4286-B115-30B0FC1829BC}"/>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とは、市の借金返済及びこれに準ずる額の大きさを示す指標で、標準的な一般財源に占める公債費の割合を言う。令和元年度の実質公債費比率は▲２．２％であり、対前年度比０．１ポイントの悪化と、ほぼ横ばいの状態となった。</a:t>
          </a:r>
        </a:p>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は、下水道事業、病院事業の地方債残高が減少したことや、社会福祉法人への建設費補助が、マザアス日野への支払い終了により減少している。</a:t>
          </a: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では、算定基礎である「公債費」（臨時財政対策債償還費など）が減したことなどによって交付税の基準財政需要額算入公債費等が減少している。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42083E8F-89CF-4083-883F-B172E66C977F}"/>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974A2EDC-3CBD-4E1C-B08D-8A75F6F2EB09}"/>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A174FBF1-6004-4D05-A7CB-078530DEAE97}"/>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16F1DB5B-51A6-4ED9-BCEF-543E570D5315}"/>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満期一括償還地方債の借入がないため、利用していない。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とは、借入金（地方債）や将来支払っていく可能性のある負担額を残高程度で示す指標で、標準的な一般財源に占める後年度の負債・負担額の割合を言い、当市では前年度比で１２．１ポイントの悪化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令和元年度の特徴点としては、将来負担額（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一般会計等に係る地方債の現在高及び組合等負担等見込額の増加が挙げられる。これは一般会計や浅川清流環境組合における地方債の新規発行増による地方債残高の増が原因である。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では、主にごみ処理関連施設及び周辺環境整備基金の残高の減などから充当可能基金が大幅に減少している。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東京都日野市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・平成３０年度は、前年度比２．２％の減、令和元年度は、前年度比１３．１％の減</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年度は、歳入予算が法人市民税において一部企業の収益減などにより減少したが、歳出では扶助費などの経費が増加を続ける中、プラスチック類資源化施設建設工事、本庁舎整備事業の進捗などから普通建設事業費が大幅に増加し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・これら経費の増減に対応するため、基金の積み立て、取り崩しで調整を図った。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・持続可能財政運営のために、限られた財源を重点的かつ効果的に配分する。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・社会保障関連経費の増加や公共施設の更新などまちの高齢化への対応、また、繰り返し起こる景気の変動や災害や感染症などに備えて、基金と市債のバランスを図った活用に努める。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プラスチック類資源化施設の整備、本庁舎の整備、緑地等の整備、学校大規模改造等小中学校施設の整備、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土地区画整理事業の推進、職員退職手当の資金確保　ほか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・平成３０年度は、前年度比３．２％の減</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・特に、プラスチック類資源化施設整備や本庁舎整備事業の本格化により取崩しが増加したことなどにより、基金残高は前年度比で減少した。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・令和元年度は、前年度比１５．４％の減</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・前年度に比べ特定目的基金対象事業が増加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・主にプラスチック類資源化施設の進捗により、ごみ処理関連施設及び周辺環境整備基金の取り崩しが増加したことで、基金残高は前年度比で減少した。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・公共施設の更新などまちの高齢化への対応や、職員年齢構成を要因とする職員退職手当の増加に備え、基金残高の確保を図る。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・基金のバランスのとれた積立と活用を行い、将来にわたる安定的な行政サービスの提供に努める。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・平成３０年度は、前年度比０．１％の増、令和元年度は、前年度比９％の減</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・令和元年度に減となった背景として、歳出予算については、高齢化の進展などを背景に、扶助費を中心とした社会保障関連経費が増に伴う一般財源の不足に対応するため、基金の取り崩しが増加した。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・景気の変動や災害発生に備えて、一定程度の基金残高の確保に努める。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・特に、市税は今後、生産年齢人口の減少などを受け、減収を見込んでおり、財政調整基金の確保がより一層必要となる。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・繰上償還など健全な財政運営に向けた活用の機会がなかったため、増減なし。</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・補償金免除繰上償還など、健全な財政運営に向け積極的に活用すべき機会に備え、市債償還財源の確保を図る。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57A8B24-E76C-4859-8D50-95C0E9A15D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78B3DE8-1E61-4F68-89F3-E4EB5C098A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E077999-9AF3-4A1A-B855-CCA95773FEE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27FA564-36CE-4792-A036-06787CC34B0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0652FA5-4F58-45D0-BAEB-D11F84EA8FD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7CCD6E0-D32D-430B-9658-988E9864D09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BFD0585-EFD6-4A47-BC8D-C05B3ADA576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455C44B-8383-4C86-A03D-48310749088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16D5B8A-0F94-4757-80E1-1CE2DC32FC3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6A88AAF-BA52-4078-8E7D-80F823204AC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9507EBA-94E4-486F-9F81-C5CD9144630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74B0DF4-2250-4177-BAED-C92613BB7A8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186,346
183,003
27.55
73,581,978
71,606,338
1,950,177
34,622,858
35,893,789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9C7CA8B-4959-4307-8559-8AE849F1689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416878C-DFBD-48F6-899B-16D69973202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63B1878-B398-4FE6-A20F-4687331245C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82029F7-EA9A-49B2-A073-04289181BC8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A9A8274-18E3-4120-97C3-28AD2E03C69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19DB110-AC3A-4167-B634-C71B3286107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38FE08C-5368-47F0-ABB5-7487612096D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DF183F3-9105-4F64-84AD-62545A43B2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AAC747D-F08C-4FCE-926A-B4302D82665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2F2CB2C-F632-48C9-91C4-18930C32DD4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7E8D13F-068A-42C1-A340-9C5B0ED3494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90E3629-36F7-4C4D-B6D9-087AAFA93C7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0DB1C88-DE0E-4E42-954C-F34F5D33B10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91D9D16-4D7C-4D0C-AFAB-59511DCE4B4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8D2D583-92D2-4B55-8A45-449F8326DEB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40273AE-C325-4FDC-B356-BF546ACB68F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7BBF890-AF5B-450F-A3ED-D7A9EDDCB57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ED2E082-33CC-4321-9035-4AA7FBF1B5C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AFD2526-96E2-4FEA-9F08-8A096184E32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B64E3A2-B434-451C-920E-7FA7757D177B}"/>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C2DD2EF-8BCE-490B-8632-B3F7EA018EF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4168C3D-B1FA-4A25-A7D9-2F2BDADBB95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593B7BF-43EF-4FE3-9F3F-074E6484A62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8656797-F519-41FA-B1E2-05CB9EE40C8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4E8D983-1831-4C9C-802E-F45069025E0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572852C-118F-4CCA-B0EC-83FD46F076C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36E3FE5-37E4-4563-9CF4-04661BFE8CC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196B418-CCE9-42F5-AB47-123FE6771F0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0E2C442-D38F-4332-85BD-E35216DEAA0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A2F170F-D294-4CBF-8E1E-200A10F9271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4AF295F-707D-49D1-9FA8-116A783A332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AA29829-78CE-4429-AA5E-E142B963241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5BF4669-28A3-45A8-8FA8-7F3E7D39CE0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5AAF356-DD93-4621-8E58-391E314B14B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9BCC3E9-6FA2-445B-AE8C-BA6960FA4D6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61.2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ポイント下落</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、類似団体平均の</a:t>
          </a:r>
          <a:r>
            <a:rPr kumimoji="1" lang="en-US" altLang="ja-JP" sz="1100">
              <a:solidFill>
                <a:schemeClr val="dk1"/>
              </a:solidFill>
              <a:effectLst/>
              <a:latin typeface="+mn-lt"/>
              <a:ea typeface="+mn-ea"/>
              <a:cs typeface="+mn-cs"/>
            </a:rPr>
            <a:t>60.4</a:t>
          </a:r>
          <a:r>
            <a:rPr kumimoji="1" lang="ja-JP" altLang="ja-JP" sz="1100">
              <a:solidFill>
                <a:schemeClr val="dk1"/>
              </a:solidFill>
              <a:effectLst/>
              <a:latin typeface="+mn-lt"/>
              <a:ea typeface="+mn-ea"/>
              <a:cs typeface="+mn-cs"/>
            </a:rPr>
            <a:t>％と比較しても</a:t>
          </a:r>
          <a:r>
            <a:rPr kumimoji="1" lang="ja-JP" altLang="en-US" sz="1100">
              <a:solidFill>
                <a:schemeClr val="dk1"/>
              </a:solidFill>
              <a:effectLst/>
              <a:latin typeface="+mn-lt"/>
              <a:ea typeface="+mn-ea"/>
              <a:cs typeface="+mn-cs"/>
            </a:rPr>
            <a:t>未だ</a:t>
          </a:r>
          <a:r>
            <a:rPr kumimoji="1" lang="ja-JP" altLang="ja-JP" sz="1100">
              <a:solidFill>
                <a:schemeClr val="dk1"/>
              </a:solidFill>
              <a:effectLst/>
              <a:latin typeface="+mn-lt"/>
              <a:ea typeface="+mn-ea"/>
              <a:cs typeface="+mn-cs"/>
            </a:rPr>
            <a:t>高い水準となっている。有形固定資産減価償却率の高い庁舎の改修工事などを進めているが、複数年での事業であるため、数値の改善には</a:t>
          </a:r>
          <a:r>
            <a:rPr kumimoji="1" lang="ja-JP" altLang="en-US" sz="1100">
              <a:solidFill>
                <a:schemeClr val="dk1"/>
              </a:solidFill>
              <a:effectLst/>
              <a:latin typeface="+mn-lt"/>
              <a:ea typeface="+mn-ea"/>
              <a:cs typeface="+mn-cs"/>
            </a:rPr>
            <a:t>寄与していない</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3ED4519-B0A2-4AD9-A8A1-25A93850C38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764BBEF-C572-4894-82FB-C0014230958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9DDB51C-5C7F-4F49-9510-C4C1C24AA4B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9E327AE0-5628-44EC-9185-A946DF83C51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41AC2588-8709-4450-AC0A-A341A3B8A30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CE1FEDB4-E29F-4AD6-B057-B113874220F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3907CE96-44D5-4F2F-B4EE-17BB5CA0316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D453D6A-8B81-400E-9F0C-5C14276DD3F5}"/>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27CC5EEB-1E8C-4C96-B0C1-23CE4A8900B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4F7F8A92-C9A9-4D30-8B85-971975E46F2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11F90FCD-589D-4F01-B068-DF4E2508F14A}"/>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9DE35B35-0164-46B1-B6B5-9C2534138E9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F670EFCD-D5DB-43C6-87A4-B7767145193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A75B0652-2EA8-412A-AD20-76E1320C99A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3" name="直線コネクタ 62">
          <a:extLst>
            <a:ext uri="{FF2B5EF4-FFF2-40B4-BE49-F238E27FC236}">
              <a16:creationId xmlns:a16="http://schemas.microsoft.com/office/drawing/2014/main" id="{00B8958D-B730-4071-A012-73CA79E1D5B6}"/>
            </a:ext>
          </a:extLst>
        </xdr:cNvPr>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4" name="有形固定資産減価償却率最小値テキスト">
          <a:extLst>
            <a:ext uri="{FF2B5EF4-FFF2-40B4-BE49-F238E27FC236}">
              <a16:creationId xmlns:a16="http://schemas.microsoft.com/office/drawing/2014/main" id="{5928BC6E-C2C5-4EAE-B220-A8B077917DE0}"/>
            </a:ext>
          </a:extLst>
        </xdr:cNvPr>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5" name="直線コネクタ 64">
          <a:extLst>
            <a:ext uri="{FF2B5EF4-FFF2-40B4-BE49-F238E27FC236}">
              <a16:creationId xmlns:a16="http://schemas.microsoft.com/office/drawing/2014/main" id="{2FF9151C-39EF-4229-843E-86DC6AE82A7C}"/>
            </a:ext>
          </a:extLst>
        </xdr:cNvPr>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6" name="有形固定資産減価償却率最大値テキスト">
          <a:extLst>
            <a:ext uri="{FF2B5EF4-FFF2-40B4-BE49-F238E27FC236}">
              <a16:creationId xmlns:a16="http://schemas.microsoft.com/office/drawing/2014/main" id="{4AF41D0B-0082-45A0-9B2F-A7138B0A20BE}"/>
            </a:ext>
          </a:extLst>
        </xdr:cNvPr>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7" name="直線コネクタ 66">
          <a:extLst>
            <a:ext uri="{FF2B5EF4-FFF2-40B4-BE49-F238E27FC236}">
              <a16:creationId xmlns:a16="http://schemas.microsoft.com/office/drawing/2014/main" id="{3F75C3A2-A5D4-4453-8D3B-8469A548985C}"/>
            </a:ext>
          </a:extLst>
        </xdr:cNvPr>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151274</xdr:rowOff>
    </xdr:from>
    <xdr:ext cx="405111" cy="259045"/>
    <xdr:sp macro="" textlink="">
      <xdr:nvSpPr>
        <xdr:cNvPr id="68" name="有形固定資産減価償却率平均値テキスト">
          <a:extLst>
            <a:ext uri="{FF2B5EF4-FFF2-40B4-BE49-F238E27FC236}">
              <a16:creationId xmlns:a16="http://schemas.microsoft.com/office/drawing/2014/main" id="{B3EE331C-FA76-4D0C-B57F-18CDD9C66CC0}"/>
            </a:ext>
          </a:extLst>
        </xdr:cNvPr>
        <xdr:cNvSpPr txBox="1"/>
      </xdr:nvSpPr>
      <xdr:spPr>
        <a:xfrm>
          <a:off x="4813300" y="6066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69" name="フローチャート: 判断 68">
          <a:extLst>
            <a:ext uri="{FF2B5EF4-FFF2-40B4-BE49-F238E27FC236}">
              <a16:creationId xmlns:a16="http://schemas.microsoft.com/office/drawing/2014/main" id="{35681D51-F4F0-4BB4-AF32-A4C7F5590507}"/>
            </a:ext>
          </a:extLst>
        </xdr:cNvPr>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0" name="フローチャート: 判断 69">
          <a:extLst>
            <a:ext uri="{FF2B5EF4-FFF2-40B4-BE49-F238E27FC236}">
              <a16:creationId xmlns:a16="http://schemas.microsoft.com/office/drawing/2014/main" id="{962C9C62-40EC-4C20-8206-F2DFA9E8C04E}"/>
            </a:ext>
          </a:extLst>
        </xdr:cNvPr>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20F23D87-DDA4-4459-B4DC-C81A614DABDC}"/>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a:extLst>
            <a:ext uri="{FF2B5EF4-FFF2-40B4-BE49-F238E27FC236}">
              <a16:creationId xmlns:a16="http://schemas.microsoft.com/office/drawing/2014/main" id="{AFF5328B-C324-45CC-A1D8-6B2ED4DA2FC7}"/>
            </a:ext>
          </a:extLst>
        </xdr:cNvPr>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39497</xdr:rowOff>
    </xdr:from>
    <xdr:to>
      <xdr:col>7</xdr:col>
      <xdr:colOff>187325</xdr:colOff>
      <xdr:row>29</xdr:row>
      <xdr:rowOff>141097</xdr:rowOff>
    </xdr:to>
    <xdr:sp macro="" textlink="">
      <xdr:nvSpPr>
        <xdr:cNvPr id="73" name="フローチャート: 判断 72">
          <a:extLst>
            <a:ext uri="{FF2B5EF4-FFF2-40B4-BE49-F238E27FC236}">
              <a16:creationId xmlns:a16="http://schemas.microsoft.com/office/drawing/2014/main" id="{E1A8C9E8-4BDA-433B-AA81-3935890448F0}"/>
            </a:ext>
          </a:extLst>
        </xdr:cNvPr>
        <xdr:cNvSpPr/>
      </xdr:nvSpPr>
      <xdr:spPr>
        <a:xfrm>
          <a:off x="1714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E5C8161-55EE-4E4F-8436-1EC87830556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AEE8006-AAE4-4065-9C3C-6421F470576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7993F46-91F1-4D19-A947-4630B801259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26106D9-8828-43EB-9E91-E374751810D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FDFB50D-838B-485B-B7C2-8DAED4C8500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162941</xdr:rowOff>
    </xdr:from>
    <xdr:to>
      <xdr:col>23</xdr:col>
      <xdr:colOff>136525</xdr:colOff>
      <xdr:row>32</xdr:row>
      <xdr:rowOff>93091</xdr:rowOff>
    </xdr:to>
    <xdr:sp macro="" textlink="">
      <xdr:nvSpPr>
        <xdr:cNvPr id="79" name="楕円 78">
          <a:extLst>
            <a:ext uri="{FF2B5EF4-FFF2-40B4-BE49-F238E27FC236}">
              <a16:creationId xmlns:a16="http://schemas.microsoft.com/office/drawing/2014/main" id="{C14B4CDF-9A26-4145-9A63-A826A5D08106}"/>
            </a:ext>
          </a:extLst>
        </xdr:cNvPr>
        <xdr:cNvSpPr/>
      </xdr:nvSpPr>
      <xdr:spPr>
        <a:xfrm>
          <a:off x="4711700" y="62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141368</xdr:rowOff>
    </xdr:from>
    <xdr:ext cx="405111" cy="259045"/>
    <xdr:sp macro="" textlink="">
      <xdr:nvSpPr>
        <xdr:cNvPr id="80" name="有形固定資産減価償却率該当値テキスト">
          <a:extLst>
            <a:ext uri="{FF2B5EF4-FFF2-40B4-BE49-F238E27FC236}">
              <a16:creationId xmlns:a16="http://schemas.microsoft.com/office/drawing/2014/main" id="{A2F66991-A04E-4843-B9B2-46E9F2A6FA44}"/>
            </a:ext>
          </a:extLst>
        </xdr:cNvPr>
        <xdr:cNvSpPr txBox="1"/>
      </xdr:nvSpPr>
      <xdr:spPr>
        <a:xfrm>
          <a:off x="4813300" y="622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47625</xdr:rowOff>
    </xdr:from>
    <xdr:to>
      <xdr:col>19</xdr:col>
      <xdr:colOff>187325</xdr:colOff>
      <xdr:row>32</xdr:row>
      <xdr:rowOff>149225</xdr:rowOff>
    </xdr:to>
    <xdr:sp macro="" textlink="">
      <xdr:nvSpPr>
        <xdr:cNvPr id="81" name="楕円 80">
          <a:extLst>
            <a:ext uri="{FF2B5EF4-FFF2-40B4-BE49-F238E27FC236}">
              <a16:creationId xmlns:a16="http://schemas.microsoft.com/office/drawing/2014/main" id="{F91E5CEB-389B-47A2-9127-721C2A9BF01C}"/>
            </a:ext>
          </a:extLst>
        </xdr:cNvPr>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42291</xdr:rowOff>
    </xdr:from>
    <xdr:to>
      <xdr:col>23</xdr:col>
      <xdr:colOff>85725</xdr:colOff>
      <xdr:row>32</xdr:row>
      <xdr:rowOff>98425</xdr:rowOff>
    </xdr:to>
    <xdr:cxnSp macro="">
      <xdr:nvCxnSpPr>
        <xdr:cNvPr id="82" name="直線コネクタ 81">
          <a:extLst>
            <a:ext uri="{FF2B5EF4-FFF2-40B4-BE49-F238E27FC236}">
              <a16:creationId xmlns:a16="http://schemas.microsoft.com/office/drawing/2014/main" id="{428CE122-AA48-4D1D-A1B5-3E459A3983B7}"/>
            </a:ext>
          </a:extLst>
        </xdr:cNvPr>
        <xdr:cNvCxnSpPr/>
      </xdr:nvCxnSpPr>
      <xdr:spPr>
        <a:xfrm flipV="1">
          <a:off x="4051300" y="6300216"/>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8763</xdr:rowOff>
    </xdr:from>
    <xdr:to>
      <xdr:col>15</xdr:col>
      <xdr:colOff>187325</xdr:colOff>
      <xdr:row>32</xdr:row>
      <xdr:rowOff>110363</xdr:rowOff>
    </xdr:to>
    <xdr:sp macro="" textlink="">
      <xdr:nvSpPr>
        <xdr:cNvPr id="83" name="楕円 82">
          <a:extLst>
            <a:ext uri="{FF2B5EF4-FFF2-40B4-BE49-F238E27FC236}">
              <a16:creationId xmlns:a16="http://schemas.microsoft.com/office/drawing/2014/main" id="{32D0AD11-5384-40C8-9925-7AED11F4B309}"/>
            </a:ext>
          </a:extLst>
        </xdr:cNvPr>
        <xdr:cNvSpPr/>
      </xdr:nvSpPr>
      <xdr:spPr>
        <a:xfrm>
          <a:off x="32385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59563</xdr:rowOff>
    </xdr:from>
    <xdr:to>
      <xdr:col>19</xdr:col>
      <xdr:colOff>136525</xdr:colOff>
      <xdr:row>32</xdr:row>
      <xdr:rowOff>98425</xdr:rowOff>
    </xdr:to>
    <xdr:cxnSp macro="">
      <xdr:nvCxnSpPr>
        <xdr:cNvPr id="84" name="直線コネクタ 83">
          <a:extLst>
            <a:ext uri="{FF2B5EF4-FFF2-40B4-BE49-F238E27FC236}">
              <a16:creationId xmlns:a16="http://schemas.microsoft.com/office/drawing/2014/main" id="{56B3B354-8436-4631-BBA4-CBA8D1D473A4}"/>
            </a:ext>
          </a:extLst>
        </xdr:cNvPr>
        <xdr:cNvCxnSpPr/>
      </xdr:nvCxnSpPr>
      <xdr:spPr>
        <a:xfrm>
          <a:off x="3289300" y="631748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124079</xdr:rowOff>
    </xdr:from>
    <xdr:to>
      <xdr:col>11</xdr:col>
      <xdr:colOff>187325</xdr:colOff>
      <xdr:row>32</xdr:row>
      <xdr:rowOff>54229</xdr:rowOff>
    </xdr:to>
    <xdr:sp macro="" textlink="">
      <xdr:nvSpPr>
        <xdr:cNvPr id="85" name="楕円 84">
          <a:extLst>
            <a:ext uri="{FF2B5EF4-FFF2-40B4-BE49-F238E27FC236}">
              <a16:creationId xmlns:a16="http://schemas.microsoft.com/office/drawing/2014/main" id="{674B7F46-FE74-4DFE-99BB-110833D10DFD}"/>
            </a:ext>
          </a:extLst>
        </xdr:cNvPr>
        <xdr:cNvSpPr/>
      </xdr:nvSpPr>
      <xdr:spPr>
        <a:xfrm>
          <a:off x="2476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3429</xdr:rowOff>
    </xdr:from>
    <xdr:to>
      <xdr:col>15</xdr:col>
      <xdr:colOff>136525</xdr:colOff>
      <xdr:row>32</xdr:row>
      <xdr:rowOff>59563</xdr:rowOff>
    </xdr:to>
    <xdr:cxnSp macro="">
      <xdr:nvCxnSpPr>
        <xdr:cNvPr id="86" name="直線コネクタ 85">
          <a:extLst>
            <a:ext uri="{FF2B5EF4-FFF2-40B4-BE49-F238E27FC236}">
              <a16:creationId xmlns:a16="http://schemas.microsoft.com/office/drawing/2014/main" id="{AFF71061-F673-4395-9017-64315E18BC6D}"/>
            </a:ext>
          </a:extLst>
        </xdr:cNvPr>
        <xdr:cNvCxnSpPr/>
      </xdr:nvCxnSpPr>
      <xdr:spPr>
        <a:xfrm>
          <a:off x="2527300" y="6261354"/>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111125</xdr:rowOff>
    </xdr:from>
    <xdr:to>
      <xdr:col>7</xdr:col>
      <xdr:colOff>187325</xdr:colOff>
      <xdr:row>32</xdr:row>
      <xdr:rowOff>41275</xdr:rowOff>
    </xdr:to>
    <xdr:sp macro="" textlink="">
      <xdr:nvSpPr>
        <xdr:cNvPr id="87" name="楕円 86">
          <a:extLst>
            <a:ext uri="{FF2B5EF4-FFF2-40B4-BE49-F238E27FC236}">
              <a16:creationId xmlns:a16="http://schemas.microsoft.com/office/drawing/2014/main" id="{071AF73C-7E1C-4E06-825C-053767EF3DAE}"/>
            </a:ext>
          </a:extLst>
        </xdr:cNvPr>
        <xdr:cNvSpPr/>
      </xdr:nvSpPr>
      <xdr:spPr>
        <a:xfrm>
          <a:off x="1714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161925</xdr:rowOff>
    </xdr:from>
    <xdr:to>
      <xdr:col>11</xdr:col>
      <xdr:colOff>136525</xdr:colOff>
      <xdr:row>32</xdr:row>
      <xdr:rowOff>3429</xdr:rowOff>
    </xdr:to>
    <xdr:cxnSp macro="">
      <xdr:nvCxnSpPr>
        <xdr:cNvPr id="88" name="直線コネクタ 87">
          <a:extLst>
            <a:ext uri="{FF2B5EF4-FFF2-40B4-BE49-F238E27FC236}">
              <a16:creationId xmlns:a16="http://schemas.microsoft.com/office/drawing/2014/main" id="{9FA30773-4FC7-4EE3-A703-BF27AC1FEE98}"/>
            </a:ext>
          </a:extLst>
        </xdr:cNvPr>
        <xdr:cNvCxnSpPr/>
      </xdr:nvCxnSpPr>
      <xdr:spPr>
        <a:xfrm>
          <a:off x="1765300" y="6248400"/>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31894</xdr:rowOff>
    </xdr:from>
    <xdr:ext cx="405111" cy="259045"/>
    <xdr:sp macro="" textlink="">
      <xdr:nvSpPr>
        <xdr:cNvPr id="89" name="n_1aveValue有形固定資産減価償却率">
          <a:extLst>
            <a:ext uri="{FF2B5EF4-FFF2-40B4-BE49-F238E27FC236}">
              <a16:creationId xmlns:a16="http://schemas.microsoft.com/office/drawing/2014/main" id="{2846A55E-3CC8-45FC-9451-F61D92E7ECFA}"/>
            </a:ext>
          </a:extLst>
        </xdr:cNvPr>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0" name="n_2aveValue有形固定資産減価償却率">
          <a:extLst>
            <a:ext uri="{FF2B5EF4-FFF2-40B4-BE49-F238E27FC236}">
              <a16:creationId xmlns:a16="http://schemas.microsoft.com/office/drawing/2014/main" id="{7C4728BA-9AA0-4091-A13B-B3B29876E32D}"/>
            </a:ext>
          </a:extLst>
        </xdr:cNvPr>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1" name="n_3aveValue有形固定資産減価償却率">
          <a:extLst>
            <a:ext uri="{FF2B5EF4-FFF2-40B4-BE49-F238E27FC236}">
              <a16:creationId xmlns:a16="http://schemas.microsoft.com/office/drawing/2014/main" id="{D4E5CF58-F89A-4513-8D21-0FF4C873D836}"/>
            </a:ext>
          </a:extLst>
        </xdr:cNvPr>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157624</xdr:rowOff>
    </xdr:from>
    <xdr:ext cx="405111" cy="259045"/>
    <xdr:sp macro="" textlink="">
      <xdr:nvSpPr>
        <xdr:cNvPr id="92" name="n_4aveValue有形固定資産減価償却率">
          <a:extLst>
            <a:ext uri="{FF2B5EF4-FFF2-40B4-BE49-F238E27FC236}">
              <a16:creationId xmlns:a16="http://schemas.microsoft.com/office/drawing/2014/main" id="{106D3C77-7029-4529-A846-0573468DFD8A}"/>
            </a:ext>
          </a:extLst>
        </xdr:cNvPr>
        <xdr:cNvSpPr txBox="1"/>
      </xdr:nvSpPr>
      <xdr:spPr>
        <a:xfrm>
          <a:off x="1562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140352</xdr:rowOff>
    </xdr:from>
    <xdr:ext cx="405111" cy="259045"/>
    <xdr:sp macro="" textlink="">
      <xdr:nvSpPr>
        <xdr:cNvPr id="93" name="n_1mainValue有形固定資産減価償却率">
          <a:extLst>
            <a:ext uri="{FF2B5EF4-FFF2-40B4-BE49-F238E27FC236}">
              <a16:creationId xmlns:a16="http://schemas.microsoft.com/office/drawing/2014/main" id="{BA97D661-B424-4883-8043-70C377449419}"/>
            </a:ext>
          </a:extLst>
        </xdr:cNvPr>
        <xdr:cNvSpPr txBox="1"/>
      </xdr:nvSpPr>
      <xdr:spPr>
        <a:xfrm>
          <a:off x="3836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101490</xdr:rowOff>
    </xdr:from>
    <xdr:ext cx="405111" cy="259045"/>
    <xdr:sp macro="" textlink="">
      <xdr:nvSpPr>
        <xdr:cNvPr id="94" name="n_2mainValue有形固定資産減価償却率">
          <a:extLst>
            <a:ext uri="{FF2B5EF4-FFF2-40B4-BE49-F238E27FC236}">
              <a16:creationId xmlns:a16="http://schemas.microsoft.com/office/drawing/2014/main" id="{25DB1AE5-E128-45B4-A89B-BCDD762095CA}"/>
            </a:ext>
          </a:extLst>
        </xdr:cNvPr>
        <xdr:cNvSpPr txBox="1"/>
      </xdr:nvSpPr>
      <xdr:spPr>
        <a:xfrm>
          <a:off x="3086744" y="635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45356</xdr:rowOff>
    </xdr:from>
    <xdr:ext cx="405111" cy="259045"/>
    <xdr:sp macro="" textlink="">
      <xdr:nvSpPr>
        <xdr:cNvPr id="95" name="n_3mainValue有形固定資産減価償却率">
          <a:extLst>
            <a:ext uri="{FF2B5EF4-FFF2-40B4-BE49-F238E27FC236}">
              <a16:creationId xmlns:a16="http://schemas.microsoft.com/office/drawing/2014/main" id="{D755E358-3732-4F7D-8AC8-021789059D89}"/>
            </a:ext>
          </a:extLst>
        </xdr:cNvPr>
        <xdr:cNvSpPr txBox="1"/>
      </xdr:nvSpPr>
      <xdr:spPr>
        <a:xfrm>
          <a:off x="2324744" y="630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32402</xdr:rowOff>
    </xdr:from>
    <xdr:ext cx="405111" cy="259045"/>
    <xdr:sp macro="" textlink="">
      <xdr:nvSpPr>
        <xdr:cNvPr id="96" name="n_4mainValue有形固定資産減価償却率">
          <a:extLst>
            <a:ext uri="{FF2B5EF4-FFF2-40B4-BE49-F238E27FC236}">
              <a16:creationId xmlns:a16="http://schemas.microsoft.com/office/drawing/2014/main" id="{FB51C2FD-3773-4E13-8060-1BC8BD1DC020}"/>
            </a:ext>
          </a:extLst>
        </xdr:cNvPr>
        <xdr:cNvSpPr txBox="1"/>
      </xdr:nvSpPr>
      <xdr:spPr>
        <a:xfrm>
          <a:off x="1562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DBD8FA0E-A964-49A3-AE1C-CE029C5FF7F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605CF5B-AF40-4BE8-9CEA-8D0F8D9BCFA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64E641A7-214B-41DF-A9C8-296DE31E702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49645E6D-1EFF-414B-9710-3BA9FCD82FA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AD28BD46-B7C1-499F-8A65-3C886C5E48A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19024043-C484-4191-94EA-FE81882DBD4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8C3A0441-1206-42B5-B52B-36F3ED74DC3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25D9FBC2-8186-4DB9-8B52-0B4F1F2F721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BB884FBF-6CBA-4082-8286-E3AB0BC33FF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F74DE243-EBA2-4B72-97F2-146FC97D31A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C4CC7587-A616-47FF-BDA5-C4EB98654EF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EB60A239-43DA-4669-9AB8-6CC914BF66F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38DC5A41-A71F-4A04-8B37-B35B9D13F28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債務</a:t>
          </a:r>
          <a:r>
            <a:rPr kumimoji="1" lang="ja-JP" altLang="en-US" sz="1000">
              <a:solidFill>
                <a:schemeClr val="dk1"/>
              </a:solidFill>
              <a:effectLst/>
              <a:latin typeface="+mn-lt"/>
              <a:ea typeface="+mn-ea"/>
              <a:cs typeface="+mn-cs"/>
            </a:rPr>
            <a:t>償還</a:t>
          </a:r>
          <a:r>
            <a:rPr kumimoji="1" lang="ja-JP" altLang="ja-JP" sz="1000">
              <a:solidFill>
                <a:schemeClr val="dk1"/>
              </a:solidFill>
              <a:effectLst/>
              <a:latin typeface="+mn-lt"/>
              <a:ea typeface="+mn-ea"/>
              <a:cs typeface="+mn-cs"/>
            </a:rPr>
            <a:t>比率については、前年度比</a:t>
          </a:r>
          <a:r>
            <a:rPr kumimoji="1" lang="en-US" altLang="ja-JP" sz="1000">
              <a:solidFill>
                <a:schemeClr val="dk1"/>
              </a:solidFill>
              <a:effectLst/>
              <a:latin typeface="+mn-lt"/>
              <a:ea typeface="+mn-ea"/>
              <a:cs typeface="+mn-cs"/>
            </a:rPr>
            <a:t>19.2</a:t>
          </a:r>
          <a:r>
            <a:rPr kumimoji="1" lang="ja-JP" altLang="en-US" sz="1000">
              <a:solidFill>
                <a:schemeClr val="dk1"/>
              </a:solidFill>
              <a:effectLst/>
              <a:latin typeface="+mn-lt"/>
              <a:ea typeface="+mn-ea"/>
              <a:cs typeface="+mn-cs"/>
            </a:rPr>
            <a:t>ポイント</a:t>
          </a:r>
          <a:r>
            <a:rPr kumimoji="1" lang="ja-JP" altLang="ja-JP" sz="1000">
              <a:solidFill>
                <a:schemeClr val="dk1"/>
              </a:solidFill>
              <a:effectLst/>
              <a:latin typeface="+mn-lt"/>
              <a:ea typeface="+mn-ea"/>
              <a:cs typeface="+mn-cs"/>
            </a:rPr>
            <a:t>上昇しており、類似団体平均を上回っている。</a:t>
          </a:r>
          <a:r>
            <a:rPr kumimoji="1" lang="ja-JP" altLang="ja-JP" sz="1000">
              <a:solidFill>
                <a:sysClr val="windowText" lastClr="000000"/>
              </a:solidFill>
              <a:effectLst/>
              <a:latin typeface="+mn-lt"/>
              <a:ea typeface="+mn-ea"/>
              <a:cs typeface="+mn-cs"/>
            </a:rPr>
            <a:t>分子においては、</a:t>
          </a:r>
          <a:r>
            <a:rPr kumimoji="1" lang="ja-JP" altLang="ja-JP" sz="1100">
              <a:solidFill>
                <a:schemeClr val="dk1"/>
              </a:solidFill>
              <a:effectLst/>
              <a:latin typeface="+mn-lt"/>
              <a:ea typeface="+mn-ea"/>
              <a:cs typeface="+mn-cs"/>
            </a:rPr>
            <a:t>一般廃棄物処理施設</a:t>
          </a:r>
          <a:r>
            <a:rPr kumimoji="1" lang="ja-JP" altLang="ja-JP" sz="1000">
              <a:solidFill>
                <a:schemeClr val="dk1"/>
              </a:solidFill>
              <a:effectLst/>
              <a:latin typeface="+mn-lt"/>
              <a:ea typeface="+mn-ea"/>
              <a:cs typeface="+mn-cs"/>
            </a:rPr>
            <a:t>の建設のために</a:t>
          </a:r>
          <a:r>
            <a:rPr kumimoji="1" lang="ja-JP" altLang="en-US" sz="1000">
              <a:solidFill>
                <a:schemeClr val="dk1"/>
              </a:solidFill>
              <a:effectLst/>
              <a:latin typeface="+mn-lt"/>
              <a:ea typeface="+mn-ea"/>
              <a:cs typeface="+mn-cs"/>
            </a:rPr>
            <a:t>地方債の借入を行ったことや、特定目的</a:t>
          </a:r>
          <a:r>
            <a:rPr kumimoji="1" lang="ja-JP" altLang="ja-JP" sz="1000">
              <a:solidFill>
                <a:schemeClr val="dk1"/>
              </a:solidFill>
              <a:effectLst/>
              <a:latin typeface="+mn-lt"/>
              <a:ea typeface="+mn-ea"/>
              <a:cs typeface="+mn-cs"/>
            </a:rPr>
            <a:t>基金の取り崩しを行ったことに</a:t>
          </a:r>
          <a:r>
            <a:rPr kumimoji="1" lang="ja-JP" altLang="en-US" sz="1000">
              <a:solidFill>
                <a:schemeClr val="dk1"/>
              </a:solidFill>
              <a:effectLst/>
              <a:latin typeface="+mn-lt"/>
              <a:ea typeface="+mn-ea"/>
              <a:cs typeface="+mn-cs"/>
            </a:rPr>
            <a:t>より、増となった。</a:t>
          </a:r>
          <a:r>
            <a:rPr kumimoji="1" lang="ja-JP" altLang="ja-JP" sz="1000">
              <a:solidFill>
                <a:sysClr val="windowText" lastClr="000000"/>
              </a:solidFill>
              <a:effectLst/>
              <a:latin typeface="+mn-lt"/>
              <a:ea typeface="+mn-ea"/>
              <a:cs typeface="+mn-cs"/>
            </a:rPr>
            <a:t>今後は、公共施設の老朽化対策などにより地方債の発行額増加が見込まれるため、数値の悪化が予想され、引き続き健全な財政運営を進めていく必要がある。</a:t>
          </a:r>
          <a:endParaRPr lang="ja-JP" altLang="ja-JP" sz="10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5B34D03C-642E-40CE-A94A-3B72002A65A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613BB571-2F1E-4DDF-AD85-509D48772EE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B250EFF-6DCD-40C9-8CA0-AC83D8F68DC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5ADBF7CE-27F7-45E8-B65E-860B05288F3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7B2269B4-86A9-4E08-BAF7-31B3EDB569D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A38C8F74-3595-4823-B19B-BB16C88090A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7BCF3724-6407-4EF1-A33B-3BEF84693D7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15BF9061-A9CC-4010-916A-9E6F1FD47BE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8D2F861-0E7F-468E-9D1C-C4CADF8AD17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71E5BEB5-F303-4A14-BD8A-D96FADB1DCC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1026ED33-CF9D-4060-A029-4AA4169D750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D0A044E0-AE06-4D04-9918-5A04A99EBED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292409E5-1AC2-4DDA-B9CC-E1F96B3BC07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63C14CC2-29D3-47FE-B9ED-8946C112D95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9781AEA4-00D2-4FAE-B7E5-40AFDE11D10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4A1F9BB-88ED-4D8B-97A3-E84E69AA42E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4D110E0C-4AEB-4186-A2DD-689E1A077EA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7" name="直線コネクタ 126">
          <a:extLst>
            <a:ext uri="{FF2B5EF4-FFF2-40B4-BE49-F238E27FC236}">
              <a16:creationId xmlns:a16="http://schemas.microsoft.com/office/drawing/2014/main" id="{2A72B398-7B52-4F4B-8FFB-3B346AC845A0}"/>
            </a:ext>
          </a:extLst>
        </xdr:cNvPr>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8" name="債務償還比率最小値テキスト">
          <a:extLst>
            <a:ext uri="{FF2B5EF4-FFF2-40B4-BE49-F238E27FC236}">
              <a16:creationId xmlns:a16="http://schemas.microsoft.com/office/drawing/2014/main" id="{12B120DC-3C5A-4867-A4D4-B5E4964DD6EF}"/>
            </a:ext>
          </a:extLst>
        </xdr:cNvPr>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9" name="直線コネクタ 128">
          <a:extLst>
            <a:ext uri="{FF2B5EF4-FFF2-40B4-BE49-F238E27FC236}">
              <a16:creationId xmlns:a16="http://schemas.microsoft.com/office/drawing/2014/main" id="{70AB1C08-5710-4812-A48A-E2429574B6C8}"/>
            </a:ext>
          </a:extLst>
        </xdr:cNvPr>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B9BA15D-EE85-4C5C-82B0-6D3E28892DC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8DB9D571-76AF-4FE5-89C3-011106CACAA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132" name="債務償還比率平均値テキスト">
          <a:extLst>
            <a:ext uri="{FF2B5EF4-FFF2-40B4-BE49-F238E27FC236}">
              <a16:creationId xmlns:a16="http://schemas.microsoft.com/office/drawing/2014/main" id="{2AF9498C-2FC4-4C73-8CD7-77D2EE4E2740}"/>
            </a:ext>
          </a:extLst>
        </xdr:cNvPr>
        <xdr:cNvSpPr txBox="1"/>
      </xdr:nvSpPr>
      <xdr:spPr>
        <a:xfrm>
          <a:off x="14846300" y="5933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3" name="フローチャート: 判断 132">
          <a:extLst>
            <a:ext uri="{FF2B5EF4-FFF2-40B4-BE49-F238E27FC236}">
              <a16:creationId xmlns:a16="http://schemas.microsoft.com/office/drawing/2014/main" id="{C81998F1-6606-485B-A4A4-0375170786E8}"/>
            </a:ext>
          </a:extLst>
        </xdr:cNvPr>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4" name="フローチャート: 判断 133">
          <a:extLst>
            <a:ext uri="{FF2B5EF4-FFF2-40B4-BE49-F238E27FC236}">
              <a16:creationId xmlns:a16="http://schemas.microsoft.com/office/drawing/2014/main" id="{20B0CB32-6B4B-4AB9-BC50-CEE9D5C332A6}"/>
            </a:ext>
          </a:extLst>
        </xdr:cNvPr>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5" name="フローチャート: 判断 134">
          <a:extLst>
            <a:ext uri="{FF2B5EF4-FFF2-40B4-BE49-F238E27FC236}">
              <a16:creationId xmlns:a16="http://schemas.microsoft.com/office/drawing/2014/main" id="{C21EC6C9-9BDE-44F8-87C0-1D13773303B5}"/>
            </a:ext>
          </a:extLst>
        </xdr:cNvPr>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6" name="フローチャート: 判断 135">
          <a:extLst>
            <a:ext uri="{FF2B5EF4-FFF2-40B4-BE49-F238E27FC236}">
              <a16:creationId xmlns:a16="http://schemas.microsoft.com/office/drawing/2014/main" id="{7B864D8D-ABA4-48FA-81F0-566880903C95}"/>
            </a:ext>
          </a:extLst>
        </xdr:cNvPr>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112014</xdr:rowOff>
    </xdr:from>
    <xdr:to>
      <xdr:col>60</xdr:col>
      <xdr:colOff>123825</xdr:colOff>
      <xdr:row>31</xdr:row>
      <xdr:rowOff>42164</xdr:rowOff>
    </xdr:to>
    <xdr:sp macro="" textlink="">
      <xdr:nvSpPr>
        <xdr:cNvPr id="137" name="フローチャート: 判断 136">
          <a:extLst>
            <a:ext uri="{FF2B5EF4-FFF2-40B4-BE49-F238E27FC236}">
              <a16:creationId xmlns:a16="http://schemas.microsoft.com/office/drawing/2014/main" id="{A0AFFE3D-3C98-4259-8B40-D5F82E680121}"/>
            </a:ext>
          </a:extLst>
        </xdr:cNvPr>
        <xdr:cNvSpPr/>
      </xdr:nvSpPr>
      <xdr:spPr>
        <a:xfrm>
          <a:off x="11747500" y="602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F881F6F-917B-467D-B4D8-83CA6A1860E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6377F8F-A1F9-4667-958B-E141A89CC2C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1BA31FC-C56E-4061-920C-A42D1680FEA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E5417AD-44CF-4C6E-A839-91AB667B22F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1DAD383-FC06-4EC5-A424-604D1068483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51290</xdr:rowOff>
    </xdr:from>
    <xdr:to>
      <xdr:col>76</xdr:col>
      <xdr:colOff>73025</xdr:colOff>
      <xdr:row>31</xdr:row>
      <xdr:rowOff>152890</xdr:rowOff>
    </xdr:to>
    <xdr:sp macro="" textlink="">
      <xdr:nvSpPr>
        <xdr:cNvPr id="143" name="楕円 142">
          <a:extLst>
            <a:ext uri="{FF2B5EF4-FFF2-40B4-BE49-F238E27FC236}">
              <a16:creationId xmlns:a16="http://schemas.microsoft.com/office/drawing/2014/main" id="{71F8D028-55DE-4F01-9D0A-98214B6444F2}"/>
            </a:ext>
          </a:extLst>
        </xdr:cNvPr>
        <xdr:cNvSpPr/>
      </xdr:nvSpPr>
      <xdr:spPr>
        <a:xfrm>
          <a:off x="14744700" y="613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29717</xdr:rowOff>
    </xdr:from>
    <xdr:ext cx="469744" cy="259045"/>
    <xdr:sp macro="" textlink="">
      <xdr:nvSpPr>
        <xdr:cNvPr id="144" name="債務償還比率該当値テキスト">
          <a:extLst>
            <a:ext uri="{FF2B5EF4-FFF2-40B4-BE49-F238E27FC236}">
              <a16:creationId xmlns:a16="http://schemas.microsoft.com/office/drawing/2014/main" id="{C18B2DCC-84BF-415B-BC31-723930DBEE82}"/>
            </a:ext>
          </a:extLst>
        </xdr:cNvPr>
        <xdr:cNvSpPr txBox="1"/>
      </xdr:nvSpPr>
      <xdr:spPr>
        <a:xfrm>
          <a:off x="14846300" y="611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21681</xdr:rowOff>
    </xdr:from>
    <xdr:to>
      <xdr:col>72</xdr:col>
      <xdr:colOff>123825</xdr:colOff>
      <xdr:row>31</xdr:row>
      <xdr:rowOff>123281</xdr:rowOff>
    </xdr:to>
    <xdr:sp macro="" textlink="">
      <xdr:nvSpPr>
        <xdr:cNvPr id="145" name="楕円 144">
          <a:extLst>
            <a:ext uri="{FF2B5EF4-FFF2-40B4-BE49-F238E27FC236}">
              <a16:creationId xmlns:a16="http://schemas.microsoft.com/office/drawing/2014/main" id="{B2693D0B-B5E3-4978-9754-64F2FD909CA4}"/>
            </a:ext>
          </a:extLst>
        </xdr:cNvPr>
        <xdr:cNvSpPr/>
      </xdr:nvSpPr>
      <xdr:spPr>
        <a:xfrm>
          <a:off x="14033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72481</xdr:rowOff>
    </xdr:from>
    <xdr:to>
      <xdr:col>76</xdr:col>
      <xdr:colOff>22225</xdr:colOff>
      <xdr:row>31</xdr:row>
      <xdr:rowOff>102090</xdr:rowOff>
    </xdr:to>
    <xdr:cxnSp macro="">
      <xdr:nvCxnSpPr>
        <xdr:cNvPr id="146" name="直線コネクタ 145">
          <a:extLst>
            <a:ext uri="{FF2B5EF4-FFF2-40B4-BE49-F238E27FC236}">
              <a16:creationId xmlns:a16="http://schemas.microsoft.com/office/drawing/2014/main" id="{559AF691-0CE2-4506-8A57-9CCC691DDCF9}"/>
            </a:ext>
          </a:extLst>
        </xdr:cNvPr>
        <xdr:cNvCxnSpPr/>
      </xdr:nvCxnSpPr>
      <xdr:spPr>
        <a:xfrm>
          <a:off x="14084300" y="6158956"/>
          <a:ext cx="7112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5761</xdr:rowOff>
    </xdr:from>
    <xdr:to>
      <xdr:col>68</xdr:col>
      <xdr:colOff>123825</xdr:colOff>
      <xdr:row>30</xdr:row>
      <xdr:rowOff>107361</xdr:rowOff>
    </xdr:to>
    <xdr:sp macro="" textlink="">
      <xdr:nvSpPr>
        <xdr:cNvPr id="147" name="楕円 146">
          <a:extLst>
            <a:ext uri="{FF2B5EF4-FFF2-40B4-BE49-F238E27FC236}">
              <a16:creationId xmlns:a16="http://schemas.microsoft.com/office/drawing/2014/main" id="{79B6D739-8A29-4060-9BB4-09AF19C392B0}"/>
            </a:ext>
          </a:extLst>
        </xdr:cNvPr>
        <xdr:cNvSpPr/>
      </xdr:nvSpPr>
      <xdr:spPr>
        <a:xfrm>
          <a:off x="13271500" y="59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56561</xdr:rowOff>
    </xdr:from>
    <xdr:to>
      <xdr:col>72</xdr:col>
      <xdr:colOff>73025</xdr:colOff>
      <xdr:row>31</xdr:row>
      <xdr:rowOff>72481</xdr:rowOff>
    </xdr:to>
    <xdr:cxnSp macro="">
      <xdr:nvCxnSpPr>
        <xdr:cNvPr id="148" name="直線コネクタ 147">
          <a:extLst>
            <a:ext uri="{FF2B5EF4-FFF2-40B4-BE49-F238E27FC236}">
              <a16:creationId xmlns:a16="http://schemas.microsoft.com/office/drawing/2014/main" id="{3E62B289-67CE-4231-831D-28F71E34C8F9}"/>
            </a:ext>
          </a:extLst>
        </xdr:cNvPr>
        <xdr:cNvCxnSpPr/>
      </xdr:nvCxnSpPr>
      <xdr:spPr>
        <a:xfrm>
          <a:off x="13322300" y="5971586"/>
          <a:ext cx="762000" cy="18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39724</xdr:rowOff>
    </xdr:from>
    <xdr:to>
      <xdr:col>64</xdr:col>
      <xdr:colOff>123825</xdr:colOff>
      <xdr:row>31</xdr:row>
      <xdr:rowOff>141324</xdr:rowOff>
    </xdr:to>
    <xdr:sp macro="" textlink="">
      <xdr:nvSpPr>
        <xdr:cNvPr id="149" name="楕円 148">
          <a:extLst>
            <a:ext uri="{FF2B5EF4-FFF2-40B4-BE49-F238E27FC236}">
              <a16:creationId xmlns:a16="http://schemas.microsoft.com/office/drawing/2014/main" id="{2E600873-F421-4CE7-9760-532C7F5B4532}"/>
            </a:ext>
          </a:extLst>
        </xdr:cNvPr>
        <xdr:cNvSpPr/>
      </xdr:nvSpPr>
      <xdr:spPr>
        <a:xfrm>
          <a:off x="12509500" y="61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56561</xdr:rowOff>
    </xdr:from>
    <xdr:to>
      <xdr:col>68</xdr:col>
      <xdr:colOff>73025</xdr:colOff>
      <xdr:row>31</xdr:row>
      <xdr:rowOff>90524</xdr:rowOff>
    </xdr:to>
    <xdr:cxnSp macro="">
      <xdr:nvCxnSpPr>
        <xdr:cNvPr id="150" name="直線コネクタ 149">
          <a:extLst>
            <a:ext uri="{FF2B5EF4-FFF2-40B4-BE49-F238E27FC236}">
              <a16:creationId xmlns:a16="http://schemas.microsoft.com/office/drawing/2014/main" id="{1E7206BE-A3DE-4A3A-872E-F4869D62C770}"/>
            </a:ext>
          </a:extLst>
        </xdr:cNvPr>
        <xdr:cNvCxnSpPr/>
      </xdr:nvCxnSpPr>
      <xdr:spPr>
        <a:xfrm flipV="1">
          <a:off x="12560300" y="5971586"/>
          <a:ext cx="762000" cy="20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34290</xdr:rowOff>
    </xdr:from>
    <xdr:to>
      <xdr:col>60</xdr:col>
      <xdr:colOff>123825</xdr:colOff>
      <xdr:row>30</xdr:row>
      <xdr:rowOff>135890</xdr:rowOff>
    </xdr:to>
    <xdr:sp macro="" textlink="">
      <xdr:nvSpPr>
        <xdr:cNvPr id="151" name="楕円 150">
          <a:extLst>
            <a:ext uri="{FF2B5EF4-FFF2-40B4-BE49-F238E27FC236}">
              <a16:creationId xmlns:a16="http://schemas.microsoft.com/office/drawing/2014/main" id="{75DF08A0-F181-49DF-AA57-22B072D48330}"/>
            </a:ext>
          </a:extLst>
        </xdr:cNvPr>
        <xdr:cNvSpPr/>
      </xdr:nvSpPr>
      <xdr:spPr>
        <a:xfrm>
          <a:off x="11747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85090</xdr:rowOff>
    </xdr:from>
    <xdr:to>
      <xdr:col>64</xdr:col>
      <xdr:colOff>73025</xdr:colOff>
      <xdr:row>31</xdr:row>
      <xdr:rowOff>90524</xdr:rowOff>
    </xdr:to>
    <xdr:cxnSp macro="">
      <xdr:nvCxnSpPr>
        <xdr:cNvPr id="152" name="直線コネクタ 151">
          <a:extLst>
            <a:ext uri="{FF2B5EF4-FFF2-40B4-BE49-F238E27FC236}">
              <a16:creationId xmlns:a16="http://schemas.microsoft.com/office/drawing/2014/main" id="{ABD57116-2163-47CC-8C54-0FC84112ECA8}"/>
            </a:ext>
          </a:extLst>
        </xdr:cNvPr>
        <xdr:cNvCxnSpPr/>
      </xdr:nvCxnSpPr>
      <xdr:spPr>
        <a:xfrm>
          <a:off x="11798300" y="6000115"/>
          <a:ext cx="762000" cy="17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3" name="n_1aveValue債務償還比率">
          <a:extLst>
            <a:ext uri="{FF2B5EF4-FFF2-40B4-BE49-F238E27FC236}">
              <a16:creationId xmlns:a16="http://schemas.microsoft.com/office/drawing/2014/main" id="{7FCCF82B-2506-4B11-AF48-5314786CC5A8}"/>
            </a:ext>
          </a:extLst>
        </xdr:cNvPr>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80635</xdr:rowOff>
    </xdr:from>
    <xdr:ext cx="469744" cy="259045"/>
    <xdr:sp macro="" textlink="">
      <xdr:nvSpPr>
        <xdr:cNvPr id="154" name="n_2aveValue債務償還比率">
          <a:extLst>
            <a:ext uri="{FF2B5EF4-FFF2-40B4-BE49-F238E27FC236}">
              <a16:creationId xmlns:a16="http://schemas.microsoft.com/office/drawing/2014/main" id="{799D3917-6B21-4574-BAE8-BAD7877F833D}"/>
            </a:ext>
          </a:extLst>
        </xdr:cNvPr>
        <xdr:cNvSpPr txBox="1"/>
      </xdr:nvSpPr>
      <xdr:spPr>
        <a:xfrm>
          <a:off x="13087427" y="61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55" name="n_3aveValue債務償還比率">
          <a:extLst>
            <a:ext uri="{FF2B5EF4-FFF2-40B4-BE49-F238E27FC236}">
              <a16:creationId xmlns:a16="http://schemas.microsoft.com/office/drawing/2014/main" id="{494FA524-BFE8-4271-BB5A-5F404D0A51C7}"/>
            </a:ext>
          </a:extLst>
        </xdr:cNvPr>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33291</xdr:rowOff>
    </xdr:from>
    <xdr:ext cx="469744" cy="259045"/>
    <xdr:sp macro="" textlink="">
      <xdr:nvSpPr>
        <xdr:cNvPr id="156" name="n_4aveValue債務償還比率">
          <a:extLst>
            <a:ext uri="{FF2B5EF4-FFF2-40B4-BE49-F238E27FC236}">
              <a16:creationId xmlns:a16="http://schemas.microsoft.com/office/drawing/2014/main" id="{144D4050-6952-42E8-BB8D-E413BDA2FA5A}"/>
            </a:ext>
          </a:extLst>
        </xdr:cNvPr>
        <xdr:cNvSpPr txBox="1"/>
      </xdr:nvSpPr>
      <xdr:spPr>
        <a:xfrm>
          <a:off x="11563427" y="61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114408</xdr:rowOff>
    </xdr:from>
    <xdr:ext cx="469744" cy="259045"/>
    <xdr:sp macro="" textlink="">
      <xdr:nvSpPr>
        <xdr:cNvPr id="157" name="n_1mainValue債務償還比率">
          <a:extLst>
            <a:ext uri="{FF2B5EF4-FFF2-40B4-BE49-F238E27FC236}">
              <a16:creationId xmlns:a16="http://schemas.microsoft.com/office/drawing/2014/main" id="{17B584CB-91C1-482D-87F2-8986A1B8DA53}"/>
            </a:ext>
          </a:extLst>
        </xdr:cNvPr>
        <xdr:cNvSpPr txBox="1"/>
      </xdr:nvSpPr>
      <xdr:spPr>
        <a:xfrm>
          <a:off x="13836727" y="620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123888</xdr:rowOff>
    </xdr:from>
    <xdr:ext cx="469744" cy="259045"/>
    <xdr:sp macro="" textlink="">
      <xdr:nvSpPr>
        <xdr:cNvPr id="158" name="n_2mainValue債務償還比率">
          <a:extLst>
            <a:ext uri="{FF2B5EF4-FFF2-40B4-BE49-F238E27FC236}">
              <a16:creationId xmlns:a16="http://schemas.microsoft.com/office/drawing/2014/main" id="{84600A3A-2580-4536-8F13-B761B3904E50}"/>
            </a:ext>
          </a:extLst>
        </xdr:cNvPr>
        <xdr:cNvSpPr txBox="1"/>
      </xdr:nvSpPr>
      <xdr:spPr>
        <a:xfrm>
          <a:off x="13087427" y="569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132451</xdr:rowOff>
    </xdr:from>
    <xdr:ext cx="469744" cy="259045"/>
    <xdr:sp macro="" textlink="">
      <xdr:nvSpPr>
        <xdr:cNvPr id="159" name="n_3mainValue債務償還比率">
          <a:extLst>
            <a:ext uri="{FF2B5EF4-FFF2-40B4-BE49-F238E27FC236}">
              <a16:creationId xmlns:a16="http://schemas.microsoft.com/office/drawing/2014/main" id="{B080FF7C-2791-44B5-B3EC-8D425D1F52DA}"/>
            </a:ext>
          </a:extLst>
        </xdr:cNvPr>
        <xdr:cNvSpPr txBox="1"/>
      </xdr:nvSpPr>
      <xdr:spPr>
        <a:xfrm>
          <a:off x="12325427" y="62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152417</xdr:rowOff>
    </xdr:from>
    <xdr:ext cx="469744" cy="259045"/>
    <xdr:sp macro="" textlink="">
      <xdr:nvSpPr>
        <xdr:cNvPr id="160" name="n_4mainValue債務償還比率">
          <a:extLst>
            <a:ext uri="{FF2B5EF4-FFF2-40B4-BE49-F238E27FC236}">
              <a16:creationId xmlns:a16="http://schemas.microsoft.com/office/drawing/2014/main" id="{15210EDC-C1F2-48F9-B51A-F42A94880E3E}"/>
            </a:ext>
          </a:extLst>
        </xdr:cNvPr>
        <xdr:cNvSpPr txBox="1"/>
      </xdr:nvSpPr>
      <xdr:spPr>
        <a:xfrm>
          <a:off x="11563427"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71F979EF-CB6A-4C7D-B592-FE70A7705EC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3D9E03A8-4FBF-4BF5-B102-5A3C9220BD5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45266949-A932-435B-A9A2-CFB590B7788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ADB47843-B7AD-4C01-B2C0-A6A3F3E9190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0E0BDF4-DD64-4AFD-AC03-B593D435237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956177F8-9088-4E79-A537-E5915E21C4F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E138F1-8F34-403E-A871-D2026A9091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F87FBCA-ED97-44AA-B127-5AA9ACB8D6B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485BDF-128E-4D83-B1DB-F1940B6A3BF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D22D3F5-75E5-4B09-8168-38877271D8E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A2E2EA1-D5DF-45FB-B459-F1D0ED8C4C8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2F55FC-2FFE-4B58-86FB-CE6DDAE330A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5DE8237-DE3D-4726-8A68-1EAE079F66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C657732-10E4-45CB-86C5-D874B80620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24DB53E-0175-4CEA-BE8E-05FFCD42A5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7C1AD3C-4EA8-4841-BAF5-35EA0DF1F6F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186,346
183,003
27.55
73,581,978
71,606,338
1,950,177
34,622,858
35,893,789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38767E-4E42-489D-A27C-A5A9A5691C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E5A0C15-2C27-4DF1-BD3A-D7292C15BF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F60649-AF75-40AA-9F88-7175D421BF0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812BB1-C141-41F2-BE46-5563CFBDB5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1FDB4B7-C472-4487-8686-2EB4E8BEF1A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9D4CB58-EBE2-4E58-86FC-0DC7EA9A06F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48F592-48B3-49DD-A647-B451709428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6D0D053-5440-43E2-9591-3355795D5F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D8BC24-2892-4E84-9611-2A3863D1A56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FB9C5F9-472B-4DFE-831A-31B3646601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EDA1CF-9F0E-48C9-9EF7-A220705B19F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F0B894-7145-48A6-B040-8F86E7FB42F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D8A294-E74D-4DEC-A59A-C3E32F4120B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62A663-2093-4B2B-B704-CC02259C70C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934447-17E1-45F4-9DFA-55055E9EEE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B376772-08D2-4F21-A4C3-F108D1A587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361BBF-7737-4A23-A686-C976680D368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8730B5A-C132-4AD6-B371-F1A12AE5A43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7E03121-9B11-4978-94C1-BC09D869686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832DAD3-A9F2-4CE2-BAD8-FAFC871AFD7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06AB4E-5EDC-4F14-A554-65F874C30D1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8B2A62-CB44-4A95-8337-B1BB69A6A95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D791A0D-2234-4E8E-B7DA-AD418FE06F3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8958857-529A-4F9D-8681-81EE3CFA01E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10B5466-B702-43AF-A884-4C93DE9D3C6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BD1B6A7-2416-4512-ABB3-F21668EB202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A82E511-9A67-47B4-BD8D-6DAD5C36255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25953A-A174-413D-96D2-2EF6C4097E6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03FA419-5652-43E9-83CF-3F2F7278EB1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A8C7AC6-F90B-41DD-883E-509291F8067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FBAE94A-924C-4AED-852E-1142BE21B2E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7C85272-5EAA-4658-99F9-D50E26DC6A6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7D8DA64-0888-43E6-A8AE-46EEB51A83B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BABF180-571D-4E5F-9C7B-EB2E09A2EB7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C8E60FC-EF5F-4FC8-A3C5-63787A8B2A5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B0709E5-D89F-4BED-8DCF-1943E72308E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D3F094A-BECF-43EA-95A4-A41A8042DA3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989F2CF-FAC4-4EC6-8073-99CF3F7033A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2D27A3D-37D1-41AD-8C2E-EBD2EBA51F5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E983B95-9AE9-42D4-9EF8-DA300C808BB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28A235A-FD32-45CE-8260-0898E9CBF12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D3A46E7-0D0D-4588-A664-1C7EAA6E0A5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5A38B44-BC0D-429F-ABF3-CC766B120BC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125C498-5330-4D65-8C24-48FC4FB49FB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C5E6957-290A-4D05-AB94-6A4D0799743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C30AB51-9D6B-470E-BAA5-874633429A3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a:extLst>
            <a:ext uri="{FF2B5EF4-FFF2-40B4-BE49-F238E27FC236}">
              <a16:creationId xmlns:a16="http://schemas.microsoft.com/office/drawing/2014/main" id="{E32D3199-AD2C-4934-9BD3-E6303B11BB52}"/>
            </a:ext>
          </a:extLst>
        </xdr:cNvPr>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a:extLst>
            <a:ext uri="{FF2B5EF4-FFF2-40B4-BE49-F238E27FC236}">
              <a16:creationId xmlns:a16="http://schemas.microsoft.com/office/drawing/2014/main" id="{ED247A36-355D-40B8-988C-493B34BF9D9E}"/>
            </a:ext>
          </a:extLst>
        </xdr:cNvPr>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a:extLst>
            <a:ext uri="{FF2B5EF4-FFF2-40B4-BE49-F238E27FC236}">
              <a16:creationId xmlns:a16="http://schemas.microsoft.com/office/drawing/2014/main" id="{FA8A34E3-6DDC-412C-9D86-6292822A439E}"/>
            </a:ext>
          </a:extLst>
        </xdr:cNvPr>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a:extLst>
            <a:ext uri="{FF2B5EF4-FFF2-40B4-BE49-F238E27FC236}">
              <a16:creationId xmlns:a16="http://schemas.microsoft.com/office/drawing/2014/main" id="{50F7660F-D727-4EB3-B214-A2593F10D540}"/>
            </a:ext>
          </a:extLst>
        </xdr:cNvPr>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a:extLst>
            <a:ext uri="{FF2B5EF4-FFF2-40B4-BE49-F238E27FC236}">
              <a16:creationId xmlns:a16="http://schemas.microsoft.com/office/drawing/2014/main" id="{C1BDD030-1A15-4621-9D8F-F99634FB8835}"/>
            </a:ext>
          </a:extLst>
        </xdr:cNvPr>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a:extLst>
            <a:ext uri="{FF2B5EF4-FFF2-40B4-BE49-F238E27FC236}">
              <a16:creationId xmlns:a16="http://schemas.microsoft.com/office/drawing/2014/main" id="{1A1A6015-0FA2-46C8-9654-D6A8E405ED7C}"/>
            </a:ext>
          </a:extLst>
        </xdr:cNvPr>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a:extLst>
            <a:ext uri="{FF2B5EF4-FFF2-40B4-BE49-F238E27FC236}">
              <a16:creationId xmlns:a16="http://schemas.microsoft.com/office/drawing/2014/main" id="{E6A89DBA-4DF7-495E-B6BE-FD5EEFFE8B6D}"/>
            </a:ext>
          </a:extLst>
        </xdr:cNvPr>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a:extLst>
            <a:ext uri="{FF2B5EF4-FFF2-40B4-BE49-F238E27FC236}">
              <a16:creationId xmlns:a16="http://schemas.microsoft.com/office/drawing/2014/main" id="{E696566E-BC1E-4A3A-A4CF-436583017979}"/>
            </a:ext>
          </a:extLst>
        </xdr:cNvPr>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a:extLst>
            <a:ext uri="{FF2B5EF4-FFF2-40B4-BE49-F238E27FC236}">
              <a16:creationId xmlns:a16="http://schemas.microsoft.com/office/drawing/2014/main" id="{E1130D00-9A6B-485B-99F1-DBEC5A626019}"/>
            </a:ext>
          </a:extLst>
        </xdr:cNvPr>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a:extLst>
            <a:ext uri="{FF2B5EF4-FFF2-40B4-BE49-F238E27FC236}">
              <a16:creationId xmlns:a16="http://schemas.microsoft.com/office/drawing/2014/main" id="{5DE48B6D-8C6E-4064-96C0-EFBC34F19003}"/>
            </a:ext>
          </a:extLst>
        </xdr:cNvPr>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EB631DEE-B69C-4A12-AD07-D49ADCA686DF}"/>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24DAD9B-69D6-4FB2-B5E8-B907BA7A82F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AEBBFCD-8E78-4270-B470-053C4AB7963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089F1CA-2ED0-49CA-9881-47F5F9172E0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A102B9C-B763-4979-97ED-6144A799CAE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50AF8ED-25BA-4B2D-9179-F83B66C02E3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74" name="楕円 73">
          <a:extLst>
            <a:ext uri="{FF2B5EF4-FFF2-40B4-BE49-F238E27FC236}">
              <a16:creationId xmlns:a16="http://schemas.microsoft.com/office/drawing/2014/main" id="{9141042B-531A-446F-A674-7095011F0E7B}"/>
            </a:ext>
          </a:extLst>
        </xdr:cNvPr>
        <xdr:cNvSpPr/>
      </xdr:nvSpPr>
      <xdr:spPr>
        <a:xfrm>
          <a:off x="4584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59707</xdr:rowOff>
    </xdr:from>
    <xdr:ext cx="405111" cy="259045"/>
    <xdr:sp macro="" textlink="">
      <xdr:nvSpPr>
        <xdr:cNvPr id="75" name="【道路】&#10;有形固定資産減価償却率該当値テキスト">
          <a:extLst>
            <a:ext uri="{FF2B5EF4-FFF2-40B4-BE49-F238E27FC236}">
              <a16:creationId xmlns:a16="http://schemas.microsoft.com/office/drawing/2014/main" id="{4279B8A1-E556-4DF9-97D9-67ADEA82E8B1}"/>
            </a:ext>
          </a:extLst>
        </xdr:cNvPr>
        <xdr:cNvSpPr txBox="1"/>
      </xdr:nvSpPr>
      <xdr:spPr>
        <a:xfrm>
          <a:off x="4673600"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a:extLst>
            <a:ext uri="{FF2B5EF4-FFF2-40B4-BE49-F238E27FC236}">
              <a16:creationId xmlns:a16="http://schemas.microsoft.com/office/drawing/2014/main" id="{C0FD8D21-2D9F-4B85-BF44-080F09B2C766}"/>
            </a:ext>
          </a:extLst>
        </xdr:cNvPr>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87630</xdr:rowOff>
    </xdr:to>
    <xdr:cxnSp macro="">
      <xdr:nvCxnSpPr>
        <xdr:cNvPr id="77" name="直線コネクタ 76">
          <a:extLst>
            <a:ext uri="{FF2B5EF4-FFF2-40B4-BE49-F238E27FC236}">
              <a16:creationId xmlns:a16="http://schemas.microsoft.com/office/drawing/2014/main" id="{495CF0D4-EA86-4E27-B7A3-B11DDED42E2E}"/>
            </a:ext>
          </a:extLst>
        </xdr:cNvPr>
        <xdr:cNvCxnSpPr/>
      </xdr:nvCxnSpPr>
      <xdr:spPr>
        <a:xfrm>
          <a:off x="3797300" y="657497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156028</xdr:rowOff>
    </xdr:from>
    <xdr:to>
      <xdr:col>15</xdr:col>
      <xdr:colOff>101600</xdr:colOff>
      <xdr:row>38</xdr:row>
      <xdr:rowOff>86178</xdr:rowOff>
    </xdr:to>
    <xdr:sp macro="" textlink="">
      <xdr:nvSpPr>
        <xdr:cNvPr id="78" name="楕円 77">
          <a:extLst>
            <a:ext uri="{FF2B5EF4-FFF2-40B4-BE49-F238E27FC236}">
              <a16:creationId xmlns:a16="http://schemas.microsoft.com/office/drawing/2014/main" id="{D07AF35D-F548-4455-B076-D2237B8C91C6}"/>
            </a:ext>
          </a:extLst>
        </xdr:cNvPr>
        <xdr:cNvSpPr/>
      </xdr:nvSpPr>
      <xdr:spPr>
        <a:xfrm>
          <a:off x="2857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35378</xdr:rowOff>
    </xdr:from>
    <xdr:to>
      <xdr:col>19</xdr:col>
      <xdr:colOff>177800</xdr:colOff>
      <xdr:row>38</xdr:row>
      <xdr:rowOff>59872</xdr:rowOff>
    </xdr:to>
    <xdr:cxnSp macro="">
      <xdr:nvCxnSpPr>
        <xdr:cNvPr id="79" name="直線コネクタ 78">
          <a:extLst>
            <a:ext uri="{FF2B5EF4-FFF2-40B4-BE49-F238E27FC236}">
              <a16:creationId xmlns:a16="http://schemas.microsoft.com/office/drawing/2014/main" id="{4FAB36FC-9FF0-4343-9D95-03BB6DA03D68}"/>
            </a:ext>
          </a:extLst>
        </xdr:cNvPr>
        <xdr:cNvCxnSpPr/>
      </xdr:nvCxnSpPr>
      <xdr:spPr>
        <a:xfrm>
          <a:off x="2908300" y="65504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123372</xdr:rowOff>
    </xdr:from>
    <xdr:to>
      <xdr:col>10</xdr:col>
      <xdr:colOff>165100</xdr:colOff>
      <xdr:row>38</xdr:row>
      <xdr:rowOff>53522</xdr:rowOff>
    </xdr:to>
    <xdr:sp macro="" textlink="">
      <xdr:nvSpPr>
        <xdr:cNvPr id="80" name="楕円 79">
          <a:extLst>
            <a:ext uri="{FF2B5EF4-FFF2-40B4-BE49-F238E27FC236}">
              <a16:creationId xmlns:a16="http://schemas.microsoft.com/office/drawing/2014/main" id="{5EFE193D-B506-4BE5-9E22-808795592C6C}"/>
            </a:ext>
          </a:extLst>
        </xdr:cNvPr>
        <xdr:cNvSpPr/>
      </xdr:nvSpPr>
      <xdr:spPr>
        <a:xfrm>
          <a:off x="1968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2722</xdr:rowOff>
    </xdr:from>
    <xdr:to>
      <xdr:col>15</xdr:col>
      <xdr:colOff>50800</xdr:colOff>
      <xdr:row>38</xdr:row>
      <xdr:rowOff>35378</xdr:rowOff>
    </xdr:to>
    <xdr:cxnSp macro="">
      <xdr:nvCxnSpPr>
        <xdr:cNvPr id="81" name="直線コネクタ 80">
          <a:extLst>
            <a:ext uri="{FF2B5EF4-FFF2-40B4-BE49-F238E27FC236}">
              <a16:creationId xmlns:a16="http://schemas.microsoft.com/office/drawing/2014/main" id="{8A770EF9-1307-4B86-898A-9BA6C17BAC8B}"/>
            </a:ext>
          </a:extLst>
        </xdr:cNvPr>
        <xdr:cNvCxnSpPr/>
      </xdr:nvCxnSpPr>
      <xdr:spPr>
        <a:xfrm>
          <a:off x="2019300" y="65178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103777</xdr:rowOff>
    </xdr:from>
    <xdr:to>
      <xdr:col>6</xdr:col>
      <xdr:colOff>38100</xdr:colOff>
      <xdr:row>38</xdr:row>
      <xdr:rowOff>33927</xdr:rowOff>
    </xdr:to>
    <xdr:sp macro="" textlink="">
      <xdr:nvSpPr>
        <xdr:cNvPr id="82" name="楕円 81">
          <a:extLst>
            <a:ext uri="{FF2B5EF4-FFF2-40B4-BE49-F238E27FC236}">
              <a16:creationId xmlns:a16="http://schemas.microsoft.com/office/drawing/2014/main" id="{118ACCCB-2371-4953-88B2-0739E805B532}"/>
            </a:ext>
          </a:extLst>
        </xdr:cNvPr>
        <xdr:cNvSpPr/>
      </xdr:nvSpPr>
      <xdr:spPr>
        <a:xfrm>
          <a:off x="1079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154577</xdr:rowOff>
    </xdr:from>
    <xdr:to>
      <xdr:col>10</xdr:col>
      <xdr:colOff>114300</xdr:colOff>
      <xdr:row>38</xdr:row>
      <xdr:rowOff>2722</xdr:rowOff>
    </xdr:to>
    <xdr:cxnSp macro="">
      <xdr:nvCxnSpPr>
        <xdr:cNvPr id="83" name="直線コネクタ 82">
          <a:extLst>
            <a:ext uri="{FF2B5EF4-FFF2-40B4-BE49-F238E27FC236}">
              <a16:creationId xmlns:a16="http://schemas.microsoft.com/office/drawing/2014/main" id="{C9E483A8-D00D-497C-833A-5122A1223E48}"/>
            </a:ext>
          </a:extLst>
        </xdr:cNvPr>
        <xdr:cNvCxnSpPr/>
      </xdr:nvCxnSpPr>
      <xdr:spPr>
        <a:xfrm>
          <a:off x="1130300" y="64982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4" name="n_1aveValue【道路】&#10;有形固定資産減価償却率">
          <a:extLst>
            <a:ext uri="{FF2B5EF4-FFF2-40B4-BE49-F238E27FC236}">
              <a16:creationId xmlns:a16="http://schemas.microsoft.com/office/drawing/2014/main" id="{767AA1D6-BF94-4525-B794-5E6AB37577DA}"/>
            </a:ext>
          </a:extLst>
        </xdr:cNvPr>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5" name="n_2aveValue【道路】&#10;有形固定資産減価償却率">
          <a:extLst>
            <a:ext uri="{FF2B5EF4-FFF2-40B4-BE49-F238E27FC236}">
              <a16:creationId xmlns:a16="http://schemas.microsoft.com/office/drawing/2014/main" id="{D25BE13C-E717-4505-ACBD-30D6A9D9F333}"/>
            </a:ext>
          </a:extLst>
        </xdr:cNvPr>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6" name="n_3aveValue【道路】&#10;有形固定資産減価償却率">
          <a:extLst>
            <a:ext uri="{FF2B5EF4-FFF2-40B4-BE49-F238E27FC236}">
              <a16:creationId xmlns:a16="http://schemas.microsoft.com/office/drawing/2014/main" id="{E2C6EF51-4C72-46F5-9BA0-424123EAC471}"/>
            </a:ext>
          </a:extLst>
        </xdr:cNvPr>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id="{70F5B477-0519-41BF-A3D0-4182EFEAE5DD}"/>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127199</xdr:rowOff>
    </xdr:from>
    <xdr:ext cx="405111" cy="259045"/>
    <xdr:sp macro="" textlink="">
      <xdr:nvSpPr>
        <xdr:cNvPr id="88" name="n_1mainValue【道路】&#10;有形固定資産減価償却率">
          <a:extLst>
            <a:ext uri="{FF2B5EF4-FFF2-40B4-BE49-F238E27FC236}">
              <a16:creationId xmlns:a16="http://schemas.microsoft.com/office/drawing/2014/main" id="{6DB837FE-61B6-48CA-ADE8-19F140E1BB32}"/>
            </a:ext>
          </a:extLst>
        </xdr:cNvPr>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89" name="n_2mainValue【道路】&#10;有形固定資産減価償却率">
          <a:extLst>
            <a:ext uri="{FF2B5EF4-FFF2-40B4-BE49-F238E27FC236}">
              <a16:creationId xmlns:a16="http://schemas.microsoft.com/office/drawing/2014/main" id="{D29DD989-335A-4049-B3EC-B522B90268E8}"/>
            </a:ext>
          </a:extLst>
        </xdr:cNvPr>
        <xdr:cNvSpPr txBox="1"/>
      </xdr:nvSpPr>
      <xdr:spPr>
        <a:xfrm>
          <a:off x="2705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70049</xdr:rowOff>
    </xdr:from>
    <xdr:ext cx="405111" cy="259045"/>
    <xdr:sp macro="" textlink="">
      <xdr:nvSpPr>
        <xdr:cNvPr id="90" name="n_3mainValue【道路】&#10;有形固定資産減価償却率">
          <a:extLst>
            <a:ext uri="{FF2B5EF4-FFF2-40B4-BE49-F238E27FC236}">
              <a16:creationId xmlns:a16="http://schemas.microsoft.com/office/drawing/2014/main" id="{6DF28D7C-EDD6-40AA-BBCE-F1F746BEACFF}"/>
            </a:ext>
          </a:extLst>
        </xdr:cNvPr>
        <xdr:cNvSpPr txBox="1"/>
      </xdr:nvSpPr>
      <xdr:spPr>
        <a:xfrm>
          <a:off x="1816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25054</xdr:rowOff>
    </xdr:from>
    <xdr:ext cx="405111" cy="259045"/>
    <xdr:sp macro="" textlink="">
      <xdr:nvSpPr>
        <xdr:cNvPr id="91" name="n_4mainValue【道路】&#10;有形固定資産減価償却率">
          <a:extLst>
            <a:ext uri="{FF2B5EF4-FFF2-40B4-BE49-F238E27FC236}">
              <a16:creationId xmlns:a16="http://schemas.microsoft.com/office/drawing/2014/main" id="{58AC21A0-FF19-4309-BBF8-71DC60D9F3B5}"/>
            </a:ext>
          </a:extLst>
        </xdr:cNvPr>
        <xdr:cNvSpPr txBox="1"/>
      </xdr:nvSpPr>
      <xdr:spPr>
        <a:xfrm>
          <a:off x="927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5838F78-FC91-47BC-9437-C9533978411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6BAE4D6-32F2-41B9-93F2-1FD46BD267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0594A98-5932-45C6-93FD-7D951571CA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0F02A57-719B-4FDA-8073-A8DBBC1FB2E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BA15EDB-9454-4809-BEAD-0702558EAFC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44456C5-699C-4EF7-AF23-88D0F77D0A2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D28BDA9-8FFB-4C18-9FFD-47E19903A5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43BA538-5F51-4F9F-B1A5-D0A7E08EC56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D95A6FC5-5700-4A33-A224-50102293578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44AD137-CF6D-42B3-B747-9375F294550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91F595A-1E2B-4B10-B594-A7A769D0431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35C47B34-7121-48EC-8679-CE2582FE5DB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AA153A5-3038-4B6B-9556-38C82D97E11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754B6168-877E-42F6-8747-CFBA1E455B2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13464006-62DE-467A-8E70-290DE104E0D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2673E2C5-6B6D-4EF7-BC74-1EBCC8D8CDDC}"/>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44F12BC-F2D5-4E62-BF35-F43E6BA6DEC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0CCB94F6-4819-45EE-B321-133DAC841CD1}"/>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78F89578-C55A-4A8A-B13B-E69701180A9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284146EF-86EF-47A9-809C-6F19ECD6E6F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E67698C7-9935-4EA3-AEC4-374F4C85CD9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3" name="直線コネクタ 112">
          <a:extLst>
            <a:ext uri="{FF2B5EF4-FFF2-40B4-BE49-F238E27FC236}">
              <a16:creationId xmlns:a16="http://schemas.microsoft.com/office/drawing/2014/main" id="{2D66E087-4C64-4C0B-A9ED-6400C48D410E}"/>
            </a:ext>
          </a:extLst>
        </xdr:cNvPr>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4" name="【道路】&#10;一人当たり延長最小値テキスト">
          <a:extLst>
            <a:ext uri="{FF2B5EF4-FFF2-40B4-BE49-F238E27FC236}">
              <a16:creationId xmlns:a16="http://schemas.microsoft.com/office/drawing/2014/main" id="{A24B5AB5-8CDC-4D30-98DD-45629EE3E52C}"/>
            </a:ext>
          </a:extLst>
        </xdr:cNvPr>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5" name="直線コネクタ 114">
          <a:extLst>
            <a:ext uri="{FF2B5EF4-FFF2-40B4-BE49-F238E27FC236}">
              <a16:creationId xmlns:a16="http://schemas.microsoft.com/office/drawing/2014/main" id="{E4F206A4-B1A2-4E64-B87A-1DB99203923F}"/>
            </a:ext>
          </a:extLst>
        </xdr:cNvPr>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6" name="【道路】&#10;一人当たり延長最大値テキスト">
          <a:extLst>
            <a:ext uri="{FF2B5EF4-FFF2-40B4-BE49-F238E27FC236}">
              <a16:creationId xmlns:a16="http://schemas.microsoft.com/office/drawing/2014/main" id="{3E369F1F-8C8C-41D2-8FCD-5CD2E895152B}"/>
            </a:ext>
          </a:extLst>
        </xdr:cNvPr>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7" name="直線コネクタ 116">
          <a:extLst>
            <a:ext uri="{FF2B5EF4-FFF2-40B4-BE49-F238E27FC236}">
              <a16:creationId xmlns:a16="http://schemas.microsoft.com/office/drawing/2014/main" id="{EF5728C4-8822-46B5-AB8A-1859F62432FC}"/>
            </a:ext>
          </a:extLst>
        </xdr:cNvPr>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8" name="【道路】&#10;一人当たり延長平均値テキスト">
          <a:extLst>
            <a:ext uri="{FF2B5EF4-FFF2-40B4-BE49-F238E27FC236}">
              <a16:creationId xmlns:a16="http://schemas.microsoft.com/office/drawing/2014/main" id="{D85080E8-1928-489A-9F87-56734E98C577}"/>
            </a:ext>
          </a:extLst>
        </xdr:cNvPr>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9" name="フローチャート: 判断 118">
          <a:extLst>
            <a:ext uri="{FF2B5EF4-FFF2-40B4-BE49-F238E27FC236}">
              <a16:creationId xmlns:a16="http://schemas.microsoft.com/office/drawing/2014/main" id="{EEE50C0D-082A-4A84-9E91-614DDC05261C}"/>
            </a:ext>
          </a:extLst>
        </xdr:cNvPr>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20" name="フローチャート: 判断 119">
          <a:extLst>
            <a:ext uri="{FF2B5EF4-FFF2-40B4-BE49-F238E27FC236}">
              <a16:creationId xmlns:a16="http://schemas.microsoft.com/office/drawing/2014/main" id="{C633B0E9-5873-4271-83CF-F5B97FB816E2}"/>
            </a:ext>
          </a:extLst>
        </xdr:cNvPr>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21" name="フローチャート: 判断 120">
          <a:extLst>
            <a:ext uri="{FF2B5EF4-FFF2-40B4-BE49-F238E27FC236}">
              <a16:creationId xmlns:a16="http://schemas.microsoft.com/office/drawing/2014/main" id="{7762E636-EDA1-4582-A963-B8310F53FA22}"/>
            </a:ext>
          </a:extLst>
        </xdr:cNvPr>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22" name="フローチャート: 判断 121">
          <a:extLst>
            <a:ext uri="{FF2B5EF4-FFF2-40B4-BE49-F238E27FC236}">
              <a16:creationId xmlns:a16="http://schemas.microsoft.com/office/drawing/2014/main" id="{B15BF4FC-84B4-4C34-BFD4-013C3B41AC16}"/>
            </a:ext>
          </a:extLst>
        </xdr:cNvPr>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48168</xdr:rowOff>
    </xdr:from>
    <xdr:to>
      <xdr:col>36</xdr:col>
      <xdr:colOff>165100</xdr:colOff>
      <xdr:row>39</xdr:row>
      <xdr:rowOff>149768</xdr:rowOff>
    </xdr:to>
    <xdr:sp macro="" textlink="">
      <xdr:nvSpPr>
        <xdr:cNvPr id="123" name="フローチャート: 判断 122">
          <a:extLst>
            <a:ext uri="{FF2B5EF4-FFF2-40B4-BE49-F238E27FC236}">
              <a16:creationId xmlns:a16="http://schemas.microsoft.com/office/drawing/2014/main" id="{8E285945-4FCC-4BA3-9315-E406307E5896}"/>
            </a:ext>
          </a:extLst>
        </xdr:cNvPr>
        <xdr:cNvSpPr/>
      </xdr:nvSpPr>
      <xdr:spPr>
        <a:xfrm>
          <a:off x="6921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C510A15-50CD-4C7C-B57E-3BD6F38791D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8DC3839-A51C-43F4-B437-F83B7AD7DDE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E48DC70-EDC8-4DD0-9558-29FCD4440DF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B84353D-7AED-4E20-81EE-6CBCE1D8002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53F3500-2C3E-4F43-9E7E-DEC1B66B2BF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145415</xdr:rowOff>
    </xdr:from>
    <xdr:to>
      <xdr:col>55</xdr:col>
      <xdr:colOff>50800</xdr:colOff>
      <xdr:row>41</xdr:row>
      <xdr:rowOff>75565</xdr:rowOff>
    </xdr:to>
    <xdr:sp macro="" textlink="">
      <xdr:nvSpPr>
        <xdr:cNvPr id="129" name="楕円 128">
          <a:extLst>
            <a:ext uri="{FF2B5EF4-FFF2-40B4-BE49-F238E27FC236}">
              <a16:creationId xmlns:a16="http://schemas.microsoft.com/office/drawing/2014/main" id="{23858D17-F566-4EC8-9C14-65DABDBE590A}"/>
            </a:ext>
          </a:extLst>
        </xdr:cNvPr>
        <xdr:cNvSpPr/>
      </xdr:nvSpPr>
      <xdr:spPr>
        <a:xfrm>
          <a:off x="10426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60342</xdr:rowOff>
    </xdr:from>
    <xdr:ext cx="469744" cy="259045"/>
    <xdr:sp macro="" textlink="">
      <xdr:nvSpPr>
        <xdr:cNvPr id="130" name="【道路】&#10;一人当たり延長該当値テキスト">
          <a:extLst>
            <a:ext uri="{FF2B5EF4-FFF2-40B4-BE49-F238E27FC236}">
              <a16:creationId xmlns:a16="http://schemas.microsoft.com/office/drawing/2014/main" id="{68D6CCAB-A67A-438B-BE0F-F424989BDE2A}"/>
            </a:ext>
          </a:extLst>
        </xdr:cNvPr>
        <xdr:cNvSpPr txBox="1"/>
      </xdr:nvSpPr>
      <xdr:spPr>
        <a:xfrm>
          <a:off x="10515600" y="691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144866</xdr:rowOff>
    </xdr:from>
    <xdr:to>
      <xdr:col>50</xdr:col>
      <xdr:colOff>165100</xdr:colOff>
      <xdr:row>41</xdr:row>
      <xdr:rowOff>75016</xdr:rowOff>
    </xdr:to>
    <xdr:sp macro="" textlink="">
      <xdr:nvSpPr>
        <xdr:cNvPr id="131" name="楕円 130">
          <a:extLst>
            <a:ext uri="{FF2B5EF4-FFF2-40B4-BE49-F238E27FC236}">
              <a16:creationId xmlns:a16="http://schemas.microsoft.com/office/drawing/2014/main" id="{97D8E394-A8BD-480E-B11D-32542C4BA260}"/>
            </a:ext>
          </a:extLst>
        </xdr:cNvPr>
        <xdr:cNvSpPr/>
      </xdr:nvSpPr>
      <xdr:spPr>
        <a:xfrm>
          <a:off x="9588500" y="700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24216</xdr:rowOff>
    </xdr:from>
    <xdr:to>
      <xdr:col>55</xdr:col>
      <xdr:colOff>0</xdr:colOff>
      <xdr:row>41</xdr:row>
      <xdr:rowOff>24765</xdr:rowOff>
    </xdr:to>
    <xdr:cxnSp macro="">
      <xdr:nvCxnSpPr>
        <xdr:cNvPr id="132" name="直線コネクタ 131">
          <a:extLst>
            <a:ext uri="{FF2B5EF4-FFF2-40B4-BE49-F238E27FC236}">
              <a16:creationId xmlns:a16="http://schemas.microsoft.com/office/drawing/2014/main" id="{0A783182-DE65-4D99-9732-D6EA1A6A020B}"/>
            </a:ext>
          </a:extLst>
        </xdr:cNvPr>
        <xdr:cNvCxnSpPr/>
      </xdr:nvCxnSpPr>
      <xdr:spPr>
        <a:xfrm>
          <a:off x="9639300" y="7053666"/>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144455</xdr:rowOff>
    </xdr:from>
    <xdr:to>
      <xdr:col>46</xdr:col>
      <xdr:colOff>38100</xdr:colOff>
      <xdr:row>41</xdr:row>
      <xdr:rowOff>74605</xdr:rowOff>
    </xdr:to>
    <xdr:sp macro="" textlink="">
      <xdr:nvSpPr>
        <xdr:cNvPr id="133" name="楕円 132">
          <a:extLst>
            <a:ext uri="{FF2B5EF4-FFF2-40B4-BE49-F238E27FC236}">
              <a16:creationId xmlns:a16="http://schemas.microsoft.com/office/drawing/2014/main" id="{59251318-EC39-4AA2-A2AC-5946D10C143B}"/>
            </a:ext>
          </a:extLst>
        </xdr:cNvPr>
        <xdr:cNvSpPr/>
      </xdr:nvSpPr>
      <xdr:spPr>
        <a:xfrm>
          <a:off x="8699500" y="70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23805</xdr:rowOff>
    </xdr:from>
    <xdr:to>
      <xdr:col>50</xdr:col>
      <xdr:colOff>114300</xdr:colOff>
      <xdr:row>41</xdr:row>
      <xdr:rowOff>24216</xdr:rowOff>
    </xdr:to>
    <xdr:cxnSp macro="">
      <xdr:nvCxnSpPr>
        <xdr:cNvPr id="134" name="直線コネクタ 133">
          <a:extLst>
            <a:ext uri="{FF2B5EF4-FFF2-40B4-BE49-F238E27FC236}">
              <a16:creationId xmlns:a16="http://schemas.microsoft.com/office/drawing/2014/main" id="{1570131D-C361-4110-9EF1-7BF726627A9D}"/>
            </a:ext>
          </a:extLst>
        </xdr:cNvPr>
        <xdr:cNvCxnSpPr/>
      </xdr:nvCxnSpPr>
      <xdr:spPr>
        <a:xfrm>
          <a:off x="8750300" y="7053255"/>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142718</xdr:rowOff>
    </xdr:from>
    <xdr:to>
      <xdr:col>41</xdr:col>
      <xdr:colOff>101600</xdr:colOff>
      <xdr:row>41</xdr:row>
      <xdr:rowOff>72868</xdr:rowOff>
    </xdr:to>
    <xdr:sp macro="" textlink="">
      <xdr:nvSpPr>
        <xdr:cNvPr id="135" name="楕円 134">
          <a:extLst>
            <a:ext uri="{FF2B5EF4-FFF2-40B4-BE49-F238E27FC236}">
              <a16:creationId xmlns:a16="http://schemas.microsoft.com/office/drawing/2014/main" id="{E1A37910-B34E-4CFB-91F4-0E6C2EB4E5D3}"/>
            </a:ext>
          </a:extLst>
        </xdr:cNvPr>
        <xdr:cNvSpPr/>
      </xdr:nvSpPr>
      <xdr:spPr>
        <a:xfrm>
          <a:off x="7810500" y="70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22068</xdr:rowOff>
    </xdr:from>
    <xdr:to>
      <xdr:col>45</xdr:col>
      <xdr:colOff>177800</xdr:colOff>
      <xdr:row>41</xdr:row>
      <xdr:rowOff>23805</xdr:rowOff>
    </xdr:to>
    <xdr:cxnSp macro="">
      <xdr:nvCxnSpPr>
        <xdr:cNvPr id="136" name="直線コネクタ 135">
          <a:extLst>
            <a:ext uri="{FF2B5EF4-FFF2-40B4-BE49-F238E27FC236}">
              <a16:creationId xmlns:a16="http://schemas.microsoft.com/office/drawing/2014/main" id="{6E9C4E03-025E-47EA-913A-F171776B0CBF}"/>
            </a:ext>
          </a:extLst>
        </xdr:cNvPr>
        <xdr:cNvCxnSpPr/>
      </xdr:nvCxnSpPr>
      <xdr:spPr>
        <a:xfrm>
          <a:off x="7861300" y="705151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142352</xdr:rowOff>
    </xdr:from>
    <xdr:to>
      <xdr:col>36</xdr:col>
      <xdr:colOff>165100</xdr:colOff>
      <xdr:row>41</xdr:row>
      <xdr:rowOff>72502</xdr:rowOff>
    </xdr:to>
    <xdr:sp macro="" textlink="">
      <xdr:nvSpPr>
        <xdr:cNvPr id="137" name="楕円 136">
          <a:extLst>
            <a:ext uri="{FF2B5EF4-FFF2-40B4-BE49-F238E27FC236}">
              <a16:creationId xmlns:a16="http://schemas.microsoft.com/office/drawing/2014/main" id="{873E914A-A141-4680-B37E-FCE9DA32698F}"/>
            </a:ext>
          </a:extLst>
        </xdr:cNvPr>
        <xdr:cNvSpPr/>
      </xdr:nvSpPr>
      <xdr:spPr>
        <a:xfrm>
          <a:off x="6921500" y="70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21702</xdr:rowOff>
    </xdr:from>
    <xdr:to>
      <xdr:col>41</xdr:col>
      <xdr:colOff>50800</xdr:colOff>
      <xdr:row>41</xdr:row>
      <xdr:rowOff>22068</xdr:rowOff>
    </xdr:to>
    <xdr:cxnSp macro="">
      <xdr:nvCxnSpPr>
        <xdr:cNvPr id="138" name="直線コネクタ 137">
          <a:extLst>
            <a:ext uri="{FF2B5EF4-FFF2-40B4-BE49-F238E27FC236}">
              <a16:creationId xmlns:a16="http://schemas.microsoft.com/office/drawing/2014/main" id="{42CF1CC3-C414-4FC3-ABB3-2CCE11329602}"/>
            </a:ext>
          </a:extLst>
        </xdr:cNvPr>
        <xdr:cNvCxnSpPr/>
      </xdr:nvCxnSpPr>
      <xdr:spPr>
        <a:xfrm>
          <a:off x="6972300" y="705115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9" name="n_1aveValue【道路】&#10;一人当たり延長">
          <a:extLst>
            <a:ext uri="{FF2B5EF4-FFF2-40B4-BE49-F238E27FC236}">
              <a16:creationId xmlns:a16="http://schemas.microsoft.com/office/drawing/2014/main" id="{914B813A-569C-4A81-9C64-B2E005BDF5A5}"/>
            </a:ext>
          </a:extLst>
        </xdr:cNvPr>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40" name="n_2aveValue【道路】&#10;一人当たり延長">
          <a:extLst>
            <a:ext uri="{FF2B5EF4-FFF2-40B4-BE49-F238E27FC236}">
              <a16:creationId xmlns:a16="http://schemas.microsoft.com/office/drawing/2014/main" id="{3D15A7D3-20FE-4B9D-A5CE-270D93007D85}"/>
            </a:ext>
          </a:extLst>
        </xdr:cNvPr>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41" name="n_3aveValue【道路】&#10;一人当たり延長">
          <a:extLst>
            <a:ext uri="{FF2B5EF4-FFF2-40B4-BE49-F238E27FC236}">
              <a16:creationId xmlns:a16="http://schemas.microsoft.com/office/drawing/2014/main" id="{7CCE007F-7764-49C6-9C91-27AFBDFEB403}"/>
            </a:ext>
          </a:extLst>
        </xdr:cNvPr>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166295</xdr:rowOff>
    </xdr:from>
    <xdr:ext cx="469744" cy="259045"/>
    <xdr:sp macro="" textlink="">
      <xdr:nvSpPr>
        <xdr:cNvPr id="142" name="n_4aveValue【道路】&#10;一人当たり延長">
          <a:extLst>
            <a:ext uri="{FF2B5EF4-FFF2-40B4-BE49-F238E27FC236}">
              <a16:creationId xmlns:a16="http://schemas.microsoft.com/office/drawing/2014/main" id="{244A6752-3458-431D-ACA5-AA1BD00E126A}"/>
            </a:ext>
          </a:extLst>
        </xdr:cNvPr>
        <xdr:cNvSpPr txBox="1"/>
      </xdr:nvSpPr>
      <xdr:spPr>
        <a:xfrm>
          <a:off x="6737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66143</xdr:rowOff>
    </xdr:from>
    <xdr:ext cx="469744" cy="259045"/>
    <xdr:sp macro="" textlink="">
      <xdr:nvSpPr>
        <xdr:cNvPr id="143" name="n_1mainValue【道路】&#10;一人当たり延長">
          <a:extLst>
            <a:ext uri="{FF2B5EF4-FFF2-40B4-BE49-F238E27FC236}">
              <a16:creationId xmlns:a16="http://schemas.microsoft.com/office/drawing/2014/main" id="{1419DB87-1915-40BC-867E-9A203DE78E65}"/>
            </a:ext>
          </a:extLst>
        </xdr:cNvPr>
        <xdr:cNvSpPr txBox="1"/>
      </xdr:nvSpPr>
      <xdr:spPr>
        <a:xfrm>
          <a:off x="9391727" y="709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65732</xdr:rowOff>
    </xdr:from>
    <xdr:ext cx="469744" cy="259045"/>
    <xdr:sp macro="" textlink="">
      <xdr:nvSpPr>
        <xdr:cNvPr id="144" name="n_2mainValue【道路】&#10;一人当たり延長">
          <a:extLst>
            <a:ext uri="{FF2B5EF4-FFF2-40B4-BE49-F238E27FC236}">
              <a16:creationId xmlns:a16="http://schemas.microsoft.com/office/drawing/2014/main" id="{EF148D23-5267-4EC1-B6D6-E8792CD1F04B}"/>
            </a:ext>
          </a:extLst>
        </xdr:cNvPr>
        <xdr:cNvSpPr txBox="1"/>
      </xdr:nvSpPr>
      <xdr:spPr>
        <a:xfrm>
          <a:off x="8515427" y="709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63995</xdr:rowOff>
    </xdr:from>
    <xdr:ext cx="469744" cy="259045"/>
    <xdr:sp macro="" textlink="">
      <xdr:nvSpPr>
        <xdr:cNvPr id="145" name="n_3mainValue【道路】&#10;一人当たり延長">
          <a:extLst>
            <a:ext uri="{FF2B5EF4-FFF2-40B4-BE49-F238E27FC236}">
              <a16:creationId xmlns:a16="http://schemas.microsoft.com/office/drawing/2014/main" id="{699DCA7D-E5F7-4EAF-85F4-11D644BFE90D}"/>
            </a:ext>
          </a:extLst>
        </xdr:cNvPr>
        <xdr:cNvSpPr txBox="1"/>
      </xdr:nvSpPr>
      <xdr:spPr>
        <a:xfrm>
          <a:off x="7626427" y="70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63629</xdr:rowOff>
    </xdr:from>
    <xdr:ext cx="469744" cy="259045"/>
    <xdr:sp macro="" textlink="">
      <xdr:nvSpPr>
        <xdr:cNvPr id="146" name="n_4mainValue【道路】&#10;一人当たり延長">
          <a:extLst>
            <a:ext uri="{FF2B5EF4-FFF2-40B4-BE49-F238E27FC236}">
              <a16:creationId xmlns:a16="http://schemas.microsoft.com/office/drawing/2014/main" id="{D6DBB556-B626-43BD-BEED-312FF38E2BCC}"/>
            </a:ext>
          </a:extLst>
        </xdr:cNvPr>
        <xdr:cNvSpPr txBox="1"/>
      </xdr:nvSpPr>
      <xdr:spPr>
        <a:xfrm>
          <a:off x="6737427" y="70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2A677AE-F785-4C95-8CF2-A185A4D7493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29B46B3-779E-48BD-8604-8FACC5EDB8D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AF90F07-0C45-4389-ADCE-8ABBE8ABA22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B5ED9C88-53E0-4C02-8422-A0EA30F6C0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EDC861F-E3F8-4116-95D6-D8273A5BA7D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9FA63AB5-DAFE-4D4A-BC11-5409C655A08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44AB012C-5C98-410E-AFAA-116BC83B7FD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EE6AAD25-8F04-438A-B461-A81C236883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3B51F39-60DD-4FCC-866E-AC2FB635B8E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A0E117E-88E3-489A-AA2B-EF3AE47268E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5035BD41-C01C-4419-9FFD-632695E2988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F8C1F14C-4D82-470C-9C39-97797D632D5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D91A7754-94DE-46B1-899A-3EDD41B7B3A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9EAE7DC1-03C7-4299-B16C-2712C2B5523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641AAF3-5AFA-4EB2-AC16-19907264E2E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A3C26AFA-7D47-4B3B-AC56-73929B365E5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CF203BE-8ACE-46B8-990E-F97644CDB66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28E61945-B01E-48EA-91BA-4ECEB2E17D0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C41625D2-3524-44AC-A37C-DA86D5207D0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4835C7D-B6A8-4222-B220-812138FC51D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56824650-3E35-4A7C-8FA0-CE85BA133FBC}"/>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94DE29F1-DFE5-471A-A371-6A752578B1A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AAC4B6CD-8450-4031-9919-E9AAC7E91F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70" name="直線コネクタ 169">
          <a:extLst>
            <a:ext uri="{FF2B5EF4-FFF2-40B4-BE49-F238E27FC236}">
              <a16:creationId xmlns:a16="http://schemas.microsoft.com/office/drawing/2014/main" id="{E8F3F2FC-9FF2-4813-9893-231F6385B198}"/>
            </a:ext>
          </a:extLst>
        </xdr:cNvPr>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F3BA85FE-D32B-4D2A-B465-3082A0FD39AE}"/>
            </a:ext>
          </a:extLst>
        </xdr:cNvPr>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72" name="直線コネクタ 171">
          <a:extLst>
            <a:ext uri="{FF2B5EF4-FFF2-40B4-BE49-F238E27FC236}">
              <a16:creationId xmlns:a16="http://schemas.microsoft.com/office/drawing/2014/main" id="{85C92536-A3B7-4317-8CDC-3A6A4A81D52D}"/>
            </a:ext>
          </a:extLst>
        </xdr:cNvPr>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FE139B5A-D22B-4FB9-BF2F-660F3806F368}"/>
            </a:ext>
          </a:extLst>
        </xdr:cNvPr>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8240504D-F8E7-4E08-833B-CDF51C2653FF}"/>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3816AD1A-BEB0-4257-AC4D-D7A55B7EF4F0}"/>
            </a:ext>
          </a:extLst>
        </xdr:cNvPr>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6" name="フローチャート: 判断 175">
          <a:extLst>
            <a:ext uri="{FF2B5EF4-FFF2-40B4-BE49-F238E27FC236}">
              <a16:creationId xmlns:a16="http://schemas.microsoft.com/office/drawing/2014/main" id="{4009E80B-AF97-4732-B9E6-6ACE67755E78}"/>
            </a:ext>
          </a:extLst>
        </xdr:cNvPr>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7" name="フローチャート: 判断 176">
          <a:extLst>
            <a:ext uri="{FF2B5EF4-FFF2-40B4-BE49-F238E27FC236}">
              <a16:creationId xmlns:a16="http://schemas.microsoft.com/office/drawing/2014/main" id="{11571D2E-5205-4066-9A5F-418D905399CE}"/>
            </a:ext>
          </a:extLst>
        </xdr:cNvPr>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8" name="フローチャート: 判断 177">
          <a:extLst>
            <a:ext uri="{FF2B5EF4-FFF2-40B4-BE49-F238E27FC236}">
              <a16:creationId xmlns:a16="http://schemas.microsoft.com/office/drawing/2014/main" id="{35B2E6E9-F288-47F7-AC24-F2BFB91799C3}"/>
            </a:ext>
          </a:extLst>
        </xdr:cNvPr>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9" name="フローチャート: 判断 178">
          <a:extLst>
            <a:ext uri="{FF2B5EF4-FFF2-40B4-BE49-F238E27FC236}">
              <a16:creationId xmlns:a16="http://schemas.microsoft.com/office/drawing/2014/main" id="{EBB8CAF1-6003-498C-AAB9-F5B42180E5BD}"/>
            </a:ext>
          </a:extLst>
        </xdr:cNvPr>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93980</xdr:rowOff>
    </xdr:from>
    <xdr:to>
      <xdr:col>6</xdr:col>
      <xdr:colOff>38100</xdr:colOff>
      <xdr:row>61</xdr:row>
      <xdr:rowOff>24130</xdr:rowOff>
    </xdr:to>
    <xdr:sp macro="" textlink="">
      <xdr:nvSpPr>
        <xdr:cNvPr id="180" name="フローチャート: 判断 179">
          <a:extLst>
            <a:ext uri="{FF2B5EF4-FFF2-40B4-BE49-F238E27FC236}">
              <a16:creationId xmlns:a16="http://schemas.microsoft.com/office/drawing/2014/main" id="{1DF93E4F-DB1C-4A45-995A-B5F0612F1C7B}"/>
            </a:ext>
          </a:extLst>
        </xdr:cNvPr>
        <xdr:cNvSpPr/>
      </xdr:nvSpPr>
      <xdr:spPr>
        <a:xfrm>
          <a:off x="10795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5DBEE85-52E0-4A58-981F-11DF1F629E7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D8760A4-E196-476E-BB24-9BF06B713D3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9587510-7F83-431F-9BE6-5BC49DE2163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9303C7D-A7D2-4F86-A934-4714AEB6504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6AB9729-0771-4268-8F12-CFED7A4566C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36830</xdr:rowOff>
    </xdr:from>
    <xdr:to>
      <xdr:col>24</xdr:col>
      <xdr:colOff>114300</xdr:colOff>
      <xdr:row>61</xdr:row>
      <xdr:rowOff>138430</xdr:rowOff>
    </xdr:to>
    <xdr:sp macro="" textlink="">
      <xdr:nvSpPr>
        <xdr:cNvPr id="186" name="楕円 185">
          <a:extLst>
            <a:ext uri="{FF2B5EF4-FFF2-40B4-BE49-F238E27FC236}">
              <a16:creationId xmlns:a16="http://schemas.microsoft.com/office/drawing/2014/main" id="{D5738EFD-1176-4FA0-B159-125A83E30162}"/>
            </a:ext>
          </a:extLst>
        </xdr:cNvPr>
        <xdr:cNvSpPr/>
      </xdr:nvSpPr>
      <xdr:spPr>
        <a:xfrm>
          <a:off x="4584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59707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E2FE5B71-75D4-4691-80F8-596D828D4407}"/>
            </a:ext>
          </a:extLst>
        </xdr:cNvPr>
        <xdr:cNvSpPr txBox="1"/>
      </xdr:nvSpPr>
      <xdr:spPr>
        <a:xfrm>
          <a:off x="4673600"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36830</xdr:rowOff>
    </xdr:from>
    <xdr:to>
      <xdr:col>20</xdr:col>
      <xdr:colOff>38100</xdr:colOff>
      <xdr:row>61</xdr:row>
      <xdr:rowOff>138430</xdr:rowOff>
    </xdr:to>
    <xdr:sp macro="" textlink="">
      <xdr:nvSpPr>
        <xdr:cNvPr id="188" name="楕円 187">
          <a:extLst>
            <a:ext uri="{FF2B5EF4-FFF2-40B4-BE49-F238E27FC236}">
              <a16:creationId xmlns:a16="http://schemas.microsoft.com/office/drawing/2014/main" id="{BE7F4E42-0D36-4E65-BE45-BD6A5B5C794C}"/>
            </a:ext>
          </a:extLst>
        </xdr:cNvPr>
        <xdr:cNvSpPr/>
      </xdr:nvSpPr>
      <xdr:spPr>
        <a:xfrm>
          <a:off x="3746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87630</xdr:rowOff>
    </xdr:from>
    <xdr:to>
      <xdr:col>24</xdr:col>
      <xdr:colOff>63500</xdr:colOff>
      <xdr:row>61</xdr:row>
      <xdr:rowOff>87630</xdr:rowOff>
    </xdr:to>
    <xdr:cxnSp macro="">
      <xdr:nvCxnSpPr>
        <xdr:cNvPr id="189" name="直線コネクタ 188">
          <a:extLst>
            <a:ext uri="{FF2B5EF4-FFF2-40B4-BE49-F238E27FC236}">
              <a16:creationId xmlns:a16="http://schemas.microsoft.com/office/drawing/2014/main" id="{751723BF-F906-4099-A865-4C4F6C5D3BDF}"/>
            </a:ext>
          </a:extLst>
        </xdr:cNvPr>
        <xdr:cNvCxnSpPr/>
      </xdr:nvCxnSpPr>
      <xdr:spPr>
        <a:xfrm>
          <a:off x="3797300" y="1054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71120</xdr:rowOff>
    </xdr:from>
    <xdr:to>
      <xdr:col>15</xdr:col>
      <xdr:colOff>101600</xdr:colOff>
      <xdr:row>62</xdr:row>
      <xdr:rowOff>1270</xdr:rowOff>
    </xdr:to>
    <xdr:sp macro="" textlink="">
      <xdr:nvSpPr>
        <xdr:cNvPr id="190" name="楕円 189">
          <a:extLst>
            <a:ext uri="{FF2B5EF4-FFF2-40B4-BE49-F238E27FC236}">
              <a16:creationId xmlns:a16="http://schemas.microsoft.com/office/drawing/2014/main" id="{72471640-7B57-4A69-A6E6-7A8FF6AC818E}"/>
            </a:ext>
          </a:extLst>
        </xdr:cNvPr>
        <xdr:cNvSpPr/>
      </xdr:nvSpPr>
      <xdr:spPr>
        <a:xfrm>
          <a:off x="2857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87630</xdr:rowOff>
    </xdr:from>
    <xdr:to>
      <xdr:col>19</xdr:col>
      <xdr:colOff>177800</xdr:colOff>
      <xdr:row>61</xdr:row>
      <xdr:rowOff>121920</xdr:rowOff>
    </xdr:to>
    <xdr:cxnSp macro="">
      <xdr:nvCxnSpPr>
        <xdr:cNvPr id="191" name="直線コネクタ 190">
          <a:extLst>
            <a:ext uri="{FF2B5EF4-FFF2-40B4-BE49-F238E27FC236}">
              <a16:creationId xmlns:a16="http://schemas.microsoft.com/office/drawing/2014/main" id="{886B3672-18CB-46D9-8306-085CCE4CC7F0}"/>
            </a:ext>
          </a:extLst>
        </xdr:cNvPr>
        <xdr:cNvCxnSpPr/>
      </xdr:nvCxnSpPr>
      <xdr:spPr>
        <a:xfrm flipV="1">
          <a:off x="2908300" y="10546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2" name="楕円 191">
          <a:extLst>
            <a:ext uri="{FF2B5EF4-FFF2-40B4-BE49-F238E27FC236}">
              <a16:creationId xmlns:a16="http://schemas.microsoft.com/office/drawing/2014/main" id="{377EEAF1-DF7D-4719-BF06-F0811F6D2ADD}"/>
            </a:ext>
          </a:extLst>
        </xdr:cNvPr>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121920</xdr:rowOff>
    </xdr:to>
    <xdr:cxnSp macro="">
      <xdr:nvCxnSpPr>
        <xdr:cNvPr id="193" name="直線コネクタ 192">
          <a:extLst>
            <a:ext uri="{FF2B5EF4-FFF2-40B4-BE49-F238E27FC236}">
              <a16:creationId xmlns:a16="http://schemas.microsoft.com/office/drawing/2014/main" id="{EF64070B-CB80-4642-9CA2-8F3D4E427DE6}"/>
            </a:ext>
          </a:extLst>
        </xdr:cNvPr>
        <xdr:cNvCxnSpPr/>
      </xdr:nvCxnSpPr>
      <xdr:spPr>
        <a:xfrm>
          <a:off x="2019300" y="105498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19685</xdr:rowOff>
    </xdr:from>
    <xdr:to>
      <xdr:col>6</xdr:col>
      <xdr:colOff>38100</xdr:colOff>
      <xdr:row>61</xdr:row>
      <xdr:rowOff>121285</xdr:rowOff>
    </xdr:to>
    <xdr:sp macro="" textlink="">
      <xdr:nvSpPr>
        <xdr:cNvPr id="194" name="楕円 193">
          <a:extLst>
            <a:ext uri="{FF2B5EF4-FFF2-40B4-BE49-F238E27FC236}">
              <a16:creationId xmlns:a16="http://schemas.microsoft.com/office/drawing/2014/main" id="{922FE84B-24D0-4673-90E0-BE3C093AA9D9}"/>
            </a:ext>
          </a:extLst>
        </xdr:cNvPr>
        <xdr:cNvSpPr/>
      </xdr:nvSpPr>
      <xdr:spPr>
        <a:xfrm>
          <a:off x="1079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70485</xdr:rowOff>
    </xdr:from>
    <xdr:to>
      <xdr:col>10</xdr:col>
      <xdr:colOff>114300</xdr:colOff>
      <xdr:row>61</xdr:row>
      <xdr:rowOff>91440</xdr:rowOff>
    </xdr:to>
    <xdr:cxnSp macro="">
      <xdr:nvCxnSpPr>
        <xdr:cNvPr id="195" name="直線コネクタ 194">
          <a:extLst>
            <a:ext uri="{FF2B5EF4-FFF2-40B4-BE49-F238E27FC236}">
              <a16:creationId xmlns:a16="http://schemas.microsoft.com/office/drawing/2014/main" id="{1E1314FA-6716-4979-8BE3-B4A77DA95F14}"/>
            </a:ext>
          </a:extLst>
        </xdr:cNvPr>
        <xdr:cNvCxnSpPr/>
      </xdr:nvCxnSpPr>
      <xdr:spPr>
        <a:xfrm>
          <a:off x="1130300" y="105289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E2A8185E-F419-4DC6-B568-0257703F23E4}"/>
            </a:ext>
          </a:extLst>
        </xdr:cNvPr>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5446482D-9328-4879-91C7-7D0A7665D169}"/>
            </a:ext>
          </a:extLst>
        </xdr:cNvPr>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F3D4A4F6-C9AD-4AED-90BA-429DD850D31D}"/>
            </a:ext>
          </a:extLst>
        </xdr:cNvPr>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40657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E5A43340-96FB-4F59-AA04-093A3B5DC7BB}"/>
            </a:ext>
          </a:extLst>
        </xdr:cNvPr>
        <xdr:cNvSpPr txBox="1"/>
      </xdr:nvSpPr>
      <xdr:spPr>
        <a:xfrm>
          <a:off x="9277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154957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1F981F2C-247E-476A-B153-39713F6D1CA8}"/>
            </a:ext>
          </a:extLst>
        </xdr:cNvPr>
        <xdr:cNvSpPr txBox="1"/>
      </xdr:nvSpPr>
      <xdr:spPr>
        <a:xfrm>
          <a:off x="3582044"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17797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C94FBC0B-7325-4191-9AF6-3B4D5B8386C5}"/>
            </a:ext>
          </a:extLst>
        </xdr:cNvPr>
        <xdr:cNvSpPr txBox="1"/>
      </xdr:nvSpPr>
      <xdr:spPr>
        <a:xfrm>
          <a:off x="2705744"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DF815600-1ABF-4C24-904D-26DC0D845083}"/>
            </a:ext>
          </a:extLst>
        </xdr:cNvPr>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112412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230CFEC7-D421-46FD-B432-66707CF2B5D4}"/>
            </a:ext>
          </a:extLst>
        </xdr:cNvPr>
        <xdr:cNvSpPr txBox="1"/>
      </xdr:nvSpPr>
      <xdr:spPr>
        <a:xfrm>
          <a:off x="927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112BA4C-0902-41A4-8044-D50C1C7482F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84234019-575E-4685-AF78-3E85DD1DB7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6283D5EB-5BE3-4EBB-8152-064F66DC6BF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F294DF12-C176-4C25-89B8-4BEFE41884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CCA140B6-E29D-47F8-B46B-326C2F75067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63F89D5F-91BC-4D6E-9BB7-4A1CBE52C83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D134B1DF-D39D-4D05-BB88-75D0FFB0AC3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63E9D695-27F1-498C-9C9C-A7DEE1270A6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EDFF6525-7FEC-4D99-92A3-3A89C7EA17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81F4D-77C8-457F-B5EA-0247F111E53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62CA96AC-465D-493E-914C-3ACE59DF0D08}"/>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0575A2A4-A80F-4A68-A291-E25C9A9E5CFA}"/>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BDBB16A4-0774-4F18-916B-B3A6EF2579C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7ED0BBF9-E985-4592-9293-191FD272287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A4AADEE7-EA90-4EB2-838D-E1EA07CBBEB3}"/>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12468921-58EB-4D01-BF00-70FAE0BBBCB7}"/>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52BE8EE4-1F76-4D48-BEDC-84E649707F3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08C0C157-8580-40CF-AA4C-A6BC92B11B1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E0B78521-6CD5-424A-AD0D-A5A17C9E569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23" name="直線コネクタ 222">
          <a:extLst>
            <a:ext uri="{FF2B5EF4-FFF2-40B4-BE49-F238E27FC236}">
              <a16:creationId xmlns:a16="http://schemas.microsoft.com/office/drawing/2014/main" id="{99287CE9-A798-43CF-9871-A892E2E0DE09}"/>
            </a:ext>
          </a:extLst>
        </xdr:cNvPr>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12DC5078-CC70-4E72-A7E1-19F867BCE041}"/>
            </a:ext>
          </a:extLst>
        </xdr:cNvPr>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25" name="直線コネクタ 224">
          <a:extLst>
            <a:ext uri="{FF2B5EF4-FFF2-40B4-BE49-F238E27FC236}">
              <a16:creationId xmlns:a16="http://schemas.microsoft.com/office/drawing/2014/main" id="{82238145-EFC5-41FB-812B-B3082087D7B1}"/>
            </a:ext>
          </a:extLst>
        </xdr:cNvPr>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0AC52136-26EC-48BB-ACC5-EF3882CA7C94}"/>
            </a:ext>
          </a:extLst>
        </xdr:cNvPr>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27" name="直線コネクタ 226">
          <a:extLst>
            <a:ext uri="{FF2B5EF4-FFF2-40B4-BE49-F238E27FC236}">
              <a16:creationId xmlns:a16="http://schemas.microsoft.com/office/drawing/2014/main" id="{1B827347-E1BA-4E55-8302-2D3132B81F51}"/>
            </a:ext>
          </a:extLst>
        </xdr:cNvPr>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59065</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C92BF5BC-0B6D-4576-9661-3F4795A9A243}"/>
            </a:ext>
          </a:extLst>
        </xdr:cNvPr>
        <xdr:cNvSpPr txBox="1"/>
      </xdr:nvSpPr>
      <xdr:spPr>
        <a:xfrm>
          <a:off x="10515600" y="10174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9" name="フローチャート: 判断 228">
          <a:extLst>
            <a:ext uri="{FF2B5EF4-FFF2-40B4-BE49-F238E27FC236}">
              <a16:creationId xmlns:a16="http://schemas.microsoft.com/office/drawing/2014/main" id="{5B1CC906-9BE7-44D0-9C53-5DB304AC7898}"/>
            </a:ext>
          </a:extLst>
        </xdr:cNvPr>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30" name="フローチャート: 判断 229">
          <a:extLst>
            <a:ext uri="{FF2B5EF4-FFF2-40B4-BE49-F238E27FC236}">
              <a16:creationId xmlns:a16="http://schemas.microsoft.com/office/drawing/2014/main" id="{B4192123-15D0-498B-8C74-EC018DE9B51D}"/>
            </a:ext>
          </a:extLst>
        </xdr:cNvPr>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31" name="フローチャート: 判断 230">
          <a:extLst>
            <a:ext uri="{FF2B5EF4-FFF2-40B4-BE49-F238E27FC236}">
              <a16:creationId xmlns:a16="http://schemas.microsoft.com/office/drawing/2014/main" id="{672629F6-E9F6-45BB-9210-617FB228AD97}"/>
            </a:ext>
          </a:extLst>
        </xdr:cNvPr>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32" name="フローチャート: 判断 231">
          <a:extLst>
            <a:ext uri="{FF2B5EF4-FFF2-40B4-BE49-F238E27FC236}">
              <a16:creationId xmlns:a16="http://schemas.microsoft.com/office/drawing/2014/main" id="{63601F3F-1FFB-466E-8371-F84666BF81B9}"/>
            </a:ext>
          </a:extLst>
        </xdr:cNvPr>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80473</xdr:rowOff>
    </xdr:from>
    <xdr:to>
      <xdr:col>36</xdr:col>
      <xdr:colOff>165100</xdr:colOff>
      <xdr:row>58</xdr:row>
      <xdr:rowOff>10623</xdr:rowOff>
    </xdr:to>
    <xdr:sp macro="" textlink="">
      <xdr:nvSpPr>
        <xdr:cNvPr id="233" name="フローチャート: 判断 232">
          <a:extLst>
            <a:ext uri="{FF2B5EF4-FFF2-40B4-BE49-F238E27FC236}">
              <a16:creationId xmlns:a16="http://schemas.microsoft.com/office/drawing/2014/main" id="{DE3C1062-C0DB-4A6B-A285-10AD39486C9E}"/>
            </a:ext>
          </a:extLst>
        </xdr:cNvPr>
        <xdr:cNvSpPr/>
      </xdr:nvSpPr>
      <xdr:spPr>
        <a:xfrm>
          <a:off x="6921500" y="98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5EC3F10-38CE-4490-9BA0-951B0121C2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CDFEBFE-247A-462B-A630-AF1918A2F7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58446B98-F2CD-462E-AB08-6326AD4FF0B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620177F-2031-4DB6-8122-92C4533C86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10CA05B-BDBD-4CC2-B886-D7C22B563BE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159569</xdr:rowOff>
    </xdr:from>
    <xdr:to>
      <xdr:col>55</xdr:col>
      <xdr:colOff>50800</xdr:colOff>
      <xdr:row>62</xdr:row>
      <xdr:rowOff>89719</xdr:rowOff>
    </xdr:to>
    <xdr:sp macro="" textlink="">
      <xdr:nvSpPr>
        <xdr:cNvPr id="239" name="楕円 238">
          <a:extLst>
            <a:ext uri="{FF2B5EF4-FFF2-40B4-BE49-F238E27FC236}">
              <a16:creationId xmlns:a16="http://schemas.microsoft.com/office/drawing/2014/main" id="{7EB0BE27-65C5-4612-BEB2-B08CA91CF609}"/>
            </a:ext>
          </a:extLst>
        </xdr:cNvPr>
        <xdr:cNvSpPr/>
      </xdr:nvSpPr>
      <xdr:spPr>
        <a:xfrm>
          <a:off x="10426700" y="1061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137996</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64679CE1-7F38-4704-B30F-44AF1D6D8B47}"/>
            </a:ext>
          </a:extLst>
        </xdr:cNvPr>
        <xdr:cNvSpPr txBox="1"/>
      </xdr:nvSpPr>
      <xdr:spPr>
        <a:xfrm>
          <a:off x="10515600" y="1059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164616</xdr:rowOff>
    </xdr:from>
    <xdr:to>
      <xdr:col>50</xdr:col>
      <xdr:colOff>165100</xdr:colOff>
      <xdr:row>62</xdr:row>
      <xdr:rowOff>94766</xdr:rowOff>
    </xdr:to>
    <xdr:sp macro="" textlink="">
      <xdr:nvSpPr>
        <xdr:cNvPr id="241" name="楕円 240">
          <a:extLst>
            <a:ext uri="{FF2B5EF4-FFF2-40B4-BE49-F238E27FC236}">
              <a16:creationId xmlns:a16="http://schemas.microsoft.com/office/drawing/2014/main" id="{A797BA0C-603E-424C-8940-3D563C688A0E}"/>
            </a:ext>
          </a:extLst>
        </xdr:cNvPr>
        <xdr:cNvSpPr/>
      </xdr:nvSpPr>
      <xdr:spPr>
        <a:xfrm>
          <a:off x="9588500" y="106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38919</xdr:rowOff>
    </xdr:from>
    <xdr:to>
      <xdr:col>55</xdr:col>
      <xdr:colOff>0</xdr:colOff>
      <xdr:row>62</xdr:row>
      <xdr:rowOff>43966</xdr:rowOff>
    </xdr:to>
    <xdr:cxnSp macro="">
      <xdr:nvCxnSpPr>
        <xdr:cNvPr id="242" name="直線コネクタ 241">
          <a:extLst>
            <a:ext uri="{FF2B5EF4-FFF2-40B4-BE49-F238E27FC236}">
              <a16:creationId xmlns:a16="http://schemas.microsoft.com/office/drawing/2014/main" id="{AE16E923-B984-420F-983F-5557B3F73CFF}"/>
            </a:ext>
          </a:extLst>
        </xdr:cNvPr>
        <xdr:cNvCxnSpPr/>
      </xdr:nvCxnSpPr>
      <xdr:spPr>
        <a:xfrm flipV="1">
          <a:off x="9639300" y="10668819"/>
          <a:ext cx="8382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147379</xdr:rowOff>
    </xdr:from>
    <xdr:to>
      <xdr:col>46</xdr:col>
      <xdr:colOff>38100</xdr:colOff>
      <xdr:row>62</xdr:row>
      <xdr:rowOff>77529</xdr:rowOff>
    </xdr:to>
    <xdr:sp macro="" textlink="">
      <xdr:nvSpPr>
        <xdr:cNvPr id="243" name="楕円 242">
          <a:extLst>
            <a:ext uri="{FF2B5EF4-FFF2-40B4-BE49-F238E27FC236}">
              <a16:creationId xmlns:a16="http://schemas.microsoft.com/office/drawing/2014/main" id="{1953CED0-A315-491F-A91E-ED7BC58D208A}"/>
            </a:ext>
          </a:extLst>
        </xdr:cNvPr>
        <xdr:cNvSpPr/>
      </xdr:nvSpPr>
      <xdr:spPr>
        <a:xfrm>
          <a:off x="8699500" y="10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26729</xdr:rowOff>
    </xdr:from>
    <xdr:to>
      <xdr:col>50</xdr:col>
      <xdr:colOff>114300</xdr:colOff>
      <xdr:row>62</xdr:row>
      <xdr:rowOff>43966</xdr:rowOff>
    </xdr:to>
    <xdr:cxnSp macro="">
      <xdr:nvCxnSpPr>
        <xdr:cNvPr id="244" name="直線コネクタ 243">
          <a:extLst>
            <a:ext uri="{FF2B5EF4-FFF2-40B4-BE49-F238E27FC236}">
              <a16:creationId xmlns:a16="http://schemas.microsoft.com/office/drawing/2014/main" id="{3ADAD956-B062-4E03-940B-FEB16699314B}"/>
            </a:ext>
          </a:extLst>
        </xdr:cNvPr>
        <xdr:cNvCxnSpPr/>
      </xdr:nvCxnSpPr>
      <xdr:spPr>
        <a:xfrm>
          <a:off x="8750300" y="10656629"/>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146814</xdr:rowOff>
    </xdr:from>
    <xdr:to>
      <xdr:col>41</xdr:col>
      <xdr:colOff>101600</xdr:colOff>
      <xdr:row>62</xdr:row>
      <xdr:rowOff>76964</xdr:rowOff>
    </xdr:to>
    <xdr:sp macro="" textlink="">
      <xdr:nvSpPr>
        <xdr:cNvPr id="245" name="楕円 244">
          <a:extLst>
            <a:ext uri="{FF2B5EF4-FFF2-40B4-BE49-F238E27FC236}">
              <a16:creationId xmlns:a16="http://schemas.microsoft.com/office/drawing/2014/main" id="{153F4F03-47BD-41E0-BDE2-24BCDAF1439F}"/>
            </a:ext>
          </a:extLst>
        </xdr:cNvPr>
        <xdr:cNvSpPr/>
      </xdr:nvSpPr>
      <xdr:spPr>
        <a:xfrm>
          <a:off x="7810500" y="106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26164</xdr:rowOff>
    </xdr:from>
    <xdr:to>
      <xdr:col>45</xdr:col>
      <xdr:colOff>177800</xdr:colOff>
      <xdr:row>62</xdr:row>
      <xdr:rowOff>26729</xdr:rowOff>
    </xdr:to>
    <xdr:cxnSp macro="">
      <xdr:nvCxnSpPr>
        <xdr:cNvPr id="246" name="直線コネクタ 245">
          <a:extLst>
            <a:ext uri="{FF2B5EF4-FFF2-40B4-BE49-F238E27FC236}">
              <a16:creationId xmlns:a16="http://schemas.microsoft.com/office/drawing/2014/main" id="{8275A0BC-241B-47FF-BD65-3ED5F9FE84F8}"/>
            </a:ext>
          </a:extLst>
        </xdr:cNvPr>
        <xdr:cNvCxnSpPr/>
      </xdr:nvCxnSpPr>
      <xdr:spPr>
        <a:xfrm>
          <a:off x="7861300" y="10656064"/>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147848</xdr:rowOff>
    </xdr:from>
    <xdr:to>
      <xdr:col>36</xdr:col>
      <xdr:colOff>165100</xdr:colOff>
      <xdr:row>62</xdr:row>
      <xdr:rowOff>77998</xdr:rowOff>
    </xdr:to>
    <xdr:sp macro="" textlink="">
      <xdr:nvSpPr>
        <xdr:cNvPr id="247" name="楕円 246">
          <a:extLst>
            <a:ext uri="{FF2B5EF4-FFF2-40B4-BE49-F238E27FC236}">
              <a16:creationId xmlns:a16="http://schemas.microsoft.com/office/drawing/2014/main" id="{CDB51E29-E893-46E9-9D2A-035D37B8118E}"/>
            </a:ext>
          </a:extLst>
        </xdr:cNvPr>
        <xdr:cNvSpPr/>
      </xdr:nvSpPr>
      <xdr:spPr>
        <a:xfrm>
          <a:off x="6921500" y="106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26164</xdr:rowOff>
    </xdr:from>
    <xdr:to>
      <xdr:col>41</xdr:col>
      <xdr:colOff>50800</xdr:colOff>
      <xdr:row>62</xdr:row>
      <xdr:rowOff>27198</xdr:rowOff>
    </xdr:to>
    <xdr:cxnSp macro="">
      <xdr:nvCxnSpPr>
        <xdr:cNvPr id="248" name="直線コネクタ 247">
          <a:extLst>
            <a:ext uri="{FF2B5EF4-FFF2-40B4-BE49-F238E27FC236}">
              <a16:creationId xmlns:a16="http://schemas.microsoft.com/office/drawing/2014/main" id="{C32C2D5C-8093-4771-90DC-168D02EC5CEE}"/>
            </a:ext>
          </a:extLst>
        </xdr:cNvPr>
        <xdr:cNvCxnSpPr/>
      </xdr:nvCxnSpPr>
      <xdr:spPr>
        <a:xfrm flipV="1">
          <a:off x="6972300" y="10656064"/>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168094</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0437D995-ACDC-47BA-A5AF-6986CC941F90}"/>
            </a:ext>
          </a:extLst>
        </xdr:cNvPr>
        <xdr:cNvSpPr txBox="1"/>
      </xdr:nvSpPr>
      <xdr:spPr>
        <a:xfrm>
          <a:off x="93594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168568</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E3D56214-2CC5-4EC4-A423-8B20C6952B30}"/>
            </a:ext>
          </a:extLst>
        </xdr:cNvPr>
        <xdr:cNvSpPr txBox="1"/>
      </xdr:nvSpPr>
      <xdr:spPr>
        <a:xfrm>
          <a:off x="8483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F2A92AD3-A9AA-4F40-89CE-5E1E95CD0A62}"/>
            </a:ext>
          </a:extLst>
        </xdr:cNvPr>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27150</xdr:rowOff>
    </xdr:from>
    <xdr:ext cx="599010" cy="259045"/>
    <xdr:sp macro="" textlink="">
      <xdr:nvSpPr>
        <xdr:cNvPr id="252" name="n_4aveValue【橋りょう・トンネル】&#10;一人当たり有形固定資産（償却資産）額">
          <a:extLst>
            <a:ext uri="{FF2B5EF4-FFF2-40B4-BE49-F238E27FC236}">
              <a16:creationId xmlns:a16="http://schemas.microsoft.com/office/drawing/2014/main" id="{8E5786B1-4950-48AB-B561-79811AB13120}"/>
            </a:ext>
          </a:extLst>
        </xdr:cNvPr>
        <xdr:cNvSpPr txBox="1"/>
      </xdr:nvSpPr>
      <xdr:spPr>
        <a:xfrm>
          <a:off x="6672795" y="96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85893</xdr:rowOff>
    </xdr:from>
    <xdr:ext cx="534377" cy="259045"/>
    <xdr:sp macro="" textlink="">
      <xdr:nvSpPr>
        <xdr:cNvPr id="253" name="n_1mainValue【橋りょう・トンネル】&#10;一人当たり有形固定資産（償却資産）額">
          <a:extLst>
            <a:ext uri="{FF2B5EF4-FFF2-40B4-BE49-F238E27FC236}">
              <a16:creationId xmlns:a16="http://schemas.microsoft.com/office/drawing/2014/main" id="{659FA4B7-16C8-414C-85EF-0967C1922057}"/>
            </a:ext>
          </a:extLst>
        </xdr:cNvPr>
        <xdr:cNvSpPr txBox="1"/>
      </xdr:nvSpPr>
      <xdr:spPr>
        <a:xfrm>
          <a:off x="9359411" y="1071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68656</xdr:rowOff>
    </xdr:from>
    <xdr:ext cx="534377" cy="259045"/>
    <xdr:sp macro="" textlink="">
      <xdr:nvSpPr>
        <xdr:cNvPr id="254" name="n_2mainValue【橋りょう・トンネル】&#10;一人当たり有形固定資産（償却資産）額">
          <a:extLst>
            <a:ext uri="{FF2B5EF4-FFF2-40B4-BE49-F238E27FC236}">
              <a16:creationId xmlns:a16="http://schemas.microsoft.com/office/drawing/2014/main" id="{7CB86E5D-8C90-4A59-A17C-B6708F523DD2}"/>
            </a:ext>
          </a:extLst>
        </xdr:cNvPr>
        <xdr:cNvSpPr txBox="1"/>
      </xdr:nvSpPr>
      <xdr:spPr>
        <a:xfrm>
          <a:off x="8483111" y="1069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68091</xdr:rowOff>
    </xdr:from>
    <xdr:ext cx="534377" cy="259045"/>
    <xdr:sp macro="" textlink="">
      <xdr:nvSpPr>
        <xdr:cNvPr id="255" name="n_3mainValue【橋りょう・トンネル】&#10;一人当たり有形固定資産（償却資産）額">
          <a:extLst>
            <a:ext uri="{FF2B5EF4-FFF2-40B4-BE49-F238E27FC236}">
              <a16:creationId xmlns:a16="http://schemas.microsoft.com/office/drawing/2014/main" id="{D7F75152-2B98-4FFB-A0EB-3425832F15A7}"/>
            </a:ext>
          </a:extLst>
        </xdr:cNvPr>
        <xdr:cNvSpPr txBox="1"/>
      </xdr:nvSpPr>
      <xdr:spPr>
        <a:xfrm>
          <a:off x="7594111" y="106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69125</xdr:rowOff>
    </xdr:from>
    <xdr:ext cx="534377" cy="259045"/>
    <xdr:sp macro="" textlink="">
      <xdr:nvSpPr>
        <xdr:cNvPr id="256" name="n_4mainValue【橋りょう・トンネル】&#10;一人当たり有形固定資産（償却資産）額">
          <a:extLst>
            <a:ext uri="{FF2B5EF4-FFF2-40B4-BE49-F238E27FC236}">
              <a16:creationId xmlns:a16="http://schemas.microsoft.com/office/drawing/2014/main" id="{D5B53A2E-AD06-4A9C-A1AA-72EF24D10A33}"/>
            </a:ext>
          </a:extLst>
        </xdr:cNvPr>
        <xdr:cNvSpPr txBox="1"/>
      </xdr:nvSpPr>
      <xdr:spPr>
        <a:xfrm>
          <a:off x="6705111" y="106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40B36CE3-A2B2-417A-96EE-F033C736B22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81061844-A461-4139-80D3-DBA1E61AE1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D0817FBE-52C7-431E-8DAF-8818FCDAD30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49686AA3-66D0-4BEF-9741-9BA6D1DD75B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C0A565CB-B9B8-419C-B802-55D540FE5CD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4063D16B-C79C-499E-A8D1-58A1973BA3B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5B6FDBBF-C4AE-43D1-991D-8EEADC1CC0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5A02DAAC-24F9-4521-B9F2-22CDE59CBE9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DBD6B8A0-0D69-4A39-89EE-68F16319E35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48601E3F-539F-41B3-A723-425D805E6DC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32E28156-741B-4C3D-9687-B60BD96597D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760D36A2-874C-44E8-B6CB-AE66F1EFFC5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465EF8FA-3839-42CC-9ECC-C9303EC25CF5}"/>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404AA015-716D-4B87-AE95-AADB7957D49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12404EE8-AE19-4CA4-BFA4-069FD23AF6E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D904667B-FC0E-4488-A807-60112819D62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67DB8388-5F7A-43A7-BF08-63CF1F2AA845}"/>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320737DD-1DFE-4EB7-A531-EC77B36EF3F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A60587C3-8B93-4D2D-9390-E0F41CA0FACE}"/>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31AE97DA-3F0A-45C3-90EA-6D8B2FC671C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BD3064BB-DFAB-4209-81BD-F26241AE0157}"/>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B5AFD09E-0F36-4EEE-A2C7-571FEA641C1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79" name="直線コネクタ 278">
          <a:extLst>
            <a:ext uri="{FF2B5EF4-FFF2-40B4-BE49-F238E27FC236}">
              <a16:creationId xmlns:a16="http://schemas.microsoft.com/office/drawing/2014/main" id="{ADEC8CE0-DDFC-4AED-9BEA-5FEAD924AF1E}"/>
            </a:ext>
          </a:extLst>
        </xdr:cNvPr>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12314AE8-102E-4E12-846D-43650FD5D006}"/>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a:extLst>
            <a:ext uri="{FF2B5EF4-FFF2-40B4-BE49-F238E27FC236}">
              <a16:creationId xmlns:a16="http://schemas.microsoft.com/office/drawing/2014/main" id="{860A895E-0E72-466B-B5CE-B50CB17C6E9E}"/>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88C10E38-8BC0-44AD-9D34-0905B85D3D87}"/>
            </a:ext>
          </a:extLst>
        </xdr:cNvPr>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83" name="直線コネクタ 282">
          <a:extLst>
            <a:ext uri="{FF2B5EF4-FFF2-40B4-BE49-F238E27FC236}">
              <a16:creationId xmlns:a16="http://schemas.microsoft.com/office/drawing/2014/main" id="{C3887AB0-548D-40C4-8A67-35912AFED2E0}"/>
            </a:ext>
          </a:extLst>
        </xdr:cNvPr>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1D0B2AF8-CE34-4533-A9ED-1F696A6192F8}"/>
            </a:ext>
          </a:extLst>
        </xdr:cNvPr>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85" name="フローチャート: 判断 284">
          <a:extLst>
            <a:ext uri="{FF2B5EF4-FFF2-40B4-BE49-F238E27FC236}">
              <a16:creationId xmlns:a16="http://schemas.microsoft.com/office/drawing/2014/main" id="{EBD52CC3-8498-463E-BE85-4CE5088BA412}"/>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86" name="フローチャート: 判断 285">
          <a:extLst>
            <a:ext uri="{FF2B5EF4-FFF2-40B4-BE49-F238E27FC236}">
              <a16:creationId xmlns:a16="http://schemas.microsoft.com/office/drawing/2014/main" id="{954B56A3-0A36-4277-971C-1F67A3C25AFB}"/>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7" name="フローチャート: 判断 286">
          <a:extLst>
            <a:ext uri="{FF2B5EF4-FFF2-40B4-BE49-F238E27FC236}">
              <a16:creationId xmlns:a16="http://schemas.microsoft.com/office/drawing/2014/main" id="{1232288F-3492-4D4C-BCD1-D26E051D0F70}"/>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88" name="フローチャート: 判断 287">
          <a:extLst>
            <a:ext uri="{FF2B5EF4-FFF2-40B4-BE49-F238E27FC236}">
              <a16:creationId xmlns:a16="http://schemas.microsoft.com/office/drawing/2014/main" id="{9B7CE549-2F8A-475E-B2D0-04EEB0040932}"/>
            </a:ext>
          </a:extLst>
        </xdr:cNvPr>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140463</xdr:rowOff>
    </xdr:from>
    <xdr:to>
      <xdr:col>6</xdr:col>
      <xdr:colOff>38100</xdr:colOff>
      <xdr:row>82</xdr:row>
      <xdr:rowOff>70613</xdr:rowOff>
    </xdr:to>
    <xdr:sp macro="" textlink="">
      <xdr:nvSpPr>
        <xdr:cNvPr id="289" name="フローチャート: 判断 288">
          <a:extLst>
            <a:ext uri="{FF2B5EF4-FFF2-40B4-BE49-F238E27FC236}">
              <a16:creationId xmlns:a16="http://schemas.microsoft.com/office/drawing/2014/main" id="{6BBF7C6F-BAED-4DA8-BF4B-7A9E92BF0B63}"/>
            </a:ext>
          </a:extLst>
        </xdr:cNvPr>
        <xdr:cNvSpPr/>
      </xdr:nvSpPr>
      <xdr:spPr>
        <a:xfrm>
          <a:off x="1079500" y="1402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B3FA9C5-C88C-451C-AD96-01CFD7C1DC0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140E8BF1-20A4-419A-807B-CE825B570F2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994CC638-CB3C-40B7-BC45-332E888EDE8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9D84C2DE-DB2D-471B-8C91-7F52EB1FB5E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6292156F-761B-4DC1-BFE4-3706C0A123F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167894</xdr:rowOff>
    </xdr:from>
    <xdr:to>
      <xdr:col>24</xdr:col>
      <xdr:colOff>114300</xdr:colOff>
      <xdr:row>80</xdr:row>
      <xdr:rowOff>98044</xdr:rowOff>
    </xdr:to>
    <xdr:sp macro="" textlink="">
      <xdr:nvSpPr>
        <xdr:cNvPr id="295" name="楕円 294">
          <a:extLst>
            <a:ext uri="{FF2B5EF4-FFF2-40B4-BE49-F238E27FC236}">
              <a16:creationId xmlns:a16="http://schemas.microsoft.com/office/drawing/2014/main" id="{7AF988BC-6751-4FB3-B6B6-65ACAC326B48}"/>
            </a:ext>
          </a:extLst>
        </xdr:cNvPr>
        <xdr:cNvSpPr/>
      </xdr:nvSpPr>
      <xdr:spPr>
        <a:xfrm>
          <a:off x="45847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19321</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464CB632-CFF4-4D07-9D6D-0184BEDAAE55}"/>
            </a:ext>
          </a:extLst>
        </xdr:cNvPr>
        <xdr:cNvSpPr txBox="1"/>
      </xdr:nvSpPr>
      <xdr:spPr>
        <a:xfrm>
          <a:off x="4673600" y="135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161037</xdr:rowOff>
    </xdr:from>
    <xdr:to>
      <xdr:col>20</xdr:col>
      <xdr:colOff>38100</xdr:colOff>
      <xdr:row>80</xdr:row>
      <xdr:rowOff>91187</xdr:rowOff>
    </xdr:to>
    <xdr:sp macro="" textlink="">
      <xdr:nvSpPr>
        <xdr:cNvPr id="297" name="楕円 296">
          <a:extLst>
            <a:ext uri="{FF2B5EF4-FFF2-40B4-BE49-F238E27FC236}">
              <a16:creationId xmlns:a16="http://schemas.microsoft.com/office/drawing/2014/main" id="{3E147225-91DC-41AE-B05C-767B1FC61B2E}"/>
            </a:ext>
          </a:extLst>
        </xdr:cNvPr>
        <xdr:cNvSpPr/>
      </xdr:nvSpPr>
      <xdr:spPr>
        <a:xfrm>
          <a:off x="3746500" y="137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40387</xdr:rowOff>
    </xdr:from>
    <xdr:to>
      <xdr:col>24</xdr:col>
      <xdr:colOff>63500</xdr:colOff>
      <xdr:row>80</xdr:row>
      <xdr:rowOff>47244</xdr:rowOff>
    </xdr:to>
    <xdr:cxnSp macro="">
      <xdr:nvCxnSpPr>
        <xdr:cNvPr id="298" name="直線コネクタ 297">
          <a:extLst>
            <a:ext uri="{FF2B5EF4-FFF2-40B4-BE49-F238E27FC236}">
              <a16:creationId xmlns:a16="http://schemas.microsoft.com/office/drawing/2014/main" id="{654984E3-EF9D-401E-BB86-5BB845AF62A7}"/>
            </a:ext>
          </a:extLst>
        </xdr:cNvPr>
        <xdr:cNvCxnSpPr/>
      </xdr:nvCxnSpPr>
      <xdr:spPr>
        <a:xfrm>
          <a:off x="3797300" y="1375638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133604</xdr:rowOff>
    </xdr:from>
    <xdr:to>
      <xdr:col>15</xdr:col>
      <xdr:colOff>101600</xdr:colOff>
      <xdr:row>80</xdr:row>
      <xdr:rowOff>63754</xdr:rowOff>
    </xdr:to>
    <xdr:sp macro="" textlink="">
      <xdr:nvSpPr>
        <xdr:cNvPr id="299" name="楕円 298">
          <a:extLst>
            <a:ext uri="{FF2B5EF4-FFF2-40B4-BE49-F238E27FC236}">
              <a16:creationId xmlns:a16="http://schemas.microsoft.com/office/drawing/2014/main" id="{6CC5DA52-8B3E-4CCC-92EE-884848473EEF}"/>
            </a:ext>
          </a:extLst>
        </xdr:cNvPr>
        <xdr:cNvSpPr/>
      </xdr:nvSpPr>
      <xdr:spPr>
        <a:xfrm>
          <a:off x="28575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12954</xdr:rowOff>
    </xdr:from>
    <xdr:to>
      <xdr:col>19</xdr:col>
      <xdr:colOff>177800</xdr:colOff>
      <xdr:row>80</xdr:row>
      <xdr:rowOff>40387</xdr:rowOff>
    </xdr:to>
    <xdr:cxnSp macro="">
      <xdr:nvCxnSpPr>
        <xdr:cNvPr id="300" name="直線コネクタ 299">
          <a:extLst>
            <a:ext uri="{FF2B5EF4-FFF2-40B4-BE49-F238E27FC236}">
              <a16:creationId xmlns:a16="http://schemas.microsoft.com/office/drawing/2014/main" id="{4110873F-0437-4185-A038-45D013D64782}"/>
            </a:ext>
          </a:extLst>
        </xdr:cNvPr>
        <xdr:cNvCxnSpPr/>
      </xdr:nvCxnSpPr>
      <xdr:spPr>
        <a:xfrm>
          <a:off x="2908300" y="1372895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21589</xdr:rowOff>
    </xdr:from>
    <xdr:to>
      <xdr:col>10</xdr:col>
      <xdr:colOff>165100</xdr:colOff>
      <xdr:row>80</xdr:row>
      <xdr:rowOff>123189</xdr:rowOff>
    </xdr:to>
    <xdr:sp macro="" textlink="">
      <xdr:nvSpPr>
        <xdr:cNvPr id="301" name="楕円 300">
          <a:extLst>
            <a:ext uri="{FF2B5EF4-FFF2-40B4-BE49-F238E27FC236}">
              <a16:creationId xmlns:a16="http://schemas.microsoft.com/office/drawing/2014/main" id="{B0F6F33F-B1EF-4AA8-9326-C6E346A3911A}"/>
            </a:ext>
          </a:extLst>
        </xdr:cNvPr>
        <xdr:cNvSpPr/>
      </xdr:nvSpPr>
      <xdr:spPr>
        <a:xfrm>
          <a:off x="1968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12954</xdr:rowOff>
    </xdr:from>
    <xdr:to>
      <xdr:col>15</xdr:col>
      <xdr:colOff>50800</xdr:colOff>
      <xdr:row>80</xdr:row>
      <xdr:rowOff>72389</xdr:rowOff>
    </xdr:to>
    <xdr:cxnSp macro="">
      <xdr:nvCxnSpPr>
        <xdr:cNvPr id="302" name="直線コネクタ 301">
          <a:extLst>
            <a:ext uri="{FF2B5EF4-FFF2-40B4-BE49-F238E27FC236}">
              <a16:creationId xmlns:a16="http://schemas.microsoft.com/office/drawing/2014/main" id="{C3B0AB79-BFF6-4617-9007-A89A82CDC0EF}"/>
            </a:ext>
          </a:extLst>
        </xdr:cNvPr>
        <xdr:cNvCxnSpPr/>
      </xdr:nvCxnSpPr>
      <xdr:spPr>
        <a:xfrm flipV="1">
          <a:off x="2019300" y="1372895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12446</xdr:rowOff>
    </xdr:from>
    <xdr:to>
      <xdr:col>6</xdr:col>
      <xdr:colOff>38100</xdr:colOff>
      <xdr:row>80</xdr:row>
      <xdr:rowOff>114046</xdr:rowOff>
    </xdr:to>
    <xdr:sp macro="" textlink="">
      <xdr:nvSpPr>
        <xdr:cNvPr id="303" name="楕円 302">
          <a:extLst>
            <a:ext uri="{FF2B5EF4-FFF2-40B4-BE49-F238E27FC236}">
              <a16:creationId xmlns:a16="http://schemas.microsoft.com/office/drawing/2014/main" id="{78993072-7CA5-4A59-9D41-62731F32E391}"/>
            </a:ext>
          </a:extLst>
        </xdr:cNvPr>
        <xdr:cNvSpPr/>
      </xdr:nvSpPr>
      <xdr:spPr>
        <a:xfrm>
          <a:off x="10795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63246</xdr:rowOff>
    </xdr:from>
    <xdr:to>
      <xdr:col>10</xdr:col>
      <xdr:colOff>114300</xdr:colOff>
      <xdr:row>80</xdr:row>
      <xdr:rowOff>72389</xdr:rowOff>
    </xdr:to>
    <xdr:cxnSp macro="">
      <xdr:nvCxnSpPr>
        <xdr:cNvPr id="304" name="直線コネクタ 303">
          <a:extLst>
            <a:ext uri="{FF2B5EF4-FFF2-40B4-BE49-F238E27FC236}">
              <a16:creationId xmlns:a16="http://schemas.microsoft.com/office/drawing/2014/main" id="{C4680E93-0CBE-48FF-AD75-2D33883DF465}"/>
            </a:ext>
          </a:extLst>
        </xdr:cNvPr>
        <xdr:cNvCxnSpPr/>
      </xdr:nvCxnSpPr>
      <xdr:spPr>
        <a:xfrm>
          <a:off x="1130300" y="137792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305" name="n_1aveValue【公営住宅】&#10;有形固定資産減価償却率">
          <a:extLst>
            <a:ext uri="{FF2B5EF4-FFF2-40B4-BE49-F238E27FC236}">
              <a16:creationId xmlns:a16="http://schemas.microsoft.com/office/drawing/2014/main" id="{D9D493AA-7160-42F4-83F4-153F954033C1}"/>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306" name="n_2aveValue【公営住宅】&#10;有形固定資産減価償却率">
          <a:extLst>
            <a:ext uri="{FF2B5EF4-FFF2-40B4-BE49-F238E27FC236}">
              <a16:creationId xmlns:a16="http://schemas.microsoft.com/office/drawing/2014/main" id="{57DE9E85-7BC5-4E49-AB16-807C2B5E79CD}"/>
            </a:ext>
          </a:extLst>
        </xdr:cNvPr>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25164</xdr:rowOff>
    </xdr:from>
    <xdr:ext cx="405111" cy="259045"/>
    <xdr:sp macro="" textlink="">
      <xdr:nvSpPr>
        <xdr:cNvPr id="307" name="n_3aveValue【公営住宅】&#10;有形固定資産減価償却率">
          <a:extLst>
            <a:ext uri="{FF2B5EF4-FFF2-40B4-BE49-F238E27FC236}">
              <a16:creationId xmlns:a16="http://schemas.microsoft.com/office/drawing/2014/main" id="{04877EDF-BB1A-4736-897B-40B966B1DFA6}"/>
            </a:ext>
          </a:extLst>
        </xdr:cNvPr>
        <xdr:cNvSpPr txBox="1"/>
      </xdr:nvSpPr>
      <xdr:spPr>
        <a:xfrm>
          <a:off x="1816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61740</xdr:rowOff>
    </xdr:from>
    <xdr:ext cx="405111" cy="259045"/>
    <xdr:sp macro="" textlink="">
      <xdr:nvSpPr>
        <xdr:cNvPr id="308" name="n_4aveValue【公営住宅】&#10;有形固定資産減価償却率">
          <a:extLst>
            <a:ext uri="{FF2B5EF4-FFF2-40B4-BE49-F238E27FC236}">
              <a16:creationId xmlns:a16="http://schemas.microsoft.com/office/drawing/2014/main" id="{A5C41020-4221-45A6-A2B0-1A1BE77A013C}"/>
            </a:ext>
          </a:extLst>
        </xdr:cNvPr>
        <xdr:cNvSpPr txBox="1"/>
      </xdr:nvSpPr>
      <xdr:spPr>
        <a:xfrm>
          <a:off x="927744" y="141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107714</xdr:rowOff>
    </xdr:from>
    <xdr:ext cx="405111" cy="259045"/>
    <xdr:sp macro="" textlink="">
      <xdr:nvSpPr>
        <xdr:cNvPr id="309" name="n_1mainValue【公営住宅】&#10;有形固定資産減価償却率">
          <a:extLst>
            <a:ext uri="{FF2B5EF4-FFF2-40B4-BE49-F238E27FC236}">
              <a16:creationId xmlns:a16="http://schemas.microsoft.com/office/drawing/2014/main" id="{D5CE8D0C-7E7B-4039-89DC-2A1879625C9E}"/>
            </a:ext>
          </a:extLst>
        </xdr:cNvPr>
        <xdr:cNvSpPr txBox="1"/>
      </xdr:nvSpPr>
      <xdr:spPr>
        <a:xfrm>
          <a:off x="35820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0" name="n_2mainValue【公営住宅】&#10;有形固定資産減価償却率">
          <a:extLst>
            <a:ext uri="{FF2B5EF4-FFF2-40B4-BE49-F238E27FC236}">
              <a16:creationId xmlns:a16="http://schemas.microsoft.com/office/drawing/2014/main" id="{A2B202DB-7412-46F3-8481-C69E844120A1}"/>
            </a:ext>
          </a:extLst>
        </xdr:cNvPr>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139716</xdr:rowOff>
    </xdr:from>
    <xdr:ext cx="405111" cy="259045"/>
    <xdr:sp macro="" textlink="">
      <xdr:nvSpPr>
        <xdr:cNvPr id="311" name="n_3mainValue【公営住宅】&#10;有形固定資産減価償却率">
          <a:extLst>
            <a:ext uri="{FF2B5EF4-FFF2-40B4-BE49-F238E27FC236}">
              <a16:creationId xmlns:a16="http://schemas.microsoft.com/office/drawing/2014/main" id="{3477DD54-E83F-4409-9D6B-BEBB3152454A}"/>
            </a:ext>
          </a:extLst>
        </xdr:cNvPr>
        <xdr:cNvSpPr txBox="1"/>
      </xdr:nvSpPr>
      <xdr:spPr>
        <a:xfrm>
          <a:off x="1816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130573</xdr:rowOff>
    </xdr:from>
    <xdr:ext cx="405111" cy="259045"/>
    <xdr:sp macro="" textlink="">
      <xdr:nvSpPr>
        <xdr:cNvPr id="312" name="n_4mainValue【公営住宅】&#10;有形固定資産減価償却率">
          <a:extLst>
            <a:ext uri="{FF2B5EF4-FFF2-40B4-BE49-F238E27FC236}">
              <a16:creationId xmlns:a16="http://schemas.microsoft.com/office/drawing/2014/main" id="{71FDF455-5AF3-461A-AD6C-D85F423EA4C8}"/>
            </a:ext>
          </a:extLst>
        </xdr:cNvPr>
        <xdr:cNvSpPr txBox="1"/>
      </xdr:nvSpPr>
      <xdr:spPr>
        <a:xfrm>
          <a:off x="9277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2888D043-6740-4DC6-AB75-C110514A9B4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07A5E12A-1D97-4341-9FFB-3BF21749845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F7947DDA-B35C-4924-8068-B4A3557075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DAE521D9-0EBE-46F9-A7FD-36698C67E51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75AFFAA7-9898-4BD2-AE14-B02BA931B85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FA0B2CF2-B029-499D-8955-E42B9EC92DB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54C4A894-6366-4D41-B743-C29B0BB8BCA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D63C9AD4-324F-4D68-8BDC-02B6D787AA6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B7071CBF-7212-41A6-8F22-F2EAD4BFCBC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C55F1CF3-01B9-4029-8426-60EA2D73105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a:extLst>
            <a:ext uri="{FF2B5EF4-FFF2-40B4-BE49-F238E27FC236}">
              <a16:creationId xmlns:a16="http://schemas.microsoft.com/office/drawing/2014/main" id="{25AB357F-2D6B-4B2F-AD67-DA5FBB23C1D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a:extLst>
            <a:ext uri="{FF2B5EF4-FFF2-40B4-BE49-F238E27FC236}">
              <a16:creationId xmlns:a16="http://schemas.microsoft.com/office/drawing/2014/main" id="{DA7A9A39-60A0-47F9-A6CB-CB553DD28F6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a:extLst>
            <a:ext uri="{FF2B5EF4-FFF2-40B4-BE49-F238E27FC236}">
              <a16:creationId xmlns:a16="http://schemas.microsoft.com/office/drawing/2014/main" id="{169898E0-465B-474E-9A11-7361ABD8E7B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a:extLst>
            <a:ext uri="{FF2B5EF4-FFF2-40B4-BE49-F238E27FC236}">
              <a16:creationId xmlns:a16="http://schemas.microsoft.com/office/drawing/2014/main" id="{BD1FC421-42AB-48FF-9C01-1F21CABE0AE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a:extLst>
            <a:ext uri="{FF2B5EF4-FFF2-40B4-BE49-F238E27FC236}">
              <a16:creationId xmlns:a16="http://schemas.microsoft.com/office/drawing/2014/main" id="{BFBA6E3B-AC6F-489B-A96D-43E49E8FF4C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a:extLst>
            <a:ext uri="{FF2B5EF4-FFF2-40B4-BE49-F238E27FC236}">
              <a16:creationId xmlns:a16="http://schemas.microsoft.com/office/drawing/2014/main" id="{1F18066E-CB08-42F5-B3B6-C8CF5957747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a:extLst>
            <a:ext uri="{FF2B5EF4-FFF2-40B4-BE49-F238E27FC236}">
              <a16:creationId xmlns:a16="http://schemas.microsoft.com/office/drawing/2014/main" id="{689FEECB-ECE3-4714-83BA-BB4D50EA118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a:extLst>
            <a:ext uri="{FF2B5EF4-FFF2-40B4-BE49-F238E27FC236}">
              <a16:creationId xmlns:a16="http://schemas.microsoft.com/office/drawing/2014/main" id="{960525E1-72A4-4DFF-B3F1-12257DC42E1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BFA27B65-C75C-4260-96E3-555D168406C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467299EF-E70B-4E53-ADE5-453184C0D00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a:extLst>
            <a:ext uri="{FF2B5EF4-FFF2-40B4-BE49-F238E27FC236}">
              <a16:creationId xmlns:a16="http://schemas.microsoft.com/office/drawing/2014/main" id="{B6F4E2B8-761C-4C72-A0DE-867E86CD837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34" name="直線コネクタ 333">
          <a:extLst>
            <a:ext uri="{FF2B5EF4-FFF2-40B4-BE49-F238E27FC236}">
              <a16:creationId xmlns:a16="http://schemas.microsoft.com/office/drawing/2014/main" id="{9A706FC2-2736-46E5-9547-0E124B113A0D}"/>
            </a:ext>
          </a:extLst>
        </xdr:cNvPr>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5" name="【公営住宅】&#10;一人当たり面積最小値テキスト">
          <a:extLst>
            <a:ext uri="{FF2B5EF4-FFF2-40B4-BE49-F238E27FC236}">
              <a16:creationId xmlns:a16="http://schemas.microsoft.com/office/drawing/2014/main" id="{67B29242-24DA-4E13-B109-863368D21956}"/>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36" name="直線コネクタ 335">
          <a:extLst>
            <a:ext uri="{FF2B5EF4-FFF2-40B4-BE49-F238E27FC236}">
              <a16:creationId xmlns:a16="http://schemas.microsoft.com/office/drawing/2014/main" id="{38E321B4-3C15-4EFF-9FBC-4BB0719E711E}"/>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37" name="【公営住宅】&#10;一人当たり面積最大値テキスト">
          <a:extLst>
            <a:ext uri="{FF2B5EF4-FFF2-40B4-BE49-F238E27FC236}">
              <a16:creationId xmlns:a16="http://schemas.microsoft.com/office/drawing/2014/main" id="{9512C39E-6366-4B07-862C-31CBCFD05AA3}"/>
            </a:ext>
          </a:extLst>
        </xdr:cNvPr>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38" name="直線コネクタ 337">
          <a:extLst>
            <a:ext uri="{FF2B5EF4-FFF2-40B4-BE49-F238E27FC236}">
              <a16:creationId xmlns:a16="http://schemas.microsoft.com/office/drawing/2014/main" id="{80B5DA48-F499-4253-B90D-B5673A247597}"/>
            </a:ext>
          </a:extLst>
        </xdr:cNvPr>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39" name="【公営住宅】&#10;一人当たり面積平均値テキスト">
          <a:extLst>
            <a:ext uri="{FF2B5EF4-FFF2-40B4-BE49-F238E27FC236}">
              <a16:creationId xmlns:a16="http://schemas.microsoft.com/office/drawing/2014/main" id="{0C5E22E6-5DBA-453C-A0B7-A11EE4D993B4}"/>
            </a:ext>
          </a:extLst>
        </xdr:cNvPr>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40" name="フローチャート: 判断 339">
          <a:extLst>
            <a:ext uri="{FF2B5EF4-FFF2-40B4-BE49-F238E27FC236}">
              <a16:creationId xmlns:a16="http://schemas.microsoft.com/office/drawing/2014/main" id="{65BCCDA2-DE8F-438C-B51B-6707241B91D3}"/>
            </a:ext>
          </a:extLst>
        </xdr:cNvPr>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41" name="フローチャート: 判断 340">
          <a:extLst>
            <a:ext uri="{FF2B5EF4-FFF2-40B4-BE49-F238E27FC236}">
              <a16:creationId xmlns:a16="http://schemas.microsoft.com/office/drawing/2014/main" id="{AE7D1EF7-4379-45E3-940F-749E6C8CD1D4}"/>
            </a:ext>
          </a:extLst>
        </xdr:cNvPr>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42" name="フローチャート: 判断 341">
          <a:extLst>
            <a:ext uri="{FF2B5EF4-FFF2-40B4-BE49-F238E27FC236}">
              <a16:creationId xmlns:a16="http://schemas.microsoft.com/office/drawing/2014/main" id="{B3131075-B025-4146-B3BD-A7A804B6D32C}"/>
            </a:ext>
          </a:extLst>
        </xdr:cNvPr>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43" name="フローチャート: 判断 342">
          <a:extLst>
            <a:ext uri="{FF2B5EF4-FFF2-40B4-BE49-F238E27FC236}">
              <a16:creationId xmlns:a16="http://schemas.microsoft.com/office/drawing/2014/main" id="{A79209B6-3DBC-4352-8C53-5EC9C34978E2}"/>
            </a:ext>
          </a:extLst>
        </xdr:cNvPr>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131318</xdr:rowOff>
    </xdr:from>
    <xdr:to>
      <xdr:col>36</xdr:col>
      <xdr:colOff>165100</xdr:colOff>
      <xdr:row>85</xdr:row>
      <xdr:rowOff>61468</xdr:rowOff>
    </xdr:to>
    <xdr:sp macro="" textlink="">
      <xdr:nvSpPr>
        <xdr:cNvPr id="344" name="フローチャート: 判断 343">
          <a:extLst>
            <a:ext uri="{FF2B5EF4-FFF2-40B4-BE49-F238E27FC236}">
              <a16:creationId xmlns:a16="http://schemas.microsoft.com/office/drawing/2014/main" id="{52055DC6-E548-4BA9-B124-8E1F61AC1EFA}"/>
            </a:ext>
          </a:extLst>
        </xdr:cNvPr>
        <xdr:cNvSpPr/>
      </xdr:nvSpPr>
      <xdr:spPr>
        <a:xfrm>
          <a:off x="6921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C110B879-DF5D-4AF4-85AA-660739CD7FC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1B3EE1F0-DCFA-405C-95DB-2ACB4E6B5CD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40EB1080-DA67-4B90-B454-827F3E0DE22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2584F74-6B7E-471E-97D6-E319A6CF940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149EA9D9-CE56-40F8-B74B-BD071B71C67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63652</xdr:rowOff>
    </xdr:from>
    <xdr:to>
      <xdr:col>55</xdr:col>
      <xdr:colOff>50800</xdr:colOff>
      <xdr:row>85</xdr:row>
      <xdr:rowOff>165252</xdr:rowOff>
    </xdr:to>
    <xdr:sp macro="" textlink="">
      <xdr:nvSpPr>
        <xdr:cNvPr id="350" name="楕円 349">
          <a:extLst>
            <a:ext uri="{FF2B5EF4-FFF2-40B4-BE49-F238E27FC236}">
              <a16:creationId xmlns:a16="http://schemas.microsoft.com/office/drawing/2014/main" id="{DFE53F37-8160-4971-B9B5-9D88067E01EC}"/>
            </a:ext>
          </a:extLst>
        </xdr:cNvPr>
        <xdr:cNvSpPr/>
      </xdr:nvSpPr>
      <xdr:spPr>
        <a:xfrm>
          <a:off x="10426700" y="14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150029</xdr:rowOff>
    </xdr:from>
    <xdr:ext cx="469744" cy="259045"/>
    <xdr:sp macro="" textlink="">
      <xdr:nvSpPr>
        <xdr:cNvPr id="351" name="【公営住宅】&#10;一人当たり面積該当値テキスト">
          <a:extLst>
            <a:ext uri="{FF2B5EF4-FFF2-40B4-BE49-F238E27FC236}">
              <a16:creationId xmlns:a16="http://schemas.microsoft.com/office/drawing/2014/main" id="{1A2208C2-7601-41C2-9B9F-4281D126F23E}"/>
            </a:ext>
          </a:extLst>
        </xdr:cNvPr>
        <xdr:cNvSpPr txBox="1"/>
      </xdr:nvSpPr>
      <xdr:spPr>
        <a:xfrm>
          <a:off x="10515600" y="1455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63195</xdr:rowOff>
    </xdr:from>
    <xdr:to>
      <xdr:col>50</xdr:col>
      <xdr:colOff>165100</xdr:colOff>
      <xdr:row>85</xdr:row>
      <xdr:rowOff>164795</xdr:rowOff>
    </xdr:to>
    <xdr:sp macro="" textlink="">
      <xdr:nvSpPr>
        <xdr:cNvPr id="352" name="楕円 351">
          <a:extLst>
            <a:ext uri="{FF2B5EF4-FFF2-40B4-BE49-F238E27FC236}">
              <a16:creationId xmlns:a16="http://schemas.microsoft.com/office/drawing/2014/main" id="{3779E850-EBC0-41D8-AF81-981053C04A74}"/>
            </a:ext>
          </a:extLst>
        </xdr:cNvPr>
        <xdr:cNvSpPr/>
      </xdr:nvSpPr>
      <xdr:spPr>
        <a:xfrm>
          <a:off x="95885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113995</xdr:rowOff>
    </xdr:from>
    <xdr:to>
      <xdr:col>55</xdr:col>
      <xdr:colOff>0</xdr:colOff>
      <xdr:row>85</xdr:row>
      <xdr:rowOff>114452</xdr:rowOff>
    </xdr:to>
    <xdr:cxnSp macro="">
      <xdr:nvCxnSpPr>
        <xdr:cNvPr id="353" name="直線コネクタ 352">
          <a:extLst>
            <a:ext uri="{FF2B5EF4-FFF2-40B4-BE49-F238E27FC236}">
              <a16:creationId xmlns:a16="http://schemas.microsoft.com/office/drawing/2014/main" id="{AA11F175-9967-43D4-97C0-93E40F20ACF8}"/>
            </a:ext>
          </a:extLst>
        </xdr:cNvPr>
        <xdr:cNvCxnSpPr/>
      </xdr:nvCxnSpPr>
      <xdr:spPr>
        <a:xfrm>
          <a:off x="9639300" y="1468724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54" name="楕円 353">
          <a:extLst>
            <a:ext uri="{FF2B5EF4-FFF2-40B4-BE49-F238E27FC236}">
              <a16:creationId xmlns:a16="http://schemas.microsoft.com/office/drawing/2014/main" id="{1EF2DC52-8906-4096-8C9A-F14B6C119B74}"/>
            </a:ext>
          </a:extLst>
        </xdr:cNvPr>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113995</xdr:rowOff>
    </xdr:to>
    <xdr:cxnSp macro="">
      <xdr:nvCxnSpPr>
        <xdr:cNvPr id="355" name="直線コネクタ 354">
          <a:extLst>
            <a:ext uri="{FF2B5EF4-FFF2-40B4-BE49-F238E27FC236}">
              <a16:creationId xmlns:a16="http://schemas.microsoft.com/office/drawing/2014/main" id="{36EF1AE4-C413-4C0A-A8E2-FD60EC3ABBD7}"/>
            </a:ext>
          </a:extLst>
        </xdr:cNvPr>
        <xdr:cNvCxnSpPr/>
      </xdr:nvCxnSpPr>
      <xdr:spPr>
        <a:xfrm>
          <a:off x="8750300" y="1468678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62281</xdr:rowOff>
    </xdr:from>
    <xdr:to>
      <xdr:col>41</xdr:col>
      <xdr:colOff>101600</xdr:colOff>
      <xdr:row>85</xdr:row>
      <xdr:rowOff>163881</xdr:rowOff>
    </xdr:to>
    <xdr:sp macro="" textlink="">
      <xdr:nvSpPr>
        <xdr:cNvPr id="356" name="楕円 355">
          <a:extLst>
            <a:ext uri="{FF2B5EF4-FFF2-40B4-BE49-F238E27FC236}">
              <a16:creationId xmlns:a16="http://schemas.microsoft.com/office/drawing/2014/main" id="{AA1C9675-BEA6-4459-B739-81A3200F6E23}"/>
            </a:ext>
          </a:extLst>
        </xdr:cNvPr>
        <xdr:cNvSpPr/>
      </xdr:nvSpPr>
      <xdr:spPr>
        <a:xfrm>
          <a:off x="7810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113081</xdr:rowOff>
    </xdr:from>
    <xdr:to>
      <xdr:col>45</xdr:col>
      <xdr:colOff>177800</xdr:colOff>
      <xdr:row>85</xdr:row>
      <xdr:rowOff>113537</xdr:rowOff>
    </xdr:to>
    <xdr:cxnSp macro="">
      <xdr:nvCxnSpPr>
        <xdr:cNvPr id="357" name="直線コネクタ 356">
          <a:extLst>
            <a:ext uri="{FF2B5EF4-FFF2-40B4-BE49-F238E27FC236}">
              <a16:creationId xmlns:a16="http://schemas.microsoft.com/office/drawing/2014/main" id="{B3E2467D-DD3F-43D9-A6F4-A35FDD718BDD}"/>
            </a:ext>
          </a:extLst>
        </xdr:cNvPr>
        <xdr:cNvCxnSpPr/>
      </xdr:nvCxnSpPr>
      <xdr:spPr>
        <a:xfrm>
          <a:off x="7861300" y="1468633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61824</xdr:rowOff>
    </xdr:from>
    <xdr:to>
      <xdr:col>36</xdr:col>
      <xdr:colOff>165100</xdr:colOff>
      <xdr:row>85</xdr:row>
      <xdr:rowOff>163424</xdr:rowOff>
    </xdr:to>
    <xdr:sp macro="" textlink="">
      <xdr:nvSpPr>
        <xdr:cNvPr id="358" name="楕円 357">
          <a:extLst>
            <a:ext uri="{FF2B5EF4-FFF2-40B4-BE49-F238E27FC236}">
              <a16:creationId xmlns:a16="http://schemas.microsoft.com/office/drawing/2014/main" id="{E12FD86D-7E3B-4093-9A5D-CEA4EC6B60AB}"/>
            </a:ext>
          </a:extLst>
        </xdr:cNvPr>
        <xdr:cNvSpPr/>
      </xdr:nvSpPr>
      <xdr:spPr>
        <a:xfrm>
          <a:off x="6921500" y="146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112624</xdr:rowOff>
    </xdr:from>
    <xdr:to>
      <xdr:col>41</xdr:col>
      <xdr:colOff>50800</xdr:colOff>
      <xdr:row>85</xdr:row>
      <xdr:rowOff>113081</xdr:rowOff>
    </xdr:to>
    <xdr:cxnSp macro="">
      <xdr:nvCxnSpPr>
        <xdr:cNvPr id="359" name="直線コネクタ 358">
          <a:extLst>
            <a:ext uri="{FF2B5EF4-FFF2-40B4-BE49-F238E27FC236}">
              <a16:creationId xmlns:a16="http://schemas.microsoft.com/office/drawing/2014/main" id="{5E469298-90F0-44C8-91B2-1ADA70C3D59E}"/>
            </a:ext>
          </a:extLst>
        </xdr:cNvPr>
        <xdr:cNvCxnSpPr/>
      </xdr:nvCxnSpPr>
      <xdr:spPr>
        <a:xfrm>
          <a:off x="6972300" y="1468587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60" name="n_1aveValue【公営住宅】&#10;一人当たり面積">
          <a:extLst>
            <a:ext uri="{FF2B5EF4-FFF2-40B4-BE49-F238E27FC236}">
              <a16:creationId xmlns:a16="http://schemas.microsoft.com/office/drawing/2014/main" id="{31A2136D-65DE-41E2-89FC-4FF5ADDC1F3C}"/>
            </a:ext>
          </a:extLst>
        </xdr:cNvPr>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61" name="n_2aveValue【公営住宅】&#10;一人当たり面積">
          <a:extLst>
            <a:ext uri="{FF2B5EF4-FFF2-40B4-BE49-F238E27FC236}">
              <a16:creationId xmlns:a16="http://schemas.microsoft.com/office/drawing/2014/main" id="{DBD60A6D-1676-4601-A2A2-B98B9C569BA2}"/>
            </a:ext>
          </a:extLst>
        </xdr:cNvPr>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62" name="n_3aveValue【公営住宅】&#10;一人当たり面積">
          <a:extLst>
            <a:ext uri="{FF2B5EF4-FFF2-40B4-BE49-F238E27FC236}">
              <a16:creationId xmlns:a16="http://schemas.microsoft.com/office/drawing/2014/main" id="{22AD2A17-FF51-4E75-BE13-1AF8CE96AC66}"/>
            </a:ext>
          </a:extLst>
        </xdr:cNvPr>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77995</xdr:rowOff>
    </xdr:from>
    <xdr:ext cx="469744" cy="259045"/>
    <xdr:sp macro="" textlink="">
      <xdr:nvSpPr>
        <xdr:cNvPr id="363" name="n_4aveValue【公営住宅】&#10;一人当たり面積">
          <a:extLst>
            <a:ext uri="{FF2B5EF4-FFF2-40B4-BE49-F238E27FC236}">
              <a16:creationId xmlns:a16="http://schemas.microsoft.com/office/drawing/2014/main" id="{5E01CE41-C61E-4A78-BFE3-38ED77FBAC2C}"/>
            </a:ext>
          </a:extLst>
        </xdr:cNvPr>
        <xdr:cNvSpPr txBox="1"/>
      </xdr:nvSpPr>
      <xdr:spPr>
        <a:xfrm>
          <a:off x="6737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155922</xdr:rowOff>
    </xdr:from>
    <xdr:ext cx="469744" cy="259045"/>
    <xdr:sp macro="" textlink="">
      <xdr:nvSpPr>
        <xdr:cNvPr id="364" name="n_1mainValue【公営住宅】&#10;一人当たり面積">
          <a:extLst>
            <a:ext uri="{FF2B5EF4-FFF2-40B4-BE49-F238E27FC236}">
              <a16:creationId xmlns:a16="http://schemas.microsoft.com/office/drawing/2014/main" id="{7D622F06-E094-459A-AF2C-7A6E315D81AF}"/>
            </a:ext>
          </a:extLst>
        </xdr:cNvPr>
        <xdr:cNvSpPr txBox="1"/>
      </xdr:nvSpPr>
      <xdr:spPr>
        <a:xfrm>
          <a:off x="9391727" y="1472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365" name="n_2mainValue【公営住宅】&#10;一人当たり面積">
          <a:extLst>
            <a:ext uri="{FF2B5EF4-FFF2-40B4-BE49-F238E27FC236}">
              <a16:creationId xmlns:a16="http://schemas.microsoft.com/office/drawing/2014/main" id="{9AA6F422-61F8-477F-83DB-91363B282E03}"/>
            </a:ext>
          </a:extLst>
        </xdr:cNvPr>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155008</xdr:rowOff>
    </xdr:from>
    <xdr:ext cx="469744" cy="259045"/>
    <xdr:sp macro="" textlink="">
      <xdr:nvSpPr>
        <xdr:cNvPr id="366" name="n_3mainValue【公営住宅】&#10;一人当たり面積">
          <a:extLst>
            <a:ext uri="{FF2B5EF4-FFF2-40B4-BE49-F238E27FC236}">
              <a16:creationId xmlns:a16="http://schemas.microsoft.com/office/drawing/2014/main" id="{673E4C6D-3DF8-4690-9FAE-3690FB6D5B74}"/>
            </a:ext>
          </a:extLst>
        </xdr:cNvPr>
        <xdr:cNvSpPr txBox="1"/>
      </xdr:nvSpPr>
      <xdr:spPr>
        <a:xfrm>
          <a:off x="76264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154551</xdr:rowOff>
    </xdr:from>
    <xdr:ext cx="469744" cy="259045"/>
    <xdr:sp macro="" textlink="">
      <xdr:nvSpPr>
        <xdr:cNvPr id="367" name="n_4mainValue【公営住宅】&#10;一人当たり面積">
          <a:extLst>
            <a:ext uri="{FF2B5EF4-FFF2-40B4-BE49-F238E27FC236}">
              <a16:creationId xmlns:a16="http://schemas.microsoft.com/office/drawing/2014/main" id="{131A04F9-50E0-477D-88FE-88A0C6FC812E}"/>
            </a:ext>
          </a:extLst>
        </xdr:cNvPr>
        <xdr:cNvSpPr txBox="1"/>
      </xdr:nvSpPr>
      <xdr:spPr>
        <a:xfrm>
          <a:off x="6737427" y="1472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D6FD682F-E2AD-4391-B159-B4BCE9DA97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D7ACF271-8AAB-4CE3-9B4C-5A3D75BFF20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99420720-A6A1-434E-BE22-422268385BC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008C45D0-B345-42CF-89AA-5190198BB9C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01A9268C-7F04-4D11-90F4-F1E6DB7246D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5C3FA9C8-1804-4F09-93AB-A5B7B3A694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E994AF22-261A-4734-8494-96E1FC547CD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E345E412-C5D6-4E3E-AF64-289AB1E374F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a:extLst>
            <a:ext uri="{FF2B5EF4-FFF2-40B4-BE49-F238E27FC236}">
              <a16:creationId xmlns:a16="http://schemas.microsoft.com/office/drawing/2014/main" id="{100EE139-0DF9-4C0F-97D5-245AC487E7F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a:extLst>
            <a:ext uri="{FF2B5EF4-FFF2-40B4-BE49-F238E27FC236}">
              <a16:creationId xmlns:a16="http://schemas.microsoft.com/office/drawing/2014/main" id="{FE096C88-9C99-40F6-9637-0A96E293748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a:extLst>
            <a:ext uri="{FF2B5EF4-FFF2-40B4-BE49-F238E27FC236}">
              <a16:creationId xmlns:a16="http://schemas.microsoft.com/office/drawing/2014/main" id="{68D8E020-6475-4A0F-8D46-343BA8C62D4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a:extLst>
            <a:ext uri="{FF2B5EF4-FFF2-40B4-BE49-F238E27FC236}">
              <a16:creationId xmlns:a16="http://schemas.microsoft.com/office/drawing/2014/main" id="{8FACCF33-9F76-4748-A1E3-CE8D2B3BF12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a:extLst>
            <a:ext uri="{FF2B5EF4-FFF2-40B4-BE49-F238E27FC236}">
              <a16:creationId xmlns:a16="http://schemas.microsoft.com/office/drawing/2014/main" id="{F499C735-9A5B-4BA3-98F6-FBC21E80CDC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a:extLst>
            <a:ext uri="{FF2B5EF4-FFF2-40B4-BE49-F238E27FC236}">
              <a16:creationId xmlns:a16="http://schemas.microsoft.com/office/drawing/2014/main" id="{4BF92AEC-EFBD-4C03-8778-12A8181E492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a:extLst>
            <a:ext uri="{FF2B5EF4-FFF2-40B4-BE49-F238E27FC236}">
              <a16:creationId xmlns:a16="http://schemas.microsoft.com/office/drawing/2014/main" id="{EA547A45-4465-4BB6-9CE7-6F14A5C9BC8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a:extLst>
            <a:ext uri="{FF2B5EF4-FFF2-40B4-BE49-F238E27FC236}">
              <a16:creationId xmlns:a16="http://schemas.microsoft.com/office/drawing/2014/main" id="{F918EAEB-7C34-4829-AC03-19EC0B5C9FD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a:extLst>
            <a:ext uri="{FF2B5EF4-FFF2-40B4-BE49-F238E27FC236}">
              <a16:creationId xmlns:a16="http://schemas.microsoft.com/office/drawing/2014/main" id="{8E8F11D3-ED31-43F2-AF7F-AB09A7ED152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a:extLst>
            <a:ext uri="{FF2B5EF4-FFF2-40B4-BE49-F238E27FC236}">
              <a16:creationId xmlns:a16="http://schemas.microsoft.com/office/drawing/2014/main" id="{87A7D255-4D64-4254-A162-B0EFF2A6CFF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a:extLst>
            <a:ext uri="{FF2B5EF4-FFF2-40B4-BE49-F238E27FC236}">
              <a16:creationId xmlns:a16="http://schemas.microsoft.com/office/drawing/2014/main" id="{8B0A632B-1071-4800-82AD-AEC6267C04E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a:extLst>
            <a:ext uri="{FF2B5EF4-FFF2-40B4-BE49-F238E27FC236}">
              <a16:creationId xmlns:a16="http://schemas.microsoft.com/office/drawing/2014/main" id="{79E8468E-96E5-42B5-934A-47CF067FED8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a:extLst>
            <a:ext uri="{FF2B5EF4-FFF2-40B4-BE49-F238E27FC236}">
              <a16:creationId xmlns:a16="http://schemas.microsoft.com/office/drawing/2014/main" id="{BE5EDA8C-9F98-4D04-A229-73643B19E8B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a:extLst>
            <a:ext uri="{FF2B5EF4-FFF2-40B4-BE49-F238E27FC236}">
              <a16:creationId xmlns:a16="http://schemas.microsoft.com/office/drawing/2014/main" id="{70B99861-FB92-4BB9-8E64-D702CDD011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a:extLst>
            <a:ext uri="{FF2B5EF4-FFF2-40B4-BE49-F238E27FC236}">
              <a16:creationId xmlns:a16="http://schemas.microsoft.com/office/drawing/2014/main" id="{D553469E-0914-4C90-9F03-7526936643C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a:extLst>
            <a:ext uri="{FF2B5EF4-FFF2-40B4-BE49-F238E27FC236}">
              <a16:creationId xmlns:a16="http://schemas.microsoft.com/office/drawing/2014/main" id="{059F12D8-F82E-492E-A261-3DA0E3D89D6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a:extLst>
            <a:ext uri="{FF2B5EF4-FFF2-40B4-BE49-F238E27FC236}">
              <a16:creationId xmlns:a16="http://schemas.microsoft.com/office/drawing/2014/main" id="{A0ECBAC5-61AC-4B98-815A-7CDB445E808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a:extLst>
            <a:ext uri="{FF2B5EF4-FFF2-40B4-BE49-F238E27FC236}">
              <a16:creationId xmlns:a16="http://schemas.microsoft.com/office/drawing/2014/main" id="{ECA0B04A-30DA-453B-BC19-E9ABC0260B0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4" name="テキスト ボックス 393">
          <a:extLst>
            <a:ext uri="{FF2B5EF4-FFF2-40B4-BE49-F238E27FC236}">
              <a16:creationId xmlns:a16="http://schemas.microsoft.com/office/drawing/2014/main" id="{F91A023D-92AD-4651-85FA-E79D9589E32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5" name="直線コネクタ 394">
          <a:extLst>
            <a:ext uri="{FF2B5EF4-FFF2-40B4-BE49-F238E27FC236}">
              <a16:creationId xmlns:a16="http://schemas.microsoft.com/office/drawing/2014/main" id="{1B1A7581-7737-47CA-BBAE-51B9CDF5A12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6" name="テキスト ボックス 395">
          <a:extLst>
            <a:ext uri="{FF2B5EF4-FFF2-40B4-BE49-F238E27FC236}">
              <a16:creationId xmlns:a16="http://schemas.microsoft.com/office/drawing/2014/main" id="{D812D9D7-242C-4030-8B30-EE0E583A177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7" name="直線コネクタ 396">
          <a:extLst>
            <a:ext uri="{FF2B5EF4-FFF2-40B4-BE49-F238E27FC236}">
              <a16:creationId xmlns:a16="http://schemas.microsoft.com/office/drawing/2014/main" id="{164F9158-3C76-443D-BB0B-44036177BB5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8" name="テキスト ボックス 397">
          <a:extLst>
            <a:ext uri="{FF2B5EF4-FFF2-40B4-BE49-F238E27FC236}">
              <a16:creationId xmlns:a16="http://schemas.microsoft.com/office/drawing/2014/main" id="{1D452C9B-3F4E-4AC4-AD5F-B6EBDBF665F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9" name="直線コネクタ 398">
          <a:extLst>
            <a:ext uri="{FF2B5EF4-FFF2-40B4-BE49-F238E27FC236}">
              <a16:creationId xmlns:a16="http://schemas.microsoft.com/office/drawing/2014/main" id="{26AF570D-856B-4CB4-804D-DBF8A656A2A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0" name="テキスト ボックス 399">
          <a:extLst>
            <a:ext uri="{FF2B5EF4-FFF2-40B4-BE49-F238E27FC236}">
              <a16:creationId xmlns:a16="http://schemas.microsoft.com/office/drawing/2014/main" id="{4B07A35E-2059-48E8-82DC-BD7EFC4E4ED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1" name="直線コネクタ 400">
          <a:extLst>
            <a:ext uri="{FF2B5EF4-FFF2-40B4-BE49-F238E27FC236}">
              <a16:creationId xmlns:a16="http://schemas.microsoft.com/office/drawing/2014/main" id="{C6EB9607-5DB9-498C-BCE1-8FD5CFDCE10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2" name="テキスト ボックス 401">
          <a:extLst>
            <a:ext uri="{FF2B5EF4-FFF2-40B4-BE49-F238E27FC236}">
              <a16:creationId xmlns:a16="http://schemas.microsoft.com/office/drawing/2014/main" id="{BE1FCEA5-4DBC-4ED3-B59F-CBEFC68EEDE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3" name="直線コネクタ 402">
          <a:extLst>
            <a:ext uri="{FF2B5EF4-FFF2-40B4-BE49-F238E27FC236}">
              <a16:creationId xmlns:a16="http://schemas.microsoft.com/office/drawing/2014/main" id="{D4FC4552-5C15-4BE6-9C4D-D44A2EEF9FE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4" name="テキスト ボックス 403">
          <a:extLst>
            <a:ext uri="{FF2B5EF4-FFF2-40B4-BE49-F238E27FC236}">
              <a16:creationId xmlns:a16="http://schemas.microsoft.com/office/drawing/2014/main" id="{38025B86-73F9-442C-B482-D85FCEA0DF1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8F3CAE28-B356-4C1B-8B96-8CFA88D5477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a:extLst>
            <a:ext uri="{FF2B5EF4-FFF2-40B4-BE49-F238E27FC236}">
              <a16:creationId xmlns:a16="http://schemas.microsoft.com/office/drawing/2014/main" id="{578069C5-4401-4B4E-9E4A-935F82100EA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a:extLst>
            <a:ext uri="{FF2B5EF4-FFF2-40B4-BE49-F238E27FC236}">
              <a16:creationId xmlns:a16="http://schemas.microsoft.com/office/drawing/2014/main" id="{FB278B1E-63EB-4D92-B3AB-178319ADEDD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408" name="直線コネクタ 407">
          <a:extLst>
            <a:ext uri="{FF2B5EF4-FFF2-40B4-BE49-F238E27FC236}">
              <a16:creationId xmlns:a16="http://schemas.microsoft.com/office/drawing/2014/main" id="{0F6A2E1F-BDD8-4AFA-919B-AA35468F193B}"/>
            </a:ext>
          </a:extLst>
        </xdr:cNvPr>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409" name="【認定こども園・幼稚園・保育所】&#10;有形固定資産減価償却率最小値テキスト">
          <a:extLst>
            <a:ext uri="{FF2B5EF4-FFF2-40B4-BE49-F238E27FC236}">
              <a16:creationId xmlns:a16="http://schemas.microsoft.com/office/drawing/2014/main" id="{74927576-52CD-4D3A-8255-8E42D59B479B}"/>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410" name="直線コネクタ 409">
          <a:extLst>
            <a:ext uri="{FF2B5EF4-FFF2-40B4-BE49-F238E27FC236}">
              <a16:creationId xmlns:a16="http://schemas.microsoft.com/office/drawing/2014/main" id="{E389A6E1-6BE7-401A-84F7-D485D4CD8B6A}"/>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411" name="【認定こども園・幼稚園・保育所】&#10;有形固定資産減価償却率最大値テキスト">
          <a:extLst>
            <a:ext uri="{FF2B5EF4-FFF2-40B4-BE49-F238E27FC236}">
              <a16:creationId xmlns:a16="http://schemas.microsoft.com/office/drawing/2014/main" id="{2A0AC097-D36C-41D6-9232-C9269B4B596F}"/>
            </a:ext>
          </a:extLst>
        </xdr:cNvPr>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412" name="直線コネクタ 411">
          <a:extLst>
            <a:ext uri="{FF2B5EF4-FFF2-40B4-BE49-F238E27FC236}">
              <a16:creationId xmlns:a16="http://schemas.microsoft.com/office/drawing/2014/main" id="{C297C7F1-2B5B-4834-BA47-B25995475234}"/>
            </a:ext>
          </a:extLst>
        </xdr:cNvPr>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13" name="【認定こども園・幼稚園・保育所】&#10;有形固定資産減価償却率平均値テキスト">
          <a:extLst>
            <a:ext uri="{FF2B5EF4-FFF2-40B4-BE49-F238E27FC236}">
              <a16:creationId xmlns:a16="http://schemas.microsoft.com/office/drawing/2014/main" id="{C3805F1F-8095-4440-A91C-AFE8D705C176}"/>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14" name="フローチャート: 判断 413">
          <a:extLst>
            <a:ext uri="{FF2B5EF4-FFF2-40B4-BE49-F238E27FC236}">
              <a16:creationId xmlns:a16="http://schemas.microsoft.com/office/drawing/2014/main" id="{72E92FBE-07B5-45B1-A25A-7D4D127B2278}"/>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5" name="フローチャート: 判断 414">
          <a:extLst>
            <a:ext uri="{FF2B5EF4-FFF2-40B4-BE49-F238E27FC236}">
              <a16:creationId xmlns:a16="http://schemas.microsoft.com/office/drawing/2014/main" id="{D3AF4A22-950E-4496-A048-426B90D1E026}"/>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6" name="フローチャート: 判断 415">
          <a:extLst>
            <a:ext uri="{FF2B5EF4-FFF2-40B4-BE49-F238E27FC236}">
              <a16:creationId xmlns:a16="http://schemas.microsoft.com/office/drawing/2014/main" id="{E15D42E4-C41B-4CF3-9D0C-A337FB5DE34D}"/>
            </a:ext>
          </a:extLst>
        </xdr:cNvPr>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17" name="フローチャート: 判断 416">
          <a:extLst>
            <a:ext uri="{FF2B5EF4-FFF2-40B4-BE49-F238E27FC236}">
              <a16:creationId xmlns:a16="http://schemas.microsoft.com/office/drawing/2014/main" id="{4E78FA93-ED1D-4086-AEAD-32CC916C7E2B}"/>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18" name="フローチャート: 判断 417">
          <a:extLst>
            <a:ext uri="{FF2B5EF4-FFF2-40B4-BE49-F238E27FC236}">
              <a16:creationId xmlns:a16="http://schemas.microsoft.com/office/drawing/2014/main" id="{C47E2888-5089-495D-8A7E-2104553C5493}"/>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C937D3DE-8675-4B0E-A381-70730F36693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7C2052D3-1796-4B26-912D-397F125340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50F1B24F-7AEB-4755-9CA0-845FE78DD7C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708BAB3F-211F-40BE-B0E4-E6AAFDAD9BB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1984B2C7-B504-44D2-A79B-053C5D6470A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24" name="楕円 423">
          <a:extLst>
            <a:ext uri="{FF2B5EF4-FFF2-40B4-BE49-F238E27FC236}">
              <a16:creationId xmlns:a16="http://schemas.microsoft.com/office/drawing/2014/main" id="{9D7B6057-8E1E-4275-BE13-A439C08CF8F7}"/>
            </a:ext>
          </a:extLst>
        </xdr:cNvPr>
        <xdr:cNvSpPr/>
      </xdr:nvSpPr>
      <xdr:spPr>
        <a:xfrm>
          <a:off x="16268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102887</xdr:rowOff>
    </xdr:from>
    <xdr:ext cx="405111" cy="259045"/>
    <xdr:sp macro="" textlink="">
      <xdr:nvSpPr>
        <xdr:cNvPr id="425" name="【認定こども園・幼稚園・保育所】&#10;有形固定資産減価償却率該当値テキスト">
          <a:extLst>
            <a:ext uri="{FF2B5EF4-FFF2-40B4-BE49-F238E27FC236}">
              <a16:creationId xmlns:a16="http://schemas.microsoft.com/office/drawing/2014/main" id="{BF1F9FDB-EEB2-4E2A-AE55-BFEF51516D89}"/>
            </a:ext>
          </a:extLst>
        </xdr:cNvPr>
        <xdr:cNvSpPr txBox="1"/>
      </xdr:nvSpPr>
      <xdr:spPr>
        <a:xfrm>
          <a:off x="163576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426" name="楕円 425">
          <a:extLst>
            <a:ext uri="{FF2B5EF4-FFF2-40B4-BE49-F238E27FC236}">
              <a16:creationId xmlns:a16="http://schemas.microsoft.com/office/drawing/2014/main" id="{14C8FF61-7D97-4689-BDE1-C9164C9DB799}"/>
            </a:ext>
          </a:extLst>
        </xdr:cNvPr>
        <xdr:cNvSpPr/>
      </xdr:nvSpPr>
      <xdr:spPr>
        <a:xfrm>
          <a:off x="1543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150495</xdr:rowOff>
    </xdr:from>
    <xdr:to>
      <xdr:col>85</xdr:col>
      <xdr:colOff>127000</xdr:colOff>
      <xdr:row>38</xdr:row>
      <xdr:rowOff>3810</xdr:rowOff>
    </xdr:to>
    <xdr:cxnSp macro="">
      <xdr:nvCxnSpPr>
        <xdr:cNvPr id="427" name="直線コネクタ 426">
          <a:extLst>
            <a:ext uri="{FF2B5EF4-FFF2-40B4-BE49-F238E27FC236}">
              <a16:creationId xmlns:a16="http://schemas.microsoft.com/office/drawing/2014/main" id="{2FDD0A25-F007-4EA7-B679-5A163129C66A}"/>
            </a:ext>
          </a:extLst>
        </xdr:cNvPr>
        <xdr:cNvCxnSpPr/>
      </xdr:nvCxnSpPr>
      <xdr:spPr>
        <a:xfrm>
          <a:off x="15481300" y="64941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137795</xdr:rowOff>
    </xdr:from>
    <xdr:to>
      <xdr:col>76</xdr:col>
      <xdr:colOff>165100</xdr:colOff>
      <xdr:row>38</xdr:row>
      <xdr:rowOff>67945</xdr:rowOff>
    </xdr:to>
    <xdr:sp macro="" textlink="">
      <xdr:nvSpPr>
        <xdr:cNvPr id="428" name="楕円 427">
          <a:extLst>
            <a:ext uri="{FF2B5EF4-FFF2-40B4-BE49-F238E27FC236}">
              <a16:creationId xmlns:a16="http://schemas.microsoft.com/office/drawing/2014/main" id="{F45AEE71-9D65-4A66-878A-CDAD8C28A0DE}"/>
            </a:ext>
          </a:extLst>
        </xdr:cNvPr>
        <xdr:cNvSpPr/>
      </xdr:nvSpPr>
      <xdr:spPr>
        <a:xfrm>
          <a:off x="14541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150495</xdr:rowOff>
    </xdr:from>
    <xdr:to>
      <xdr:col>81</xdr:col>
      <xdr:colOff>50800</xdr:colOff>
      <xdr:row>38</xdr:row>
      <xdr:rowOff>17145</xdr:rowOff>
    </xdr:to>
    <xdr:cxnSp macro="">
      <xdr:nvCxnSpPr>
        <xdr:cNvPr id="429" name="直線コネクタ 428">
          <a:extLst>
            <a:ext uri="{FF2B5EF4-FFF2-40B4-BE49-F238E27FC236}">
              <a16:creationId xmlns:a16="http://schemas.microsoft.com/office/drawing/2014/main" id="{FF196DE3-2CC3-4E55-A7A2-DC88A6937CFA}"/>
            </a:ext>
          </a:extLst>
        </xdr:cNvPr>
        <xdr:cNvCxnSpPr/>
      </xdr:nvCxnSpPr>
      <xdr:spPr>
        <a:xfrm flipV="1">
          <a:off x="14592300" y="64941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109220</xdr:rowOff>
    </xdr:from>
    <xdr:to>
      <xdr:col>72</xdr:col>
      <xdr:colOff>38100</xdr:colOff>
      <xdr:row>38</xdr:row>
      <xdr:rowOff>39370</xdr:rowOff>
    </xdr:to>
    <xdr:sp macro="" textlink="">
      <xdr:nvSpPr>
        <xdr:cNvPr id="430" name="楕円 429">
          <a:extLst>
            <a:ext uri="{FF2B5EF4-FFF2-40B4-BE49-F238E27FC236}">
              <a16:creationId xmlns:a16="http://schemas.microsoft.com/office/drawing/2014/main" id="{5FA27C15-635F-4395-A33D-904F06D38748}"/>
            </a:ext>
          </a:extLst>
        </xdr:cNvPr>
        <xdr:cNvSpPr/>
      </xdr:nvSpPr>
      <xdr:spPr>
        <a:xfrm>
          <a:off x="13652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160020</xdr:rowOff>
    </xdr:from>
    <xdr:to>
      <xdr:col>76</xdr:col>
      <xdr:colOff>114300</xdr:colOff>
      <xdr:row>38</xdr:row>
      <xdr:rowOff>17145</xdr:rowOff>
    </xdr:to>
    <xdr:cxnSp macro="">
      <xdr:nvCxnSpPr>
        <xdr:cNvPr id="431" name="直線コネクタ 430">
          <a:extLst>
            <a:ext uri="{FF2B5EF4-FFF2-40B4-BE49-F238E27FC236}">
              <a16:creationId xmlns:a16="http://schemas.microsoft.com/office/drawing/2014/main" id="{FB9C3723-7A59-4FCB-9A73-601E71E099D7}"/>
            </a:ext>
          </a:extLst>
        </xdr:cNvPr>
        <xdr:cNvCxnSpPr/>
      </xdr:nvCxnSpPr>
      <xdr:spPr>
        <a:xfrm>
          <a:off x="13703300" y="65036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71120</xdr:rowOff>
    </xdr:from>
    <xdr:to>
      <xdr:col>67</xdr:col>
      <xdr:colOff>101600</xdr:colOff>
      <xdr:row>38</xdr:row>
      <xdr:rowOff>1270</xdr:rowOff>
    </xdr:to>
    <xdr:sp macro="" textlink="">
      <xdr:nvSpPr>
        <xdr:cNvPr id="432" name="楕円 431">
          <a:extLst>
            <a:ext uri="{FF2B5EF4-FFF2-40B4-BE49-F238E27FC236}">
              <a16:creationId xmlns:a16="http://schemas.microsoft.com/office/drawing/2014/main" id="{99119502-6BD6-4C77-8C0B-F04AB618A96F}"/>
            </a:ext>
          </a:extLst>
        </xdr:cNvPr>
        <xdr:cNvSpPr/>
      </xdr:nvSpPr>
      <xdr:spPr>
        <a:xfrm>
          <a:off x="12763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121920</xdr:rowOff>
    </xdr:from>
    <xdr:to>
      <xdr:col>71</xdr:col>
      <xdr:colOff>177800</xdr:colOff>
      <xdr:row>37</xdr:row>
      <xdr:rowOff>160020</xdr:rowOff>
    </xdr:to>
    <xdr:cxnSp macro="">
      <xdr:nvCxnSpPr>
        <xdr:cNvPr id="433" name="直線コネクタ 432">
          <a:extLst>
            <a:ext uri="{FF2B5EF4-FFF2-40B4-BE49-F238E27FC236}">
              <a16:creationId xmlns:a16="http://schemas.microsoft.com/office/drawing/2014/main" id="{B317418A-D3B0-4EFE-8F56-5BF79D542FF8}"/>
            </a:ext>
          </a:extLst>
        </xdr:cNvPr>
        <xdr:cNvCxnSpPr/>
      </xdr:nvCxnSpPr>
      <xdr:spPr>
        <a:xfrm>
          <a:off x="12814300" y="6465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E36E7492-4D3C-41FA-8AAF-97D3F2EBE670}"/>
            </a:ext>
          </a:extLst>
        </xdr:cNvPr>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6D338F3E-5FF5-41AE-BCD7-3C92F184CEED}"/>
            </a:ext>
          </a:extLst>
        </xdr:cNvPr>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A8E0D292-38D6-4CE6-B712-D241E8DFDFD5}"/>
            </a:ext>
          </a:extLst>
        </xdr:cNvPr>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EAF0EF2F-D54A-418B-B310-F557CADA3214}"/>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20972</xdr:rowOff>
    </xdr:from>
    <xdr:ext cx="405111" cy="259045"/>
    <xdr:sp macro="" textlink="">
      <xdr:nvSpPr>
        <xdr:cNvPr id="438" name="n_1mainValue【認定こども園・幼稚園・保育所】&#10;有形固定資産減価償却率">
          <a:extLst>
            <a:ext uri="{FF2B5EF4-FFF2-40B4-BE49-F238E27FC236}">
              <a16:creationId xmlns:a16="http://schemas.microsoft.com/office/drawing/2014/main" id="{3FB7DA3F-3821-442E-8DDA-974D9C0FDCDD}"/>
            </a:ext>
          </a:extLst>
        </xdr:cNvPr>
        <xdr:cNvSpPr txBox="1"/>
      </xdr:nvSpPr>
      <xdr:spPr>
        <a:xfrm>
          <a:off x="15266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59072</xdr:rowOff>
    </xdr:from>
    <xdr:ext cx="405111" cy="259045"/>
    <xdr:sp macro="" textlink="">
      <xdr:nvSpPr>
        <xdr:cNvPr id="439" name="n_2mainValue【認定こども園・幼稚園・保育所】&#10;有形固定資産減価償却率">
          <a:extLst>
            <a:ext uri="{FF2B5EF4-FFF2-40B4-BE49-F238E27FC236}">
              <a16:creationId xmlns:a16="http://schemas.microsoft.com/office/drawing/2014/main" id="{1874A620-FE38-4C79-939D-88297F250209}"/>
            </a:ext>
          </a:extLst>
        </xdr:cNvPr>
        <xdr:cNvSpPr txBox="1"/>
      </xdr:nvSpPr>
      <xdr:spPr>
        <a:xfrm>
          <a:off x="14389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30497</xdr:rowOff>
    </xdr:from>
    <xdr:ext cx="405111" cy="259045"/>
    <xdr:sp macro="" textlink="">
      <xdr:nvSpPr>
        <xdr:cNvPr id="440" name="n_3mainValue【認定こども園・幼稚園・保育所】&#10;有形固定資産減価償却率">
          <a:extLst>
            <a:ext uri="{FF2B5EF4-FFF2-40B4-BE49-F238E27FC236}">
              <a16:creationId xmlns:a16="http://schemas.microsoft.com/office/drawing/2014/main" id="{8D9D48EE-EDA8-46D7-BA97-F9DBBFA1C58E}"/>
            </a:ext>
          </a:extLst>
        </xdr:cNvPr>
        <xdr:cNvSpPr txBox="1"/>
      </xdr:nvSpPr>
      <xdr:spPr>
        <a:xfrm>
          <a:off x="13500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4D2D2740-B421-4990-A1E7-D6F8ACD896E9}"/>
            </a:ext>
          </a:extLst>
        </xdr:cNvPr>
        <xdr:cNvSpPr txBox="1"/>
      </xdr:nvSpPr>
      <xdr:spPr>
        <a:xfrm>
          <a:off x="12611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8634B634-92A6-4BC7-8DBE-189BC8EE848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54FD11DF-3B90-43E8-A4E0-0C52200FC56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A965E495-5829-4745-ADD0-856CFF6E1A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C792EAAA-D345-4128-9F23-A6FD68BF654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7FAE09EB-5F5D-4F95-BC4D-7AD287C3C90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2D2F5C62-E479-48BB-ADA5-C43DA7A5569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F6E5F221-241C-4D69-BFBC-E294E039BE1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25317D2C-8AE1-4A9D-B30D-D3146FCE12F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151DDFD9-1FC5-482D-AFEA-A34FCA2778B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7B5DC19D-1A5B-4090-9C18-5D18A3CC0B6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2" name="直線コネクタ 451">
          <a:extLst>
            <a:ext uri="{FF2B5EF4-FFF2-40B4-BE49-F238E27FC236}">
              <a16:creationId xmlns:a16="http://schemas.microsoft.com/office/drawing/2014/main" id="{84C891A9-33C2-4ECF-8C28-B835AB111E5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3" name="テキスト ボックス 452">
          <a:extLst>
            <a:ext uri="{FF2B5EF4-FFF2-40B4-BE49-F238E27FC236}">
              <a16:creationId xmlns:a16="http://schemas.microsoft.com/office/drawing/2014/main" id="{01CCCD12-FBB2-40C5-BC8F-5141E348CD6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4" name="直線コネクタ 453">
          <a:extLst>
            <a:ext uri="{FF2B5EF4-FFF2-40B4-BE49-F238E27FC236}">
              <a16:creationId xmlns:a16="http://schemas.microsoft.com/office/drawing/2014/main" id="{5757A537-0447-413C-8402-8F2F65CC5CA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5" name="テキスト ボックス 454">
          <a:extLst>
            <a:ext uri="{FF2B5EF4-FFF2-40B4-BE49-F238E27FC236}">
              <a16:creationId xmlns:a16="http://schemas.microsoft.com/office/drawing/2014/main" id="{A4D7A887-B1A9-4DCD-AEEF-F21B8BDE486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6" name="直線コネクタ 455">
          <a:extLst>
            <a:ext uri="{FF2B5EF4-FFF2-40B4-BE49-F238E27FC236}">
              <a16:creationId xmlns:a16="http://schemas.microsoft.com/office/drawing/2014/main" id="{99F2DBF6-A101-4A59-A0A5-624E5239FF6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7" name="テキスト ボックス 456">
          <a:extLst>
            <a:ext uri="{FF2B5EF4-FFF2-40B4-BE49-F238E27FC236}">
              <a16:creationId xmlns:a16="http://schemas.microsoft.com/office/drawing/2014/main" id="{3562C711-025B-437D-B8A9-391F14C2228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8" name="直線コネクタ 457">
          <a:extLst>
            <a:ext uri="{FF2B5EF4-FFF2-40B4-BE49-F238E27FC236}">
              <a16:creationId xmlns:a16="http://schemas.microsoft.com/office/drawing/2014/main" id="{00A3444B-E253-4420-AE9A-FBD0C934CBD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9" name="テキスト ボックス 458">
          <a:extLst>
            <a:ext uri="{FF2B5EF4-FFF2-40B4-BE49-F238E27FC236}">
              <a16:creationId xmlns:a16="http://schemas.microsoft.com/office/drawing/2014/main" id="{3E51B00D-B039-4425-9DA7-85AE4843AB8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0" name="直線コネクタ 459">
          <a:extLst>
            <a:ext uri="{FF2B5EF4-FFF2-40B4-BE49-F238E27FC236}">
              <a16:creationId xmlns:a16="http://schemas.microsoft.com/office/drawing/2014/main" id="{99239CA2-1CD1-455D-BCF2-4AE21A46517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1" name="テキスト ボックス 460">
          <a:extLst>
            <a:ext uri="{FF2B5EF4-FFF2-40B4-BE49-F238E27FC236}">
              <a16:creationId xmlns:a16="http://schemas.microsoft.com/office/drawing/2014/main" id="{A217072B-ED45-475D-B955-4DF554BC5CD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8CE47A9F-23ED-4B3A-A76A-6A3BC88E688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a:extLst>
            <a:ext uri="{FF2B5EF4-FFF2-40B4-BE49-F238E27FC236}">
              <a16:creationId xmlns:a16="http://schemas.microsoft.com/office/drawing/2014/main" id="{04215A32-8D44-4A7E-9404-2248960E4B4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a:extLst>
            <a:ext uri="{FF2B5EF4-FFF2-40B4-BE49-F238E27FC236}">
              <a16:creationId xmlns:a16="http://schemas.microsoft.com/office/drawing/2014/main" id="{3C557D3F-FFAF-4B06-9961-0BC9411428F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5" name="直線コネクタ 464">
          <a:extLst>
            <a:ext uri="{FF2B5EF4-FFF2-40B4-BE49-F238E27FC236}">
              <a16:creationId xmlns:a16="http://schemas.microsoft.com/office/drawing/2014/main" id="{169928FE-280F-4FD3-BFA8-FB2C6498664A}"/>
            </a:ext>
          </a:extLst>
        </xdr:cNvPr>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6" name="【認定こども園・幼稚園・保育所】&#10;一人当たり面積最小値テキスト">
          <a:extLst>
            <a:ext uri="{FF2B5EF4-FFF2-40B4-BE49-F238E27FC236}">
              <a16:creationId xmlns:a16="http://schemas.microsoft.com/office/drawing/2014/main" id="{8A0B7C11-7B6D-490A-8BB8-1D9A9B2686A6}"/>
            </a:ext>
          </a:extLst>
        </xdr:cNvPr>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7" name="直線コネクタ 466">
          <a:extLst>
            <a:ext uri="{FF2B5EF4-FFF2-40B4-BE49-F238E27FC236}">
              <a16:creationId xmlns:a16="http://schemas.microsoft.com/office/drawing/2014/main" id="{D3D714C7-8E97-45F2-9DA2-802F93EB6AF8}"/>
            </a:ext>
          </a:extLst>
        </xdr:cNvPr>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68" name="【認定こども園・幼稚園・保育所】&#10;一人当たり面積最大値テキスト">
          <a:extLst>
            <a:ext uri="{FF2B5EF4-FFF2-40B4-BE49-F238E27FC236}">
              <a16:creationId xmlns:a16="http://schemas.microsoft.com/office/drawing/2014/main" id="{D6DAFFD4-8B42-4248-863E-F35920D17274}"/>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69" name="直線コネクタ 468">
          <a:extLst>
            <a:ext uri="{FF2B5EF4-FFF2-40B4-BE49-F238E27FC236}">
              <a16:creationId xmlns:a16="http://schemas.microsoft.com/office/drawing/2014/main" id="{3E29856D-2008-4404-9A36-DB0C74E7A928}"/>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70" name="【認定こども園・幼稚園・保育所】&#10;一人当たり面積平均値テキスト">
          <a:extLst>
            <a:ext uri="{FF2B5EF4-FFF2-40B4-BE49-F238E27FC236}">
              <a16:creationId xmlns:a16="http://schemas.microsoft.com/office/drawing/2014/main" id="{156AE9E5-8A16-44EE-ADFC-D29E453BE784}"/>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71" name="フローチャート: 判断 470">
          <a:extLst>
            <a:ext uri="{FF2B5EF4-FFF2-40B4-BE49-F238E27FC236}">
              <a16:creationId xmlns:a16="http://schemas.microsoft.com/office/drawing/2014/main" id="{02C287F4-C42D-4ABF-B885-96104A5BDF7C}"/>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72" name="フローチャート: 判断 471">
          <a:extLst>
            <a:ext uri="{FF2B5EF4-FFF2-40B4-BE49-F238E27FC236}">
              <a16:creationId xmlns:a16="http://schemas.microsoft.com/office/drawing/2014/main" id="{FD4C097D-82B2-4CB0-8DB2-D946EC45BC71}"/>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73" name="フローチャート: 判断 472">
          <a:extLst>
            <a:ext uri="{FF2B5EF4-FFF2-40B4-BE49-F238E27FC236}">
              <a16:creationId xmlns:a16="http://schemas.microsoft.com/office/drawing/2014/main" id="{BB4CDC35-276A-47AA-AF1E-2EAE22F523C8}"/>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74" name="フローチャート: 判断 473">
          <a:extLst>
            <a:ext uri="{FF2B5EF4-FFF2-40B4-BE49-F238E27FC236}">
              <a16:creationId xmlns:a16="http://schemas.microsoft.com/office/drawing/2014/main" id="{E3819D3D-BABE-472F-9F90-4335A3F45F3E}"/>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75" name="フローチャート: 判断 474">
          <a:extLst>
            <a:ext uri="{FF2B5EF4-FFF2-40B4-BE49-F238E27FC236}">
              <a16:creationId xmlns:a16="http://schemas.microsoft.com/office/drawing/2014/main" id="{FB353FD3-F1A3-49F9-8E03-EDCF2CC72467}"/>
            </a:ext>
          </a:extLst>
        </xdr:cNvPr>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E0165196-FF4F-454E-88F1-1B21FE00FDF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8C1210AA-5046-4543-A422-40CBA7F387C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65782042-8DB8-47A4-8BB9-5D301624684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F708235D-B80A-43BA-B492-10B7DAAB1E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4DDA538E-9DF6-4BCC-9DF3-8F4BB096011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1" name="楕円 480">
          <a:extLst>
            <a:ext uri="{FF2B5EF4-FFF2-40B4-BE49-F238E27FC236}">
              <a16:creationId xmlns:a16="http://schemas.microsoft.com/office/drawing/2014/main" id="{D7A8F3DD-C926-47F8-A97E-82E39A332C29}"/>
            </a:ext>
          </a:extLst>
        </xdr:cNvPr>
        <xdr:cNvSpPr/>
      </xdr:nvSpPr>
      <xdr:spPr>
        <a:xfrm>
          <a:off x="22110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99077</xdr:rowOff>
    </xdr:from>
    <xdr:ext cx="469744" cy="259045"/>
    <xdr:sp macro="" textlink="">
      <xdr:nvSpPr>
        <xdr:cNvPr id="482" name="【認定こども園・幼稚園・保育所】&#10;一人当たり面積該当値テキスト">
          <a:extLst>
            <a:ext uri="{FF2B5EF4-FFF2-40B4-BE49-F238E27FC236}">
              <a16:creationId xmlns:a16="http://schemas.microsoft.com/office/drawing/2014/main" id="{939B429F-6740-4739-A646-722BE0DB9D62}"/>
            </a:ext>
          </a:extLst>
        </xdr:cNvPr>
        <xdr:cNvSpPr txBox="1"/>
      </xdr:nvSpPr>
      <xdr:spPr>
        <a:xfrm>
          <a:off x="22199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120650</xdr:rowOff>
    </xdr:from>
    <xdr:to>
      <xdr:col>112</xdr:col>
      <xdr:colOff>38100</xdr:colOff>
      <xdr:row>40</xdr:row>
      <xdr:rowOff>50800</xdr:rowOff>
    </xdr:to>
    <xdr:sp macro="" textlink="">
      <xdr:nvSpPr>
        <xdr:cNvPr id="483" name="楕円 482">
          <a:extLst>
            <a:ext uri="{FF2B5EF4-FFF2-40B4-BE49-F238E27FC236}">
              <a16:creationId xmlns:a16="http://schemas.microsoft.com/office/drawing/2014/main" id="{9F5E232D-E82D-4595-9A2E-EA7C5B61141A}"/>
            </a:ext>
          </a:extLst>
        </xdr:cNvPr>
        <xdr:cNvSpPr/>
      </xdr:nvSpPr>
      <xdr:spPr>
        <a:xfrm>
          <a:off x="21272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0</xdr:rowOff>
    </xdr:from>
    <xdr:to>
      <xdr:col>116</xdr:col>
      <xdr:colOff>63500</xdr:colOff>
      <xdr:row>40</xdr:row>
      <xdr:rowOff>0</xdr:rowOff>
    </xdr:to>
    <xdr:cxnSp macro="">
      <xdr:nvCxnSpPr>
        <xdr:cNvPr id="484" name="直線コネクタ 483">
          <a:extLst>
            <a:ext uri="{FF2B5EF4-FFF2-40B4-BE49-F238E27FC236}">
              <a16:creationId xmlns:a16="http://schemas.microsoft.com/office/drawing/2014/main" id="{4F424105-B1E0-43CF-A5F8-77359526626B}"/>
            </a:ext>
          </a:extLst>
        </xdr:cNvPr>
        <xdr:cNvCxnSpPr/>
      </xdr:nvCxnSpPr>
      <xdr:spPr>
        <a:xfrm>
          <a:off x="21323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120650</xdr:rowOff>
    </xdr:from>
    <xdr:to>
      <xdr:col>107</xdr:col>
      <xdr:colOff>101600</xdr:colOff>
      <xdr:row>40</xdr:row>
      <xdr:rowOff>50800</xdr:rowOff>
    </xdr:to>
    <xdr:sp macro="" textlink="">
      <xdr:nvSpPr>
        <xdr:cNvPr id="485" name="楕円 484">
          <a:extLst>
            <a:ext uri="{FF2B5EF4-FFF2-40B4-BE49-F238E27FC236}">
              <a16:creationId xmlns:a16="http://schemas.microsoft.com/office/drawing/2014/main" id="{747E1E99-B109-40EB-BE7E-A4BB2A4C814A}"/>
            </a:ext>
          </a:extLst>
        </xdr:cNvPr>
        <xdr:cNvSpPr/>
      </xdr:nvSpPr>
      <xdr:spPr>
        <a:xfrm>
          <a:off x="20383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0</xdr:rowOff>
    </xdr:from>
    <xdr:to>
      <xdr:col>111</xdr:col>
      <xdr:colOff>177800</xdr:colOff>
      <xdr:row>40</xdr:row>
      <xdr:rowOff>0</xdr:rowOff>
    </xdr:to>
    <xdr:cxnSp macro="">
      <xdr:nvCxnSpPr>
        <xdr:cNvPr id="486" name="直線コネクタ 485">
          <a:extLst>
            <a:ext uri="{FF2B5EF4-FFF2-40B4-BE49-F238E27FC236}">
              <a16:creationId xmlns:a16="http://schemas.microsoft.com/office/drawing/2014/main" id="{417171B4-C44F-49C0-88CD-EA3D086B8081}"/>
            </a:ext>
          </a:extLst>
        </xdr:cNvPr>
        <xdr:cNvCxnSpPr/>
      </xdr:nvCxnSpPr>
      <xdr:spPr>
        <a:xfrm>
          <a:off x="20434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120650</xdr:rowOff>
    </xdr:from>
    <xdr:to>
      <xdr:col>102</xdr:col>
      <xdr:colOff>165100</xdr:colOff>
      <xdr:row>40</xdr:row>
      <xdr:rowOff>50800</xdr:rowOff>
    </xdr:to>
    <xdr:sp macro="" textlink="">
      <xdr:nvSpPr>
        <xdr:cNvPr id="487" name="楕円 486">
          <a:extLst>
            <a:ext uri="{FF2B5EF4-FFF2-40B4-BE49-F238E27FC236}">
              <a16:creationId xmlns:a16="http://schemas.microsoft.com/office/drawing/2014/main" id="{9B927C25-337A-4835-8682-1568E1E97F2D}"/>
            </a:ext>
          </a:extLst>
        </xdr:cNvPr>
        <xdr:cNvSpPr/>
      </xdr:nvSpPr>
      <xdr:spPr>
        <a:xfrm>
          <a:off x="19494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0</xdr:rowOff>
    </xdr:from>
    <xdr:to>
      <xdr:col>107</xdr:col>
      <xdr:colOff>50800</xdr:colOff>
      <xdr:row>40</xdr:row>
      <xdr:rowOff>0</xdr:rowOff>
    </xdr:to>
    <xdr:cxnSp macro="">
      <xdr:nvCxnSpPr>
        <xdr:cNvPr id="488" name="直線コネクタ 487">
          <a:extLst>
            <a:ext uri="{FF2B5EF4-FFF2-40B4-BE49-F238E27FC236}">
              <a16:creationId xmlns:a16="http://schemas.microsoft.com/office/drawing/2014/main" id="{2192A6EC-242D-4B4B-8398-FB0D781EFBA8}"/>
            </a:ext>
          </a:extLst>
        </xdr:cNvPr>
        <xdr:cNvCxnSpPr/>
      </xdr:nvCxnSpPr>
      <xdr:spPr>
        <a:xfrm>
          <a:off x="19545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89" name="楕円 488">
          <a:extLst>
            <a:ext uri="{FF2B5EF4-FFF2-40B4-BE49-F238E27FC236}">
              <a16:creationId xmlns:a16="http://schemas.microsoft.com/office/drawing/2014/main" id="{DC1E672C-5027-4251-AA6A-53644A6125C8}"/>
            </a:ext>
          </a:extLst>
        </xdr:cNvPr>
        <xdr:cNvSpPr/>
      </xdr:nvSpPr>
      <xdr:spPr>
        <a:xfrm>
          <a:off x="18605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0</xdr:rowOff>
    </xdr:from>
    <xdr:to>
      <xdr:col>102</xdr:col>
      <xdr:colOff>114300</xdr:colOff>
      <xdr:row>40</xdr:row>
      <xdr:rowOff>0</xdr:rowOff>
    </xdr:to>
    <xdr:cxnSp macro="">
      <xdr:nvCxnSpPr>
        <xdr:cNvPr id="490" name="直線コネクタ 489">
          <a:extLst>
            <a:ext uri="{FF2B5EF4-FFF2-40B4-BE49-F238E27FC236}">
              <a16:creationId xmlns:a16="http://schemas.microsoft.com/office/drawing/2014/main" id="{0B437E2B-E185-4D96-B437-676F5C28475A}"/>
            </a:ext>
          </a:extLst>
        </xdr:cNvPr>
        <xdr:cNvCxnSpPr/>
      </xdr:nvCxnSpPr>
      <xdr:spPr>
        <a:xfrm>
          <a:off x="18656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91" name="n_1aveValue【認定こども園・幼稚園・保育所】&#10;一人当たり面積">
          <a:extLst>
            <a:ext uri="{FF2B5EF4-FFF2-40B4-BE49-F238E27FC236}">
              <a16:creationId xmlns:a16="http://schemas.microsoft.com/office/drawing/2014/main" id="{3412F051-6D95-49C1-87C9-386A3156A34D}"/>
            </a:ext>
          </a:extLst>
        </xdr:cNvPr>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92" name="n_2aveValue【認定こども園・幼稚園・保育所】&#10;一人当たり面積">
          <a:extLst>
            <a:ext uri="{FF2B5EF4-FFF2-40B4-BE49-F238E27FC236}">
              <a16:creationId xmlns:a16="http://schemas.microsoft.com/office/drawing/2014/main" id="{42A0F37D-8A69-4C1D-87AA-765EA757F7F0}"/>
            </a:ext>
          </a:extLst>
        </xdr:cNvPr>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93" name="n_3aveValue【認定こども園・幼稚園・保育所】&#10;一人当たり面積">
          <a:extLst>
            <a:ext uri="{FF2B5EF4-FFF2-40B4-BE49-F238E27FC236}">
              <a16:creationId xmlns:a16="http://schemas.microsoft.com/office/drawing/2014/main" id="{A39BC991-8910-4944-BF36-DBC01AB0572E}"/>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41927</xdr:rowOff>
    </xdr:from>
    <xdr:ext cx="469744" cy="259045"/>
    <xdr:sp macro="" textlink="">
      <xdr:nvSpPr>
        <xdr:cNvPr id="494" name="n_4aveValue【認定こども園・幼稚園・保育所】&#10;一人当たり面積">
          <a:extLst>
            <a:ext uri="{FF2B5EF4-FFF2-40B4-BE49-F238E27FC236}">
              <a16:creationId xmlns:a16="http://schemas.microsoft.com/office/drawing/2014/main" id="{F1A441F4-26FA-40B6-95CC-698FF6BAD7A7}"/>
            </a:ext>
          </a:extLst>
        </xdr:cNvPr>
        <xdr:cNvSpPr txBox="1"/>
      </xdr:nvSpPr>
      <xdr:spPr>
        <a:xfrm>
          <a:off x="18421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41927</xdr:rowOff>
    </xdr:from>
    <xdr:ext cx="469744" cy="259045"/>
    <xdr:sp macro="" textlink="">
      <xdr:nvSpPr>
        <xdr:cNvPr id="495" name="n_1mainValue【認定こども園・幼稚園・保育所】&#10;一人当たり面積">
          <a:extLst>
            <a:ext uri="{FF2B5EF4-FFF2-40B4-BE49-F238E27FC236}">
              <a16:creationId xmlns:a16="http://schemas.microsoft.com/office/drawing/2014/main" id="{5842787B-3E0A-4CB1-A0AD-995CBD76034F}"/>
            </a:ext>
          </a:extLst>
        </xdr:cNvPr>
        <xdr:cNvSpPr txBox="1"/>
      </xdr:nvSpPr>
      <xdr:spPr>
        <a:xfrm>
          <a:off x="21075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41927</xdr:rowOff>
    </xdr:from>
    <xdr:ext cx="469744" cy="259045"/>
    <xdr:sp macro="" textlink="">
      <xdr:nvSpPr>
        <xdr:cNvPr id="496" name="n_2mainValue【認定こども園・幼稚園・保育所】&#10;一人当たり面積">
          <a:extLst>
            <a:ext uri="{FF2B5EF4-FFF2-40B4-BE49-F238E27FC236}">
              <a16:creationId xmlns:a16="http://schemas.microsoft.com/office/drawing/2014/main" id="{65BE7E73-DAF0-425C-B020-598C122404A8}"/>
            </a:ext>
          </a:extLst>
        </xdr:cNvPr>
        <xdr:cNvSpPr txBox="1"/>
      </xdr:nvSpPr>
      <xdr:spPr>
        <a:xfrm>
          <a:off x="20199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41927</xdr:rowOff>
    </xdr:from>
    <xdr:ext cx="469744" cy="259045"/>
    <xdr:sp macro="" textlink="">
      <xdr:nvSpPr>
        <xdr:cNvPr id="497" name="n_3mainValue【認定こども園・幼稚園・保育所】&#10;一人当たり面積">
          <a:extLst>
            <a:ext uri="{FF2B5EF4-FFF2-40B4-BE49-F238E27FC236}">
              <a16:creationId xmlns:a16="http://schemas.microsoft.com/office/drawing/2014/main" id="{298DB51C-62D5-4D45-BF42-D441A0A00BF5}"/>
            </a:ext>
          </a:extLst>
        </xdr:cNvPr>
        <xdr:cNvSpPr txBox="1"/>
      </xdr:nvSpPr>
      <xdr:spPr>
        <a:xfrm>
          <a:off x="19310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498" name="n_4mainValue【認定こども園・幼稚園・保育所】&#10;一人当たり面積">
          <a:extLst>
            <a:ext uri="{FF2B5EF4-FFF2-40B4-BE49-F238E27FC236}">
              <a16:creationId xmlns:a16="http://schemas.microsoft.com/office/drawing/2014/main" id="{B0D0963A-F485-4CC7-9556-C509E1B2B664}"/>
            </a:ext>
          </a:extLst>
        </xdr:cNvPr>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F83B20B9-5F96-4200-B4CB-E158EC6E1C4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EB4A4FBD-6BA7-43AC-B9ED-B227B98501E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864E335A-CBE4-4F0C-8536-1D8F50A5C34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72B0FD25-B22E-43EA-8D86-5AADBB13A0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402B3DA0-64EE-4C23-8ED7-7C0EE1CCA48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A1E1317C-D900-4814-B0C4-E7BA9AF358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9F409064-6747-47B0-BEBF-786F452404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A689A89A-6C11-402C-9B4C-77FEB974BC8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A302AD81-4CA7-4FB9-828D-4D49ECCA79A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9D49FEDE-1D93-4D09-953B-98DC2C4AA98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67B05F21-3BE5-48F8-AEFC-D95B217E5E2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a:extLst>
            <a:ext uri="{FF2B5EF4-FFF2-40B4-BE49-F238E27FC236}">
              <a16:creationId xmlns:a16="http://schemas.microsoft.com/office/drawing/2014/main" id="{371C9176-7D7F-4E13-8ED0-722BEB585D6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1" name="テキスト ボックス 510">
          <a:extLst>
            <a:ext uri="{FF2B5EF4-FFF2-40B4-BE49-F238E27FC236}">
              <a16:creationId xmlns:a16="http://schemas.microsoft.com/office/drawing/2014/main" id="{EA9E3F91-3FE8-4E1D-9D55-C1531D6982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a:extLst>
            <a:ext uri="{FF2B5EF4-FFF2-40B4-BE49-F238E27FC236}">
              <a16:creationId xmlns:a16="http://schemas.microsoft.com/office/drawing/2014/main" id="{9D56DC39-23AC-4288-AC52-3BDF3A9DB3F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a:extLst>
            <a:ext uri="{FF2B5EF4-FFF2-40B4-BE49-F238E27FC236}">
              <a16:creationId xmlns:a16="http://schemas.microsoft.com/office/drawing/2014/main" id="{A1563C85-EAFB-429D-9DF0-B6456EC619D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a:extLst>
            <a:ext uri="{FF2B5EF4-FFF2-40B4-BE49-F238E27FC236}">
              <a16:creationId xmlns:a16="http://schemas.microsoft.com/office/drawing/2014/main" id="{97F5BD81-447C-4011-B5EF-ED0FDA16533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a:extLst>
            <a:ext uri="{FF2B5EF4-FFF2-40B4-BE49-F238E27FC236}">
              <a16:creationId xmlns:a16="http://schemas.microsoft.com/office/drawing/2014/main" id="{0ED27455-11DC-4049-884A-C3496079596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a:extLst>
            <a:ext uri="{FF2B5EF4-FFF2-40B4-BE49-F238E27FC236}">
              <a16:creationId xmlns:a16="http://schemas.microsoft.com/office/drawing/2014/main" id="{D20AE545-0030-4A5F-8EC1-CECA59D3CDE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a:extLst>
            <a:ext uri="{FF2B5EF4-FFF2-40B4-BE49-F238E27FC236}">
              <a16:creationId xmlns:a16="http://schemas.microsoft.com/office/drawing/2014/main" id="{BE25604E-5D33-4013-AF7B-3CEDE91F8E6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a:extLst>
            <a:ext uri="{FF2B5EF4-FFF2-40B4-BE49-F238E27FC236}">
              <a16:creationId xmlns:a16="http://schemas.microsoft.com/office/drawing/2014/main" id="{26B43C54-8A25-4C67-A492-EB22CD8EBD8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a:extLst>
            <a:ext uri="{FF2B5EF4-FFF2-40B4-BE49-F238E27FC236}">
              <a16:creationId xmlns:a16="http://schemas.microsoft.com/office/drawing/2014/main" id="{06D7DCE6-C9C2-4EC7-9B55-61678139CC0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a:extLst>
            <a:ext uri="{FF2B5EF4-FFF2-40B4-BE49-F238E27FC236}">
              <a16:creationId xmlns:a16="http://schemas.microsoft.com/office/drawing/2014/main" id="{48C02D64-4330-4621-8621-233EF0ADC36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1" name="テキスト ボックス 520">
          <a:extLst>
            <a:ext uri="{FF2B5EF4-FFF2-40B4-BE49-F238E27FC236}">
              <a16:creationId xmlns:a16="http://schemas.microsoft.com/office/drawing/2014/main" id="{C9CE1DA9-9C71-419E-A70A-60847082BCD5}"/>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7C963DC1-8E4B-47F4-9265-2F19756FB3E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5B89810D-A76F-43FD-A9D8-F23BF9A6D94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CD8171B3-EFDA-46B7-BFC3-FC936722630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25" name="直線コネクタ 524">
          <a:extLst>
            <a:ext uri="{FF2B5EF4-FFF2-40B4-BE49-F238E27FC236}">
              <a16:creationId xmlns:a16="http://schemas.microsoft.com/office/drawing/2014/main" id="{541F5857-E93D-4E00-A03C-A5DEC2DFEDEF}"/>
            </a:ext>
          </a:extLst>
        </xdr:cNvPr>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EA9BF8B1-B03B-403C-9A33-A131420B20E4}"/>
            </a:ext>
          </a:extLst>
        </xdr:cNvPr>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27" name="直線コネクタ 526">
          <a:extLst>
            <a:ext uri="{FF2B5EF4-FFF2-40B4-BE49-F238E27FC236}">
              <a16:creationId xmlns:a16="http://schemas.microsoft.com/office/drawing/2014/main" id="{A311D2C2-9CEF-49C6-9B38-82A2BA58A03D}"/>
            </a:ext>
          </a:extLst>
        </xdr:cNvPr>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B35DA586-AAF1-4C85-A90B-2AB08F9D5860}"/>
            </a:ext>
          </a:extLst>
        </xdr:cNvPr>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29" name="直線コネクタ 528">
          <a:extLst>
            <a:ext uri="{FF2B5EF4-FFF2-40B4-BE49-F238E27FC236}">
              <a16:creationId xmlns:a16="http://schemas.microsoft.com/office/drawing/2014/main" id="{D94C1DCF-C1BD-4ABC-A0C5-3FA7B96D275D}"/>
            </a:ext>
          </a:extLst>
        </xdr:cNvPr>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40657</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ACFA3D7D-5749-46A8-93ED-F0E75C294EB5}"/>
            </a:ext>
          </a:extLst>
        </xdr:cNvPr>
        <xdr:cNvSpPr txBox="1"/>
      </xdr:nvSpPr>
      <xdr:spPr>
        <a:xfrm>
          <a:off x="16357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31" name="フローチャート: 判断 530">
          <a:extLst>
            <a:ext uri="{FF2B5EF4-FFF2-40B4-BE49-F238E27FC236}">
              <a16:creationId xmlns:a16="http://schemas.microsoft.com/office/drawing/2014/main" id="{0206CD9F-C9DA-43A6-A7AA-3B52E71209FE}"/>
            </a:ext>
          </a:extLst>
        </xdr:cNvPr>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32" name="フローチャート: 判断 531">
          <a:extLst>
            <a:ext uri="{FF2B5EF4-FFF2-40B4-BE49-F238E27FC236}">
              <a16:creationId xmlns:a16="http://schemas.microsoft.com/office/drawing/2014/main" id="{2FB88E05-A1AD-4A15-AAEC-DA70325C40AE}"/>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3" name="フローチャート: 判断 532">
          <a:extLst>
            <a:ext uri="{FF2B5EF4-FFF2-40B4-BE49-F238E27FC236}">
              <a16:creationId xmlns:a16="http://schemas.microsoft.com/office/drawing/2014/main" id="{C959F1E9-137E-445A-8599-37081ABFB061}"/>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34" name="フローチャート: 判断 533">
          <a:extLst>
            <a:ext uri="{FF2B5EF4-FFF2-40B4-BE49-F238E27FC236}">
              <a16:creationId xmlns:a16="http://schemas.microsoft.com/office/drawing/2014/main" id="{D435075F-69A3-4C4E-97E6-63A6BEEE3740}"/>
            </a:ext>
          </a:extLst>
        </xdr:cNvPr>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11249</xdr:rowOff>
    </xdr:from>
    <xdr:to>
      <xdr:col>67</xdr:col>
      <xdr:colOff>101600</xdr:colOff>
      <xdr:row>58</xdr:row>
      <xdr:rowOff>112849</xdr:rowOff>
    </xdr:to>
    <xdr:sp macro="" textlink="">
      <xdr:nvSpPr>
        <xdr:cNvPr id="535" name="フローチャート: 判断 534">
          <a:extLst>
            <a:ext uri="{FF2B5EF4-FFF2-40B4-BE49-F238E27FC236}">
              <a16:creationId xmlns:a16="http://schemas.microsoft.com/office/drawing/2014/main" id="{F3156799-1A43-4442-94F0-FF37CD4BDDA6}"/>
            </a:ext>
          </a:extLst>
        </xdr:cNvPr>
        <xdr:cNvSpPr/>
      </xdr:nvSpPr>
      <xdr:spPr>
        <a:xfrm>
          <a:off x="127635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D2DED615-81F1-45A5-9EE0-DB82AD1DBEB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A566BF51-4202-47C6-AD4F-7C43BA739E4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33F8409B-E4B8-4B41-8B72-0450EB024F8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E4A62311-CF6B-4147-896B-5711F1903E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DD553B3F-9A1B-4B12-BFD7-0905EC9E389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151674</xdr:rowOff>
    </xdr:from>
    <xdr:to>
      <xdr:col>85</xdr:col>
      <xdr:colOff>177800</xdr:colOff>
      <xdr:row>61</xdr:row>
      <xdr:rowOff>81824</xdr:rowOff>
    </xdr:to>
    <xdr:sp macro="" textlink="">
      <xdr:nvSpPr>
        <xdr:cNvPr id="541" name="楕円 540">
          <a:extLst>
            <a:ext uri="{FF2B5EF4-FFF2-40B4-BE49-F238E27FC236}">
              <a16:creationId xmlns:a16="http://schemas.microsoft.com/office/drawing/2014/main" id="{F211B300-1521-442C-BFE6-EA9B6BA1CB2E}"/>
            </a:ext>
          </a:extLst>
        </xdr:cNvPr>
        <xdr:cNvSpPr/>
      </xdr:nvSpPr>
      <xdr:spPr>
        <a:xfrm>
          <a:off x="16268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130101</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71EBD3CD-AA1E-4498-A77B-09A0C2FB4882}"/>
            </a:ext>
          </a:extLst>
        </xdr:cNvPr>
        <xdr:cNvSpPr txBox="1"/>
      </xdr:nvSpPr>
      <xdr:spPr>
        <a:xfrm>
          <a:off x="16357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115751</xdr:rowOff>
    </xdr:from>
    <xdr:to>
      <xdr:col>81</xdr:col>
      <xdr:colOff>101600</xdr:colOff>
      <xdr:row>61</xdr:row>
      <xdr:rowOff>45901</xdr:rowOff>
    </xdr:to>
    <xdr:sp macro="" textlink="">
      <xdr:nvSpPr>
        <xdr:cNvPr id="543" name="楕円 542">
          <a:extLst>
            <a:ext uri="{FF2B5EF4-FFF2-40B4-BE49-F238E27FC236}">
              <a16:creationId xmlns:a16="http://schemas.microsoft.com/office/drawing/2014/main" id="{D54916B6-A127-4276-AEE1-E9915703A28A}"/>
            </a:ext>
          </a:extLst>
        </xdr:cNvPr>
        <xdr:cNvSpPr/>
      </xdr:nvSpPr>
      <xdr:spPr>
        <a:xfrm>
          <a:off x="15430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166551</xdr:rowOff>
    </xdr:from>
    <xdr:to>
      <xdr:col>85</xdr:col>
      <xdr:colOff>127000</xdr:colOff>
      <xdr:row>61</xdr:row>
      <xdr:rowOff>31024</xdr:rowOff>
    </xdr:to>
    <xdr:cxnSp macro="">
      <xdr:nvCxnSpPr>
        <xdr:cNvPr id="544" name="直線コネクタ 543">
          <a:extLst>
            <a:ext uri="{FF2B5EF4-FFF2-40B4-BE49-F238E27FC236}">
              <a16:creationId xmlns:a16="http://schemas.microsoft.com/office/drawing/2014/main" id="{AA280438-4947-4FE0-94C4-281906497A0E}"/>
            </a:ext>
          </a:extLst>
        </xdr:cNvPr>
        <xdr:cNvCxnSpPr/>
      </xdr:nvCxnSpPr>
      <xdr:spPr>
        <a:xfrm>
          <a:off x="15481300" y="104535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45" name="楕円 544">
          <a:extLst>
            <a:ext uri="{FF2B5EF4-FFF2-40B4-BE49-F238E27FC236}">
              <a16:creationId xmlns:a16="http://schemas.microsoft.com/office/drawing/2014/main" id="{E1A9AD2B-84E4-4FDA-834E-8CF81058AF84}"/>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166551</xdr:rowOff>
    </xdr:to>
    <xdr:cxnSp macro="">
      <xdr:nvCxnSpPr>
        <xdr:cNvPr id="546" name="直線コネクタ 545">
          <a:extLst>
            <a:ext uri="{FF2B5EF4-FFF2-40B4-BE49-F238E27FC236}">
              <a16:creationId xmlns:a16="http://schemas.microsoft.com/office/drawing/2014/main" id="{3A454388-15D1-4CB2-85B2-A45BD05984E0}"/>
            </a:ext>
          </a:extLst>
        </xdr:cNvPr>
        <xdr:cNvCxnSpPr/>
      </xdr:nvCxnSpPr>
      <xdr:spPr>
        <a:xfrm>
          <a:off x="14592300" y="104176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43906</xdr:rowOff>
    </xdr:from>
    <xdr:to>
      <xdr:col>72</xdr:col>
      <xdr:colOff>38100</xdr:colOff>
      <xdr:row>60</xdr:row>
      <xdr:rowOff>145506</xdr:rowOff>
    </xdr:to>
    <xdr:sp macro="" textlink="">
      <xdr:nvSpPr>
        <xdr:cNvPr id="547" name="楕円 546">
          <a:extLst>
            <a:ext uri="{FF2B5EF4-FFF2-40B4-BE49-F238E27FC236}">
              <a16:creationId xmlns:a16="http://schemas.microsoft.com/office/drawing/2014/main" id="{A043236B-6717-4325-A968-DAAFB3AE55DF}"/>
            </a:ext>
          </a:extLst>
        </xdr:cNvPr>
        <xdr:cNvSpPr/>
      </xdr:nvSpPr>
      <xdr:spPr>
        <a:xfrm>
          <a:off x="13652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94706</xdr:rowOff>
    </xdr:from>
    <xdr:to>
      <xdr:col>76</xdr:col>
      <xdr:colOff>114300</xdr:colOff>
      <xdr:row>60</xdr:row>
      <xdr:rowOff>130628</xdr:rowOff>
    </xdr:to>
    <xdr:cxnSp macro="">
      <xdr:nvCxnSpPr>
        <xdr:cNvPr id="548" name="直線コネクタ 547">
          <a:extLst>
            <a:ext uri="{FF2B5EF4-FFF2-40B4-BE49-F238E27FC236}">
              <a16:creationId xmlns:a16="http://schemas.microsoft.com/office/drawing/2014/main" id="{D728D2C0-4197-4ED4-A90A-83E03B2F7566}"/>
            </a:ext>
          </a:extLst>
        </xdr:cNvPr>
        <xdr:cNvCxnSpPr/>
      </xdr:nvCxnSpPr>
      <xdr:spPr>
        <a:xfrm>
          <a:off x="13703300" y="103817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115751</xdr:rowOff>
    </xdr:from>
    <xdr:to>
      <xdr:col>67</xdr:col>
      <xdr:colOff>101600</xdr:colOff>
      <xdr:row>59</xdr:row>
      <xdr:rowOff>45901</xdr:rowOff>
    </xdr:to>
    <xdr:sp macro="" textlink="">
      <xdr:nvSpPr>
        <xdr:cNvPr id="549" name="楕円 548">
          <a:extLst>
            <a:ext uri="{FF2B5EF4-FFF2-40B4-BE49-F238E27FC236}">
              <a16:creationId xmlns:a16="http://schemas.microsoft.com/office/drawing/2014/main" id="{57B75043-7D8E-475B-88A1-4F8BCDB810D0}"/>
            </a:ext>
          </a:extLst>
        </xdr:cNvPr>
        <xdr:cNvSpPr/>
      </xdr:nvSpPr>
      <xdr:spPr>
        <a:xfrm>
          <a:off x="12763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166551</xdr:rowOff>
    </xdr:from>
    <xdr:to>
      <xdr:col>71</xdr:col>
      <xdr:colOff>177800</xdr:colOff>
      <xdr:row>60</xdr:row>
      <xdr:rowOff>94706</xdr:rowOff>
    </xdr:to>
    <xdr:cxnSp macro="">
      <xdr:nvCxnSpPr>
        <xdr:cNvPr id="550" name="直線コネクタ 549">
          <a:extLst>
            <a:ext uri="{FF2B5EF4-FFF2-40B4-BE49-F238E27FC236}">
              <a16:creationId xmlns:a16="http://schemas.microsoft.com/office/drawing/2014/main" id="{625232A7-8BDE-4FEF-B9E4-427D937286D9}"/>
            </a:ext>
          </a:extLst>
        </xdr:cNvPr>
        <xdr:cNvCxnSpPr/>
      </xdr:nvCxnSpPr>
      <xdr:spPr>
        <a:xfrm>
          <a:off x="12814300" y="10110651"/>
          <a:ext cx="8890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51" name="n_1aveValue【学校施設】&#10;有形固定資産減価償却率">
          <a:extLst>
            <a:ext uri="{FF2B5EF4-FFF2-40B4-BE49-F238E27FC236}">
              <a16:creationId xmlns:a16="http://schemas.microsoft.com/office/drawing/2014/main" id="{F2AE18C6-5BAF-4E28-B989-A54ADCF80A4D}"/>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52" name="n_2aveValue【学校施設】&#10;有形固定資産減価償却率">
          <a:extLst>
            <a:ext uri="{FF2B5EF4-FFF2-40B4-BE49-F238E27FC236}">
              <a16:creationId xmlns:a16="http://schemas.microsoft.com/office/drawing/2014/main" id="{CF2ED8C7-1F19-4574-A19C-D8A19660ACE8}"/>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553" name="n_3aveValue【学校施設】&#10;有形固定資産減価償却率">
          <a:extLst>
            <a:ext uri="{FF2B5EF4-FFF2-40B4-BE49-F238E27FC236}">
              <a16:creationId xmlns:a16="http://schemas.microsoft.com/office/drawing/2014/main" id="{F545FD9C-1D22-4AAD-9AFD-ACAA044242F8}"/>
            </a:ext>
          </a:extLst>
        </xdr:cNvPr>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129376</xdr:rowOff>
    </xdr:from>
    <xdr:ext cx="405111" cy="259045"/>
    <xdr:sp macro="" textlink="">
      <xdr:nvSpPr>
        <xdr:cNvPr id="554" name="n_4aveValue【学校施設】&#10;有形固定資産減価償却率">
          <a:extLst>
            <a:ext uri="{FF2B5EF4-FFF2-40B4-BE49-F238E27FC236}">
              <a16:creationId xmlns:a16="http://schemas.microsoft.com/office/drawing/2014/main" id="{584A39D1-00B9-474B-91C2-07A266ADC0F6}"/>
            </a:ext>
          </a:extLst>
        </xdr:cNvPr>
        <xdr:cNvSpPr txBox="1"/>
      </xdr:nvSpPr>
      <xdr:spPr>
        <a:xfrm>
          <a:off x="12611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37028</xdr:rowOff>
    </xdr:from>
    <xdr:ext cx="405111" cy="259045"/>
    <xdr:sp macro="" textlink="">
      <xdr:nvSpPr>
        <xdr:cNvPr id="555" name="n_1mainValue【学校施設】&#10;有形固定資産減価償却率">
          <a:extLst>
            <a:ext uri="{FF2B5EF4-FFF2-40B4-BE49-F238E27FC236}">
              <a16:creationId xmlns:a16="http://schemas.microsoft.com/office/drawing/2014/main" id="{FBB19BAD-0969-4722-A291-E6FBF43B27D1}"/>
            </a:ext>
          </a:extLst>
        </xdr:cNvPr>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56" name="n_2mainValue【学校施設】&#10;有形固定資産減価償却率">
          <a:extLst>
            <a:ext uri="{FF2B5EF4-FFF2-40B4-BE49-F238E27FC236}">
              <a16:creationId xmlns:a16="http://schemas.microsoft.com/office/drawing/2014/main" id="{144C9C0C-6FB5-4A0D-A623-348E62D6E515}"/>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136633</xdr:rowOff>
    </xdr:from>
    <xdr:ext cx="405111" cy="259045"/>
    <xdr:sp macro="" textlink="">
      <xdr:nvSpPr>
        <xdr:cNvPr id="557" name="n_3mainValue【学校施設】&#10;有形固定資産減価償却率">
          <a:extLst>
            <a:ext uri="{FF2B5EF4-FFF2-40B4-BE49-F238E27FC236}">
              <a16:creationId xmlns:a16="http://schemas.microsoft.com/office/drawing/2014/main" id="{D87555C0-DDD6-47E1-BA7F-941828F06381}"/>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37028</xdr:rowOff>
    </xdr:from>
    <xdr:ext cx="405111" cy="259045"/>
    <xdr:sp macro="" textlink="">
      <xdr:nvSpPr>
        <xdr:cNvPr id="558" name="n_4mainValue【学校施設】&#10;有形固定資産減価償却率">
          <a:extLst>
            <a:ext uri="{FF2B5EF4-FFF2-40B4-BE49-F238E27FC236}">
              <a16:creationId xmlns:a16="http://schemas.microsoft.com/office/drawing/2014/main" id="{6D890D83-7E7F-428E-A1E6-F427649279E4}"/>
            </a:ext>
          </a:extLst>
        </xdr:cNvPr>
        <xdr:cNvSpPr txBox="1"/>
      </xdr:nvSpPr>
      <xdr:spPr>
        <a:xfrm>
          <a:off x="12611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DB6C03D2-D98F-4923-91C2-BB2FFE2F434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50A27A57-6C72-425B-B249-9C49ED6227D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4F2F3FA3-E47B-4C01-9846-1E55599FF3B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6594C208-107A-471A-83DE-9941814D62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31AD4835-3E3F-44C7-8CA0-1866890E2B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E1138900-CDDE-4736-B90A-191E31D14DC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60CE84D9-927E-4909-9369-7C80CA2AC9D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BDED4511-126E-4CE1-9C10-B9B94203640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DB5BB81E-6B57-4B60-BA95-66F3BCF9E44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41C42176-FF26-4F83-A957-321A4CF0141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a:extLst>
            <a:ext uri="{FF2B5EF4-FFF2-40B4-BE49-F238E27FC236}">
              <a16:creationId xmlns:a16="http://schemas.microsoft.com/office/drawing/2014/main" id="{94C8550A-0D23-4540-A894-FD1FBF43723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0" name="直線コネクタ 569">
          <a:extLst>
            <a:ext uri="{FF2B5EF4-FFF2-40B4-BE49-F238E27FC236}">
              <a16:creationId xmlns:a16="http://schemas.microsoft.com/office/drawing/2014/main" id="{E662B001-8AF9-4347-9C67-BB7F7616944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a:extLst>
            <a:ext uri="{FF2B5EF4-FFF2-40B4-BE49-F238E27FC236}">
              <a16:creationId xmlns:a16="http://schemas.microsoft.com/office/drawing/2014/main" id="{7D1C2342-C176-4A11-A6B4-6A06BFA8E18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a:extLst>
            <a:ext uri="{FF2B5EF4-FFF2-40B4-BE49-F238E27FC236}">
              <a16:creationId xmlns:a16="http://schemas.microsoft.com/office/drawing/2014/main" id="{455EBAD4-D978-4B79-B55D-FF0559D450E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a:extLst>
            <a:ext uri="{FF2B5EF4-FFF2-40B4-BE49-F238E27FC236}">
              <a16:creationId xmlns:a16="http://schemas.microsoft.com/office/drawing/2014/main" id="{72EA7A5D-7927-494D-B30B-1BB363D959E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a:extLst>
            <a:ext uri="{FF2B5EF4-FFF2-40B4-BE49-F238E27FC236}">
              <a16:creationId xmlns:a16="http://schemas.microsoft.com/office/drawing/2014/main" id="{DAC27884-C349-485A-A63B-663B261029F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a:extLst>
            <a:ext uri="{FF2B5EF4-FFF2-40B4-BE49-F238E27FC236}">
              <a16:creationId xmlns:a16="http://schemas.microsoft.com/office/drawing/2014/main" id="{BDF73BA2-5FD0-4E67-B621-82049701B70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a:extLst>
            <a:ext uri="{FF2B5EF4-FFF2-40B4-BE49-F238E27FC236}">
              <a16:creationId xmlns:a16="http://schemas.microsoft.com/office/drawing/2014/main" id="{6256A6F8-73D0-472F-99CF-F71E2BDC14D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a:extLst>
            <a:ext uri="{FF2B5EF4-FFF2-40B4-BE49-F238E27FC236}">
              <a16:creationId xmlns:a16="http://schemas.microsoft.com/office/drawing/2014/main" id="{516C90A7-8EBB-4930-A152-84A7E3532DA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39CDDFF9-8240-4C48-9B19-ADF0ACB335F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33EA5755-C39E-48FD-8275-7D3184ADB53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id="{92A9999D-0AC8-4FFE-A9F1-04351600E1B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81" name="直線コネクタ 580">
          <a:extLst>
            <a:ext uri="{FF2B5EF4-FFF2-40B4-BE49-F238E27FC236}">
              <a16:creationId xmlns:a16="http://schemas.microsoft.com/office/drawing/2014/main" id="{E67C039C-B50E-4823-B2AA-A0F9604CB52F}"/>
            </a:ext>
          </a:extLst>
        </xdr:cNvPr>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82" name="【学校施設】&#10;一人当たり面積最小値テキスト">
          <a:extLst>
            <a:ext uri="{FF2B5EF4-FFF2-40B4-BE49-F238E27FC236}">
              <a16:creationId xmlns:a16="http://schemas.microsoft.com/office/drawing/2014/main" id="{29640667-59C6-4408-B8F1-C5676E32F750}"/>
            </a:ext>
          </a:extLst>
        </xdr:cNvPr>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83" name="直線コネクタ 582">
          <a:extLst>
            <a:ext uri="{FF2B5EF4-FFF2-40B4-BE49-F238E27FC236}">
              <a16:creationId xmlns:a16="http://schemas.microsoft.com/office/drawing/2014/main" id="{0532226D-60A0-4231-B908-2D4F6AED1F9D}"/>
            </a:ext>
          </a:extLst>
        </xdr:cNvPr>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84" name="【学校施設】&#10;一人当たり面積最大値テキスト">
          <a:extLst>
            <a:ext uri="{FF2B5EF4-FFF2-40B4-BE49-F238E27FC236}">
              <a16:creationId xmlns:a16="http://schemas.microsoft.com/office/drawing/2014/main" id="{6CB4C27F-0962-4642-AF78-CFB49B91785E}"/>
            </a:ext>
          </a:extLst>
        </xdr:cNvPr>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85" name="直線コネクタ 584">
          <a:extLst>
            <a:ext uri="{FF2B5EF4-FFF2-40B4-BE49-F238E27FC236}">
              <a16:creationId xmlns:a16="http://schemas.microsoft.com/office/drawing/2014/main" id="{0A482408-9A7B-491A-8490-36098E46815C}"/>
            </a:ext>
          </a:extLst>
        </xdr:cNvPr>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86" name="【学校施設】&#10;一人当たり面積平均値テキスト">
          <a:extLst>
            <a:ext uri="{FF2B5EF4-FFF2-40B4-BE49-F238E27FC236}">
              <a16:creationId xmlns:a16="http://schemas.microsoft.com/office/drawing/2014/main" id="{0307F0CD-ACA6-417D-98AF-F21957BE9968}"/>
            </a:ext>
          </a:extLst>
        </xdr:cNvPr>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87" name="フローチャート: 判断 586">
          <a:extLst>
            <a:ext uri="{FF2B5EF4-FFF2-40B4-BE49-F238E27FC236}">
              <a16:creationId xmlns:a16="http://schemas.microsoft.com/office/drawing/2014/main" id="{10802D30-F846-4BA6-8331-E78011ABAE5F}"/>
            </a:ext>
          </a:extLst>
        </xdr:cNvPr>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88" name="フローチャート: 判断 587">
          <a:extLst>
            <a:ext uri="{FF2B5EF4-FFF2-40B4-BE49-F238E27FC236}">
              <a16:creationId xmlns:a16="http://schemas.microsoft.com/office/drawing/2014/main" id="{4AA781BD-10B0-4C7C-AC6C-57A2100DA3BC}"/>
            </a:ext>
          </a:extLst>
        </xdr:cNvPr>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89" name="フローチャート: 判断 588">
          <a:extLst>
            <a:ext uri="{FF2B5EF4-FFF2-40B4-BE49-F238E27FC236}">
              <a16:creationId xmlns:a16="http://schemas.microsoft.com/office/drawing/2014/main" id="{F80506EC-D3D1-4ADD-AA64-692E7B729BF0}"/>
            </a:ext>
          </a:extLst>
        </xdr:cNvPr>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90" name="フローチャート: 判断 589">
          <a:extLst>
            <a:ext uri="{FF2B5EF4-FFF2-40B4-BE49-F238E27FC236}">
              <a16:creationId xmlns:a16="http://schemas.microsoft.com/office/drawing/2014/main" id="{39A8EF09-8A0F-4D26-96C2-4A71D07492C9}"/>
            </a:ext>
          </a:extLst>
        </xdr:cNvPr>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xdr:rowOff>
    </xdr:from>
    <xdr:to>
      <xdr:col>98</xdr:col>
      <xdr:colOff>38100</xdr:colOff>
      <xdr:row>63</xdr:row>
      <xdr:rowOff>103378</xdr:rowOff>
    </xdr:to>
    <xdr:sp macro="" textlink="">
      <xdr:nvSpPr>
        <xdr:cNvPr id="591" name="フローチャート: 判断 590">
          <a:extLst>
            <a:ext uri="{FF2B5EF4-FFF2-40B4-BE49-F238E27FC236}">
              <a16:creationId xmlns:a16="http://schemas.microsoft.com/office/drawing/2014/main" id="{77C665C6-1B2F-49E6-85D9-BD2557C3E6B8}"/>
            </a:ext>
          </a:extLst>
        </xdr:cNvPr>
        <xdr:cNvSpPr/>
      </xdr:nvSpPr>
      <xdr:spPr>
        <a:xfrm>
          <a:off x="18605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980FE184-7AEA-44E1-9DF4-67C865CD735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5EDDD80E-2E1E-43DE-B3BF-00E76017491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393D842B-DC67-4525-B08D-0A81CF090C1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D7A4D153-1035-4005-9603-7AD92C32309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5CFE6D81-2BC2-4302-8E61-B3A84DA9B9A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129337</xdr:rowOff>
    </xdr:from>
    <xdr:to>
      <xdr:col>116</xdr:col>
      <xdr:colOff>114300</xdr:colOff>
      <xdr:row>64</xdr:row>
      <xdr:rowOff>59487</xdr:rowOff>
    </xdr:to>
    <xdr:sp macro="" textlink="">
      <xdr:nvSpPr>
        <xdr:cNvPr id="597" name="楕円 596">
          <a:extLst>
            <a:ext uri="{FF2B5EF4-FFF2-40B4-BE49-F238E27FC236}">
              <a16:creationId xmlns:a16="http://schemas.microsoft.com/office/drawing/2014/main" id="{12D82002-FD9F-4932-97FB-F7E0EB867556}"/>
            </a:ext>
          </a:extLst>
        </xdr:cNvPr>
        <xdr:cNvSpPr/>
      </xdr:nvSpPr>
      <xdr:spPr>
        <a:xfrm>
          <a:off x="22110700" y="109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44264</xdr:rowOff>
    </xdr:from>
    <xdr:ext cx="469744" cy="259045"/>
    <xdr:sp macro="" textlink="">
      <xdr:nvSpPr>
        <xdr:cNvPr id="598" name="【学校施設】&#10;一人当たり面積該当値テキスト">
          <a:extLst>
            <a:ext uri="{FF2B5EF4-FFF2-40B4-BE49-F238E27FC236}">
              <a16:creationId xmlns:a16="http://schemas.microsoft.com/office/drawing/2014/main" id="{C4278936-8217-4598-82EE-B5E9BDD7DB17}"/>
            </a:ext>
          </a:extLst>
        </xdr:cNvPr>
        <xdr:cNvSpPr txBox="1"/>
      </xdr:nvSpPr>
      <xdr:spPr>
        <a:xfrm>
          <a:off x="22199600" y="1084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127051</xdr:rowOff>
    </xdr:from>
    <xdr:to>
      <xdr:col>112</xdr:col>
      <xdr:colOff>38100</xdr:colOff>
      <xdr:row>64</xdr:row>
      <xdr:rowOff>57201</xdr:rowOff>
    </xdr:to>
    <xdr:sp macro="" textlink="">
      <xdr:nvSpPr>
        <xdr:cNvPr id="599" name="楕円 598">
          <a:extLst>
            <a:ext uri="{FF2B5EF4-FFF2-40B4-BE49-F238E27FC236}">
              <a16:creationId xmlns:a16="http://schemas.microsoft.com/office/drawing/2014/main" id="{B8D0C1B9-11BB-4A54-8C5A-39DDA7CEA371}"/>
            </a:ext>
          </a:extLst>
        </xdr:cNvPr>
        <xdr:cNvSpPr/>
      </xdr:nvSpPr>
      <xdr:spPr>
        <a:xfrm>
          <a:off x="21272500" y="109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6401</xdr:rowOff>
    </xdr:from>
    <xdr:to>
      <xdr:col>116</xdr:col>
      <xdr:colOff>63500</xdr:colOff>
      <xdr:row>64</xdr:row>
      <xdr:rowOff>8687</xdr:rowOff>
    </xdr:to>
    <xdr:cxnSp macro="">
      <xdr:nvCxnSpPr>
        <xdr:cNvPr id="600" name="直線コネクタ 599">
          <a:extLst>
            <a:ext uri="{FF2B5EF4-FFF2-40B4-BE49-F238E27FC236}">
              <a16:creationId xmlns:a16="http://schemas.microsoft.com/office/drawing/2014/main" id="{A2D76FED-70C0-401A-B26D-B8D59A144232}"/>
            </a:ext>
          </a:extLst>
        </xdr:cNvPr>
        <xdr:cNvCxnSpPr/>
      </xdr:nvCxnSpPr>
      <xdr:spPr>
        <a:xfrm>
          <a:off x="21323300" y="1097920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125222</xdr:rowOff>
    </xdr:from>
    <xdr:to>
      <xdr:col>107</xdr:col>
      <xdr:colOff>101600</xdr:colOff>
      <xdr:row>64</xdr:row>
      <xdr:rowOff>55372</xdr:rowOff>
    </xdr:to>
    <xdr:sp macro="" textlink="">
      <xdr:nvSpPr>
        <xdr:cNvPr id="601" name="楕円 600">
          <a:extLst>
            <a:ext uri="{FF2B5EF4-FFF2-40B4-BE49-F238E27FC236}">
              <a16:creationId xmlns:a16="http://schemas.microsoft.com/office/drawing/2014/main" id="{8AE78F85-B011-4B5A-9B16-0F0B67567D83}"/>
            </a:ext>
          </a:extLst>
        </xdr:cNvPr>
        <xdr:cNvSpPr/>
      </xdr:nvSpPr>
      <xdr:spPr>
        <a:xfrm>
          <a:off x="203835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4572</xdr:rowOff>
    </xdr:from>
    <xdr:to>
      <xdr:col>111</xdr:col>
      <xdr:colOff>177800</xdr:colOff>
      <xdr:row>64</xdr:row>
      <xdr:rowOff>6401</xdr:rowOff>
    </xdr:to>
    <xdr:cxnSp macro="">
      <xdr:nvCxnSpPr>
        <xdr:cNvPr id="602" name="直線コネクタ 601">
          <a:extLst>
            <a:ext uri="{FF2B5EF4-FFF2-40B4-BE49-F238E27FC236}">
              <a16:creationId xmlns:a16="http://schemas.microsoft.com/office/drawing/2014/main" id="{3ACFDCB5-FC2B-401B-9436-C70CC6EB8495}"/>
            </a:ext>
          </a:extLst>
        </xdr:cNvPr>
        <xdr:cNvCxnSpPr/>
      </xdr:nvCxnSpPr>
      <xdr:spPr>
        <a:xfrm>
          <a:off x="20434300" y="1097737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122479</xdr:rowOff>
    </xdr:from>
    <xdr:to>
      <xdr:col>102</xdr:col>
      <xdr:colOff>165100</xdr:colOff>
      <xdr:row>64</xdr:row>
      <xdr:rowOff>52629</xdr:rowOff>
    </xdr:to>
    <xdr:sp macro="" textlink="">
      <xdr:nvSpPr>
        <xdr:cNvPr id="603" name="楕円 602">
          <a:extLst>
            <a:ext uri="{FF2B5EF4-FFF2-40B4-BE49-F238E27FC236}">
              <a16:creationId xmlns:a16="http://schemas.microsoft.com/office/drawing/2014/main" id="{8A985632-31B4-45A9-9BA9-A3698BE46163}"/>
            </a:ext>
          </a:extLst>
        </xdr:cNvPr>
        <xdr:cNvSpPr/>
      </xdr:nvSpPr>
      <xdr:spPr>
        <a:xfrm>
          <a:off x="19494500" y="109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1829</xdr:rowOff>
    </xdr:from>
    <xdr:to>
      <xdr:col>107</xdr:col>
      <xdr:colOff>50800</xdr:colOff>
      <xdr:row>64</xdr:row>
      <xdr:rowOff>4572</xdr:rowOff>
    </xdr:to>
    <xdr:cxnSp macro="">
      <xdr:nvCxnSpPr>
        <xdr:cNvPr id="604" name="直線コネクタ 603">
          <a:extLst>
            <a:ext uri="{FF2B5EF4-FFF2-40B4-BE49-F238E27FC236}">
              <a16:creationId xmlns:a16="http://schemas.microsoft.com/office/drawing/2014/main" id="{B1678C04-F429-404E-A0F3-C4C1510A0C32}"/>
            </a:ext>
          </a:extLst>
        </xdr:cNvPr>
        <xdr:cNvCxnSpPr/>
      </xdr:nvCxnSpPr>
      <xdr:spPr>
        <a:xfrm>
          <a:off x="19545300" y="1097462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128422</xdr:rowOff>
    </xdr:from>
    <xdr:to>
      <xdr:col>98</xdr:col>
      <xdr:colOff>38100</xdr:colOff>
      <xdr:row>64</xdr:row>
      <xdr:rowOff>58572</xdr:rowOff>
    </xdr:to>
    <xdr:sp macro="" textlink="">
      <xdr:nvSpPr>
        <xdr:cNvPr id="605" name="楕円 604">
          <a:extLst>
            <a:ext uri="{FF2B5EF4-FFF2-40B4-BE49-F238E27FC236}">
              <a16:creationId xmlns:a16="http://schemas.microsoft.com/office/drawing/2014/main" id="{21F97DB3-2BD5-48D3-95FF-BCCBE059F493}"/>
            </a:ext>
          </a:extLst>
        </xdr:cNvPr>
        <xdr:cNvSpPr/>
      </xdr:nvSpPr>
      <xdr:spPr>
        <a:xfrm>
          <a:off x="18605500" y="1092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1829</xdr:rowOff>
    </xdr:from>
    <xdr:to>
      <xdr:col>102</xdr:col>
      <xdr:colOff>114300</xdr:colOff>
      <xdr:row>64</xdr:row>
      <xdr:rowOff>7772</xdr:rowOff>
    </xdr:to>
    <xdr:cxnSp macro="">
      <xdr:nvCxnSpPr>
        <xdr:cNvPr id="606" name="直線コネクタ 605">
          <a:extLst>
            <a:ext uri="{FF2B5EF4-FFF2-40B4-BE49-F238E27FC236}">
              <a16:creationId xmlns:a16="http://schemas.microsoft.com/office/drawing/2014/main" id="{7BEAC0A1-DF9F-4F5B-89B2-F0D466AC5C7A}"/>
            </a:ext>
          </a:extLst>
        </xdr:cNvPr>
        <xdr:cNvCxnSpPr/>
      </xdr:nvCxnSpPr>
      <xdr:spPr>
        <a:xfrm flipV="1">
          <a:off x="18656300" y="1097462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607" name="n_1aveValue【学校施設】&#10;一人当たり面積">
          <a:extLst>
            <a:ext uri="{FF2B5EF4-FFF2-40B4-BE49-F238E27FC236}">
              <a16:creationId xmlns:a16="http://schemas.microsoft.com/office/drawing/2014/main" id="{2373D541-CBBC-4CD4-9B50-4B9E10365A32}"/>
            </a:ext>
          </a:extLst>
        </xdr:cNvPr>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608" name="n_2aveValue【学校施設】&#10;一人当たり面積">
          <a:extLst>
            <a:ext uri="{FF2B5EF4-FFF2-40B4-BE49-F238E27FC236}">
              <a16:creationId xmlns:a16="http://schemas.microsoft.com/office/drawing/2014/main" id="{8370E8B2-1DEE-4F2E-8CED-4C604E7D1CD6}"/>
            </a:ext>
          </a:extLst>
        </xdr:cNvPr>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609" name="n_3aveValue【学校施設】&#10;一人当たり面積">
          <a:extLst>
            <a:ext uri="{FF2B5EF4-FFF2-40B4-BE49-F238E27FC236}">
              <a16:creationId xmlns:a16="http://schemas.microsoft.com/office/drawing/2014/main" id="{C917DB79-804B-4402-8A70-8E62098CB222}"/>
            </a:ext>
          </a:extLst>
        </xdr:cNvPr>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119905</xdr:rowOff>
    </xdr:from>
    <xdr:ext cx="469744" cy="259045"/>
    <xdr:sp macro="" textlink="">
      <xdr:nvSpPr>
        <xdr:cNvPr id="610" name="n_4aveValue【学校施設】&#10;一人当たり面積">
          <a:extLst>
            <a:ext uri="{FF2B5EF4-FFF2-40B4-BE49-F238E27FC236}">
              <a16:creationId xmlns:a16="http://schemas.microsoft.com/office/drawing/2014/main" id="{6309C5BB-D497-4738-ABB2-F0D047255C2C}"/>
            </a:ext>
          </a:extLst>
        </xdr:cNvPr>
        <xdr:cNvSpPr txBox="1"/>
      </xdr:nvSpPr>
      <xdr:spPr>
        <a:xfrm>
          <a:off x="18421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48328</xdr:rowOff>
    </xdr:from>
    <xdr:ext cx="469744" cy="259045"/>
    <xdr:sp macro="" textlink="">
      <xdr:nvSpPr>
        <xdr:cNvPr id="611" name="n_1mainValue【学校施設】&#10;一人当たり面積">
          <a:extLst>
            <a:ext uri="{FF2B5EF4-FFF2-40B4-BE49-F238E27FC236}">
              <a16:creationId xmlns:a16="http://schemas.microsoft.com/office/drawing/2014/main" id="{5F0EC7EA-6B47-4BB0-B32F-AC96FE7DDC09}"/>
            </a:ext>
          </a:extLst>
        </xdr:cNvPr>
        <xdr:cNvSpPr txBox="1"/>
      </xdr:nvSpPr>
      <xdr:spPr>
        <a:xfrm>
          <a:off x="21075727" y="1102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46499</xdr:rowOff>
    </xdr:from>
    <xdr:ext cx="469744" cy="259045"/>
    <xdr:sp macro="" textlink="">
      <xdr:nvSpPr>
        <xdr:cNvPr id="612" name="n_2mainValue【学校施設】&#10;一人当たり面積">
          <a:extLst>
            <a:ext uri="{FF2B5EF4-FFF2-40B4-BE49-F238E27FC236}">
              <a16:creationId xmlns:a16="http://schemas.microsoft.com/office/drawing/2014/main" id="{D234FF66-4431-4F88-961A-DDFCD26E43BC}"/>
            </a:ext>
          </a:extLst>
        </xdr:cNvPr>
        <xdr:cNvSpPr txBox="1"/>
      </xdr:nvSpPr>
      <xdr:spPr>
        <a:xfrm>
          <a:off x="201994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43756</xdr:rowOff>
    </xdr:from>
    <xdr:ext cx="469744" cy="259045"/>
    <xdr:sp macro="" textlink="">
      <xdr:nvSpPr>
        <xdr:cNvPr id="613" name="n_3mainValue【学校施設】&#10;一人当たり面積">
          <a:extLst>
            <a:ext uri="{FF2B5EF4-FFF2-40B4-BE49-F238E27FC236}">
              <a16:creationId xmlns:a16="http://schemas.microsoft.com/office/drawing/2014/main" id="{CC299A9F-19C2-4FC2-979B-B76D05C3F7F3}"/>
            </a:ext>
          </a:extLst>
        </xdr:cNvPr>
        <xdr:cNvSpPr txBox="1"/>
      </xdr:nvSpPr>
      <xdr:spPr>
        <a:xfrm>
          <a:off x="19310427" y="1101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49699</xdr:rowOff>
    </xdr:from>
    <xdr:ext cx="469744" cy="259045"/>
    <xdr:sp macro="" textlink="">
      <xdr:nvSpPr>
        <xdr:cNvPr id="614" name="n_4mainValue【学校施設】&#10;一人当たり面積">
          <a:extLst>
            <a:ext uri="{FF2B5EF4-FFF2-40B4-BE49-F238E27FC236}">
              <a16:creationId xmlns:a16="http://schemas.microsoft.com/office/drawing/2014/main" id="{2486CE0B-AEC9-4B6B-920B-B886E0BCF0CC}"/>
            </a:ext>
          </a:extLst>
        </xdr:cNvPr>
        <xdr:cNvSpPr txBox="1"/>
      </xdr:nvSpPr>
      <xdr:spPr>
        <a:xfrm>
          <a:off x="18421427" y="1102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E25B6C7C-8621-4AD3-A2CB-1F9F93E8113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1FC2AFD2-B696-443A-8CC7-DB06E918385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C90A2313-14E8-4522-9C8A-151F489C95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B898C780-33BE-4E98-9816-6732C1D02F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27F1488B-6E01-4225-A656-D432EEE2B39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D0CD0325-ED8A-4C72-804A-F8D515D284A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46D5C287-7878-4B41-8313-7D30A62B36C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E2C8F157-E7AC-4789-83FF-776FA64A993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3810C2FC-2917-42AD-BE07-4E2F5DC87B0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2ED7A951-773A-4AF1-BDAE-277FD8EC325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EFB27D90-1769-436D-92CD-6D608CF9478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a:extLst>
            <a:ext uri="{FF2B5EF4-FFF2-40B4-BE49-F238E27FC236}">
              <a16:creationId xmlns:a16="http://schemas.microsoft.com/office/drawing/2014/main" id="{85917A4A-BBA8-41E9-AD95-6A5FC53ADB4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a:extLst>
            <a:ext uri="{FF2B5EF4-FFF2-40B4-BE49-F238E27FC236}">
              <a16:creationId xmlns:a16="http://schemas.microsoft.com/office/drawing/2014/main" id="{99888F34-5876-47F4-BE49-6D98DF6399A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a:extLst>
            <a:ext uri="{FF2B5EF4-FFF2-40B4-BE49-F238E27FC236}">
              <a16:creationId xmlns:a16="http://schemas.microsoft.com/office/drawing/2014/main" id="{7913F19A-4B07-4B58-A855-C3C5AAA062D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a:extLst>
            <a:ext uri="{FF2B5EF4-FFF2-40B4-BE49-F238E27FC236}">
              <a16:creationId xmlns:a16="http://schemas.microsoft.com/office/drawing/2014/main" id="{EB4330F4-0DC4-49D0-B294-8EA4D81625B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a:extLst>
            <a:ext uri="{FF2B5EF4-FFF2-40B4-BE49-F238E27FC236}">
              <a16:creationId xmlns:a16="http://schemas.microsoft.com/office/drawing/2014/main" id="{4B5DB67F-8F3E-4213-9ACB-C9C51BF9F19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a:extLst>
            <a:ext uri="{FF2B5EF4-FFF2-40B4-BE49-F238E27FC236}">
              <a16:creationId xmlns:a16="http://schemas.microsoft.com/office/drawing/2014/main" id="{654CE397-CE83-40D0-B13F-4F80B668892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a:extLst>
            <a:ext uri="{FF2B5EF4-FFF2-40B4-BE49-F238E27FC236}">
              <a16:creationId xmlns:a16="http://schemas.microsoft.com/office/drawing/2014/main" id="{FC7A8884-2905-4452-AA55-BEA01DA63FD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a:extLst>
            <a:ext uri="{FF2B5EF4-FFF2-40B4-BE49-F238E27FC236}">
              <a16:creationId xmlns:a16="http://schemas.microsoft.com/office/drawing/2014/main" id="{6DF05637-C214-48F6-B327-83ED21C1DBA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a:extLst>
            <a:ext uri="{FF2B5EF4-FFF2-40B4-BE49-F238E27FC236}">
              <a16:creationId xmlns:a16="http://schemas.microsoft.com/office/drawing/2014/main" id="{C670C6C1-DC5F-4B39-8E38-A95C794E481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a:extLst>
            <a:ext uri="{FF2B5EF4-FFF2-40B4-BE49-F238E27FC236}">
              <a16:creationId xmlns:a16="http://schemas.microsoft.com/office/drawing/2014/main" id="{74268FA9-1D37-47D5-9E73-23E3C17A24C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a:extLst>
            <a:ext uri="{FF2B5EF4-FFF2-40B4-BE49-F238E27FC236}">
              <a16:creationId xmlns:a16="http://schemas.microsoft.com/office/drawing/2014/main" id="{9C99C695-FF5E-4BFE-81A8-D189C37ACE4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a:extLst>
            <a:ext uri="{FF2B5EF4-FFF2-40B4-BE49-F238E27FC236}">
              <a16:creationId xmlns:a16="http://schemas.microsoft.com/office/drawing/2014/main" id="{0B91DA1F-E8A6-43BD-A72F-28FB9891C23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児童館】&#10;有形固定資産減価償却率グラフ枠">
          <a:extLst>
            <a:ext uri="{FF2B5EF4-FFF2-40B4-BE49-F238E27FC236}">
              <a16:creationId xmlns:a16="http://schemas.microsoft.com/office/drawing/2014/main" id="{6768EAB4-778E-4C53-9B5B-195E2748A32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39" name="直線コネクタ 638">
          <a:extLst>
            <a:ext uri="{FF2B5EF4-FFF2-40B4-BE49-F238E27FC236}">
              <a16:creationId xmlns:a16="http://schemas.microsoft.com/office/drawing/2014/main" id="{9A1E8403-143D-4D4C-9FF8-9CE45ECE1CD7}"/>
            </a:ext>
          </a:extLst>
        </xdr:cNvPr>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0" name="【児童館】&#10;有形固定資産減価償却率最小値テキスト">
          <a:extLst>
            <a:ext uri="{FF2B5EF4-FFF2-40B4-BE49-F238E27FC236}">
              <a16:creationId xmlns:a16="http://schemas.microsoft.com/office/drawing/2014/main" id="{530BE095-EE98-42CC-B767-D82ACE850D76}"/>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1" name="直線コネクタ 640">
          <a:extLst>
            <a:ext uri="{FF2B5EF4-FFF2-40B4-BE49-F238E27FC236}">
              <a16:creationId xmlns:a16="http://schemas.microsoft.com/office/drawing/2014/main" id="{6133B14F-52BE-4462-B61E-065F619C96CE}"/>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2" name="【児童館】&#10;有形固定資産減価償却率最大値テキスト">
          <a:extLst>
            <a:ext uri="{FF2B5EF4-FFF2-40B4-BE49-F238E27FC236}">
              <a16:creationId xmlns:a16="http://schemas.microsoft.com/office/drawing/2014/main" id="{4B1AC805-F993-4BEB-A3B8-85BCA8D5A00D}"/>
            </a:ext>
          </a:extLst>
        </xdr:cNvPr>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43" name="直線コネクタ 642">
          <a:extLst>
            <a:ext uri="{FF2B5EF4-FFF2-40B4-BE49-F238E27FC236}">
              <a16:creationId xmlns:a16="http://schemas.microsoft.com/office/drawing/2014/main" id="{0229AAC7-25AE-4EE8-9ECD-A4B58A127DFB}"/>
            </a:ext>
          </a:extLst>
        </xdr:cNvPr>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44" name="【児童館】&#10;有形固定資産減価償却率平均値テキスト">
          <a:extLst>
            <a:ext uri="{FF2B5EF4-FFF2-40B4-BE49-F238E27FC236}">
              <a16:creationId xmlns:a16="http://schemas.microsoft.com/office/drawing/2014/main" id="{40365326-103E-40EE-8B12-0F31F9344E2B}"/>
            </a:ext>
          </a:extLst>
        </xdr:cNvPr>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45" name="フローチャート: 判断 644">
          <a:extLst>
            <a:ext uri="{FF2B5EF4-FFF2-40B4-BE49-F238E27FC236}">
              <a16:creationId xmlns:a16="http://schemas.microsoft.com/office/drawing/2014/main" id="{FFCF0595-2D8B-406B-AC8E-5F7A5594EF24}"/>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46" name="フローチャート: 判断 645">
          <a:extLst>
            <a:ext uri="{FF2B5EF4-FFF2-40B4-BE49-F238E27FC236}">
              <a16:creationId xmlns:a16="http://schemas.microsoft.com/office/drawing/2014/main" id="{FD51163F-1678-4B68-A3B9-7C34AD6ACBC0}"/>
            </a:ext>
          </a:extLst>
        </xdr:cNvPr>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47" name="フローチャート: 判断 646">
          <a:extLst>
            <a:ext uri="{FF2B5EF4-FFF2-40B4-BE49-F238E27FC236}">
              <a16:creationId xmlns:a16="http://schemas.microsoft.com/office/drawing/2014/main" id="{3DEE482E-6813-4270-8265-10951E32463F}"/>
            </a:ext>
          </a:extLst>
        </xdr:cNvPr>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48" name="フローチャート: 判断 647">
          <a:extLst>
            <a:ext uri="{FF2B5EF4-FFF2-40B4-BE49-F238E27FC236}">
              <a16:creationId xmlns:a16="http://schemas.microsoft.com/office/drawing/2014/main" id="{FE121BEA-BE2D-43BC-907E-D5CB545EA137}"/>
            </a:ext>
          </a:extLst>
        </xdr:cNvPr>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71120</xdr:rowOff>
    </xdr:from>
    <xdr:to>
      <xdr:col>67</xdr:col>
      <xdr:colOff>101600</xdr:colOff>
      <xdr:row>80</xdr:row>
      <xdr:rowOff>1270</xdr:rowOff>
    </xdr:to>
    <xdr:sp macro="" textlink="">
      <xdr:nvSpPr>
        <xdr:cNvPr id="649" name="フローチャート: 判断 648">
          <a:extLst>
            <a:ext uri="{FF2B5EF4-FFF2-40B4-BE49-F238E27FC236}">
              <a16:creationId xmlns:a16="http://schemas.microsoft.com/office/drawing/2014/main" id="{BE681F92-BE62-4F57-83F4-1F59C129513B}"/>
            </a:ext>
          </a:extLst>
        </xdr:cNvPr>
        <xdr:cNvSpPr/>
      </xdr:nvSpPr>
      <xdr:spPr>
        <a:xfrm>
          <a:off x="12763500" y="1361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4FE3246D-F406-47D7-8C40-DEB4B7DEDA9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95031CD7-4633-4AC6-9CB5-86588C4DA15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5DF8AD75-6CB5-4A5E-8206-7B7CCE8F3D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AE93A963-7CB1-4F12-B77C-B173EAF2C31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90C138D-06F9-4D8C-9C3B-3CF02036329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55" name="楕円 654">
          <a:extLst>
            <a:ext uri="{FF2B5EF4-FFF2-40B4-BE49-F238E27FC236}">
              <a16:creationId xmlns:a16="http://schemas.microsoft.com/office/drawing/2014/main" id="{84DF604F-5DCB-4473-8A76-792E5524174B}"/>
            </a:ext>
          </a:extLst>
        </xdr:cNvPr>
        <xdr:cNvSpPr/>
      </xdr:nvSpPr>
      <xdr:spPr>
        <a:xfrm>
          <a:off x="162687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104791</xdr:rowOff>
    </xdr:from>
    <xdr:ext cx="405111" cy="259045"/>
    <xdr:sp macro="" textlink="">
      <xdr:nvSpPr>
        <xdr:cNvPr id="656" name="【児童館】&#10;有形固定資産減価償却率該当値テキスト">
          <a:extLst>
            <a:ext uri="{FF2B5EF4-FFF2-40B4-BE49-F238E27FC236}">
              <a16:creationId xmlns:a16="http://schemas.microsoft.com/office/drawing/2014/main" id="{D748B234-72B3-4954-975D-224988315B89}"/>
            </a:ext>
          </a:extLst>
        </xdr:cNvPr>
        <xdr:cNvSpPr txBox="1"/>
      </xdr:nvSpPr>
      <xdr:spPr>
        <a:xfrm>
          <a:off x="16357600"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88264</xdr:rowOff>
    </xdr:from>
    <xdr:to>
      <xdr:col>81</xdr:col>
      <xdr:colOff>101600</xdr:colOff>
      <xdr:row>82</xdr:row>
      <xdr:rowOff>18414</xdr:rowOff>
    </xdr:to>
    <xdr:sp macro="" textlink="">
      <xdr:nvSpPr>
        <xdr:cNvPr id="657" name="楕円 656">
          <a:extLst>
            <a:ext uri="{FF2B5EF4-FFF2-40B4-BE49-F238E27FC236}">
              <a16:creationId xmlns:a16="http://schemas.microsoft.com/office/drawing/2014/main" id="{ED554681-6A3B-4BAB-84FA-FCE01B1D33F6}"/>
            </a:ext>
          </a:extLst>
        </xdr:cNvPr>
        <xdr:cNvSpPr/>
      </xdr:nvSpPr>
      <xdr:spPr>
        <a:xfrm>
          <a:off x="15430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139064</xdr:rowOff>
    </xdr:from>
    <xdr:to>
      <xdr:col>85</xdr:col>
      <xdr:colOff>127000</xdr:colOff>
      <xdr:row>82</xdr:row>
      <xdr:rowOff>5714</xdr:rowOff>
    </xdr:to>
    <xdr:cxnSp macro="">
      <xdr:nvCxnSpPr>
        <xdr:cNvPr id="658" name="直線コネクタ 657">
          <a:extLst>
            <a:ext uri="{FF2B5EF4-FFF2-40B4-BE49-F238E27FC236}">
              <a16:creationId xmlns:a16="http://schemas.microsoft.com/office/drawing/2014/main" id="{9FB11628-0D2A-4442-93FE-8C987BAAA3FA}"/>
            </a:ext>
          </a:extLst>
        </xdr:cNvPr>
        <xdr:cNvCxnSpPr/>
      </xdr:nvCxnSpPr>
      <xdr:spPr>
        <a:xfrm>
          <a:off x="15481300" y="140265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46355</xdr:rowOff>
    </xdr:from>
    <xdr:to>
      <xdr:col>76</xdr:col>
      <xdr:colOff>165100</xdr:colOff>
      <xdr:row>81</xdr:row>
      <xdr:rowOff>147955</xdr:rowOff>
    </xdr:to>
    <xdr:sp macro="" textlink="">
      <xdr:nvSpPr>
        <xdr:cNvPr id="659" name="楕円 658">
          <a:extLst>
            <a:ext uri="{FF2B5EF4-FFF2-40B4-BE49-F238E27FC236}">
              <a16:creationId xmlns:a16="http://schemas.microsoft.com/office/drawing/2014/main" id="{97F236F3-746E-48D6-8A96-392FE1613AA2}"/>
            </a:ext>
          </a:extLst>
        </xdr:cNvPr>
        <xdr:cNvSpPr/>
      </xdr:nvSpPr>
      <xdr:spPr>
        <a:xfrm>
          <a:off x="14541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97155</xdr:rowOff>
    </xdr:from>
    <xdr:to>
      <xdr:col>81</xdr:col>
      <xdr:colOff>50800</xdr:colOff>
      <xdr:row>81</xdr:row>
      <xdr:rowOff>139064</xdr:rowOff>
    </xdr:to>
    <xdr:cxnSp macro="">
      <xdr:nvCxnSpPr>
        <xdr:cNvPr id="660" name="直線コネクタ 659">
          <a:extLst>
            <a:ext uri="{FF2B5EF4-FFF2-40B4-BE49-F238E27FC236}">
              <a16:creationId xmlns:a16="http://schemas.microsoft.com/office/drawing/2014/main" id="{F25F12C4-41F5-46F1-8DC1-D87DED73548E}"/>
            </a:ext>
          </a:extLst>
        </xdr:cNvPr>
        <xdr:cNvCxnSpPr/>
      </xdr:nvCxnSpPr>
      <xdr:spPr>
        <a:xfrm>
          <a:off x="14592300" y="139846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164464</xdr:rowOff>
    </xdr:from>
    <xdr:to>
      <xdr:col>72</xdr:col>
      <xdr:colOff>38100</xdr:colOff>
      <xdr:row>82</xdr:row>
      <xdr:rowOff>94614</xdr:rowOff>
    </xdr:to>
    <xdr:sp macro="" textlink="">
      <xdr:nvSpPr>
        <xdr:cNvPr id="661" name="楕円 660">
          <a:extLst>
            <a:ext uri="{FF2B5EF4-FFF2-40B4-BE49-F238E27FC236}">
              <a16:creationId xmlns:a16="http://schemas.microsoft.com/office/drawing/2014/main" id="{1F331CE4-C042-4B67-96FA-C58D8D425C6E}"/>
            </a:ext>
          </a:extLst>
        </xdr:cNvPr>
        <xdr:cNvSpPr/>
      </xdr:nvSpPr>
      <xdr:spPr>
        <a:xfrm>
          <a:off x="13652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97155</xdr:rowOff>
    </xdr:from>
    <xdr:to>
      <xdr:col>76</xdr:col>
      <xdr:colOff>114300</xdr:colOff>
      <xdr:row>82</xdr:row>
      <xdr:rowOff>43814</xdr:rowOff>
    </xdr:to>
    <xdr:cxnSp macro="">
      <xdr:nvCxnSpPr>
        <xdr:cNvPr id="662" name="直線コネクタ 661">
          <a:extLst>
            <a:ext uri="{FF2B5EF4-FFF2-40B4-BE49-F238E27FC236}">
              <a16:creationId xmlns:a16="http://schemas.microsoft.com/office/drawing/2014/main" id="{9AACA5B4-B4E3-4543-B77D-3937D36570F1}"/>
            </a:ext>
          </a:extLst>
        </xdr:cNvPr>
        <xdr:cNvCxnSpPr/>
      </xdr:nvCxnSpPr>
      <xdr:spPr>
        <a:xfrm flipV="1">
          <a:off x="13703300" y="13984605"/>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122555</xdr:rowOff>
    </xdr:from>
    <xdr:to>
      <xdr:col>67</xdr:col>
      <xdr:colOff>101600</xdr:colOff>
      <xdr:row>82</xdr:row>
      <xdr:rowOff>52705</xdr:rowOff>
    </xdr:to>
    <xdr:sp macro="" textlink="">
      <xdr:nvSpPr>
        <xdr:cNvPr id="663" name="楕円 662">
          <a:extLst>
            <a:ext uri="{FF2B5EF4-FFF2-40B4-BE49-F238E27FC236}">
              <a16:creationId xmlns:a16="http://schemas.microsoft.com/office/drawing/2014/main" id="{477DA2A3-28CC-4CA8-974B-FB3E7AEAE523}"/>
            </a:ext>
          </a:extLst>
        </xdr:cNvPr>
        <xdr:cNvSpPr/>
      </xdr:nvSpPr>
      <xdr:spPr>
        <a:xfrm>
          <a:off x="12763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1905</xdr:rowOff>
    </xdr:from>
    <xdr:to>
      <xdr:col>71</xdr:col>
      <xdr:colOff>177800</xdr:colOff>
      <xdr:row>82</xdr:row>
      <xdr:rowOff>43814</xdr:rowOff>
    </xdr:to>
    <xdr:cxnSp macro="">
      <xdr:nvCxnSpPr>
        <xdr:cNvPr id="664" name="直線コネクタ 663">
          <a:extLst>
            <a:ext uri="{FF2B5EF4-FFF2-40B4-BE49-F238E27FC236}">
              <a16:creationId xmlns:a16="http://schemas.microsoft.com/office/drawing/2014/main" id="{611B637A-4478-4971-9C16-BA36A83F587E}"/>
            </a:ext>
          </a:extLst>
        </xdr:cNvPr>
        <xdr:cNvCxnSpPr/>
      </xdr:nvCxnSpPr>
      <xdr:spPr>
        <a:xfrm>
          <a:off x="12814300" y="140608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665" name="n_1aveValue【児童館】&#10;有形固定資産減価償却率">
          <a:extLst>
            <a:ext uri="{FF2B5EF4-FFF2-40B4-BE49-F238E27FC236}">
              <a16:creationId xmlns:a16="http://schemas.microsoft.com/office/drawing/2014/main" id="{31D855A9-B8E2-4DEC-8D42-54637C620811}"/>
            </a:ext>
          </a:extLst>
        </xdr:cNvPr>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66" name="n_2aveValue【児童館】&#10;有形固定資産減価償却率">
          <a:extLst>
            <a:ext uri="{FF2B5EF4-FFF2-40B4-BE49-F238E27FC236}">
              <a16:creationId xmlns:a16="http://schemas.microsoft.com/office/drawing/2014/main" id="{C34D9569-95D2-43C2-AAC5-15B0B8AD9A7E}"/>
            </a:ext>
          </a:extLst>
        </xdr:cNvPr>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667" name="n_3aveValue【児童館】&#10;有形固定資産減価償却率">
          <a:extLst>
            <a:ext uri="{FF2B5EF4-FFF2-40B4-BE49-F238E27FC236}">
              <a16:creationId xmlns:a16="http://schemas.microsoft.com/office/drawing/2014/main" id="{D07EB8A3-1B0B-435E-8C83-E1A3A53CB510}"/>
            </a:ext>
          </a:extLst>
        </xdr:cNvPr>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17797</xdr:rowOff>
    </xdr:from>
    <xdr:ext cx="405111" cy="259045"/>
    <xdr:sp macro="" textlink="">
      <xdr:nvSpPr>
        <xdr:cNvPr id="668" name="n_4aveValue【児童館】&#10;有形固定資産減価償却率">
          <a:extLst>
            <a:ext uri="{FF2B5EF4-FFF2-40B4-BE49-F238E27FC236}">
              <a16:creationId xmlns:a16="http://schemas.microsoft.com/office/drawing/2014/main" id="{97AB2782-54A5-43FF-86DF-1F040C0D743F}"/>
            </a:ext>
          </a:extLst>
        </xdr:cNvPr>
        <xdr:cNvSpPr txBox="1"/>
      </xdr:nvSpPr>
      <xdr:spPr>
        <a:xfrm>
          <a:off x="12611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9541</xdr:rowOff>
    </xdr:from>
    <xdr:ext cx="405111" cy="259045"/>
    <xdr:sp macro="" textlink="">
      <xdr:nvSpPr>
        <xdr:cNvPr id="669" name="n_1mainValue【児童館】&#10;有形固定資産減価償却率">
          <a:extLst>
            <a:ext uri="{FF2B5EF4-FFF2-40B4-BE49-F238E27FC236}">
              <a16:creationId xmlns:a16="http://schemas.microsoft.com/office/drawing/2014/main" id="{3054387D-DBCB-46B7-B421-B3A90D4B4A14}"/>
            </a:ext>
          </a:extLst>
        </xdr:cNvPr>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670" name="n_2mainValue【児童館】&#10;有形固定資産減価償却率">
          <a:extLst>
            <a:ext uri="{FF2B5EF4-FFF2-40B4-BE49-F238E27FC236}">
              <a16:creationId xmlns:a16="http://schemas.microsoft.com/office/drawing/2014/main" id="{881216D9-EF43-4DD4-86D1-8E4888AAAA8A}"/>
            </a:ext>
          </a:extLst>
        </xdr:cNvPr>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85741</xdr:rowOff>
    </xdr:from>
    <xdr:ext cx="405111" cy="259045"/>
    <xdr:sp macro="" textlink="">
      <xdr:nvSpPr>
        <xdr:cNvPr id="671" name="n_3mainValue【児童館】&#10;有形固定資産減価償却率">
          <a:extLst>
            <a:ext uri="{FF2B5EF4-FFF2-40B4-BE49-F238E27FC236}">
              <a16:creationId xmlns:a16="http://schemas.microsoft.com/office/drawing/2014/main" id="{BD6E239E-E290-48C6-B54B-332E8965FCEA}"/>
            </a:ext>
          </a:extLst>
        </xdr:cNvPr>
        <xdr:cNvSpPr txBox="1"/>
      </xdr:nvSpPr>
      <xdr:spPr>
        <a:xfrm>
          <a:off x="13500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43832</xdr:rowOff>
    </xdr:from>
    <xdr:ext cx="405111" cy="259045"/>
    <xdr:sp macro="" textlink="">
      <xdr:nvSpPr>
        <xdr:cNvPr id="672" name="n_4mainValue【児童館】&#10;有形固定資産減価償却率">
          <a:extLst>
            <a:ext uri="{FF2B5EF4-FFF2-40B4-BE49-F238E27FC236}">
              <a16:creationId xmlns:a16="http://schemas.microsoft.com/office/drawing/2014/main" id="{E12E3B9A-6E4D-4631-B99D-01F9E367C17B}"/>
            </a:ext>
          </a:extLst>
        </xdr:cNvPr>
        <xdr:cNvSpPr txBox="1"/>
      </xdr:nvSpPr>
      <xdr:spPr>
        <a:xfrm>
          <a:off x="12611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91009244-6E37-4090-B3EB-C98D5F922A5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A17B08BC-96C7-4E1A-8E4E-A89017C2A38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D37BCED0-1F01-413A-B6A3-BB6571937C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3D6339E5-70BB-42A2-A080-475978B2CCD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28878DAF-1EBC-4E3C-98BD-53424B3BD8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87F48571-3A97-457D-BAA6-B7758CE090B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DF23BAE1-E487-4C70-B143-9378359D67C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AAA982DD-C120-4B14-9205-BCDEF622964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5B327777-565E-448B-8869-0595CB8BE5C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E20FFD8F-72C6-4D1E-9C5D-01A9E7B80D1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a:extLst>
            <a:ext uri="{FF2B5EF4-FFF2-40B4-BE49-F238E27FC236}">
              <a16:creationId xmlns:a16="http://schemas.microsoft.com/office/drawing/2014/main" id="{57AF1842-2BB4-4B9F-969B-F6EF65523AB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a:extLst>
            <a:ext uri="{FF2B5EF4-FFF2-40B4-BE49-F238E27FC236}">
              <a16:creationId xmlns:a16="http://schemas.microsoft.com/office/drawing/2014/main" id="{A2871FC5-9A83-49F7-91E6-DEFFECBB021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a:extLst>
            <a:ext uri="{FF2B5EF4-FFF2-40B4-BE49-F238E27FC236}">
              <a16:creationId xmlns:a16="http://schemas.microsoft.com/office/drawing/2014/main" id="{A3647DD3-27C2-48DF-9A19-AAE3FC23F06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a:extLst>
            <a:ext uri="{FF2B5EF4-FFF2-40B4-BE49-F238E27FC236}">
              <a16:creationId xmlns:a16="http://schemas.microsoft.com/office/drawing/2014/main" id="{CC3C5F78-FCBB-4F1E-A6DC-2BA711A8AE3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a:extLst>
            <a:ext uri="{FF2B5EF4-FFF2-40B4-BE49-F238E27FC236}">
              <a16:creationId xmlns:a16="http://schemas.microsoft.com/office/drawing/2014/main" id="{7606858F-9DA0-46CC-B8C0-31F52132D87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a:extLst>
            <a:ext uri="{FF2B5EF4-FFF2-40B4-BE49-F238E27FC236}">
              <a16:creationId xmlns:a16="http://schemas.microsoft.com/office/drawing/2014/main" id="{51A92456-685D-4318-A055-9BAAE0FFA0F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a:extLst>
            <a:ext uri="{FF2B5EF4-FFF2-40B4-BE49-F238E27FC236}">
              <a16:creationId xmlns:a16="http://schemas.microsoft.com/office/drawing/2014/main" id="{876340BE-1670-4A42-93D3-A3C959C1656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a:extLst>
            <a:ext uri="{FF2B5EF4-FFF2-40B4-BE49-F238E27FC236}">
              <a16:creationId xmlns:a16="http://schemas.microsoft.com/office/drawing/2014/main" id="{DFF7A24C-60F8-4D00-B56D-9EE887A1682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a:extLst>
            <a:ext uri="{FF2B5EF4-FFF2-40B4-BE49-F238E27FC236}">
              <a16:creationId xmlns:a16="http://schemas.microsoft.com/office/drawing/2014/main" id="{7FFA4EC0-DF1A-4B37-BAC1-8171AE2668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a:extLst>
            <a:ext uri="{FF2B5EF4-FFF2-40B4-BE49-F238E27FC236}">
              <a16:creationId xmlns:a16="http://schemas.microsoft.com/office/drawing/2014/main" id="{60B7831A-280C-43A7-960E-55D67B8B9E2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20C4EF7C-C591-43E0-B76D-E5247B1A45A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239B80F4-2BE2-45B4-BE69-B59038FCE7E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B3489CBD-102A-41F2-AF7F-52614796ACB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6" name="直線コネクタ 695">
          <a:extLst>
            <a:ext uri="{FF2B5EF4-FFF2-40B4-BE49-F238E27FC236}">
              <a16:creationId xmlns:a16="http://schemas.microsoft.com/office/drawing/2014/main" id="{26A70F7D-3B41-460B-BD87-75DD869148F7}"/>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7" name="【児童館】&#10;一人当たり面積最小値テキスト">
          <a:extLst>
            <a:ext uri="{FF2B5EF4-FFF2-40B4-BE49-F238E27FC236}">
              <a16:creationId xmlns:a16="http://schemas.microsoft.com/office/drawing/2014/main" id="{EAFBA9A8-3E9C-4CE6-A909-312FE2D2DC02}"/>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8" name="直線コネクタ 697">
          <a:extLst>
            <a:ext uri="{FF2B5EF4-FFF2-40B4-BE49-F238E27FC236}">
              <a16:creationId xmlns:a16="http://schemas.microsoft.com/office/drawing/2014/main" id="{F33C335B-247F-470B-A4C3-3CC11A2E4AE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9" name="【児童館】&#10;一人当たり面積最大値テキスト">
          <a:extLst>
            <a:ext uri="{FF2B5EF4-FFF2-40B4-BE49-F238E27FC236}">
              <a16:creationId xmlns:a16="http://schemas.microsoft.com/office/drawing/2014/main" id="{7EB69D54-0F08-49CA-9920-76EEB685DB0F}"/>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0" name="直線コネクタ 699">
          <a:extLst>
            <a:ext uri="{FF2B5EF4-FFF2-40B4-BE49-F238E27FC236}">
              <a16:creationId xmlns:a16="http://schemas.microsoft.com/office/drawing/2014/main" id="{335EC0C1-C23E-4B62-831A-51D808345022}"/>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1" name="【児童館】&#10;一人当たり面積平均値テキスト">
          <a:extLst>
            <a:ext uri="{FF2B5EF4-FFF2-40B4-BE49-F238E27FC236}">
              <a16:creationId xmlns:a16="http://schemas.microsoft.com/office/drawing/2014/main" id="{150F06B7-7325-4800-8DA3-8C853598FB27}"/>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2" name="フローチャート: 判断 701">
          <a:extLst>
            <a:ext uri="{FF2B5EF4-FFF2-40B4-BE49-F238E27FC236}">
              <a16:creationId xmlns:a16="http://schemas.microsoft.com/office/drawing/2014/main" id="{0CF81411-4669-4292-969C-FBE5F493E656}"/>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3" name="フローチャート: 判断 702">
          <a:extLst>
            <a:ext uri="{FF2B5EF4-FFF2-40B4-BE49-F238E27FC236}">
              <a16:creationId xmlns:a16="http://schemas.microsoft.com/office/drawing/2014/main" id="{5DE09049-58B8-432F-B0C2-DD2A29E0A9C4}"/>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4" name="フローチャート: 判断 703">
          <a:extLst>
            <a:ext uri="{FF2B5EF4-FFF2-40B4-BE49-F238E27FC236}">
              <a16:creationId xmlns:a16="http://schemas.microsoft.com/office/drawing/2014/main" id="{DB446F44-FF80-47C2-80FF-DD180CFBEE8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5" name="フローチャート: 判断 704">
          <a:extLst>
            <a:ext uri="{FF2B5EF4-FFF2-40B4-BE49-F238E27FC236}">
              <a16:creationId xmlns:a16="http://schemas.microsoft.com/office/drawing/2014/main" id="{22185302-E7F1-460E-B111-5A538F180B68}"/>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6" name="フローチャート: 判断 705">
          <a:extLst>
            <a:ext uri="{FF2B5EF4-FFF2-40B4-BE49-F238E27FC236}">
              <a16:creationId xmlns:a16="http://schemas.microsoft.com/office/drawing/2014/main" id="{F2D11D84-CD73-4E43-B8EF-6B6E30AC4FC8}"/>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C7D84B55-CEBF-4B52-807A-17A2198DD1F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AD6D669D-7780-491D-99A3-CD884D8442C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41B297F5-725C-4952-8B0A-4159949C61B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73A9B16C-1937-4E10-A933-F9309025F0D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5FD0C231-A281-4891-A34D-5F0DFA07C1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12" name="楕円 711">
          <a:extLst>
            <a:ext uri="{FF2B5EF4-FFF2-40B4-BE49-F238E27FC236}">
              <a16:creationId xmlns:a16="http://schemas.microsoft.com/office/drawing/2014/main" id="{D3651CD3-C698-4025-B74B-90D32E7EC372}"/>
            </a:ext>
          </a:extLst>
        </xdr:cNvPr>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713" name="【児童館】&#10;一人当たり面積該当値テキスト">
          <a:extLst>
            <a:ext uri="{FF2B5EF4-FFF2-40B4-BE49-F238E27FC236}">
              <a16:creationId xmlns:a16="http://schemas.microsoft.com/office/drawing/2014/main" id="{6A220FE1-367E-4937-AB28-CA2F93483F23}"/>
            </a:ext>
          </a:extLst>
        </xdr:cNvPr>
        <xdr:cNvSpPr txBox="1"/>
      </xdr:nvSpPr>
      <xdr:spPr>
        <a:xfrm>
          <a:off x="22199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714" name="楕円 713">
          <a:extLst>
            <a:ext uri="{FF2B5EF4-FFF2-40B4-BE49-F238E27FC236}">
              <a16:creationId xmlns:a16="http://schemas.microsoft.com/office/drawing/2014/main" id="{F956E00B-E357-4DE1-80D5-CB5A508CBF32}"/>
            </a:ext>
          </a:extLst>
        </xdr:cNvPr>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81</xdr:row>
      <xdr:rowOff>133350</xdr:rowOff>
    </xdr:to>
    <xdr:cxnSp macro="">
      <xdr:nvCxnSpPr>
        <xdr:cNvPr id="715" name="直線コネクタ 714">
          <a:extLst>
            <a:ext uri="{FF2B5EF4-FFF2-40B4-BE49-F238E27FC236}">
              <a16:creationId xmlns:a16="http://schemas.microsoft.com/office/drawing/2014/main" id="{80ACA218-DF37-4430-83E3-895D1FA1D0A3}"/>
            </a:ext>
          </a:extLst>
        </xdr:cNvPr>
        <xdr:cNvCxnSpPr/>
      </xdr:nvCxnSpPr>
      <xdr:spPr>
        <a:xfrm>
          <a:off x="213233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82550</xdr:rowOff>
    </xdr:from>
    <xdr:to>
      <xdr:col>107</xdr:col>
      <xdr:colOff>101600</xdr:colOff>
      <xdr:row>82</xdr:row>
      <xdr:rowOff>12700</xdr:rowOff>
    </xdr:to>
    <xdr:sp macro="" textlink="">
      <xdr:nvSpPr>
        <xdr:cNvPr id="716" name="楕円 715">
          <a:extLst>
            <a:ext uri="{FF2B5EF4-FFF2-40B4-BE49-F238E27FC236}">
              <a16:creationId xmlns:a16="http://schemas.microsoft.com/office/drawing/2014/main" id="{8000A12B-DBC5-4A42-974D-824C43020C3D}"/>
            </a:ext>
          </a:extLst>
        </xdr:cNvPr>
        <xdr:cNvSpPr/>
      </xdr:nvSpPr>
      <xdr:spPr>
        <a:xfrm>
          <a:off x="2038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81</xdr:row>
      <xdr:rowOff>133350</xdr:rowOff>
    </xdr:to>
    <xdr:cxnSp macro="">
      <xdr:nvCxnSpPr>
        <xdr:cNvPr id="717" name="直線コネクタ 716">
          <a:extLst>
            <a:ext uri="{FF2B5EF4-FFF2-40B4-BE49-F238E27FC236}">
              <a16:creationId xmlns:a16="http://schemas.microsoft.com/office/drawing/2014/main" id="{891ECDC2-4FE0-4EC0-93F0-1B922B0436AE}"/>
            </a:ext>
          </a:extLst>
        </xdr:cNvPr>
        <xdr:cNvCxnSpPr/>
      </xdr:nvCxnSpPr>
      <xdr:spPr>
        <a:xfrm>
          <a:off x="20434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718" name="楕円 717">
          <a:extLst>
            <a:ext uri="{FF2B5EF4-FFF2-40B4-BE49-F238E27FC236}">
              <a16:creationId xmlns:a16="http://schemas.microsoft.com/office/drawing/2014/main" id="{B950ACCA-886B-4CB1-AABE-059FABFFDD97}"/>
            </a:ext>
          </a:extLst>
        </xdr:cNvPr>
        <xdr:cNvSpPr/>
      </xdr:nvSpPr>
      <xdr:spPr>
        <a:xfrm>
          <a:off x="19494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133350</xdr:rowOff>
    </xdr:from>
    <xdr:to>
      <xdr:col>107</xdr:col>
      <xdr:colOff>50800</xdr:colOff>
      <xdr:row>82</xdr:row>
      <xdr:rowOff>76200</xdr:rowOff>
    </xdr:to>
    <xdr:cxnSp macro="">
      <xdr:nvCxnSpPr>
        <xdr:cNvPr id="719" name="直線コネクタ 718">
          <a:extLst>
            <a:ext uri="{FF2B5EF4-FFF2-40B4-BE49-F238E27FC236}">
              <a16:creationId xmlns:a16="http://schemas.microsoft.com/office/drawing/2014/main" id="{ABA18F50-736E-401A-A3A5-E89A5E6AFE9B}"/>
            </a:ext>
          </a:extLst>
        </xdr:cNvPr>
        <xdr:cNvCxnSpPr/>
      </xdr:nvCxnSpPr>
      <xdr:spPr>
        <a:xfrm flipV="1">
          <a:off x="19545300" y="14020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158750</xdr:rowOff>
    </xdr:from>
    <xdr:to>
      <xdr:col>98</xdr:col>
      <xdr:colOff>38100</xdr:colOff>
      <xdr:row>82</xdr:row>
      <xdr:rowOff>88900</xdr:rowOff>
    </xdr:to>
    <xdr:sp macro="" textlink="">
      <xdr:nvSpPr>
        <xdr:cNvPr id="720" name="楕円 719">
          <a:extLst>
            <a:ext uri="{FF2B5EF4-FFF2-40B4-BE49-F238E27FC236}">
              <a16:creationId xmlns:a16="http://schemas.microsoft.com/office/drawing/2014/main" id="{664A6332-187B-42C6-B66D-237210AF084A}"/>
            </a:ext>
          </a:extLst>
        </xdr:cNvPr>
        <xdr:cNvSpPr/>
      </xdr:nvSpPr>
      <xdr:spPr>
        <a:xfrm>
          <a:off x="18605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38100</xdr:rowOff>
    </xdr:from>
    <xdr:to>
      <xdr:col>102</xdr:col>
      <xdr:colOff>114300</xdr:colOff>
      <xdr:row>82</xdr:row>
      <xdr:rowOff>76200</xdr:rowOff>
    </xdr:to>
    <xdr:cxnSp macro="">
      <xdr:nvCxnSpPr>
        <xdr:cNvPr id="721" name="直線コネクタ 720">
          <a:extLst>
            <a:ext uri="{FF2B5EF4-FFF2-40B4-BE49-F238E27FC236}">
              <a16:creationId xmlns:a16="http://schemas.microsoft.com/office/drawing/2014/main" id="{68774721-4501-4E67-AC16-1642A1E0F0BB}"/>
            </a:ext>
          </a:extLst>
        </xdr:cNvPr>
        <xdr:cNvCxnSpPr/>
      </xdr:nvCxnSpPr>
      <xdr:spPr>
        <a:xfrm>
          <a:off x="18656300" y="1409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2" name="n_1aveValue【児童館】&#10;一人当たり面積">
          <a:extLst>
            <a:ext uri="{FF2B5EF4-FFF2-40B4-BE49-F238E27FC236}">
              <a16:creationId xmlns:a16="http://schemas.microsoft.com/office/drawing/2014/main" id="{25985FC3-3E62-4477-8E0D-3349D1CB3005}"/>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3" name="n_2aveValue【児童館】&#10;一人当たり面積">
          <a:extLst>
            <a:ext uri="{FF2B5EF4-FFF2-40B4-BE49-F238E27FC236}">
              <a16:creationId xmlns:a16="http://schemas.microsoft.com/office/drawing/2014/main" id="{7CBFF9FF-0BBB-49E2-894D-E2ED4BFA1013}"/>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4" name="n_3aveValue【児童館】&#10;一人当たり面積">
          <a:extLst>
            <a:ext uri="{FF2B5EF4-FFF2-40B4-BE49-F238E27FC236}">
              <a16:creationId xmlns:a16="http://schemas.microsoft.com/office/drawing/2014/main" id="{6C393103-252A-4FE8-8F52-00B19DCA4691}"/>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25" name="n_4aveValue【児童館】&#10;一人当たり面積">
          <a:extLst>
            <a:ext uri="{FF2B5EF4-FFF2-40B4-BE49-F238E27FC236}">
              <a16:creationId xmlns:a16="http://schemas.microsoft.com/office/drawing/2014/main" id="{BC6E67C0-34BA-45F7-9848-AC5F4DE544F9}"/>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726" name="n_1mainValue【児童館】&#10;一人当たり面積">
          <a:extLst>
            <a:ext uri="{FF2B5EF4-FFF2-40B4-BE49-F238E27FC236}">
              <a16:creationId xmlns:a16="http://schemas.microsoft.com/office/drawing/2014/main" id="{754C0570-1ABE-4846-98E3-B1DE5DEABCAC}"/>
            </a:ext>
          </a:extLst>
        </xdr:cNvPr>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27" name="n_2mainValue【児童館】&#10;一人当たり面積">
          <a:extLst>
            <a:ext uri="{FF2B5EF4-FFF2-40B4-BE49-F238E27FC236}">
              <a16:creationId xmlns:a16="http://schemas.microsoft.com/office/drawing/2014/main" id="{1554E38F-0BFD-4E3E-9FA0-50EA454064CA}"/>
            </a:ext>
          </a:extLst>
        </xdr:cNvPr>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728" name="n_3mainValue【児童館】&#10;一人当たり面積">
          <a:extLst>
            <a:ext uri="{FF2B5EF4-FFF2-40B4-BE49-F238E27FC236}">
              <a16:creationId xmlns:a16="http://schemas.microsoft.com/office/drawing/2014/main" id="{ED6DFC27-B536-43A7-A7E2-801C1126C163}"/>
            </a:ext>
          </a:extLst>
        </xdr:cNvPr>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105427</xdr:rowOff>
    </xdr:from>
    <xdr:ext cx="469744" cy="259045"/>
    <xdr:sp macro="" textlink="">
      <xdr:nvSpPr>
        <xdr:cNvPr id="729" name="n_4mainValue【児童館】&#10;一人当たり面積">
          <a:extLst>
            <a:ext uri="{FF2B5EF4-FFF2-40B4-BE49-F238E27FC236}">
              <a16:creationId xmlns:a16="http://schemas.microsoft.com/office/drawing/2014/main" id="{A6B3E3CE-D963-4D7E-AFC9-0476E6F1196B}"/>
            </a:ext>
          </a:extLst>
        </xdr:cNvPr>
        <xdr:cNvSpPr txBox="1"/>
      </xdr:nvSpPr>
      <xdr:spPr>
        <a:xfrm>
          <a:off x="18421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6A40BB41-8CDA-4CA2-8357-84FEA6C364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A3AA7179-2111-47EB-AD6D-CA9FD7436CE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BAC7C05B-FD08-47E6-AC3B-C95195ED553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A4A74858-857E-48A8-BAC7-9FF58BDC605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FCAB8D03-0CD7-4148-A8B6-96927E4F770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7BAF424C-A01B-4E70-9356-A12B694578C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1663166B-05D8-4D52-86B9-28BDDB5A6A1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F90464CC-7D23-4F62-A13E-9C070AA326C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0D07E04A-6425-49B2-A055-15FA2B01DF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5C0D54CB-1278-4750-82BC-82A64853E0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161E99AC-10CB-469A-9500-FC4482318AA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a:extLst>
            <a:ext uri="{FF2B5EF4-FFF2-40B4-BE49-F238E27FC236}">
              <a16:creationId xmlns:a16="http://schemas.microsoft.com/office/drawing/2014/main" id="{7944CC0E-BF45-4F29-B0D9-3ED2126F346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a:extLst>
            <a:ext uri="{FF2B5EF4-FFF2-40B4-BE49-F238E27FC236}">
              <a16:creationId xmlns:a16="http://schemas.microsoft.com/office/drawing/2014/main" id="{5124DBDF-A3CB-4562-B0E4-528BF9BA98A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a:extLst>
            <a:ext uri="{FF2B5EF4-FFF2-40B4-BE49-F238E27FC236}">
              <a16:creationId xmlns:a16="http://schemas.microsoft.com/office/drawing/2014/main" id="{AB46B52B-064C-4143-8204-E2700FB5253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a:extLst>
            <a:ext uri="{FF2B5EF4-FFF2-40B4-BE49-F238E27FC236}">
              <a16:creationId xmlns:a16="http://schemas.microsoft.com/office/drawing/2014/main" id="{86D42EA0-5215-4AAF-A77D-0A30645138B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a:extLst>
            <a:ext uri="{FF2B5EF4-FFF2-40B4-BE49-F238E27FC236}">
              <a16:creationId xmlns:a16="http://schemas.microsoft.com/office/drawing/2014/main" id="{A753D8F3-850E-4E10-96CD-B55FEE7AB80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a:extLst>
            <a:ext uri="{FF2B5EF4-FFF2-40B4-BE49-F238E27FC236}">
              <a16:creationId xmlns:a16="http://schemas.microsoft.com/office/drawing/2014/main" id="{0EE174FC-CE31-425F-BCF1-CB8F9AB288A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a:extLst>
            <a:ext uri="{FF2B5EF4-FFF2-40B4-BE49-F238E27FC236}">
              <a16:creationId xmlns:a16="http://schemas.microsoft.com/office/drawing/2014/main" id="{B3B6FBA4-A590-410D-933E-E4D480C71D8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a:extLst>
            <a:ext uri="{FF2B5EF4-FFF2-40B4-BE49-F238E27FC236}">
              <a16:creationId xmlns:a16="http://schemas.microsoft.com/office/drawing/2014/main" id="{AFE22404-8496-4CFF-893C-418036D5AFC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a:extLst>
            <a:ext uri="{FF2B5EF4-FFF2-40B4-BE49-F238E27FC236}">
              <a16:creationId xmlns:a16="http://schemas.microsoft.com/office/drawing/2014/main" id="{7DAE1F9A-16CB-48A3-A012-68D2DCD8629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a:extLst>
            <a:ext uri="{FF2B5EF4-FFF2-40B4-BE49-F238E27FC236}">
              <a16:creationId xmlns:a16="http://schemas.microsoft.com/office/drawing/2014/main" id="{C50AD2D4-363E-4ED5-8D0E-29ABBA60524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D206E580-73EB-4F87-B093-1B3AD4F8899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a:extLst>
            <a:ext uri="{FF2B5EF4-FFF2-40B4-BE49-F238E27FC236}">
              <a16:creationId xmlns:a16="http://schemas.microsoft.com/office/drawing/2014/main" id="{80F4418D-548F-45E5-83A0-CBFBE5A1E5C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a:extLst>
            <a:ext uri="{FF2B5EF4-FFF2-40B4-BE49-F238E27FC236}">
              <a16:creationId xmlns:a16="http://schemas.microsoft.com/office/drawing/2014/main" id="{0A704045-505F-42F1-B47A-676FE78B255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54" name="直線コネクタ 753">
          <a:extLst>
            <a:ext uri="{FF2B5EF4-FFF2-40B4-BE49-F238E27FC236}">
              <a16:creationId xmlns:a16="http://schemas.microsoft.com/office/drawing/2014/main" id="{5B720427-64B4-4A30-87A1-E974BB5FA688}"/>
            </a:ext>
          </a:extLst>
        </xdr:cNvPr>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55" name="【公民館】&#10;有形固定資産減価償却率最小値テキスト">
          <a:extLst>
            <a:ext uri="{FF2B5EF4-FFF2-40B4-BE49-F238E27FC236}">
              <a16:creationId xmlns:a16="http://schemas.microsoft.com/office/drawing/2014/main" id="{117FA129-9286-4EA7-B164-27990495601B}"/>
            </a:ext>
          </a:extLst>
        </xdr:cNvPr>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56" name="直線コネクタ 755">
          <a:extLst>
            <a:ext uri="{FF2B5EF4-FFF2-40B4-BE49-F238E27FC236}">
              <a16:creationId xmlns:a16="http://schemas.microsoft.com/office/drawing/2014/main" id="{E994ACD3-35EA-42BA-AADC-0BCC904EAE36}"/>
            </a:ext>
          </a:extLst>
        </xdr:cNvPr>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57" name="【公民館】&#10;有形固定資産減価償却率最大値テキスト">
          <a:extLst>
            <a:ext uri="{FF2B5EF4-FFF2-40B4-BE49-F238E27FC236}">
              <a16:creationId xmlns:a16="http://schemas.microsoft.com/office/drawing/2014/main" id="{43ACC298-ECE9-4E47-88B5-7A99EFC5935E}"/>
            </a:ext>
          </a:extLst>
        </xdr:cNvPr>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58" name="直線コネクタ 757">
          <a:extLst>
            <a:ext uri="{FF2B5EF4-FFF2-40B4-BE49-F238E27FC236}">
              <a16:creationId xmlns:a16="http://schemas.microsoft.com/office/drawing/2014/main" id="{5B3F6747-C292-4D65-B059-E3E70AE7A587}"/>
            </a:ext>
          </a:extLst>
        </xdr:cNvPr>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69232</xdr:rowOff>
    </xdr:from>
    <xdr:ext cx="405111" cy="259045"/>
    <xdr:sp macro="" textlink="">
      <xdr:nvSpPr>
        <xdr:cNvPr id="759" name="【公民館】&#10;有形固定資産減価償却率平均値テキスト">
          <a:extLst>
            <a:ext uri="{FF2B5EF4-FFF2-40B4-BE49-F238E27FC236}">
              <a16:creationId xmlns:a16="http://schemas.microsoft.com/office/drawing/2014/main" id="{04C257D5-A9C6-4337-BF7D-6045203D228B}"/>
            </a:ext>
          </a:extLst>
        </xdr:cNvPr>
        <xdr:cNvSpPr txBox="1"/>
      </xdr:nvSpPr>
      <xdr:spPr>
        <a:xfrm>
          <a:off x="16357600" y="1772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60" name="フローチャート: 判断 759">
          <a:extLst>
            <a:ext uri="{FF2B5EF4-FFF2-40B4-BE49-F238E27FC236}">
              <a16:creationId xmlns:a16="http://schemas.microsoft.com/office/drawing/2014/main" id="{F9718FDE-EA3E-4167-84D5-DB89CAA4C78F}"/>
            </a:ext>
          </a:extLst>
        </xdr:cNvPr>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1" name="フローチャート: 判断 760">
          <a:extLst>
            <a:ext uri="{FF2B5EF4-FFF2-40B4-BE49-F238E27FC236}">
              <a16:creationId xmlns:a16="http://schemas.microsoft.com/office/drawing/2014/main" id="{790C2BAC-E2D1-4D15-B9D7-A9D34118E205}"/>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62" name="フローチャート: 判断 761">
          <a:extLst>
            <a:ext uri="{FF2B5EF4-FFF2-40B4-BE49-F238E27FC236}">
              <a16:creationId xmlns:a16="http://schemas.microsoft.com/office/drawing/2014/main" id="{2ED57DFF-5EC3-4F78-9242-8698F833AD26}"/>
            </a:ext>
          </a:extLst>
        </xdr:cNvPr>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3" name="フローチャート: 判断 762">
          <a:extLst>
            <a:ext uri="{FF2B5EF4-FFF2-40B4-BE49-F238E27FC236}">
              <a16:creationId xmlns:a16="http://schemas.microsoft.com/office/drawing/2014/main" id="{A1769156-956C-4A34-9A5F-F760F1590ED1}"/>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42545</xdr:rowOff>
    </xdr:from>
    <xdr:to>
      <xdr:col>67</xdr:col>
      <xdr:colOff>101600</xdr:colOff>
      <xdr:row>103</xdr:row>
      <xdr:rowOff>144145</xdr:rowOff>
    </xdr:to>
    <xdr:sp macro="" textlink="">
      <xdr:nvSpPr>
        <xdr:cNvPr id="764" name="フローチャート: 判断 763">
          <a:extLst>
            <a:ext uri="{FF2B5EF4-FFF2-40B4-BE49-F238E27FC236}">
              <a16:creationId xmlns:a16="http://schemas.microsoft.com/office/drawing/2014/main" id="{47D5567F-A0AD-4C8A-9A93-8FF127A6E5A4}"/>
            </a:ext>
          </a:extLst>
        </xdr:cNvPr>
        <xdr:cNvSpPr/>
      </xdr:nvSpPr>
      <xdr:spPr>
        <a:xfrm>
          <a:off x="12763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47D9B051-406E-4C0B-802E-964BB2181DE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14143F0A-6005-43B2-B132-89BD03C1E41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26B7D14B-7889-4FD3-9013-B0EB54829A4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F8544A44-EF53-4545-9E48-B24DB9FFF7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885A07AB-8E78-432F-A9E8-050D700446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770" name="楕円 769">
          <a:extLst>
            <a:ext uri="{FF2B5EF4-FFF2-40B4-BE49-F238E27FC236}">
              <a16:creationId xmlns:a16="http://schemas.microsoft.com/office/drawing/2014/main" id="{E23EB709-7224-4853-B489-456C7063469B}"/>
            </a:ext>
          </a:extLst>
        </xdr:cNvPr>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146066</xdr:rowOff>
    </xdr:from>
    <xdr:ext cx="405111" cy="259045"/>
    <xdr:sp macro="" textlink="">
      <xdr:nvSpPr>
        <xdr:cNvPr id="771" name="【公民館】&#10;有形固定資産減価償却率該当値テキスト">
          <a:extLst>
            <a:ext uri="{FF2B5EF4-FFF2-40B4-BE49-F238E27FC236}">
              <a16:creationId xmlns:a16="http://schemas.microsoft.com/office/drawing/2014/main" id="{DE33A908-181D-4EA8-88E4-8F5D36807B18}"/>
            </a:ext>
          </a:extLst>
        </xdr:cNvPr>
        <xdr:cNvSpPr txBox="1"/>
      </xdr:nvSpPr>
      <xdr:spPr>
        <a:xfrm>
          <a:off x="16357600" y="1831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48261</xdr:rowOff>
    </xdr:from>
    <xdr:to>
      <xdr:col>81</xdr:col>
      <xdr:colOff>101600</xdr:colOff>
      <xdr:row>107</xdr:row>
      <xdr:rowOff>149861</xdr:rowOff>
    </xdr:to>
    <xdr:sp macro="" textlink="">
      <xdr:nvSpPr>
        <xdr:cNvPr id="772" name="楕円 771">
          <a:extLst>
            <a:ext uri="{FF2B5EF4-FFF2-40B4-BE49-F238E27FC236}">
              <a16:creationId xmlns:a16="http://schemas.microsoft.com/office/drawing/2014/main" id="{6D069F95-688A-4B83-A29F-530D505DFC47}"/>
            </a:ext>
          </a:extLst>
        </xdr:cNvPr>
        <xdr:cNvSpPr/>
      </xdr:nvSpPr>
      <xdr:spPr>
        <a:xfrm>
          <a:off x="1543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99061</xdr:rowOff>
    </xdr:from>
    <xdr:to>
      <xdr:col>85</xdr:col>
      <xdr:colOff>127000</xdr:colOff>
      <xdr:row>107</xdr:row>
      <xdr:rowOff>110489</xdr:rowOff>
    </xdr:to>
    <xdr:cxnSp macro="">
      <xdr:nvCxnSpPr>
        <xdr:cNvPr id="773" name="直線コネクタ 772">
          <a:extLst>
            <a:ext uri="{FF2B5EF4-FFF2-40B4-BE49-F238E27FC236}">
              <a16:creationId xmlns:a16="http://schemas.microsoft.com/office/drawing/2014/main" id="{FCDCE301-8C13-4421-AC7C-91458C56DBBA}"/>
            </a:ext>
          </a:extLst>
        </xdr:cNvPr>
        <xdr:cNvCxnSpPr/>
      </xdr:nvCxnSpPr>
      <xdr:spPr>
        <a:xfrm>
          <a:off x="15481300" y="184442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38736</xdr:rowOff>
    </xdr:from>
    <xdr:to>
      <xdr:col>76</xdr:col>
      <xdr:colOff>165100</xdr:colOff>
      <xdr:row>107</xdr:row>
      <xdr:rowOff>140336</xdr:rowOff>
    </xdr:to>
    <xdr:sp macro="" textlink="">
      <xdr:nvSpPr>
        <xdr:cNvPr id="774" name="楕円 773">
          <a:extLst>
            <a:ext uri="{FF2B5EF4-FFF2-40B4-BE49-F238E27FC236}">
              <a16:creationId xmlns:a16="http://schemas.microsoft.com/office/drawing/2014/main" id="{D7A4744B-4826-4A0D-BE5D-AAB29D942645}"/>
            </a:ext>
          </a:extLst>
        </xdr:cNvPr>
        <xdr:cNvSpPr/>
      </xdr:nvSpPr>
      <xdr:spPr>
        <a:xfrm>
          <a:off x="14541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89536</xdr:rowOff>
    </xdr:from>
    <xdr:to>
      <xdr:col>81</xdr:col>
      <xdr:colOff>50800</xdr:colOff>
      <xdr:row>107</xdr:row>
      <xdr:rowOff>99061</xdr:rowOff>
    </xdr:to>
    <xdr:cxnSp macro="">
      <xdr:nvCxnSpPr>
        <xdr:cNvPr id="775" name="直線コネクタ 774">
          <a:extLst>
            <a:ext uri="{FF2B5EF4-FFF2-40B4-BE49-F238E27FC236}">
              <a16:creationId xmlns:a16="http://schemas.microsoft.com/office/drawing/2014/main" id="{9ACD7AA1-0809-4C70-B198-DB6869A6D4F9}"/>
            </a:ext>
          </a:extLst>
        </xdr:cNvPr>
        <xdr:cNvCxnSpPr/>
      </xdr:nvCxnSpPr>
      <xdr:spPr>
        <a:xfrm>
          <a:off x="14592300" y="184346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27305</xdr:rowOff>
    </xdr:from>
    <xdr:to>
      <xdr:col>72</xdr:col>
      <xdr:colOff>38100</xdr:colOff>
      <xdr:row>107</xdr:row>
      <xdr:rowOff>128905</xdr:rowOff>
    </xdr:to>
    <xdr:sp macro="" textlink="">
      <xdr:nvSpPr>
        <xdr:cNvPr id="776" name="楕円 775">
          <a:extLst>
            <a:ext uri="{FF2B5EF4-FFF2-40B4-BE49-F238E27FC236}">
              <a16:creationId xmlns:a16="http://schemas.microsoft.com/office/drawing/2014/main" id="{C14DE0F0-40B9-4760-9863-FDC7DFEA9E6F}"/>
            </a:ext>
          </a:extLst>
        </xdr:cNvPr>
        <xdr:cNvSpPr/>
      </xdr:nvSpPr>
      <xdr:spPr>
        <a:xfrm>
          <a:off x="13652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78105</xdr:rowOff>
    </xdr:from>
    <xdr:to>
      <xdr:col>76</xdr:col>
      <xdr:colOff>114300</xdr:colOff>
      <xdr:row>107</xdr:row>
      <xdr:rowOff>89536</xdr:rowOff>
    </xdr:to>
    <xdr:cxnSp macro="">
      <xdr:nvCxnSpPr>
        <xdr:cNvPr id="777" name="直線コネクタ 776">
          <a:extLst>
            <a:ext uri="{FF2B5EF4-FFF2-40B4-BE49-F238E27FC236}">
              <a16:creationId xmlns:a16="http://schemas.microsoft.com/office/drawing/2014/main" id="{1E3356CC-E509-4481-9A71-7CC45B11E951}"/>
            </a:ext>
          </a:extLst>
        </xdr:cNvPr>
        <xdr:cNvCxnSpPr/>
      </xdr:nvCxnSpPr>
      <xdr:spPr>
        <a:xfrm>
          <a:off x="13703300" y="184232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31114</xdr:rowOff>
    </xdr:from>
    <xdr:to>
      <xdr:col>67</xdr:col>
      <xdr:colOff>101600</xdr:colOff>
      <xdr:row>107</xdr:row>
      <xdr:rowOff>132714</xdr:rowOff>
    </xdr:to>
    <xdr:sp macro="" textlink="">
      <xdr:nvSpPr>
        <xdr:cNvPr id="778" name="楕円 777">
          <a:extLst>
            <a:ext uri="{FF2B5EF4-FFF2-40B4-BE49-F238E27FC236}">
              <a16:creationId xmlns:a16="http://schemas.microsoft.com/office/drawing/2014/main" id="{3A0521D0-2D3B-4543-B433-A938B098170D}"/>
            </a:ext>
          </a:extLst>
        </xdr:cNvPr>
        <xdr:cNvSpPr/>
      </xdr:nvSpPr>
      <xdr:spPr>
        <a:xfrm>
          <a:off x="12763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78105</xdr:rowOff>
    </xdr:from>
    <xdr:to>
      <xdr:col>71</xdr:col>
      <xdr:colOff>177800</xdr:colOff>
      <xdr:row>107</xdr:row>
      <xdr:rowOff>81914</xdr:rowOff>
    </xdr:to>
    <xdr:cxnSp macro="">
      <xdr:nvCxnSpPr>
        <xdr:cNvPr id="779" name="直線コネクタ 778">
          <a:extLst>
            <a:ext uri="{FF2B5EF4-FFF2-40B4-BE49-F238E27FC236}">
              <a16:creationId xmlns:a16="http://schemas.microsoft.com/office/drawing/2014/main" id="{B2B55CE4-9721-499E-8476-71FA65E42BB9}"/>
            </a:ext>
          </a:extLst>
        </xdr:cNvPr>
        <xdr:cNvCxnSpPr/>
      </xdr:nvCxnSpPr>
      <xdr:spPr>
        <a:xfrm flipV="1">
          <a:off x="12814300" y="184232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80" name="n_1aveValue【公民館】&#10;有形固定資産減価償却率">
          <a:extLst>
            <a:ext uri="{FF2B5EF4-FFF2-40B4-BE49-F238E27FC236}">
              <a16:creationId xmlns:a16="http://schemas.microsoft.com/office/drawing/2014/main" id="{FD7473BD-533E-468C-84AC-EA616640D894}"/>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781" name="n_2aveValue【公民館】&#10;有形固定資産減価償却率">
          <a:extLst>
            <a:ext uri="{FF2B5EF4-FFF2-40B4-BE49-F238E27FC236}">
              <a16:creationId xmlns:a16="http://schemas.microsoft.com/office/drawing/2014/main" id="{F097B07E-6893-47FF-A700-56D57D58E34B}"/>
            </a:ext>
          </a:extLst>
        </xdr:cNvPr>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2" name="n_3aveValue【公民館】&#10;有形固定資産減価償却率">
          <a:extLst>
            <a:ext uri="{FF2B5EF4-FFF2-40B4-BE49-F238E27FC236}">
              <a16:creationId xmlns:a16="http://schemas.microsoft.com/office/drawing/2014/main" id="{ECCD24C4-A7AC-4082-87A6-85122DA1E26E}"/>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160672</xdr:rowOff>
    </xdr:from>
    <xdr:ext cx="405111" cy="259045"/>
    <xdr:sp macro="" textlink="">
      <xdr:nvSpPr>
        <xdr:cNvPr id="783" name="n_4aveValue【公民館】&#10;有形固定資産減価償却率">
          <a:extLst>
            <a:ext uri="{FF2B5EF4-FFF2-40B4-BE49-F238E27FC236}">
              <a16:creationId xmlns:a16="http://schemas.microsoft.com/office/drawing/2014/main" id="{A6197AA9-E412-47A1-817D-A8B1C88255DD}"/>
            </a:ext>
          </a:extLst>
        </xdr:cNvPr>
        <xdr:cNvSpPr txBox="1"/>
      </xdr:nvSpPr>
      <xdr:spPr>
        <a:xfrm>
          <a:off x="12611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140988</xdr:rowOff>
    </xdr:from>
    <xdr:ext cx="405111" cy="259045"/>
    <xdr:sp macro="" textlink="">
      <xdr:nvSpPr>
        <xdr:cNvPr id="784" name="n_1mainValue【公民館】&#10;有形固定資産減価償却率">
          <a:extLst>
            <a:ext uri="{FF2B5EF4-FFF2-40B4-BE49-F238E27FC236}">
              <a16:creationId xmlns:a16="http://schemas.microsoft.com/office/drawing/2014/main" id="{083EB55A-96BF-4910-86B4-17B4ACD58042}"/>
            </a:ext>
          </a:extLst>
        </xdr:cNvPr>
        <xdr:cNvSpPr txBox="1"/>
      </xdr:nvSpPr>
      <xdr:spPr>
        <a:xfrm>
          <a:off x="15266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131463</xdr:rowOff>
    </xdr:from>
    <xdr:ext cx="405111" cy="259045"/>
    <xdr:sp macro="" textlink="">
      <xdr:nvSpPr>
        <xdr:cNvPr id="785" name="n_2mainValue【公民館】&#10;有形固定資産減価償却率">
          <a:extLst>
            <a:ext uri="{FF2B5EF4-FFF2-40B4-BE49-F238E27FC236}">
              <a16:creationId xmlns:a16="http://schemas.microsoft.com/office/drawing/2014/main" id="{5A80693D-7740-4BDA-8BA9-78F64E4F25CB}"/>
            </a:ext>
          </a:extLst>
        </xdr:cNvPr>
        <xdr:cNvSpPr txBox="1"/>
      </xdr:nvSpPr>
      <xdr:spPr>
        <a:xfrm>
          <a:off x="143897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120032</xdr:rowOff>
    </xdr:from>
    <xdr:ext cx="405111" cy="259045"/>
    <xdr:sp macro="" textlink="">
      <xdr:nvSpPr>
        <xdr:cNvPr id="786" name="n_3mainValue【公民館】&#10;有形固定資産減価償却率">
          <a:extLst>
            <a:ext uri="{FF2B5EF4-FFF2-40B4-BE49-F238E27FC236}">
              <a16:creationId xmlns:a16="http://schemas.microsoft.com/office/drawing/2014/main" id="{31CBCF79-3181-4048-937E-13D06AAADEA2}"/>
            </a:ext>
          </a:extLst>
        </xdr:cNvPr>
        <xdr:cNvSpPr txBox="1"/>
      </xdr:nvSpPr>
      <xdr:spPr>
        <a:xfrm>
          <a:off x="135007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123841</xdr:rowOff>
    </xdr:from>
    <xdr:ext cx="405111" cy="259045"/>
    <xdr:sp macro="" textlink="">
      <xdr:nvSpPr>
        <xdr:cNvPr id="787" name="n_4mainValue【公民館】&#10;有形固定資産減価償却率">
          <a:extLst>
            <a:ext uri="{FF2B5EF4-FFF2-40B4-BE49-F238E27FC236}">
              <a16:creationId xmlns:a16="http://schemas.microsoft.com/office/drawing/2014/main" id="{24D29C97-8AD3-46C3-91DA-DEF4496B0952}"/>
            </a:ext>
          </a:extLst>
        </xdr:cNvPr>
        <xdr:cNvSpPr txBox="1"/>
      </xdr:nvSpPr>
      <xdr:spPr>
        <a:xfrm>
          <a:off x="126117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1C6F4B6-28B4-4274-A745-DCBD9715BE4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426A98B2-67C3-4008-B16E-2ACB2AD3A6C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1E94C982-7378-451C-BD21-37FA1BFFB26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77ADB274-282E-4CFC-8A34-A23A8855AF8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95A4CB9F-57FA-4A09-8ED4-DE1528E8AB3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D3782BE6-9B96-45D1-8114-4D26F5988C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8EE6A7BB-A88C-405E-A4A8-B742CE1F52F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B18D62E8-5B90-4FC7-9557-C13BF815220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8264583F-3AEB-450F-8CE8-BB9946C3E75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87B46142-6296-451A-9C6D-2BE7DEC3CE1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43C18A13-AEB0-47D7-9D36-6120A815C82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8209D02B-E837-4D64-96BC-BFF38D29648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EE4F4839-F838-441A-A7F1-B08A7A107B2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5968BF2A-7D30-4063-A873-61F58F40B75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2AB6253A-267F-46D1-884E-DE832CA8BD5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D5192812-81CE-46E0-BA17-E714BC8324F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D32D5FCE-EFB2-4541-8178-B43B1F237CB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74FFD7F3-1201-4DB8-8C01-D71DA7980CD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A2D78654-4BB4-473B-A822-66B301DFB14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DD568260-D7BF-47BC-8799-4DAEA42309F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B259BEFE-47D9-4A05-9725-2EE3FE311AA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a:extLst>
            <a:ext uri="{FF2B5EF4-FFF2-40B4-BE49-F238E27FC236}">
              <a16:creationId xmlns:a16="http://schemas.microsoft.com/office/drawing/2014/main" id="{24AEDFDF-44F1-4C10-BBD2-069A8BF8C0F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C2D33760-AC04-46AD-A558-8B1987F18D9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A3EEF43E-403F-4AF4-8F19-117E350CAEA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BF8C2FC0-28A7-4EBE-ACAB-F19DDF9621F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813" name="直線コネクタ 812">
          <a:extLst>
            <a:ext uri="{FF2B5EF4-FFF2-40B4-BE49-F238E27FC236}">
              <a16:creationId xmlns:a16="http://schemas.microsoft.com/office/drawing/2014/main" id="{ADA710A0-BE16-485D-B422-5F68BC2DFED3}"/>
            </a:ext>
          </a:extLst>
        </xdr:cNvPr>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4" name="【公民館】&#10;一人当たり面積最小値テキスト">
          <a:extLst>
            <a:ext uri="{FF2B5EF4-FFF2-40B4-BE49-F238E27FC236}">
              <a16:creationId xmlns:a16="http://schemas.microsoft.com/office/drawing/2014/main" id="{EAD8EA95-C8BD-4151-AC6F-393FB57664E1}"/>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5" name="直線コネクタ 814">
          <a:extLst>
            <a:ext uri="{FF2B5EF4-FFF2-40B4-BE49-F238E27FC236}">
              <a16:creationId xmlns:a16="http://schemas.microsoft.com/office/drawing/2014/main" id="{8700FB4F-D8C7-4B42-8220-9BC7439CA0BE}"/>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816" name="【公民館】&#10;一人当たり面積最大値テキスト">
          <a:extLst>
            <a:ext uri="{FF2B5EF4-FFF2-40B4-BE49-F238E27FC236}">
              <a16:creationId xmlns:a16="http://schemas.microsoft.com/office/drawing/2014/main" id="{06B51C4D-62BC-47AC-84D1-31C2A04B2068}"/>
            </a:ext>
          </a:extLst>
        </xdr:cNvPr>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817" name="直線コネクタ 816">
          <a:extLst>
            <a:ext uri="{FF2B5EF4-FFF2-40B4-BE49-F238E27FC236}">
              <a16:creationId xmlns:a16="http://schemas.microsoft.com/office/drawing/2014/main" id="{2C3C3F88-886D-4844-9C93-85A0C00552BC}"/>
            </a:ext>
          </a:extLst>
        </xdr:cNvPr>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818" name="【公民館】&#10;一人当たり面積平均値テキスト">
          <a:extLst>
            <a:ext uri="{FF2B5EF4-FFF2-40B4-BE49-F238E27FC236}">
              <a16:creationId xmlns:a16="http://schemas.microsoft.com/office/drawing/2014/main" id="{AE96764C-1C05-4413-9DA1-32BE3E011F0E}"/>
            </a:ext>
          </a:extLst>
        </xdr:cNvPr>
        <xdr:cNvSpPr txBox="1"/>
      </xdr:nvSpPr>
      <xdr:spPr>
        <a:xfrm>
          <a:off x="22199600" y="17887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19" name="フローチャート: 判断 818">
          <a:extLst>
            <a:ext uri="{FF2B5EF4-FFF2-40B4-BE49-F238E27FC236}">
              <a16:creationId xmlns:a16="http://schemas.microsoft.com/office/drawing/2014/main" id="{0889B412-D0E5-4E64-85EC-23B7FDB69F8C}"/>
            </a:ext>
          </a:extLst>
        </xdr:cNvPr>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820" name="フローチャート: 判断 819">
          <a:extLst>
            <a:ext uri="{FF2B5EF4-FFF2-40B4-BE49-F238E27FC236}">
              <a16:creationId xmlns:a16="http://schemas.microsoft.com/office/drawing/2014/main" id="{C8006942-818E-4103-A152-6271100E5AEB}"/>
            </a:ext>
          </a:extLst>
        </xdr:cNvPr>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21" name="フローチャート: 判断 820">
          <a:extLst>
            <a:ext uri="{FF2B5EF4-FFF2-40B4-BE49-F238E27FC236}">
              <a16:creationId xmlns:a16="http://schemas.microsoft.com/office/drawing/2014/main" id="{3F08B38C-C43A-410E-BBFA-AB4258B10257}"/>
            </a:ext>
          </a:extLst>
        </xdr:cNvPr>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2" name="フローチャート: 判断 821">
          <a:extLst>
            <a:ext uri="{FF2B5EF4-FFF2-40B4-BE49-F238E27FC236}">
              <a16:creationId xmlns:a16="http://schemas.microsoft.com/office/drawing/2014/main" id="{2AE57A8D-3521-4E54-9CB7-73249E361C75}"/>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115207</xdr:rowOff>
    </xdr:from>
    <xdr:to>
      <xdr:col>98</xdr:col>
      <xdr:colOff>38100</xdr:colOff>
      <xdr:row>104</xdr:row>
      <xdr:rowOff>45357</xdr:rowOff>
    </xdr:to>
    <xdr:sp macro="" textlink="">
      <xdr:nvSpPr>
        <xdr:cNvPr id="823" name="フローチャート: 判断 822">
          <a:extLst>
            <a:ext uri="{FF2B5EF4-FFF2-40B4-BE49-F238E27FC236}">
              <a16:creationId xmlns:a16="http://schemas.microsoft.com/office/drawing/2014/main" id="{74C1317E-BD08-4F4B-AF65-E886E3B786FA}"/>
            </a:ext>
          </a:extLst>
        </xdr:cNvPr>
        <xdr:cNvSpPr/>
      </xdr:nvSpPr>
      <xdr:spPr>
        <a:xfrm>
          <a:off x="18605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57052F79-33B7-44F0-A269-372461C5BDA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C0C32664-BB50-4016-9132-057D56E0E3F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45C691BB-FF17-4E3E-9EC6-8BB18FF3131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3EEA6839-1AFE-454B-BCED-C1CC5DCDB2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9FDC3F1-CCC7-4898-AFB0-97F8DA91919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90714</xdr:rowOff>
    </xdr:from>
    <xdr:to>
      <xdr:col>116</xdr:col>
      <xdr:colOff>114300</xdr:colOff>
      <xdr:row>109</xdr:row>
      <xdr:rowOff>20864</xdr:rowOff>
    </xdr:to>
    <xdr:sp macro="" textlink="">
      <xdr:nvSpPr>
        <xdr:cNvPr id="829" name="楕円 828">
          <a:extLst>
            <a:ext uri="{FF2B5EF4-FFF2-40B4-BE49-F238E27FC236}">
              <a16:creationId xmlns:a16="http://schemas.microsoft.com/office/drawing/2014/main" id="{053ECEAE-5873-47EE-86F7-C8A950126D56}"/>
            </a:ext>
          </a:extLst>
        </xdr:cNvPr>
        <xdr:cNvSpPr/>
      </xdr:nvSpPr>
      <xdr:spPr>
        <a:xfrm>
          <a:off x="22110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5641</xdr:rowOff>
    </xdr:from>
    <xdr:ext cx="469744" cy="259045"/>
    <xdr:sp macro="" textlink="">
      <xdr:nvSpPr>
        <xdr:cNvPr id="830" name="【公民館】&#10;一人当たり面積該当値テキスト">
          <a:extLst>
            <a:ext uri="{FF2B5EF4-FFF2-40B4-BE49-F238E27FC236}">
              <a16:creationId xmlns:a16="http://schemas.microsoft.com/office/drawing/2014/main" id="{1D5A1D00-5581-48F8-896A-E505578A4DB5}"/>
            </a:ext>
          </a:extLst>
        </xdr:cNvPr>
        <xdr:cNvSpPr txBox="1"/>
      </xdr:nvSpPr>
      <xdr:spPr>
        <a:xfrm>
          <a:off x="22199600" y="1852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90714</xdr:rowOff>
    </xdr:from>
    <xdr:to>
      <xdr:col>112</xdr:col>
      <xdr:colOff>38100</xdr:colOff>
      <xdr:row>109</xdr:row>
      <xdr:rowOff>20864</xdr:rowOff>
    </xdr:to>
    <xdr:sp macro="" textlink="">
      <xdr:nvSpPr>
        <xdr:cNvPr id="831" name="楕円 830">
          <a:extLst>
            <a:ext uri="{FF2B5EF4-FFF2-40B4-BE49-F238E27FC236}">
              <a16:creationId xmlns:a16="http://schemas.microsoft.com/office/drawing/2014/main" id="{739CA045-E0FD-4371-80F6-4243CA3C67E2}"/>
            </a:ext>
          </a:extLst>
        </xdr:cNvPr>
        <xdr:cNvSpPr/>
      </xdr:nvSpPr>
      <xdr:spPr>
        <a:xfrm>
          <a:off x="21272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141514</xdr:rowOff>
    </xdr:from>
    <xdr:to>
      <xdr:col>116</xdr:col>
      <xdr:colOff>63500</xdr:colOff>
      <xdr:row>108</xdr:row>
      <xdr:rowOff>141514</xdr:rowOff>
    </xdr:to>
    <xdr:cxnSp macro="">
      <xdr:nvCxnSpPr>
        <xdr:cNvPr id="832" name="直線コネクタ 831">
          <a:extLst>
            <a:ext uri="{FF2B5EF4-FFF2-40B4-BE49-F238E27FC236}">
              <a16:creationId xmlns:a16="http://schemas.microsoft.com/office/drawing/2014/main" id="{EB58BB8A-2D9D-47EC-AE92-32C72A8729A6}"/>
            </a:ext>
          </a:extLst>
        </xdr:cNvPr>
        <xdr:cNvCxnSpPr/>
      </xdr:nvCxnSpPr>
      <xdr:spPr>
        <a:xfrm>
          <a:off x="21323300" y="18658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90714</xdr:rowOff>
    </xdr:from>
    <xdr:to>
      <xdr:col>107</xdr:col>
      <xdr:colOff>101600</xdr:colOff>
      <xdr:row>109</xdr:row>
      <xdr:rowOff>20864</xdr:rowOff>
    </xdr:to>
    <xdr:sp macro="" textlink="">
      <xdr:nvSpPr>
        <xdr:cNvPr id="833" name="楕円 832">
          <a:extLst>
            <a:ext uri="{FF2B5EF4-FFF2-40B4-BE49-F238E27FC236}">
              <a16:creationId xmlns:a16="http://schemas.microsoft.com/office/drawing/2014/main" id="{0AACAF81-8AC2-4A96-853F-3DB90D3B1DF7}"/>
            </a:ext>
          </a:extLst>
        </xdr:cNvPr>
        <xdr:cNvSpPr/>
      </xdr:nvSpPr>
      <xdr:spPr>
        <a:xfrm>
          <a:off x="20383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141514</xdr:rowOff>
    </xdr:from>
    <xdr:to>
      <xdr:col>111</xdr:col>
      <xdr:colOff>177800</xdr:colOff>
      <xdr:row>108</xdr:row>
      <xdr:rowOff>141514</xdr:rowOff>
    </xdr:to>
    <xdr:cxnSp macro="">
      <xdr:nvCxnSpPr>
        <xdr:cNvPr id="834" name="直線コネクタ 833">
          <a:extLst>
            <a:ext uri="{FF2B5EF4-FFF2-40B4-BE49-F238E27FC236}">
              <a16:creationId xmlns:a16="http://schemas.microsoft.com/office/drawing/2014/main" id="{A7754159-6AB3-4D12-ABA7-672D00EEF4C9}"/>
            </a:ext>
          </a:extLst>
        </xdr:cNvPr>
        <xdr:cNvCxnSpPr/>
      </xdr:nvCxnSpPr>
      <xdr:spPr>
        <a:xfrm>
          <a:off x="20434300" y="1865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90714</xdr:rowOff>
    </xdr:from>
    <xdr:to>
      <xdr:col>102</xdr:col>
      <xdr:colOff>165100</xdr:colOff>
      <xdr:row>109</xdr:row>
      <xdr:rowOff>20864</xdr:rowOff>
    </xdr:to>
    <xdr:sp macro="" textlink="">
      <xdr:nvSpPr>
        <xdr:cNvPr id="835" name="楕円 834">
          <a:extLst>
            <a:ext uri="{FF2B5EF4-FFF2-40B4-BE49-F238E27FC236}">
              <a16:creationId xmlns:a16="http://schemas.microsoft.com/office/drawing/2014/main" id="{103C011F-AD05-4B93-818E-79E474D85C8F}"/>
            </a:ext>
          </a:extLst>
        </xdr:cNvPr>
        <xdr:cNvSpPr/>
      </xdr:nvSpPr>
      <xdr:spPr>
        <a:xfrm>
          <a:off x="19494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141514</xdr:rowOff>
    </xdr:from>
    <xdr:to>
      <xdr:col>107</xdr:col>
      <xdr:colOff>50800</xdr:colOff>
      <xdr:row>108</xdr:row>
      <xdr:rowOff>141514</xdr:rowOff>
    </xdr:to>
    <xdr:cxnSp macro="">
      <xdr:nvCxnSpPr>
        <xdr:cNvPr id="836" name="直線コネクタ 835">
          <a:extLst>
            <a:ext uri="{FF2B5EF4-FFF2-40B4-BE49-F238E27FC236}">
              <a16:creationId xmlns:a16="http://schemas.microsoft.com/office/drawing/2014/main" id="{57A563BF-3792-4E8E-964D-749E41ECB81A}"/>
            </a:ext>
          </a:extLst>
        </xdr:cNvPr>
        <xdr:cNvCxnSpPr/>
      </xdr:nvCxnSpPr>
      <xdr:spPr>
        <a:xfrm>
          <a:off x="19545300" y="1865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90714</xdr:rowOff>
    </xdr:from>
    <xdr:to>
      <xdr:col>98</xdr:col>
      <xdr:colOff>38100</xdr:colOff>
      <xdr:row>109</xdr:row>
      <xdr:rowOff>20864</xdr:rowOff>
    </xdr:to>
    <xdr:sp macro="" textlink="">
      <xdr:nvSpPr>
        <xdr:cNvPr id="837" name="楕円 836">
          <a:extLst>
            <a:ext uri="{FF2B5EF4-FFF2-40B4-BE49-F238E27FC236}">
              <a16:creationId xmlns:a16="http://schemas.microsoft.com/office/drawing/2014/main" id="{7896ACBA-4658-472C-9956-41CBE2587643}"/>
            </a:ext>
          </a:extLst>
        </xdr:cNvPr>
        <xdr:cNvSpPr/>
      </xdr:nvSpPr>
      <xdr:spPr>
        <a:xfrm>
          <a:off x="18605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141514</xdr:rowOff>
    </xdr:from>
    <xdr:to>
      <xdr:col>102</xdr:col>
      <xdr:colOff>114300</xdr:colOff>
      <xdr:row>108</xdr:row>
      <xdr:rowOff>141514</xdr:rowOff>
    </xdr:to>
    <xdr:cxnSp macro="">
      <xdr:nvCxnSpPr>
        <xdr:cNvPr id="838" name="直線コネクタ 837">
          <a:extLst>
            <a:ext uri="{FF2B5EF4-FFF2-40B4-BE49-F238E27FC236}">
              <a16:creationId xmlns:a16="http://schemas.microsoft.com/office/drawing/2014/main" id="{238E6919-7FD8-40E9-8F84-77645B43148F}"/>
            </a:ext>
          </a:extLst>
        </xdr:cNvPr>
        <xdr:cNvCxnSpPr/>
      </xdr:nvCxnSpPr>
      <xdr:spPr>
        <a:xfrm>
          <a:off x="18656300" y="1865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45556</xdr:rowOff>
    </xdr:from>
    <xdr:ext cx="469744" cy="259045"/>
    <xdr:sp macro="" textlink="">
      <xdr:nvSpPr>
        <xdr:cNvPr id="839" name="n_1aveValue【公民館】&#10;一人当たり面積">
          <a:extLst>
            <a:ext uri="{FF2B5EF4-FFF2-40B4-BE49-F238E27FC236}">
              <a16:creationId xmlns:a16="http://schemas.microsoft.com/office/drawing/2014/main" id="{4A290596-04BA-4525-9447-34EE8A315261}"/>
            </a:ext>
          </a:extLst>
        </xdr:cNvPr>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840" name="n_2aveValue【公民館】&#10;一人当たり面積">
          <a:extLst>
            <a:ext uri="{FF2B5EF4-FFF2-40B4-BE49-F238E27FC236}">
              <a16:creationId xmlns:a16="http://schemas.microsoft.com/office/drawing/2014/main" id="{8DD424A0-D175-4674-97EA-5C323EDDB3B1}"/>
            </a:ext>
          </a:extLst>
        </xdr:cNvPr>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41" name="n_3aveValue【公民館】&#10;一人当たり面積">
          <a:extLst>
            <a:ext uri="{FF2B5EF4-FFF2-40B4-BE49-F238E27FC236}">
              <a16:creationId xmlns:a16="http://schemas.microsoft.com/office/drawing/2014/main" id="{DF5D7F84-F01D-4DEE-B839-4020E7D70EFC}"/>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61884</xdr:rowOff>
    </xdr:from>
    <xdr:ext cx="469744" cy="259045"/>
    <xdr:sp macro="" textlink="">
      <xdr:nvSpPr>
        <xdr:cNvPr id="842" name="n_4aveValue【公民館】&#10;一人当たり面積">
          <a:extLst>
            <a:ext uri="{FF2B5EF4-FFF2-40B4-BE49-F238E27FC236}">
              <a16:creationId xmlns:a16="http://schemas.microsoft.com/office/drawing/2014/main" id="{20062A04-316E-410D-825B-362DBC196542}"/>
            </a:ext>
          </a:extLst>
        </xdr:cNvPr>
        <xdr:cNvSpPr txBox="1"/>
      </xdr:nvSpPr>
      <xdr:spPr>
        <a:xfrm>
          <a:off x="18421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11991</xdr:rowOff>
    </xdr:from>
    <xdr:ext cx="469744" cy="259045"/>
    <xdr:sp macro="" textlink="">
      <xdr:nvSpPr>
        <xdr:cNvPr id="843" name="n_1mainValue【公民館】&#10;一人当たり面積">
          <a:extLst>
            <a:ext uri="{FF2B5EF4-FFF2-40B4-BE49-F238E27FC236}">
              <a16:creationId xmlns:a16="http://schemas.microsoft.com/office/drawing/2014/main" id="{9B8ABC78-6591-4C4E-AABB-42E25F94C048}"/>
            </a:ext>
          </a:extLst>
        </xdr:cNvPr>
        <xdr:cNvSpPr txBox="1"/>
      </xdr:nvSpPr>
      <xdr:spPr>
        <a:xfrm>
          <a:off x="210757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11991</xdr:rowOff>
    </xdr:from>
    <xdr:ext cx="469744" cy="259045"/>
    <xdr:sp macro="" textlink="">
      <xdr:nvSpPr>
        <xdr:cNvPr id="844" name="n_2mainValue【公民館】&#10;一人当たり面積">
          <a:extLst>
            <a:ext uri="{FF2B5EF4-FFF2-40B4-BE49-F238E27FC236}">
              <a16:creationId xmlns:a16="http://schemas.microsoft.com/office/drawing/2014/main" id="{92BD8CF9-FD97-4B82-AE46-443AAAA48787}"/>
            </a:ext>
          </a:extLst>
        </xdr:cNvPr>
        <xdr:cNvSpPr txBox="1"/>
      </xdr:nvSpPr>
      <xdr:spPr>
        <a:xfrm>
          <a:off x="201994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11991</xdr:rowOff>
    </xdr:from>
    <xdr:ext cx="469744" cy="259045"/>
    <xdr:sp macro="" textlink="">
      <xdr:nvSpPr>
        <xdr:cNvPr id="845" name="n_3mainValue【公民館】&#10;一人当たり面積">
          <a:extLst>
            <a:ext uri="{FF2B5EF4-FFF2-40B4-BE49-F238E27FC236}">
              <a16:creationId xmlns:a16="http://schemas.microsoft.com/office/drawing/2014/main" id="{0FBF1795-74A5-4D0E-94C6-F5A7D034A6F2}"/>
            </a:ext>
          </a:extLst>
        </xdr:cNvPr>
        <xdr:cNvSpPr txBox="1"/>
      </xdr:nvSpPr>
      <xdr:spPr>
        <a:xfrm>
          <a:off x="193104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11991</xdr:rowOff>
    </xdr:from>
    <xdr:ext cx="469744" cy="259045"/>
    <xdr:sp macro="" textlink="">
      <xdr:nvSpPr>
        <xdr:cNvPr id="846" name="n_4mainValue【公民館】&#10;一人当たり面積">
          <a:extLst>
            <a:ext uri="{FF2B5EF4-FFF2-40B4-BE49-F238E27FC236}">
              <a16:creationId xmlns:a16="http://schemas.microsoft.com/office/drawing/2014/main" id="{D7F99A61-943A-490C-AFDD-5446A1750477}"/>
            </a:ext>
          </a:extLst>
        </xdr:cNvPr>
        <xdr:cNvSpPr txBox="1"/>
      </xdr:nvSpPr>
      <xdr:spPr>
        <a:xfrm>
          <a:off x="184214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D8D35ED2-EB1D-4006-979B-AA5B45229AE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6ED36CD8-620D-4B56-B4BE-D0C0C65052B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2FB7157-5001-49F5-9428-B298227EBE1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類似団体平均との比較では、これまでと同様の傾向で、公営住宅が低く、公民館が高くなっている。</a:t>
          </a:r>
          <a:endParaRPr lang="ja-JP" altLang="ja-JP" sz="1400">
            <a:effectLst/>
          </a:endParaRPr>
        </a:p>
        <a:p>
          <a:r>
            <a:rPr kumimoji="1" lang="ja-JP" altLang="ja-JP"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年度に策定した長寿命化計画（計画期間：</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年間）に基づき、計画的な修繕・改善、更新コストの削減・平準化に取り組んでいる。</a:t>
          </a:r>
          <a:endParaRPr lang="ja-JP" altLang="ja-JP" sz="1400">
            <a:effectLst/>
          </a:endParaRPr>
        </a:p>
        <a:p>
          <a:r>
            <a:rPr kumimoji="1" lang="ja-JP" altLang="ja-JP" sz="1100">
              <a:solidFill>
                <a:schemeClr val="dk1"/>
              </a:solidFill>
              <a:effectLst/>
              <a:latin typeface="+mn-lt"/>
              <a:ea typeface="+mn-ea"/>
              <a:cs typeface="+mn-cs"/>
            </a:rPr>
            <a:t>一方、公民館について、中央公民館は所在地が第一種低層住居専用地域となっており、公共施設の配置にあたって建築基準法上の課題等がある。このため、周辺施設との複合化などの取り組みも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7B99001-8304-44C2-876B-46DC2589CD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E0EF8C-CCC0-463D-9493-4A26E063B77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18913A-3EED-480A-B21B-C572EFBC491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D387DA-6B9A-48E7-BF3D-43A07BF62C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8774B4-D8C2-4C71-A02D-49D0892ECC4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D0D794F-CD28-49C6-9B7E-D0F88F1EF0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3ECDEA-3746-4FA1-8C15-3ADB48DED8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3A1098-5172-4ADC-9AA6-72E96E33F7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B03247-3095-4846-822A-C14FBAF192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C4FDFBD-DA9D-498C-B23B-EF14D53151B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186,346
183,003
27.55
73,581,978
71,606,338
1,950,177
34,622,858
35,893,789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04CF285-A9B5-4963-8679-304EE4D063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8AF7E63-3D5E-4370-BCA8-615C0472500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3449209-FBB3-4ADE-B25F-A34CE30A3A9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D695DDE-992F-4245-8E1D-A0ED4DB9CD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59177E-615D-4404-99FA-E01DFC71AD2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57D67EB-264A-4775-B520-0CD327966E4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BB6FBED-FFEF-4596-ADE4-CEEC30487A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311606E-8E42-4377-9637-012E9995E3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9B4D608-530A-4BA7-A41B-19ACCCA3CF3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82B2FC5-342C-43F3-B4B2-A0AAF0B27C9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704F785-ACBD-4470-8212-72B16AAF3A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5220D72-E27F-42B7-B915-501B4D94B24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2E2395-6494-4ADF-B64F-FDDB36FFC3A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6842A78-2938-4F15-9B19-20DA2ED12B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97C9572-4411-47B4-A856-386543F4F9E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CC5054C-2A18-4122-BDB0-D8AF4E3B74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8D5E10-9949-4CE4-A2DD-F67C0CCE927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66EB48D-4446-4423-9557-55D2242F5A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3A03F6-D9BB-4C4F-84ED-D7776D0503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3E6A1C9-858F-4724-8DD4-34D0E1B2FED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19F281-4368-4D3C-8FD9-6C858F0C138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67DFE65-7768-44E4-A10C-864EA12C131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6B9BE58-EC8D-44E0-BCD5-AEF37B672D0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DBD12CF-FE61-4F62-AE4D-97D63753545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60217DE-2702-4ECA-986D-EB2EE6B1F54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2C64E3B-0C4D-469E-BAF4-27D679A5A00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2FB9327-2F0A-476B-BF0C-6B4984EF44F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4445C82-8B91-405B-A61E-3ABE77F8DBB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94CD2EA-0F47-47AF-857A-5E5040FFD5E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8808838-C1D3-4C56-8787-438747FBB09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1970757-DFA7-4A78-A682-A6EF8B7E264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DAE7C28-4A57-4C3B-B5EB-5CD82A8489D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F9F6B5D-623E-4D55-8D0A-24D825AB389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C0BD838E-EDED-4D97-A9B1-7FD428B713F9}"/>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BCF1A13-5535-46A0-8F0A-FDC9D350585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B239320E-8FB3-41D1-9855-55926F8ED9B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3AA7FB8-E3C0-4459-A88A-15091C0FBC4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2BD9D05-52D3-4586-82B0-BA48826D413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7A200D9-CCE6-40E7-9FB4-B45BC4878B7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C256975-9B77-4134-9265-A1495C76BA2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79C43F7-E0BC-4A6C-B5C6-03114581C24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4A6EAB8F-95A1-4010-B31E-F106F5D61DE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3EAD93CD-8AB1-410E-A4A6-7F1FC8CB53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a:extLst>
            <a:ext uri="{FF2B5EF4-FFF2-40B4-BE49-F238E27FC236}">
              <a16:creationId xmlns:a16="http://schemas.microsoft.com/office/drawing/2014/main" id="{D701EE03-BC7C-4A4C-BBFE-C414D7F1F1C2}"/>
            </a:ext>
          </a:extLst>
        </xdr:cNvPr>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a:extLst>
            <a:ext uri="{FF2B5EF4-FFF2-40B4-BE49-F238E27FC236}">
              <a16:creationId xmlns:a16="http://schemas.microsoft.com/office/drawing/2014/main" id="{8CFA60E0-1FA6-466F-B865-3BC186C803A7}"/>
            </a:ext>
          </a:extLst>
        </xdr:cNvPr>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a:extLst>
            <a:ext uri="{FF2B5EF4-FFF2-40B4-BE49-F238E27FC236}">
              <a16:creationId xmlns:a16="http://schemas.microsoft.com/office/drawing/2014/main" id="{EF71B4FF-5D46-473D-A417-24D24CF9BD61}"/>
            </a:ext>
          </a:extLst>
        </xdr:cNvPr>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a:extLst>
            <a:ext uri="{FF2B5EF4-FFF2-40B4-BE49-F238E27FC236}">
              <a16:creationId xmlns:a16="http://schemas.microsoft.com/office/drawing/2014/main" id="{D5031A81-6B2C-4866-95E7-F5AF3124C629}"/>
            </a:ext>
          </a:extLst>
        </xdr:cNvPr>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a:extLst>
            <a:ext uri="{FF2B5EF4-FFF2-40B4-BE49-F238E27FC236}">
              <a16:creationId xmlns:a16="http://schemas.microsoft.com/office/drawing/2014/main" id="{F58BD006-6CE5-4390-8B0F-34A09ABA8A07}"/>
            </a:ext>
          </a:extLst>
        </xdr:cNvPr>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a:extLst>
            <a:ext uri="{FF2B5EF4-FFF2-40B4-BE49-F238E27FC236}">
              <a16:creationId xmlns:a16="http://schemas.microsoft.com/office/drawing/2014/main" id="{20AE506C-0F40-4D10-BDF5-FCC87D853A9B}"/>
            </a:ext>
          </a:extLst>
        </xdr:cNvPr>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a:extLst>
            <a:ext uri="{FF2B5EF4-FFF2-40B4-BE49-F238E27FC236}">
              <a16:creationId xmlns:a16="http://schemas.microsoft.com/office/drawing/2014/main" id="{5C33095C-EF6A-4D49-A308-E3E23F18C5B4}"/>
            </a:ext>
          </a:extLst>
        </xdr:cNvPr>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a:extLst>
            <a:ext uri="{FF2B5EF4-FFF2-40B4-BE49-F238E27FC236}">
              <a16:creationId xmlns:a16="http://schemas.microsoft.com/office/drawing/2014/main" id="{660B75B3-C3A2-435F-85C2-6864734BB379}"/>
            </a:ext>
          </a:extLst>
        </xdr:cNvPr>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a:extLst>
            <a:ext uri="{FF2B5EF4-FFF2-40B4-BE49-F238E27FC236}">
              <a16:creationId xmlns:a16="http://schemas.microsoft.com/office/drawing/2014/main" id="{F73F8823-D029-426B-89EB-2C0B0B299947}"/>
            </a:ext>
          </a:extLst>
        </xdr:cNvPr>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a:extLst>
            <a:ext uri="{FF2B5EF4-FFF2-40B4-BE49-F238E27FC236}">
              <a16:creationId xmlns:a16="http://schemas.microsoft.com/office/drawing/2014/main" id="{545DCEE6-F374-4A9A-A653-A2B0D63C80E6}"/>
            </a:ext>
          </a:extLst>
        </xdr:cNvPr>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68834</xdr:rowOff>
    </xdr:from>
    <xdr:to>
      <xdr:col>6</xdr:col>
      <xdr:colOff>38100</xdr:colOff>
      <xdr:row>37</xdr:row>
      <xdr:rowOff>170435</xdr:rowOff>
    </xdr:to>
    <xdr:sp macro="" textlink="">
      <xdr:nvSpPr>
        <xdr:cNvPr id="65" name="フローチャート: 判断 64">
          <a:extLst>
            <a:ext uri="{FF2B5EF4-FFF2-40B4-BE49-F238E27FC236}">
              <a16:creationId xmlns:a16="http://schemas.microsoft.com/office/drawing/2014/main" id="{57434A36-9701-4710-BE27-971A73DACFD8}"/>
            </a:ext>
          </a:extLst>
        </xdr:cNvPr>
        <xdr:cNvSpPr/>
      </xdr:nvSpPr>
      <xdr:spPr>
        <a:xfrm>
          <a:off x="1079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E41CFA5-7937-485B-A194-BD9FFDA5A5F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F308D76-2D6A-4B7E-9FBE-673AF00A6E9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21F62F7-A355-4AB0-B618-9151526FBE8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06E6BC0-72EA-4218-AE02-51844025652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598172E-28FF-4F6D-9BCA-61045E9681A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57404</xdr:rowOff>
    </xdr:from>
    <xdr:to>
      <xdr:col>24</xdr:col>
      <xdr:colOff>114300</xdr:colOff>
      <xdr:row>39</xdr:row>
      <xdr:rowOff>159004</xdr:rowOff>
    </xdr:to>
    <xdr:sp macro="" textlink="">
      <xdr:nvSpPr>
        <xdr:cNvPr id="71" name="楕円 70">
          <a:extLst>
            <a:ext uri="{FF2B5EF4-FFF2-40B4-BE49-F238E27FC236}">
              <a16:creationId xmlns:a16="http://schemas.microsoft.com/office/drawing/2014/main" id="{AE86976A-EB8E-4723-80CA-9F4FAFD4E83E}"/>
            </a:ext>
          </a:extLst>
        </xdr:cNvPr>
        <xdr:cNvSpPr/>
      </xdr:nvSpPr>
      <xdr:spPr>
        <a:xfrm>
          <a:off x="45847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35831</xdr:rowOff>
    </xdr:from>
    <xdr:ext cx="405111" cy="259045"/>
    <xdr:sp macro="" textlink="">
      <xdr:nvSpPr>
        <xdr:cNvPr id="72" name="【図書館】&#10;有形固定資産減価償却率該当値テキスト">
          <a:extLst>
            <a:ext uri="{FF2B5EF4-FFF2-40B4-BE49-F238E27FC236}">
              <a16:creationId xmlns:a16="http://schemas.microsoft.com/office/drawing/2014/main" id="{7975E2E4-4EE6-4B06-BD30-9059A00D2268}"/>
            </a:ext>
          </a:extLst>
        </xdr:cNvPr>
        <xdr:cNvSpPr txBox="1"/>
      </xdr:nvSpPr>
      <xdr:spPr>
        <a:xfrm>
          <a:off x="4673600" y="672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3" name="楕円 72">
          <a:extLst>
            <a:ext uri="{FF2B5EF4-FFF2-40B4-BE49-F238E27FC236}">
              <a16:creationId xmlns:a16="http://schemas.microsoft.com/office/drawing/2014/main" id="{5F35E3B7-DED5-4976-B38C-A0ADADC500D5}"/>
            </a:ext>
          </a:extLst>
        </xdr:cNvPr>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108204</xdr:rowOff>
    </xdr:from>
    <xdr:to>
      <xdr:col>24</xdr:col>
      <xdr:colOff>63500</xdr:colOff>
      <xdr:row>39</xdr:row>
      <xdr:rowOff>156210</xdr:rowOff>
    </xdr:to>
    <xdr:cxnSp macro="">
      <xdr:nvCxnSpPr>
        <xdr:cNvPr id="74" name="直線コネクタ 73">
          <a:extLst>
            <a:ext uri="{FF2B5EF4-FFF2-40B4-BE49-F238E27FC236}">
              <a16:creationId xmlns:a16="http://schemas.microsoft.com/office/drawing/2014/main" id="{32262434-92F4-4FA5-B983-52A4DFADA3ED}"/>
            </a:ext>
          </a:extLst>
        </xdr:cNvPr>
        <xdr:cNvCxnSpPr/>
      </xdr:nvCxnSpPr>
      <xdr:spPr>
        <a:xfrm flipV="1">
          <a:off x="3797300" y="679475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100838</xdr:rowOff>
    </xdr:from>
    <xdr:to>
      <xdr:col>15</xdr:col>
      <xdr:colOff>101600</xdr:colOff>
      <xdr:row>40</xdr:row>
      <xdr:rowOff>30988</xdr:rowOff>
    </xdr:to>
    <xdr:sp macro="" textlink="">
      <xdr:nvSpPr>
        <xdr:cNvPr id="75" name="楕円 74">
          <a:extLst>
            <a:ext uri="{FF2B5EF4-FFF2-40B4-BE49-F238E27FC236}">
              <a16:creationId xmlns:a16="http://schemas.microsoft.com/office/drawing/2014/main" id="{339EC6D0-E9BB-4409-B4EC-36992001616E}"/>
            </a:ext>
          </a:extLst>
        </xdr:cNvPr>
        <xdr:cNvSpPr/>
      </xdr:nvSpPr>
      <xdr:spPr>
        <a:xfrm>
          <a:off x="2857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151638</xdr:rowOff>
    </xdr:from>
    <xdr:to>
      <xdr:col>19</xdr:col>
      <xdr:colOff>177800</xdr:colOff>
      <xdr:row>39</xdr:row>
      <xdr:rowOff>156210</xdr:rowOff>
    </xdr:to>
    <xdr:cxnSp macro="">
      <xdr:nvCxnSpPr>
        <xdr:cNvPr id="76" name="直線コネクタ 75">
          <a:extLst>
            <a:ext uri="{FF2B5EF4-FFF2-40B4-BE49-F238E27FC236}">
              <a16:creationId xmlns:a16="http://schemas.microsoft.com/office/drawing/2014/main" id="{D56DB523-3807-46DC-9B46-A8FAF8B9C123}"/>
            </a:ext>
          </a:extLst>
        </xdr:cNvPr>
        <xdr:cNvCxnSpPr/>
      </xdr:nvCxnSpPr>
      <xdr:spPr>
        <a:xfrm>
          <a:off x="2908300" y="6838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64262</xdr:rowOff>
    </xdr:from>
    <xdr:to>
      <xdr:col>10</xdr:col>
      <xdr:colOff>165100</xdr:colOff>
      <xdr:row>39</xdr:row>
      <xdr:rowOff>165862</xdr:rowOff>
    </xdr:to>
    <xdr:sp macro="" textlink="">
      <xdr:nvSpPr>
        <xdr:cNvPr id="77" name="楕円 76">
          <a:extLst>
            <a:ext uri="{FF2B5EF4-FFF2-40B4-BE49-F238E27FC236}">
              <a16:creationId xmlns:a16="http://schemas.microsoft.com/office/drawing/2014/main" id="{45390ACF-6C2F-4DAE-8189-A54365011D80}"/>
            </a:ext>
          </a:extLst>
        </xdr:cNvPr>
        <xdr:cNvSpPr/>
      </xdr:nvSpPr>
      <xdr:spPr>
        <a:xfrm>
          <a:off x="1968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115062</xdr:rowOff>
    </xdr:from>
    <xdr:to>
      <xdr:col>15</xdr:col>
      <xdr:colOff>50800</xdr:colOff>
      <xdr:row>39</xdr:row>
      <xdr:rowOff>151638</xdr:rowOff>
    </xdr:to>
    <xdr:cxnSp macro="">
      <xdr:nvCxnSpPr>
        <xdr:cNvPr id="78" name="直線コネクタ 77">
          <a:extLst>
            <a:ext uri="{FF2B5EF4-FFF2-40B4-BE49-F238E27FC236}">
              <a16:creationId xmlns:a16="http://schemas.microsoft.com/office/drawing/2014/main" id="{7A1AD416-5891-4B18-B80A-FA0BDBC7F736}"/>
            </a:ext>
          </a:extLst>
        </xdr:cNvPr>
        <xdr:cNvCxnSpPr/>
      </xdr:nvCxnSpPr>
      <xdr:spPr>
        <a:xfrm>
          <a:off x="2019300" y="6801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87122</xdr:rowOff>
    </xdr:from>
    <xdr:to>
      <xdr:col>6</xdr:col>
      <xdr:colOff>38100</xdr:colOff>
      <xdr:row>40</xdr:row>
      <xdr:rowOff>17272</xdr:rowOff>
    </xdr:to>
    <xdr:sp macro="" textlink="">
      <xdr:nvSpPr>
        <xdr:cNvPr id="79" name="楕円 78">
          <a:extLst>
            <a:ext uri="{FF2B5EF4-FFF2-40B4-BE49-F238E27FC236}">
              <a16:creationId xmlns:a16="http://schemas.microsoft.com/office/drawing/2014/main" id="{0E7B0723-E9EC-49C2-B5BB-50079FDBD049}"/>
            </a:ext>
          </a:extLst>
        </xdr:cNvPr>
        <xdr:cNvSpPr/>
      </xdr:nvSpPr>
      <xdr:spPr>
        <a:xfrm>
          <a:off x="1079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115062</xdr:rowOff>
    </xdr:from>
    <xdr:to>
      <xdr:col>10</xdr:col>
      <xdr:colOff>114300</xdr:colOff>
      <xdr:row>39</xdr:row>
      <xdr:rowOff>137922</xdr:rowOff>
    </xdr:to>
    <xdr:cxnSp macro="">
      <xdr:nvCxnSpPr>
        <xdr:cNvPr id="80" name="直線コネクタ 79">
          <a:extLst>
            <a:ext uri="{FF2B5EF4-FFF2-40B4-BE49-F238E27FC236}">
              <a16:creationId xmlns:a16="http://schemas.microsoft.com/office/drawing/2014/main" id="{EAC35E74-6E75-4201-A4B0-1FB367C60968}"/>
            </a:ext>
          </a:extLst>
        </xdr:cNvPr>
        <xdr:cNvCxnSpPr/>
      </xdr:nvCxnSpPr>
      <xdr:spPr>
        <a:xfrm flipV="1">
          <a:off x="1130300" y="6801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81" name="n_1aveValue【図書館】&#10;有形固定資産減価償却率">
          <a:extLst>
            <a:ext uri="{FF2B5EF4-FFF2-40B4-BE49-F238E27FC236}">
              <a16:creationId xmlns:a16="http://schemas.microsoft.com/office/drawing/2014/main" id="{85BEC85A-2392-4F7D-9D21-629CF006329B}"/>
            </a:ext>
          </a:extLst>
        </xdr:cNvPr>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2" name="n_2aveValue【図書館】&#10;有形固定資産減価償却率">
          <a:extLst>
            <a:ext uri="{FF2B5EF4-FFF2-40B4-BE49-F238E27FC236}">
              <a16:creationId xmlns:a16="http://schemas.microsoft.com/office/drawing/2014/main" id="{8C280D72-4A4B-4F0D-8723-58654372E479}"/>
            </a:ext>
          </a:extLst>
        </xdr:cNvPr>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3" name="n_3aveValue【図書館】&#10;有形固定資産減価償却率">
          <a:extLst>
            <a:ext uri="{FF2B5EF4-FFF2-40B4-BE49-F238E27FC236}">
              <a16:creationId xmlns:a16="http://schemas.microsoft.com/office/drawing/2014/main" id="{4D1583F6-7061-4264-8501-4EBE30FDC43F}"/>
            </a:ext>
          </a:extLst>
        </xdr:cNvPr>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15511</xdr:rowOff>
    </xdr:from>
    <xdr:ext cx="405111" cy="259045"/>
    <xdr:sp macro="" textlink="">
      <xdr:nvSpPr>
        <xdr:cNvPr id="84" name="n_4aveValue【図書館】&#10;有形固定資産減価償却率">
          <a:extLst>
            <a:ext uri="{FF2B5EF4-FFF2-40B4-BE49-F238E27FC236}">
              <a16:creationId xmlns:a16="http://schemas.microsoft.com/office/drawing/2014/main" id="{489426B1-3765-451E-A52C-40075F3B4FA1}"/>
            </a:ext>
          </a:extLst>
        </xdr:cNvPr>
        <xdr:cNvSpPr txBox="1"/>
      </xdr:nvSpPr>
      <xdr:spPr>
        <a:xfrm>
          <a:off x="92774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85" name="n_1mainValue【図書館】&#10;有形固定資産減価償却率">
          <a:extLst>
            <a:ext uri="{FF2B5EF4-FFF2-40B4-BE49-F238E27FC236}">
              <a16:creationId xmlns:a16="http://schemas.microsoft.com/office/drawing/2014/main" id="{2A886543-9281-4409-95B3-1CB9B9E3B616}"/>
            </a:ext>
          </a:extLst>
        </xdr:cNvPr>
        <xdr:cNvSpPr txBox="1"/>
      </xdr:nvSpPr>
      <xdr:spPr>
        <a:xfrm>
          <a:off x="3582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22115</xdr:rowOff>
    </xdr:from>
    <xdr:ext cx="405111" cy="259045"/>
    <xdr:sp macro="" textlink="">
      <xdr:nvSpPr>
        <xdr:cNvPr id="86" name="n_2mainValue【図書館】&#10;有形固定資産減価償却率">
          <a:extLst>
            <a:ext uri="{FF2B5EF4-FFF2-40B4-BE49-F238E27FC236}">
              <a16:creationId xmlns:a16="http://schemas.microsoft.com/office/drawing/2014/main" id="{515E0C8B-DFA3-4845-B5F1-51CD324B1F8A}"/>
            </a:ext>
          </a:extLst>
        </xdr:cNvPr>
        <xdr:cNvSpPr txBox="1"/>
      </xdr:nvSpPr>
      <xdr:spPr>
        <a:xfrm>
          <a:off x="2705744"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156989</xdr:rowOff>
    </xdr:from>
    <xdr:ext cx="405111" cy="259045"/>
    <xdr:sp macro="" textlink="">
      <xdr:nvSpPr>
        <xdr:cNvPr id="87" name="n_3mainValue【図書館】&#10;有形固定資産減価償却率">
          <a:extLst>
            <a:ext uri="{FF2B5EF4-FFF2-40B4-BE49-F238E27FC236}">
              <a16:creationId xmlns:a16="http://schemas.microsoft.com/office/drawing/2014/main" id="{12BBBA3C-7519-42E3-80DA-02529D98D55E}"/>
            </a:ext>
          </a:extLst>
        </xdr:cNvPr>
        <xdr:cNvSpPr txBox="1"/>
      </xdr:nvSpPr>
      <xdr:spPr>
        <a:xfrm>
          <a:off x="1816744" y="684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8399</xdr:rowOff>
    </xdr:from>
    <xdr:ext cx="405111" cy="259045"/>
    <xdr:sp macro="" textlink="">
      <xdr:nvSpPr>
        <xdr:cNvPr id="88" name="n_4mainValue【図書館】&#10;有形固定資産減価償却率">
          <a:extLst>
            <a:ext uri="{FF2B5EF4-FFF2-40B4-BE49-F238E27FC236}">
              <a16:creationId xmlns:a16="http://schemas.microsoft.com/office/drawing/2014/main" id="{860E9C1D-CE50-4FD4-92A8-91F2C9FC06B0}"/>
            </a:ext>
          </a:extLst>
        </xdr:cNvPr>
        <xdr:cNvSpPr txBox="1"/>
      </xdr:nvSpPr>
      <xdr:spPr>
        <a:xfrm>
          <a:off x="9277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BC03CA2-A83E-4F80-8A4F-2E7DC42473C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8C37C79-8318-4E6E-8EA1-84E2488DB86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73236DC-78D7-459D-AB2D-E2F1FDDDB89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585219A-4537-49DB-BEF7-BBCCEF51DB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C627211-C76B-44FA-828E-5503C67E19D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E40648B-4A34-4463-B6E4-53055D6F58F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1EFAA6F-3163-4EA6-ACCF-FD2CF3B6F61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0F4056D-04ED-4D82-822A-1C90A499B95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357CF1-C072-4EFD-AFDF-3F685BF0852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F40F892-C42A-4F8F-BA5E-5E29EAF4D0D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C0B7BFF3-CFCF-41C9-ADAB-3A5E7339007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16BAD7D9-2CEF-4C2A-AC78-CE2FAEABE97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DD9AE8CA-DEE7-47B1-92B3-1B1DB8E1E5B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33806C0-925B-4D6F-ACEC-52B4B073E53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CEBD8E1C-D737-490E-8967-EDE51FAB582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D33B712F-DF2D-4E56-A27C-7047D9D01804}"/>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E41DF659-A175-48FF-8C97-D6935D7EF93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E7F5E528-5ECA-46D7-AA7D-2947DACEE8B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1FA6554A-1905-46FF-8924-C8C94642088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E205D293-82EA-485E-862C-DC283848D21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7DD611A0-5769-46E8-83F2-6B8714807B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10" name="直線コネクタ 109">
          <a:extLst>
            <a:ext uri="{FF2B5EF4-FFF2-40B4-BE49-F238E27FC236}">
              <a16:creationId xmlns:a16="http://schemas.microsoft.com/office/drawing/2014/main" id="{84E87C18-8E58-4BFC-8093-052BAE491E03}"/>
            </a:ext>
          </a:extLst>
        </xdr:cNvPr>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11" name="【図書館】&#10;一人当たり面積最小値テキスト">
          <a:extLst>
            <a:ext uri="{FF2B5EF4-FFF2-40B4-BE49-F238E27FC236}">
              <a16:creationId xmlns:a16="http://schemas.microsoft.com/office/drawing/2014/main" id="{0AB088A9-5187-44F2-A03E-2483BD929667}"/>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12" name="直線コネクタ 111">
          <a:extLst>
            <a:ext uri="{FF2B5EF4-FFF2-40B4-BE49-F238E27FC236}">
              <a16:creationId xmlns:a16="http://schemas.microsoft.com/office/drawing/2014/main" id="{E7F06FD7-2671-4795-B239-3DCD04F04328}"/>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31C1979D-6C85-46B9-8050-F1D89EC7BE58}"/>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1A7CB582-FB7B-4BB0-9BB5-A75D55D8C28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a:extLst>
            <a:ext uri="{FF2B5EF4-FFF2-40B4-BE49-F238E27FC236}">
              <a16:creationId xmlns:a16="http://schemas.microsoft.com/office/drawing/2014/main" id="{BFE95E4D-A771-4B39-A8DC-793F9223B4FE}"/>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a:extLst>
            <a:ext uri="{FF2B5EF4-FFF2-40B4-BE49-F238E27FC236}">
              <a16:creationId xmlns:a16="http://schemas.microsoft.com/office/drawing/2014/main" id="{0F41BD96-8743-4143-81A7-A52D880DB3A9}"/>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a:extLst>
            <a:ext uri="{FF2B5EF4-FFF2-40B4-BE49-F238E27FC236}">
              <a16:creationId xmlns:a16="http://schemas.microsoft.com/office/drawing/2014/main" id="{31ADB86F-30C4-44E2-9E4B-077BFCE9D2D9}"/>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a:extLst>
            <a:ext uri="{FF2B5EF4-FFF2-40B4-BE49-F238E27FC236}">
              <a16:creationId xmlns:a16="http://schemas.microsoft.com/office/drawing/2014/main" id="{EF0855DB-BFBE-4DEE-AD6F-82CFFB18FC30}"/>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9" name="フローチャート: 判断 118">
          <a:extLst>
            <a:ext uri="{FF2B5EF4-FFF2-40B4-BE49-F238E27FC236}">
              <a16:creationId xmlns:a16="http://schemas.microsoft.com/office/drawing/2014/main" id="{2673E5BF-7A7C-4A98-AA93-34F4194E2DA2}"/>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0" name="フローチャート: 判断 119">
          <a:extLst>
            <a:ext uri="{FF2B5EF4-FFF2-40B4-BE49-F238E27FC236}">
              <a16:creationId xmlns:a16="http://schemas.microsoft.com/office/drawing/2014/main" id="{3C25C399-4443-4071-9D58-D50373EE97BF}"/>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B84667CB-6D70-4751-9701-0499CF68384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8D8B2A5-B91C-4907-879C-0BF604A507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4C693DC-60EE-43E6-A3AB-B742C77E9F1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AC4654B-E11A-4602-B406-5F665E51987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6C85279-4CB0-49B1-AB29-57F925AF3D8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26" name="楕円 125">
          <a:extLst>
            <a:ext uri="{FF2B5EF4-FFF2-40B4-BE49-F238E27FC236}">
              <a16:creationId xmlns:a16="http://schemas.microsoft.com/office/drawing/2014/main" id="{07705F05-DC77-431E-9043-7F0835AB49DE}"/>
            </a:ext>
          </a:extLst>
        </xdr:cNvPr>
        <xdr:cNvSpPr/>
      </xdr:nvSpPr>
      <xdr:spPr>
        <a:xfrm>
          <a:off x="10426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151147</xdr:rowOff>
    </xdr:from>
    <xdr:ext cx="469744" cy="259045"/>
    <xdr:sp macro="" textlink="">
      <xdr:nvSpPr>
        <xdr:cNvPr id="127" name="【図書館】&#10;一人当たり面積該当値テキスト">
          <a:extLst>
            <a:ext uri="{FF2B5EF4-FFF2-40B4-BE49-F238E27FC236}">
              <a16:creationId xmlns:a16="http://schemas.microsoft.com/office/drawing/2014/main" id="{A094A929-B48A-4E54-810C-A16E291D9A01}"/>
            </a:ext>
          </a:extLst>
        </xdr:cNvPr>
        <xdr:cNvSpPr txBox="1"/>
      </xdr:nvSpPr>
      <xdr:spPr>
        <a:xfrm>
          <a:off x="10515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28" name="楕円 127">
          <a:extLst>
            <a:ext uri="{FF2B5EF4-FFF2-40B4-BE49-F238E27FC236}">
              <a16:creationId xmlns:a16="http://schemas.microsoft.com/office/drawing/2014/main" id="{C9DFBA59-9144-4A81-A8A7-0112D6D0A1BE}"/>
            </a:ext>
          </a:extLst>
        </xdr:cNvPr>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xdr:rowOff>
    </xdr:from>
    <xdr:to>
      <xdr:col>55</xdr:col>
      <xdr:colOff>0</xdr:colOff>
      <xdr:row>38</xdr:row>
      <xdr:rowOff>7620</xdr:rowOff>
    </xdr:to>
    <xdr:cxnSp macro="">
      <xdr:nvCxnSpPr>
        <xdr:cNvPr id="129" name="直線コネクタ 128">
          <a:extLst>
            <a:ext uri="{FF2B5EF4-FFF2-40B4-BE49-F238E27FC236}">
              <a16:creationId xmlns:a16="http://schemas.microsoft.com/office/drawing/2014/main" id="{E7ED5379-E3B1-4563-A687-A40C65C3E2E0}"/>
            </a:ext>
          </a:extLst>
        </xdr:cNvPr>
        <xdr:cNvCxnSpPr/>
      </xdr:nvCxnSpPr>
      <xdr:spPr>
        <a:xfrm>
          <a:off x="9639300" y="652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30" name="楕円 129">
          <a:extLst>
            <a:ext uri="{FF2B5EF4-FFF2-40B4-BE49-F238E27FC236}">
              <a16:creationId xmlns:a16="http://schemas.microsoft.com/office/drawing/2014/main" id="{0A8118AD-F1DC-4E78-8A05-FCDE81BBBCD4}"/>
            </a:ext>
          </a:extLst>
        </xdr:cNvPr>
        <xdr:cNvSpPr/>
      </xdr:nvSpPr>
      <xdr:spPr>
        <a:xfrm>
          <a:off x="869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7620</xdr:rowOff>
    </xdr:to>
    <xdr:cxnSp macro="">
      <xdr:nvCxnSpPr>
        <xdr:cNvPr id="131" name="直線コネクタ 130">
          <a:extLst>
            <a:ext uri="{FF2B5EF4-FFF2-40B4-BE49-F238E27FC236}">
              <a16:creationId xmlns:a16="http://schemas.microsoft.com/office/drawing/2014/main" id="{8A41EF2D-2099-4FA7-A70E-19A24971D997}"/>
            </a:ext>
          </a:extLst>
        </xdr:cNvPr>
        <xdr:cNvCxnSpPr/>
      </xdr:nvCxnSpPr>
      <xdr:spPr>
        <a:xfrm>
          <a:off x="8750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128270</xdr:rowOff>
    </xdr:from>
    <xdr:to>
      <xdr:col>41</xdr:col>
      <xdr:colOff>101600</xdr:colOff>
      <xdr:row>38</xdr:row>
      <xdr:rowOff>58420</xdr:rowOff>
    </xdr:to>
    <xdr:sp macro="" textlink="">
      <xdr:nvSpPr>
        <xdr:cNvPr id="132" name="楕円 131">
          <a:extLst>
            <a:ext uri="{FF2B5EF4-FFF2-40B4-BE49-F238E27FC236}">
              <a16:creationId xmlns:a16="http://schemas.microsoft.com/office/drawing/2014/main" id="{C52EE0BE-AC19-4B0A-A30B-E27C3E900C83}"/>
            </a:ext>
          </a:extLst>
        </xdr:cNvPr>
        <xdr:cNvSpPr/>
      </xdr:nvSpPr>
      <xdr:spPr>
        <a:xfrm>
          <a:off x="781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xdr:rowOff>
    </xdr:from>
    <xdr:to>
      <xdr:col>45</xdr:col>
      <xdr:colOff>177800</xdr:colOff>
      <xdr:row>38</xdr:row>
      <xdr:rowOff>7620</xdr:rowOff>
    </xdr:to>
    <xdr:cxnSp macro="">
      <xdr:nvCxnSpPr>
        <xdr:cNvPr id="133" name="直線コネクタ 132">
          <a:extLst>
            <a:ext uri="{FF2B5EF4-FFF2-40B4-BE49-F238E27FC236}">
              <a16:creationId xmlns:a16="http://schemas.microsoft.com/office/drawing/2014/main" id="{9E5C47E9-6319-4612-81B6-4BE456A15BC1}"/>
            </a:ext>
          </a:extLst>
        </xdr:cNvPr>
        <xdr:cNvCxnSpPr/>
      </xdr:nvCxnSpPr>
      <xdr:spPr>
        <a:xfrm>
          <a:off x="7861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34" name="楕円 133">
          <a:extLst>
            <a:ext uri="{FF2B5EF4-FFF2-40B4-BE49-F238E27FC236}">
              <a16:creationId xmlns:a16="http://schemas.microsoft.com/office/drawing/2014/main" id="{EB4475BA-87D9-4AE1-A48D-A3B074C0FE7D}"/>
            </a:ext>
          </a:extLst>
        </xdr:cNvPr>
        <xdr:cNvSpPr/>
      </xdr:nvSpPr>
      <xdr:spPr>
        <a:xfrm>
          <a:off x="692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xdr:rowOff>
    </xdr:from>
    <xdr:to>
      <xdr:col>41</xdr:col>
      <xdr:colOff>50800</xdr:colOff>
      <xdr:row>38</xdr:row>
      <xdr:rowOff>7620</xdr:rowOff>
    </xdr:to>
    <xdr:cxnSp macro="">
      <xdr:nvCxnSpPr>
        <xdr:cNvPr id="135" name="直線コネクタ 134">
          <a:extLst>
            <a:ext uri="{FF2B5EF4-FFF2-40B4-BE49-F238E27FC236}">
              <a16:creationId xmlns:a16="http://schemas.microsoft.com/office/drawing/2014/main" id="{F77FC912-A3E3-41DE-936A-3E41D46F98DB}"/>
            </a:ext>
          </a:extLst>
        </xdr:cNvPr>
        <xdr:cNvCxnSpPr/>
      </xdr:nvCxnSpPr>
      <xdr:spPr>
        <a:xfrm>
          <a:off x="6972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6" name="n_1aveValue【図書館】&#10;一人当たり面積">
          <a:extLst>
            <a:ext uri="{FF2B5EF4-FFF2-40B4-BE49-F238E27FC236}">
              <a16:creationId xmlns:a16="http://schemas.microsoft.com/office/drawing/2014/main" id="{A6176D4E-7BA9-4CA5-93EE-63909732C672}"/>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7" name="n_2aveValue【図書館】&#10;一人当たり面積">
          <a:extLst>
            <a:ext uri="{FF2B5EF4-FFF2-40B4-BE49-F238E27FC236}">
              <a16:creationId xmlns:a16="http://schemas.microsoft.com/office/drawing/2014/main" id="{07159F04-6CE4-4C11-A9A3-5B401BEBBC9C}"/>
            </a:ext>
          </a:extLst>
        </xdr:cNvPr>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38" name="n_3aveValue【図書館】&#10;一人当たり面積">
          <a:extLst>
            <a:ext uri="{FF2B5EF4-FFF2-40B4-BE49-F238E27FC236}">
              <a16:creationId xmlns:a16="http://schemas.microsoft.com/office/drawing/2014/main" id="{5E853818-A9F5-4B7C-BC53-59C30AFB38F0}"/>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39" name="n_4aveValue【図書館】&#10;一人当たり面積">
          <a:extLst>
            <a:ext uri="{FF2B5EF4-FFF2-40B4-BE49-F238E27FC236}">
              <a16:creationId xmlns:a16="http://schemas.microsoft.com/office/drawing/2014/main" id="{58DF03D2-A774-49C8-849B-6575DEECDA30}"/>
            </a:ext>
          </a:extLst>
        </xdr:cNvPr>
        <xdr:cNvSpPr txBox="1"/>
      </xdr:nvSpPr>
      <xdr:spPr>
        <a:xfrm>
          <a:off x="6737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40" name="n_1mainValue【図書館】&#10;一人当たり面積">
          <a:extLst>
            <a:ext uri="{FF2B5EF4-FFF2-40B4-BE49-F238E27FC236}">
              <a16:creationId xmlns:a16="http://schemas.microsoft.com/office/drawing/2014/main" id="{A4AF8176-AB2B-4602-81FD-2928A990C77E}"/>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1" name="n_2mainValue【図書館】&#10;一人当たり面積">
          <a:extLst>
            <a:ext uri="{FF2B5EF4-FFF2-40B4-BE49-F238E27FC236}">
              <a16:creationId xmlns:a16="http://schemas.microsoft.com/office/drawing/2014/main" id="{D882FBDF-CD3A-48BD-A802-BAA99B26B829}"/>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2" name="n_3mainValue【図書館】&#10;一人当たり面積">
          <a:extLst>
            <a:ext uri="{FF2B5EF4-FFF2-40B4-BE49-F238E27FC236}">
              <a16:creationId xmlns:a16="http://schemas.microsoft.com/office/drawing/2014/main" id="{5429A0FF-3E11-499B-976A-CC26957703DD}"/>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3" name="n_4mainValue【図書館】&#10;一人当たり面積">
          <a:extLst>
            <a:ext uri="{FF2B5EF4-FFF2-40B4-BE49-F238E27FC236}">
              <a16:creationId xmlns:a16="http://schemas.microsoft.com/office/drawing/2014/main" id="{632855BE-A609-4BFB-847D-F3C155EC550F}"/>
            </a:ext>
          </a:extLst>
        </xdr:cNvPr>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ED268448-3484-43C6-A5C8-11758FB68D4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5CBF1A2-4A9D-45C4-8760-9F86E4AEF38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560EE1D4-9133-45A9-9E24-ED67823DF9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9BB193ED-2BF1-4DC3-8B8C-36A6E4BACB3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60397BB5-A5A6-4952-A3FD-FC633939F26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A9B3784B-96CE-42A8-8266-98C0CD95BEA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B4E82DAB-F7E1-43C2-A387-CB9967997CE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1EC52F1C-2359-47B2-BCE2-802D2C4A247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D104CE16-C8CF-4D2D-B307-81849D65CF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AE96E718-2C91-458F-BC2B-80A0A1045C5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D2909502-4A79-4E05-B348-0A1DF646393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19DB91B7-6036-47DE-B3ED-B848AE35A00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a:extLst>
            <a:ext uri="{FF2B5EF4-FFF2-40B4-BE49-F238E27FC236}">
              <a16:creationId xmlns:a16="http://schemas.microsoft.com/office/drawing/2014/main" id="{CCF5B2EF-4A6F-4574-826D-4640F6B989F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F2C574E8-8F2A-4C9C-826A-8AAAB020FE7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93CC5EB9-7B3C-4BE1-A97B-9CBE8DE767D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375AE1F6-BB02-4516-9382-E9A649B4061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835CC011-EF9C-48BB-8833-4C9BE5EF614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42CFE2FD-C835-48A5-A12A-86A8CB4D7EE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C7C49688-A4B9-4AFB-8DB9-890151956E1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9ABD0E21-05FB-42E8-B8CD-4714C196823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a:extLst>
            <a:ext uri="{FF2B5EF4-FFF2-40B4-BE49-F238E27FC236}">
              <a16:creationId xmlns:a16="http://schemas.microsoft.com/office/drawing/2014/main" id="{52F110B9-6DCA-426E-ABE7-50587CDBC98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9A687A81-8AE5-45BD-81F5-0F558BA3799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53935135-B004-41ED-BD65-8B51B7F18DC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DF1D0F39-A3E3-467D-925D-7DC2A938B7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8" name="直線コネクタ 167">
          <a:extLst>
            <a:ext uri="{FF2B5EF4-FFF2-40B4-BE49-F238E27FC236}">
              <a16:creationId xmlns:a16="http://schemas.microsoft.com/office/drawing/2014/main" id="{C805467B-DB9A-46D5-A3EB-A7C6D8D3457D}"/>
            </a:ext>
          </a:extLst>
        </xdr:cNvPr>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437E3900-DA5C-446E-90AE-E4E41B79A19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a:extLst>
            <a:ext uri="{FF2B5EF4-FFF2-40B4-BE49-F238E27FC236}">
              <a16:creationId xmlns:a16="http://schemas.microsoft.com/office/drawing/2014/main" id="{C9988D18-FAE0-449A-B516-0E85FD2BF94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71" name="【体育館・プール】&#10;有形固定資産減価償却率最大値テキスト">
          <a:extLst>
            <a:ext uri="{FF2B5EF4-FFF2-40B4-BE49-F238E27FC236}">
              <a16:creationId xmlns:a16="http://schemas.microsoft.com/office/drawing/2014/main" id="{AD98C082-0E10-4330-9766-C9041BC03289}"/>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2" name="直線コネクタ 171">
          <a:extLst>
            <a:ext uri="{FF2B5EF4-FFF2-40B4-BE49-F238E27FC236}">
              <a16:creationId xmlns:a16="http://schemas.microsoft.com/office/drawing/2014/main" id="{247DA0CC-2A67-47DF-8162-B6A517C2B822}"/>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11E88B97-22E1-4789-86C8-A0D635D5803C}"/>
            </a:ext>
          </a:extLst>
        </xdr:cNvPr>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74" name="フローチャート: 判断 173">
          <a:extLst>
            <a:ext uri="{FF2B5EF4-FFF2-40B4-BE49-F238E27FC236}">
              <a16:creationId xmlns:a16="http://schemas.microsoft.com/office/drawing/2014/main" id="{C3317E48-D54F-4D76-9E2A-A285570B8991}"/>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75" name="フローチャート: 判断 174">
          <a:extLst>
            <a:ext uri="{FF2B5EF4-FFF2-40B4-BE49-F238E27FC236}">
              <a16:creationId xmlns:a16="http://schemas.microsoft.com/office/drawing/2014/main" id="{F1125B67-835A-4CA4-9FA9-0DA60CE60969}"/>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6" name="フローチャート: 判断 175">
          <a:extLst>
            <a:ext uri="{FF2B5EF4-FFF2-40B4-BE49-F238E27FC236}">
              <a16:creationId xmlns:a16="http://schemas.microsoft.com/office/drawing/2014/main" id="{E5FA5AE4-BB97-4391-AF2B-B35F41A73F32}"/>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7" name="フローチャート: 判断 176">
          <a:extLst>
            <a:ext uri="{FF2B5EF4-FFF2-40B4-BE49-F238E27FC236}">
              <a16:creationId xmlns:a16="http://schemas.microsoft.com/office/drawing/2014/main" id="{D46FA79D-D36A-496F-BD04-CA905ED0652E}"/>
            </a:ext>
          </a:extLst>
        </xdr:cNvPr>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78" name="フローチャート: 判断 177">
          <a:extLst>
            <a:ext uri="{FF2B5EF4-FFF2-40B4-BE49-F238E27FC236}">
              <a16:creationId xmlns:a16="http://schemas.microsoft.com/office/drawing/2014/main" id="{C270D111-C92B-404F-9099-1C5D51A03736}"/>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93F94DD-F31B-413D-9815-8CC61B3023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34254C5-B914-460A-9D66-7033872BDA7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CDD80B7-2987-42D8-8849-0B9645641E4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E27F783-7ACE-4C4F-8D1F-C30F34E9E92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0979C72-0D1F-4089-9041-3B606589787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93980</xdr:rowOff>
    </xdr:from>
    <xdr:to>
      <xdr:col>24</xdr:col>
      <xdr:colOff>114300</xdr:colOff>
      <xdr:row>62</xdr:row>
      <xdr:rowOff>24130</xdr:rowOff>
    </xdr:to>
    <xdr:sp macro="" textlink="">
      <xdr:nvSpPr>
        <xdr:cNvPr id="184" name="楕円 183">
          <a:extLst>
            <a:ext uri="{FF2B5EF4-FFF2-40B4-BE49-F238E27FC236}">
              <a16:creationId xmlns:a16="http://schemas.microsoft.com/office/drawing/2014/main" id="{756F06D4-BFC5-4789-9B81-3ABDA6D695FC}"/>
            </a:ext>
          </a:extLst>
        </xdr:cNvPr>
        <xdr:cNvSpPr/>
      </xdr:nvSpPr>
      <xdr:spPr>
        <a:xfrm>
          <a:off x="4584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72407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7E8AA469-775B-4CD4-9881-808D145BDDD5}"/>
            </a:ext>
          </a:extLst>
        </xdr:cNvPr>
        <xdr:cNvSpPr txBox="1"/>
      </xdr:nvSpPr>
      <xdr:spPr>
        <a:xfrm>
          <a:off x="467360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42545</xdr:rowOff>
    </xdr:from>
    <xdr:to>
      <xdr:col>20</xdr:col>
      <xdr:colOff>38100</xdr:colOff>
      <xdr:row>61</xdr:row>
      <xdr:rowOff>144145</xdr:rowOff>
    </xdr:to>
    <xdr:sp macro="" textlink="">
      <xdr:nvSpPr>
        <xdr:cNvPr id="186" name="楕円 185">
          <a:extLst>
            <a:ext uri="{FF2B5EF4-FFF2-40B4-BE49-F238E27FC236}">
              <a16:creationId xmlns:a16="http://schemas.microsoft.com/office/drawing/2014/main" id="{8749CDAF-9257-4DA6-9764-65FD3BFF4DA1}"/>
            </a:ext>
          </a:extLst>
        </xdr:cNvPr>
        <xdr:cNvSpPr/>
      </xdr:nvSpPr>
      <xdr:spPr>
        <a:xfrm>
          <a:off x="3746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93345</xdr:rowOff>
    </xdr:from>
    <xdr:to>
      <xdr:col>24</xdr:col>
      <xdr:colOff>63500</xdr:colOff>
      <xdr:row>61</xdr:row>
      <xdr:rowOff>144780</xdr:rowOff>
    </xdr:to>
    <xdr:cxnSp macro="">
      <xdr:nvCxnSpPr>
        <xdr:cNvPr id="187" name="直線コネクタ 186">
          <a:extLst>
            <a:ext uri="{FF2B5EF4-FFF2-40B4-BE49-F238E27FC236}">
              <a16:creationId xmlns:a16="http://schemas.microsoft.com/office/drawing/2014/main" id="{13E313DA-704F-4E65-8607-A6FD4E7EDC13}"/>
            </a:ext>
          </a:extLst>
        </xdr:cNvPr>
        <xdr:cNvCxnSpPr/>
      </xdr:nvCxnSpPr>
      <xdr:spPr>
        <a:xfrm>
          <a:off x="3797300" y="105517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164465</xdr:rowOff>
    </xdr:from>
    <xdr:to>
      <xdr:col>15</xdr:col>
      <xdr:colOff>101600</xdr:colOff>
      <xdr:row>61</xdr:row>
      <xdr:rowOff>94615</xdr:rowOff>
    </xdr:to>
    <xdr:sp macro="" textlink="">
      <xdr:nvSpPr>
        <xdr:cNvPr id="188" name="楕円 187">
          <a:extLst>
            <a:ext uri="{FF2B5EF4-FFF2-40B4-BE49-F238E27FC236}">
              <a16:creationId xmlns:a16="http://schemas.microsoft.com/office/drawing/2014/main" id="{1468DEFC-188E-4ECB-997B-C18456548964}"/>
            </a:ext>
          </a:extLst>
        </xdr:cNvPr>
        <xdr:cNvSpPr/>
      </xdr:nvSpPr>
      <xdr:spPr>
        <a:xfrm>
          <a:off x="2857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43815</xdr:rowOff>
    </xdr:from>
    <xdr:to>
      <xdr:col>19</xdr:col>
      <xdr:colOff>177800</xdr:colOff>
      <xdr:row>61</xdr:row>
      <xdr:rowOff>93345</xdr:rowOff>
    </xdr:to>
    <xdr:cxnSp macro="">
      <xdr:nvCxnSpPr>
        <xdr:cNvPr id="189" name="直線コネクタ 188">
          <a:extLst>
            <a:ext uri="{FF2B5EF4-FFF2-40B4-BE49-F238E27FC236}">
              <a16:creationId xmlns:a16="http://schemas.microsoft.com/office/drawing/2014/main" id="{AD5C0604-A334-43C1-B5F8-3CE4810428D9}"/>
            </a:ext>
          </a:extLst>
        </xdr:cNvPr>
        <xdr:cNvCxnSpPr/>
      </xdr:nvCxnSpPr>
      <xdr:spPr>
        <a:xfrm>
          <a:off x="2908300" y="105022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190" name="楕円 189">
          <a:extLst>
            <a:ext uri="{FF2B5EF4-FFF2-40B4-BE49-F238E27FC236}">
              <a16:creationId xmlns:a16="http://schemas.microsoft.com/office/drawing/2014/main" id="{EF1D87DD-4EB9-497D-A1F9-76684C38381B}"/>
            </a:ext>
          </a:extLst>
        </xdr:cNvPr>
        <xdr:cNvSpPr/>
      </xdr:nvSpPr>
      <xdr:spPr>
        <a:xfrm>
          <a:off x="1968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49530</xdr:rowOff>
    </xdr:from>
    <xdr:to>
      <xdr:col>15</xdr:col>
      <xdr:colOff>50800</xdr:colOff>
      <xdr:row>61</xdr:row>
      <xdr:rowOff>43815</xdr:rowOff>
    </xdr:to>
    <xdr:cxnSp macro="">
      <xdr:nvCxnSpPr>
        <xdr:cNvPr id="191" name="直線コネクタ 190">
          <a:extLst>
            <a:ext uri="{FF2B5EF4-FFF2-40B4-BE49-F238E27FC236}">
              <a16:creationId xmlns:a16="http://schemas.microsoft.com/office/drawing/2014/main" id="{3214DBD9-2352-4A26-AB57-CA791E757C2D}"/>
            </a:ext>
          </a:extLst>
        </xdr:cNvPr>
        <xdr:cNvCxnSpPr/>
      </xdr:nvCxnSpPr>
      <xdr:spPr>
        <a:xfrm>
          <a:off x="2019300" y="1033653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130175</xdr:rowOff>
    </xdr:from>
    <xdr:to>
      <xdr:col>6</xdr:col>
      <xdr:colOff>38100</xdr:colOff>
      <xdr:row>60</xdr:row>
      <xdr:rowOff>60325</xdr:rowOff>
    </xdr:to>
    <xdr:sp macro="" textlink="">
      <xdr:nvSpPr>
        <xdr:cNvPr id="192" name="楕円 191">
          <a:extLst>
            <a:ext uri="{FF2B5EF4-FFF2-40B4-BE49-F238E27FC236}">
              <a16:creationId xmlns:a16="http://schemas.microsoft.com/office/drawing/2014/main" id="{EED6EABE-A42D-4812-BA6F-D12A36828C46}"/>
            </a:ext>
          </a:extLst>
        </xdr:cNvPr>
        <xdr:cNvSpPr/>
      </xdr:nvSpPr>
      <xdr:spPr>
        <a:xfrm>
          <a:off x="1079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xdr:rowOff>
    </xdr:from>
    <xdr:to>
      <xdr:col>10</xdr:col>
      <xdr:colOff>114300</xdr:colOff>
      <xdr:row>60</xdr:row>
      <xdr:rowOff>49530</xdr:rowOff>
    </xdr:to>
    <xdr:cxnSp macro="">
      <xdr:nvCxnSpPr>
        <xdr:cNvPr id="193" name="直線コネクタ 192">
          <a:extLst>
            <a:ext uri="{FF2B5EF4-FFF2-40B4-BE49-F238E27FC236}">
              <a16:creationId xmlns:a16="http://schemas.microsoft.com/office/drawing/2014/main" id="{E04C90D9-97CD-456C-BA46-6EF2B351C362}"/>
            </a:ext>
          </a:extLst>
        </xdr:cNvPr>
        <xdr:cNvCxnSpPr/>
      </xdr:nvCxnSpPr>
      <xdr:spPr>
        <a:xfrm>
          <a:off x="1130300" y="10296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94" name="n_1aveValue【体育館・プール】&#10;有形固定資産減価償却率">
          <a:extLst>
            <a:ext uri="{FF2B5EF4-FFF2-40B4-BE49-F238E27FC236}">
              <a16:creationId xmlns:a16="http://schemas.microsoft.com/office/drawing/2014/main" id="{386E6EDE-642A-48D0-AF45-05639A005CB8}"/>
            </a:ext>
          </a:extLst>
        </xdr:cNvPr>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95" name="n_2aveValue【体育館・プール】&#10;有形固定資産減価償却率">
          <a:extLst>
            <a:ext uri="{FF2B5EF4-FFF2-40B4-BE49-F238E27FC236}">
              <a16:creationId xmlns:a16="http://schemas.microsoft.com/office/drawing/2014/main" id="{DF9A191B-7D70-45CE-BE2D-D8DCFAEA42CB}"/>
            </a:ext>
          </a:extLst>
        </xdr:cNvPr>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96" name="n_3aveValue【体育館・プール】&#10;有形固定資産減価償却率">
          <a:extLst>
            <a:ext uri="{FF2B5EF4-FFF2-40B4-BE49-F238E27FC236}">
              <a16:creationId xmlns:a16="http://schemas.microsoft.com/office/drawing/2014/main" id="{0DE7F9F5-3C8A-4DEF-B41A-5F66F1BCB69F}"/>
            </a:ext>
          </a:extLst>
        </xdr:cNvPr>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197" name="n_4aveValue【体育館・プール】&#10;有形固定資産減価償却率">
          <a:extLst>
            <a:ext uri="{FF2B5EF4-FFF2-40B4-BE49-F238E27FC236}">
              <a16:creationId xmlns:a16="http://schemas.microsoft.com/office/drawing/2014/main" id="{73C4F3EC-C042-4373-8533-43E779A59B66}"/>
            </a:ext>
          </a:extLst>
        </xdr:cNvPr>
        <xdr:cNvSpPr txBox="1"/>
      </xdr:nvSpPr>
      <xdr:spPr>
        <a:xfrm>
          <a:off x="927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135272</xdr:rowOff>
    </xdr:from>
    <xdr:ext cx="405111" cy="259045"/>
    <xdr:sp macro="" textlink="">
      <xdr:nvSpPr>
        <xdr:cNvPr id="198" name="n_1mainValue【体育館・プール】&#10;有形固定資産減価償却率">
          <a:extLst>
            <a:ext uri="{FF2B5EF4-FFF2-40B4-BE49-F238E27FC236}">
              <a16:creationId xmlns:a16="http://schemas.microsoft.com/office/drawing/2014/main" id="{A10988D1-86C5-4126-BB50-686F293071B1}"/>
            </a:ext>
          </a:extLst>
        </xdr:cNvPr>
        <xdr:cNvSpPr txBox="1"/>
      </xdr:nvSpPr>
      <xdr:spPr>
        <a:xfrm>
          <a:off x="3582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99" name="n_2mainValue【体育館・プール】&#10;有形固定資産減価償却率">
          <a:extLst>
            <a:ext uri="{FF2B5EF4-FFF2-40B4-BE49-F238E27FC236}">
              <a16:creationId xmlns:a16="http://schemas.microsoft.com/office/drawing/2014/main" id="{286C879C-64F9-4AE6-B3EC-DAEA092FA5AC}"/>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91457</xdr:rowOff>
    </xdr:from>
    <xdr:ext cx="405111" cy="259045"/>
    <xdr:sp macro="" textlink="">
      <xdr:nvSpPr>
        <xdr:cNvPr id="200" name="n_3mainValue【体育館・プール】&#10;有形固定資産減価償却率">
          <a:extLst>
            <a:ext uri="{FF2B5EF4-FFF2-40B4-BE49-F238E27FC236}">
              <a16:creationId xmlns:a16="http://schemas.microsoft.com/office/drawing/2014/main" id="{7DA0AC16-73AF-4DF4-9D6E-BCB19B685CBC}"/>
            </a:ext>
          </a:extLst>
        </xdr:cNvPr>
        <xdr:cNvSpPr txBox="1"/>
      </xdr:nvSpPr>
      <xdr:spPr>
        <a:xfrm>
          <a:off x="1816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1" name="n_4mainValue【体育館・プール】&#10;有形固定資産減価償却率">
          <a:extLst>
            <a:ext uri="{FF2B5EF4-FFF2-40B4-BE49-F238E27FC236}">
              <a16:creationId xmlns:a16="http://schemas.microsoft.com/office/drawing/2014/main" id="{C6922BAD-9883-4214-9EB1-B4419D45E169}"/>
            </a:ext>
          </a:extLst>
        </xdr:cNvPr>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924117D1-278F-48D6-90DC-C6EEAFA4545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4A0C1DE0-6BEA-47BD-8996-07301840D46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DC9A01D7-A4A6-463F-80D7-746C1950806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31D72E94-86C7-4EF1-A03E-6B4A9967364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E238F09F-7793-4713-9191-9A938B13848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FDB9179-B8F7-4C31-82DF-EDDC20CF3D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194ED5AF-993C-465E-910C-98F56F4ED4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86785BD9-60CA-4B2E-868D-8989244D976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F586EA5A-56E4-44F6-86B7-896E472F136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F1813558-0111-4CED-B40B-2EA377CCC20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a:extLst>
            <a:ext uri="{FF2B5EF4-FFF2-40B4-BE49-F238E27FC236}">
              <a16:creationId xmlns:a16="http://schemas.microsoft.com/office/drawing/2014/main" id="{B44CD8CD-7D20-48FC-800E-08BC865BA8C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a:extLst>
            <a:ext uri="{FF2B5EF4-FFF2-40B4-BE49-F238E27FC236}">
              <a16:creationId xmlns:a16="http://schemas.microsoft.com/office/drawing/2014/main" id="{D27AA20E-3F64-4FAA-988C-226A54D9DB3A}"/>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a:extLst>
            <a:ext uri="{FF2B5EF4-FFF2-40B4-BE49-F238E27FC236}">
              <a16:creationId xmlns:a16="http://schemas.microsoft.com/office/drawing/2014/main" id="{FF162A1E-D953-4255-8BD3-5F2F2249D08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a:extLst>
            <a:ext uri="{FF2B5EF4-FFF2-40B4-BE49-F238E27FC236}">
              <a16:creationId xmlns:a16="http://schemas.microsoft.com/office/drawing/2014/main" id="{3FCE0698-3538-4CC6-B692-4363289B9D3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a:extLst>
            <a:ext uri="{FF2B5EF4-FFF2-40B4-BE49-F238E27FC236}">
              <a16:creationId xmlns:a16="http://schemas.microsoft.com/office/drawing/2014/main" id="{47C53B21-A573-49D1-B682-2ED14518436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a:extLst>
            <a:ext uri="{FF2B5EF4-FFF2-40B4-BE49-F238E27FC236}">
              <a16:creationId xmlns:a16="http://schemas.microsoft.com/office/drawing/2014/main" id="{A847A852-61D5-42C9-B516-FE1C766B8DA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a:extLst>
            <a:ext uri="{FF2B5EF4-FFF2-40B4-BE49-F238E27FC236}">
              <a16:creationId xmlns:a16="http://schemas.microsoft.com/office/drawing/2014/main" id="{4BB00FC5-48BD-47B3-B714-8FF3531A320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a:extLst>
            <a:ext uri="{FF2B5EF4-FFF2-40B4-BE49-F238E27FC236}">
              <a16:creationId xmlns:a16="http://schemas.microsoft.com/office/drawing/2014/main" id="{4239946D-C8CE-4D26-848F-B6713E09F368}"/>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C272E95C-B7AD-42D8-A845-18C93C9C8EF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3CBB0F14-69F1-458A-8FFC-A692D583DC7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CFDF0C0E-2471-4FAA-88E3-BE648B5C3D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23" name="直線コネクタ 222">
          <a:extLst>
            <a:ext uri="{FF2B5EF4-FFF2-40B4-BE49-F238E27FC236}">
              <a16:creationId xmlns:a16="http://schemas.microsoft.com/office/drawing/2014/main" id="{5BC4F2CA-EE23-48B2-AEAC-DBE25171AE00}"/>
            </a:ext>
          </a:extLst>
        </xdr:cNvPr>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24" name="【体育館・プール】&#10;一人当たり面積最小値テキスト">
          <a:extLst>
            <a:ext uri="{FF2B5EF4-FFF2-40B4-BE49-F238E27FC236}">
              <a16:creationId xmlns:a16="http://schemas.microsoft.com/office/drawing/2014/main" id="{9A811C67-BBEA-47AE-BF36-595926C251DA}"/>
            </a:ext>
          </a:extLst>
        </xdr:cNvPr>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25" name="直線コネクタ 224">
          <a:extLst>
            <a:ext uri="{FF2B5EF4-FFF2-40B4-BE49-F238E27FC236}">
              <a16:creationId xmlns:a16="http://schemas.microsoft.com/office/drawing/2014/main" id="{9F5FD500-726F-42A7-9E2C-F125E0A0458A}"/>
            </a:ext>
          </a:extLst>
        </xdr:cNvPr>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26" name="【体育館・プール】&#10;一人当たり面積最大値テキスト">
          <a:extLst>
            <a:ext uri="{FF2B5EF4-FFF2-40B4-BE49-F238E27FC236}">
              <a16:creationId xmlns:a16="http://schemas.microsoft.com/office/drawing/2014/main" id="{DEEBC38B-8B1E-435E-A47B-5A805830F11F}"/>
            </a:ext>
          </a:extLst>
        </xdr:cNvPr>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27" name="直線コネクタ 226">
          <a:extLst>
            <a:ext uri="{FF2B5EF4-FFF2-40B4-BE49-F238E27FC236}">
              <a16:creationId xmlns:a16="http://schemas.microsoft.com/office/drawing/2014/main" id="{A91F4678-317B-46EF-BC41-69193B5BDCA4}"/>
            </a:ext>
          </a:extLst>
        </xdr:cNvPr>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28" name="【体育館・プール】&#10;一人当たり面積平均値テキスト">
          <a:extLst>
            <a:ext uri="{FF2B5EF4-FFF2-40B4-BE49-F238E27FC236}">
              <a16:creationId xmlns:a16="http://schemas.microsoft.com/office/drawing/2014/main" id="{E90A5349-06E7-49F5-A78B-C6632A200F39}"/>
            </a:ext>
          </a:extLst>
        </xdr:cNvPr>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9" name="フローチャート: 判断 228">
          <a:extLst>
            <a:ext uri="{FF2B5EF4-FFF2-40B4-BE49-F238E27FC236}">
              <a16:creationId xmlns:a16="http://schemas.microsoft.com/office/drawing/2014/main" id="{DD6F24F0-93A4-4B4E-AAA4-0A8CF32A4D24}"/>
            </a:ext>
          </a:extLst>
        </xdr:cNvPr>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0" name="フローチャート: 判断 229">
          <a:extLst>
            <a:ext uri="{FF2B5EF4-FFF2-40B4-BE49-F238E27FC236}">
              <a16:creationId xmlns:a16="http://schemas.microsoft.com/office/drawing/2014/main" id="{7CEE2C24-8B47-4A3B-A619-9E573339D927}"/>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1" name="フローチャート: 判断 230">
          <a:extLst>
            <a:ext uri="{FF2B5EF4-FFF2-40B4-BE49-F238E27FC236}">
              <a16:creationId xmlns:a16="http://schemas.microsoft.com/office/drawing/2014/main" id="{0D773877-2601-4413-AEDE-3F10B72790F9}"/>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32" name="フローチャート: 判断 231">
          <a:extLst>
            <a:ext uri="{FF2B5EF4-FFF2-40B4-BE49-F238E27FC236}">
              <a16:creationId xmlns:a16="http://schemas.microsoft.com/office/drawing/2014/main" id="{54C94B78-FBD0-46DB-A3C1-DE0564E832A8}"/>
            </a:ext>
          </a:extLst>
        </xdr:cNvPr>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47498</xdr:rowOff>
    </xdr:from>
    <xdr:to>
      <xdr:col>36</xdr:col>
      <xdr:colOff>165100</xdr:colOff>
      <xdr:row>61</xdr:row>
      <xdr:rowOff>149098</xdr:rowOff>
    </xdr:to>
    <xdr:sp macro="" textlink="">
      <xdr:nvSpPr>
        <xdr:cNvPr id="233" name="フローチャート: 判断 232">
          <a:extLst>
            <a:ext uri="{FF2B5EF4-FFF2-40B4-BE49-F238E27FC236}">
              <a16:creationId xmlns:a16="http://schemas.microsoft.com/office/drawing/2014/main" id="{63A2D77C-7D5A-4845-AB6D-364B91F7C271}"/>
            </a:ext>
          </a:extLst>
        </xdr:cNvPr>
        <xdr:cNvSpPr/>
      </xdr:nvSpPr>
      <xdr:spPr>
        <a:xfrm>
          <a:off x="6921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4478CE4-0B22-4F0A-A9B6-A29B5546BDA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B3D09967-5B40-45AC-93DF-FBE76B880D9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9DE7427-90EE-45B3-8D02-CD48BE003F7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0BD4AFA-CD29-4EF8-ADFB-471810F2BD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40F40AD-A85A-4E0F-8238-191365FAA59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38354</xdr:rowOff>
    </xdr:from>
    <xdr:to>
      <xdr:col>55</xdr:col>
      <xdr:colOff>50800</xdr:colOff>
      <xdr:row>63</xdr:row>
      <xdr:rowOff>139954</xdr:rowOff>
    </xdr:to>
    <xdr:sp macro="" textlink="">
      <xdr:nvSpPr>
        <xdr:cNvPr id="239" name="楕円 238">
          <a:extLst>
            <a:ext uri="{FF2B5EF4-FFF2-40B4-BE49-F238E27FC236}">
              <a16:creationId xmlns:a16="http://schemas.microsoft.com/office/drawing/2014/main" id="{A303F710-BDFC-40FB-B2BD-CEC87DE25B54}"/>
            </a:ext>
          </a:extLst>
        </xdr:cNvPr>
        <xdr:cNvSpPr/>
      </xdr:nvSpPr>
      <xdr:spPr>
        <a:xfrm>
          <a:off x="10426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124731</xdr:rowOff>
    </xdr:from>
    <xdr:ext cx="469744" cy="259045"/>
    <xdr:sp macro="" textlink="">
      <xdr:nvSpPr>
        <xdr:cNvPr id="240" name="【体育館・プール】&#10;一人当たり面積該当値テキスト">
          <a:extLst>
            <a:ext uri="{FF2B5EF4-FFF2-40B4-BE49-F238E27FC236}">
              <a16:creationId xmlns:a16="http://schemas.microsoft.com/office/drawing/2014/main" id="{D8DAE566-D1E8-4C09-A7FF-C001A52D275E}"/>
            </a:ext>
          </a:extLst>
        </xdr:cNvPr>
        <xdr:cNvSpPr txBox="1"/>
      </xdr:nvSpPr>
      <xdr:spPr>
        <a:xfrm>
          <a:off x="10515600" y="1075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33782</xdr:rowOff>
    </xdr:from>
    <xdr:to>
      <xdr:col>50</xdr:col>
      <xdr:colOff>165100</xdr:colOff>
      <xdr:row>63</xdr:row>
      <xdr:rowOff>135382</xdr:rowOff>
    </xdr:to>
    <xdr:sp macro="" textlink="">
      <xdr:nvSpPr>
        <xdr:cNvPr id="241" name="楕円 240">
          <a:extLst>
            <a:ext uri="{FF2B5EF4-FFF2-40B4-BE49-F238E27FC236}">
              <a16:creationId xmlns:a16="http://schemas.microsoft.com/office/drawing/2014/main" id="{7A04672C-3572-408E-9608-B41CFBECAF7E}"/>
            </a:ext>
          </a:extLst>
        </xdr:cNvPr>
        <xdr:cNvSpPr/>
      </xdr:nvSpPr>
      <xdr:spPr>
        <a:xfrm>
          <a:off x="9588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84582</xdr:rowOff>
    </xdr:from>
    <xdr:to>
      <xdr:col>55</xdr:col>
      <xdr:colOff>0</xdr:colOff>
      <xdr:row>63</xdr:row>
      <xdr:rowOff>89154</xdr:rowOff>
    </xdr:to>
    <xdr:cxnSp macro="">
      <xdr:nvCxnSpPr>
        <xdr:cNvPr id="242" name="直線コネクタ 241">
          <a:extLst>
            <a:ext uri="{FF2B5EF4-FFF2-40B4-BE49-F238E27FC236}">
              <a16:creationId xmlns:a16="http://schemas.microsoft.com/office/drawing/2014/main" id="{EF7F5C96-2F87-418D-9E1C-E25C9B17EAC5}"/>
            </a:ext>
          </a:extLst>
        </xdr:cNvPr>
        <xdr:cNvCxnSpPr/>
      </xdr:nvCxnSpPr>
      <xdr:spPr>
        <a:xfrm>
          <a:off x="9639300" y="10885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33782</xdr:rowOff>
    </xdr:from>
    <xdr:to>
      <xdr:col>46</xdr:col>
      <xdr:colOff>38100</xdr:colOff>
      <xdr:row>63</xdr:row>
      <xdr:rowOff>135382</xdr:rowOff>
    </xdr:to>
    <xdr:sp macro="" textlink="">
      <xdr:nvSpPr>
        <xdr:cNvPr id="243" name="楕円 242">
          <a:extLst>
            <a:ext uri="{FF2B5EF4-FFF2-40B4-BE49-F238E27FC236}">
              <a16:creationId xmlns:a16="http://schemas.microsoft.com/office/drawing/2014/main" id="{8D29D3BD-1A52-452F-8214-6955A4AD8863}"/>
            </a:ext>
          </a:extLst>
        </xdr:cNvPr>
        <xdr:cNvSpPr/>
      </xdr:nvSpPr>
      <xdr:spPr>
        <a:xfrm>
          <a:off x="8699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84582</xdr:rowOff>
    </xdr:from>
    <xdr:to>
      <xdr:col>50</xdr:col>
      <xdr:colOff>114300</xdr:colOff>
      <xdr:row>63</xdr:row>
      <xdr:rowOff>84582</xdr:rowOff>
    </xdr:to>
    <xdr:cxnSp macro="">
      <xdr:nvCxnSpPr>
        <xdr:cNvPr id="244" name="直線コネクタ 243">
          <a:extLst>
            <a:ext uri="{FF2B5EF4-FFF2-40B4-BE49-F238E27FC236}">
              <a16:creationId xmlns:a16="http://schemas.microsoft.com/office/drawing/2014/main" id="{DF034CC5-7EBF-4F2C-95E2-47B6892FB5AC}"/>
            </a:ext>
          </a:extLst>
        </xdr:cNvPr>
        <xdr:cNvCxnSpPr/>
      </xdr:nvCxnSpPr>
      <xdr:spPr>
        <a:xfrm>
          <a:off x="8750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33782</xdr:rowOff>
    </xdr:from>
    <xdr:to>
      <xdr:col>41</xdr:col>
      <xdr:colOff>101600</xdr:colOff>
      <xdr:row>63</xdr:row>
      <xdr:rowOff>135382</xdr:rowOff>
    </xdr:to>
    <xdr:sp macro="" textlink="">
      <xdr:nvSpPr>
        <xdr:cNvPr id="245" name="楕円 244">
          <a:extLst>
            <a:ext uri="{FF2B5EF4-FFF2-40B4-BE49-F238E27FC236}">
              <a16:creationId xmlns:a16="http://schemas.microsoft.com/office/drawing/2014/main" id="{4860B351-1865-4DC1-93B6-EE3C2C99081D}"/>
            </a:ext>
          </a:extLst>
        </xdr:cNvPr>
        <xdr:cNvSpPr/>
      </xdr:nvSpPr>
      <xdr:spPr>
        <a:xfrm>
          <a:off x="7810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84582</xdr:rowOff>
    </xdr:from>
    <xdr:to>
      <xdr:col>45</xdr:col>
      <xdr:colOff>177800</xdr:colOff>
      <xdr:row>63</xdr:row>
      <xdr:rowOff>84582</xdr:rowOff>
    </xdr:to>
    <xdr:cxnSp macro="">
      <xdr:nvCxnSpPr>
        <xdr:cNvPr id="246" name="直線コネクタ 245">
          <a:extLst>
            <a:ext uri="{FF2B5EF4-FFF2-40B4-BE49-F238E27FC236}">
              <a16:creationId xmlns:a16="http://schemas.microsoft.com/office/drawing/2014/main" id="{108C84F4-8DD0-4400-B49D-E31492456154}"/>
            </a:ext>
          </a:extLst>
        </xdr:cNvPr>
        <xdr:cNvCxnSpPr/>
      </xdr:nvCxnSpPr>
      <xdr:spPr>
        <a:xfrm>
          <a:off x="7861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33782</xdr:rowOff>
    </xdr:from>
    <xdr:to>
      <xdr:col>36</xdr:col>
      <xdr:colOff>165100</xdr:colOff>
      <xdr:row>63</xdr:row>
      <xdr:rowOff>135382</xdr:rowOff>
    </xdr:to>
    <xdr:sp macro="" textlink="">
      <xdr:nvSpPr>
        <xdr:cNvPr id="247" name="楕円 246">
          <a:extLst>
            <a:ext uri="{FF2B5EF4-FFF2-40B4-BE49-F238E27FC236}">
              <a16:creationId xmlns:a16="http://schemas.microsoft.com/office/drawing/2014/main" id="{EADE0F55-268A-4A48-9593-86AB6FD23CEA}"/>
            </a:ext>
          </a:extLst>
        </xdr:cNvPr>
        <xdr:cNvSpPr/>
      </xdr:nvSpPr>
      <xdr:spPr>
        <a:xfrm>
          <a:off x="6921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84582</xdr:rowOff>
    </xdr:from>
    <xdr:to>
      <xdr:col>41</xdr:col>
      <xdr:colOff>50800</xdr:colOff>
      <xdr:row>63</xdr:row>
      <xdr:rowOff>84582</xdr:rowOff>
    </xdr:to>
    <xdr:cxnSp macro="">
      <xdr:nvCxnSpPr>
        <xdr:cNvPr id="248" name="直線コネクタ 247">
          <a:extLst>
            <a:ext uri="{FF2B5EF4-FFF2-40B4-BE49-F238E27FC236}">
              <a16:creationId xmlns:a16="http://schemas.microsoft.com/office/drawing/2014/main" id="{886A011F-E70C-41D7-8C9B-28CABB1C6D6F}"/>
            </a:ext>
          </a:extLst>
        </xdr:cNvPr>
        <xdr:cNvCxnSpPr/>
      </xdr:nvCxnSpPr>
      <xdr:spPr>
        <a:xfrm>
          <a:off x="6972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9" name="n_1aveValue【体育館・プール】&#10;一人当たり面積">
          <a:extLst>
            <a:ext uri="{FF2B5EF4-FFF2-40B4-BE49-F238E27FC236}">
              <a16:creationId xmlns:a16="http://schemas.microsoft.com/office/drawing/2014/main" id="{C1A821FB-3464-4E16-B86D-7971C00B2E48}"/>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0" name="n_2aveValue【体育館・プール】&#10;一人当たり面積">
          <a:extLst>
            <a:ext uri="{FF2B5EF4-FFF2-40B4-BE49-F238E27FC236}">
              <a16:creationId xmlns:a16="http://schemas.microsoft.com/office/drawing/2014/main" id="{86180DDC-0F1C-4EE4-B8BD-4D9A0EA37C8B}"/>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51" name="n_3aveValue【体育館・プール】&#10;一人当たり面積">
          <a:extLst>
            <a:ext uri="{FF2B5EF4-FFF2-40B4-BE49-F238E27FC236}">
              <a16:creationId xmlns:a16="http://schemas.microsoft.com/office/drawing/2014/main" id="{36DE0088-B0E2-49BF-9740-5B0DCAAF0F8A}"/>
            </a:ext>
          </a:extLst>
        </xdr:cNvPr>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165625</xdr:rowOff>
    </xdr:from>
    <xdr:ext cx="469744" cy="259045"/>
    <xdr:sp macro="" textlink="">
      <xdr:nvSpPr>
        <xdr:cNvPr id="252" name="n_4aveValue【体育館・プール】&#10;一人当たり面積">
          <a:extLst>
            <a:ext uri="{FF2B5EF4-FFF2-40B4-BE49-F238E27FC236}">
              <a16:creationId xmlns:a16="http://schemas.microsoft.com/office/drawing/2014/main" id="{F29F0915-112F-48C1-B93A-AB50732E4156}"/>
            </a:ext>
          </a:extLst>
        </xdr:cNvPr>
        <xdr:cNvSpPr txBox="1"/>
      </xdr:nvSpPr>
      <xdr:spPr>
        <a:xfrm>
          <a:off x="6737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126509</xdr:rowOff>
    </xdr:from>
    <xdr:ext cx="469744" cy="259045"/>
    <xdr:sp macro="" textlink="">
      <xdr:nvSpPr>
        <xdr:cNvPr id="253" name="n_1mainValue【体育館・プール】&#10;一人当たり面積">
          <a:extLst>
            <a:ext uri="{FF2B5EF4-FFF2-40B4-BE49-F238E27FC236}">
              <a16:creationId xmlns:a16="http://schemas.microsoft.com/office/drawing/2014/main" id="{CAE5409B-4D80-4D04-9E44-C2942DBE13E4}"/>
            </a:ext>
          </a:extLst>
        </xdr:cNvPr>
        <xdr:cNvSpPr txBox="1"/>
      </xdr:nvSpPr>
      <xdr:spPr>
        <a:xfrm>
          <a:off x="9391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126509</xdr:rowOff>
    </xdr:from>
    <xdr:ext cx="469744" cy="259045"/>
    <xdr:sp macro="" textlink="">
      <xdr:nvSpPr>
        <xdr:cNvPr id="254" name="n_2mainValue【体育館・プール】&#10;一人当たり面積">
          <a:extLst>
            <a:ext uri="{FF2B5EF4-FFF2-40B4-BE49-F238E27FC236}">
              <a16:creationId xmlns:a16="http://schemas.microsoft.com/office/drawing/2014/main" id="{3E1F0F80-26E2-43C0-A0DB-844816A8B154}"/>
            </a:ext>
          </a:extLst>
        </xdr:cNvPr>
        <xdr:cNvSpPr txBox="1"/>
      </xdr:nvSpPr>
      <xdr:spPr>
        <a:xfrm>
          <a:off x="8515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126509</xdr:rowOff>
    </xdr:from>
    <xdr:ext cx="469744" cy="259045"/>
    <xdr:sp macro="" textlink="">
      <xdr:nvSpPr>
        <xdr:cNvPr id="255" name="n_3mainValue【体育館・プール】&#10;一人当たり面積">
          <a:extLst>
            <a:ext uri="{FF2B5EF4-FFF2-40B4-BE49-F238E27FC236}">
              <a16:creationId xmlns:a16="http://schemas.microsoft.com/office/drawing/2014/main" id="{36A50B20-3C26-44C7-A7FD-764EC2D7296F}"/>
            </a:ext>
          </a:extLst>
        </xdr:cNvPr>
        <xdr:cNvSpPr txBox="1"/>
      </xdr:nvSpPr>
      <xdr:spPr>
        <a:xfrm>
          <a:off x="7626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126509</xdr:rowOff>
    </xdr:from>
    <xdr:ext cx="469744" cy="259045"/>
    <xdr:sp macro="" textlink="">
      <xdr:nvSpPr>
        <xdr:cNvPr id="256" name="n_4mainValue【体育館・プール】&#10;一人当たり面積">
          <a:extLst>
            <a:ext uri="{FF2B5EF4-FFF2-40B4-BE49-F238E27FC236}">
              <a16:creationId xmlns:a16="http://schemas.microsoft.com/office/drawing/2014/main" id="{157BF65D-188F-4C9A-9A3E-647ABD693AB5}"/>
            </a:ext>
          </a:extLst>
        </xdr:cNvPr>
        <xdr:cNvSpPr txBox="1"/>
      </xdr:nvSpPr>
      <xdr:spPr>
        <a:xfrm>
          <a:off x="6737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CAC08614-8C52-4157-9E58-BD10C7A1FEE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81A8C699-B64E-4DB2-B33F-68C46DCCDB0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DCD7046E-5601-4489-BB54-4AB39CD62E7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87FA2D59-47A1-4501-B3DF-87BD67D3826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F58CDDAA-58D1-474B-B423-2592C1AC0F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CB80637E-B775-4EE4-819B-43EEE67A05C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3499B9B4-A8DD-4C59-A0F0-440491D1ED1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1348BD5B-717E-4BF0-A217-AC11A0C9D5F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74A8D1EF-4EDF-4606-BF50-8A94AB52277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A05E5E6C-2B7C-4B54-B999-AD74103D68A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D54622EA-E86A-4A36-967F-0A6D5256AA8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a:extLst>
            <a:ext uri="{FF2B5EF4-FFF2-40B4-BE49-F238E27FC236}">
              <a16:creationId xmlns:a16="http://schemas.microsoft.com/office/drawing/2014/main" id="{F0E59482-CC29-4B41-886B-57815D15EEB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9" name="テキスト ボックス 268">
          <a:extLst>
            <a:ext uri="{FF2B5EF4-FFF2-40B4-BE49-F238E27FC236}">
              <a16:creationId xmlns:a16="http://schemas.microsoft.com/office/drawing/2014/main" id="{2269C640-C367-44DF-BB0A-ADC2C5E0CA3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a:extLst>
            <a:ext uri="{FF2B5EF4-FFF2-40B4-BE49-F238E27FC236}">
              <a16:creationId xmlns:a16="http://schemas.microsoft.com/office/drawing/2014/main" id="{28E464B0-5698-412D-A9EA-DF8020D7277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a:extLst>
            <a:ext uri="{FF2B5EF4-FFF2-40B4-BE49-F238E27FC236}">
              <a16:creationId xmlns:a16="http://schemas.microsoft.com/office/drawing/2014/main" id="{8FE4585C-C787-4504-B2B7-E810EC3FFCE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a:extLst>
            <a:ext uri="{FF2B5EF4-FFF2-40B4-BE49-F238E27FC236}">
              <a16:creationId xmlns:a16="http://schemas.microsoft.com/office/drawing/2014/main" id="{E9DC674E-8452-479E-9079-0F26CD37458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a:extLst>
            <a:ext uri="{FF2B5EF4-FFF2-40B4-BE49-F238E27FC236}">
              <a16:creationId xmlns:a16="http://schemas.microsoft.com/office/drawing/2014/main" id="{86203915-C64F-477C-A015-5B36789DE62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a:extLst>
            <a:ext uri="{FF2B5EF4-FFF2-40B4-BE49-F238E27FC236}">
              <a16:creationId xmlns:a16="http://schemas.microsoft.com/office/drawing/2014/main" id="{52BDD2B9-FC19-4F42-B03D-7B01C31768D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a:extLst>
            <a:ext uri="{FF2B5EF4-FFF2-40B4-BE49-F238E27FC236}">
              <a16:creationId xmlns:a16="http://schemas.microsoft.com/office/drawing/2014/main" id="{803C3781-8358-4DBD-BC6A-F364F0CAD1C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a:extLst>
            <a:ext uri="{FF2B5EF4-FFF2-40B4-BE49-F238E27FC236}">
              <a16:creationId xmlns:a16="http://schemas.microsoft.com/office/drawing/2014/main" id="{865B2FA2-2A80-419C-BC94-C099CAA9DF3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a:extLst>
            <a:ext uri="{FF2B5EF4-FFF2-40B4-BE49-F238E27FC236}">
              <a16:creationId xmlns:a16="http://schemas.microsoft.com/office/drawing/2014/main" id="{9BA8D1A5-D50C-4805-8A58-536A9852F6F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a:extLst>
            <a:ext uri="{FF2B5EF4-FFF2-40B4-BE49-F238E27FC236}">
              <a16:creationId xmlns:a16="http://schemas.microsoft.com/office/drawing/2014/main" id="{7EE3B770-D813-4D53-8C2E-8FAAFEC6F18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9" name="テキスト ボックス 278">
          <a:extLst>
            <a:ext uri="{FF2B5EF4-FFF2-40B4-BE49-F238E27FC236}">
              <a16:creationId xmlns:a16="http://schemas.microsoft.com/office/drawing/2014/main" id="{B00E6C2D-EB30-4603-9F80-C46F6445E66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6CCB36D6-E7FB-4EA7-847F-8A65EC1E673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2DD85388-CB24-4A2B-A584-9B2CCF30372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82" name="直線コネクタ 281">
          <a:extLst>
            <a:ext uri="{FF2B5EF4-FFF2-40B4-BE49-F238E27FC236}">
              <a16:creationId xmlns:a16="http://schemas.microsoft.com/office/drawing/2014/main" id="{795C0D68-AF91-47E3-B421-C7AD5FFB54A2}"/>
            </a:ext>
          </a:extLst>
        </xdr:cNvPr>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83" name="【福祉施設】&#10;有形固定資産減価償却率最小値テキスト">
          <a:extLst>
            <a:ext uri="{FF2B5EF4-FFF2-40B4-BE49-F238E27FC236}">
              <a16:creationId xmlns:a16="http://schemas.microsoft.com/office/drawing/2014/main" id="{10C0AC39-3BA2-4217-ADF1-7026D7210F5F}"/>
            </a:ext>
          </a:extLst>
        </xdr:cNvPr>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84" name="直線コネクタ 283">
          <a:extLst>
            <a:ext uri="{FF2B5EF4-FFF2-40B4-BE49-F238E27FC236}">
              <a16:creationId xmlns:a16="http://schemas.microsoft.com/office/drawing/2014/main" id="{85D4A4CF-E269-4000-9A63-53BF2B2C9942}"/>
            </a:ext>
          </a:extLst>
        </xdr:cNvPr>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85" name="【福祉施設】&#10;有形固定資産減価償却率最大値テキスト">
          <a:extLst>
            <a:ext uri="{FF2B5EF4-FFF2-40B4-BE49-F238E27FC236}">
              <a16:creationId xmlns:a16="http://schemas.microsoft.com/office/drawing/2014/main" id="{F0869F8D-10F5-4BD1-94E3-F88816BE2532}"/>
            </a:ext>
          </a:extLst>
        </xdr:cNvPr>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86" name="直線コネクタ 285">
          <a:extLst>
            <a:ext uri="{FF2B5EF4-FFF2-40B4-BE49-F238E27FC236}">
              <a16:creationId xmlns:a16="http://schemas.microsoft.com/office/drawing/2014/main" id="{671E3187-C6DA-4083-B89E-54E47F5C5FBF}"/>
            </a:ext>
          </a:extLst>
        </xdr:cNvPr>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D3B2F3CE-83C8-41A7-87A0-DF123DBF8697}"/>
            </a:ext>
          </a:extLst>
        </xdr:cNvPr>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8" name="フローチャート: 判断 287">
          <a:extLst>
            <a:ext uri="{FF2B5EF4-FFF2-40B4-BE49-F238E27FC236}">
              <a16:creationId xmlns:a16="http://schemas.microsoft.com/office/drawing/2014/main" id="{32DD4CF3-E5A1-42F9-BC93-137F2B530B68}"/>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89" name="フローチャート: 判断 288">
          <a:extLst>
            <a:ext uri="{FF2B5EF4-FFF2-40B4-BE49-F238E27FC236}">
              <a16:creationId xmlns:a16="http://schemas.microsoft.com/office/drawing/2014/main" id="{C99B8E46-32DA-4FF2-83A3-5FC33BB2C345}"/>
            </a:ext>
          </a:extLst>
        </xdr:cNvPr>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0" name="フローチャート: 判断 289">
          <a:extLst>
            <a:ext uri="{FF2B5EF4-FFF2-40B4-BE49-F238E27FC236}">
              <a16:creationId xmlns:a16="http://schemas.microsoft.com/office/drawing/2014/main" id="{22481C4A-87CF-4F16-B109-CE26084BA31A}"/>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1" name="フローチャート: 判断 290">
          <a:extLst>
            <a:ext uri="{FF2B5EF4-FFF2-40B4-BE49-F238E27FC236}">
              <a16:creationId xmlns:a16="http://schemas.microsoft.com/office/drawing/2014/main" id="{8D06F07A-9362-4E98-9CB2-17258AB23E8D}"/>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101600</xdr:rowOff>
    </xdr:from>
    <xdr:to>
      <xdr:col>6</xdr:col>
      <xdr:colOff>38100</xdr:colOff>
      <xdr:row>82</xdr:row>
      <xdr:rowOff>31750</xdr:rowOff>
    </xdr:to>
    <xdr:sp macro="" textlink="">
      <xdr:nvSpPr>
        <xdr:cNvPr id="292" name="フローチャート: 判断 291">
          <a:extLst>
            <a:ext uri="{FF2B5EF4-FFF2-40B4-BE49-F238E27FC236}">
              <a16:creationId xmlns:a16="http://schemas.microsoft.com/office/drawing/2014/main" id="{013C3CBC-0376-4676-8348-FD6FAC022D48}"/>
            </a:ext>
          </a:extLst>
        </xdr:cNvPr>
        <xdr:cNvSpPr/>
      </xdr:nvSpPr>
      <xdr:spPr>
        <a:xfrm>
          <a:off x="1079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1E2025E9-087A-460A-8563-EA031BEDD4C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6EDF18FC-B0E0-4C80-8C55-AF55E5C3FA0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9553BEF-A132-4456-B28D-073B93DEE2A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37501BD-A0E2-4ACA-9CBB-3AAE25D531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C266518-5205-4DCF-A67B-D28EDDC8BC2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98" name="楕円 297">
          <a:extLst>
            <a:ext uri="{FF2B5EF4-FFF2-40B4-BE49-F238E27FC236}">
              <a16:creationId xmlns:a16="http://schemas.microsoft.com/office/drawing/2014/main" id="{62C46D5F-DF4A-4AFA-A66A-629E4DA6C81A}"/>
            </a:ext>
          </a:extLst>
        </xdr:cNvPr>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FA755E04-DA3D-4C3D-8D27-B9550A51B832}"/>
            </a:ext>
          </a:extLst>
        </xdr:cNvPr>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300" name="楕円 299">
          <a:extLst>
            <a:ext uri="{FF2B5EF4-FFF2-40B4-BE49-F238E27FC236}">
              <a16:creationId xmlns:a16="http://schemas.microsoft.com/office/drawing/2014/main" id="{1FAC96DB-6401-4422-B6EF-A1AE77FC58C0}"/>
            </a:ext>
          </a:extLst>
        </xdr:cNvPr>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49530</xdr:rowOff>
    </xdr:to>
    <xdr:cxnSp macro="">
      <xdr:nvCxnSpPr>
        <xdr:cNvPr id="301" name="直線コネクタ 300">
          <a:extLst>
            <a:ext uri="{FF2B5EF4-FFF2-40B4-BE49-F238E27FC236}">
              <a16:creationId xmlns:a16="http://schemas.microsoft.com/office/drawing/2014/main" id="{1EF617FD-228A-4306-99FA-2978E7966C66}"/>
            </a:ext>
          </a:extLst>
        </xdr:cNvPr>
        <xdr:cNvCxnSpPr/>
      </xdr:nvCxnSpPr>
      <xdr:spPr>
        <a:xfrm>
          <a:off x="3797300" y="140741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99968</xdr:rowOff>
    </xdr:from>
    <xdr:to>
      <xdr:col>15</xdr:col>
      <xdr:colOff>101600</xdr:colOff>
      <xdr:row>82</xdr:row>
      <xdr:rowOff>30118</xdr:rowOff>
    </xdr:to>
    <xdr:sp macro="" textlink="">
      <xdr:nvSpPr>
        <xdr:cNvPr id="302" name="楕円 301">
          <a:extLst>
            <a:ext uri="{FF2B5EF4-FFF2-40B4-BE49-F238E27FC236}">
              <a16:creationId xmlns:a16="http://schemas.microsoft.com/office/drawing/2014/main" id="{61B23CF4-45A0-40E8-A0AC-8F61FEC9372D}"/>
            </a:ext>
          </a:extLst>
        </xdr:cNvPr>
        <xdr:cNvSpPr/>
      </xdr:nvSpPr>
      <xdr:spPr>
        <a:xfrm>
          <a:off x="2857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150768</xdr:rowOff>
    </xdr:from>
    <xdr:to>
      <xdr:col>19</xdr:col>
      <xdr:colOff>177800</xdr:colOff>
      <xdr:row>82</xdr:row>
      <xdr:rowOff>15239</xdr:rowOff>
    </xdr:to>
    <xdr:cxnSp macro="">
      <xdr:nvCxnSpPr>
        <xdr:cNvPr id="303" name="直線コネクタ 302">
          <a:extLst>
            <a:ext uri="{FF2B5EF4-FFF2-40B4-BE49-F238E27FC236}">
              <a16:creationId xmlns:a16="http://schemas.microsoft.com/office/drawing/2014/main" id="{2DFE6985-0BAA-419A-8F60-A6BF9545C7F2}"/>
            </a:ext>
          </a:extLst>
        </xdr:cNvPr>
        <xdr:cNvCxnSpPr/>
      </xdr:nvCxnSpPr>
      <xdr:spPr>
        <a:xfrm>
          <a:off x="2908300" y="140382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64044</xdr:rowOff>
    </xdr:from>
    <xdr:to>
      <xdr:col>10</xdr:col>
      <xdr:colOff>165100</xdr:colOff>
      <xdr:row>81</xdr:row>
      <xdr:rowOff>165644</xdr:rowOff>
    </xdr:to>
    <xdr:sp macro="" textlink="">
      <xdr:nvSpPr>
        <xdr:cNvPr id="304" name="楕円 303">
          <a:extLst>
            <a:ext uri="{FF2B5EF4-FFF2-40B4-BE49-F238E27FC236}">
              <a16:creationId xmlns:a16="http://schemas.microsoft.com/office/drawing/2014/main" id="{2118D4C2-B2DC-4E83-979B-220516F5630E}"/>
            </a:ext>
          </a:extLst>
        </xdr:cNvPr>
        <xdr:cNvSpPr/>
      </xdr:nvSpPr>
      <xdr:spPr>
        <a:xfrm>
          <a:off x="1968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114844</xdr:rowOff>
    </xdr:from>
    <xdr:to>
      <xdr:col>15</xdr:col>
      <xdr:colOff>50800</xdr:colOff>
      <xdr:row>81</xdr:row>
      <xdr:rowOff>150768</xdr:rowOff>
    </xdr:to>
    <xdr:cxnSp macro="">
      <xdr:nvCxnSpPr>
        <xdr:cNvPr id="305" name="直線コネクタ 304">
          <a:extLst>
            <a:ext uri="{FF2B5EF4-FFF2-40B4-BE49-F238E27FC236}">
              <a16:creationId xmlns:a16="http://schemas.microsoft.com/office/drawing/2014/main" id="{114D4C39-6739-4016-902A-D2D5E72CB827}"/>
            </a:ext>
          </a:extLst>
        </xdr:cNvPr>
        <xdr:cNvCxnSpPr/>
      </xdr:nvCxnSpPr>
      <xdr:spPr>
        <a:xfrm>
          <a:off x="2019300" y="140022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28121</xdr:rowOff>
    </xdr:from>
    <xdr:to>
      <xdr:col>6</xdr:col>
      <xdr:colOff>38100</xdr:colOff>
      <xdr:row>81</xdr:row>
      <xdr:rowOff>129721</xdr:rowOff>
    </xdr:to>
    <xdr:sp macro="" textlink="">
      <xdr:nvSpPr>
        <xdr:cNvPr id="306" name="楕円 305">
          <a:extLst>
            <a:ext uri="{FF2B5EF4-FFF2-40B4-BE49-F238E27FC236}">
              <a16:creationId xmlns:a16="http://schemas.microsoft.com/office/drawing/2014/main" id="{26F3396F-D18E-4E96-818F-7C38E6D07F66}"/>
            </a:ext>
          </a:extLst>
        </xdr:cNvPr>
        <xdr:cNvSpPr/>
      </xdr:nvSpPr>
      <xdr:spPr>
        <a:xfrm>
          <a:off x="1079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78921</xdr:rowOff>
    </xdr:from>
    <xdr:to>
      <xdr:col>10</xdr:col>
      <xdr:colOff>114300</xdr:colOff>
      <xdr:row>81</xdr:row>
      <xdr:rowOff>114844</xdr:rowOff>
    </xdr:to>
    <xdr:cxnSp macro="">
      <xdr:nvCxnSpPr>
        <xdr:cNvPr id="307" name="直線コネクタ 306">
          <a:extLst>
            <a:ext uri="{FF2B5EF4-FFF2-40B4-BE49-F238E27FC236}">
              <a16:creationId xmlns:a16="http://schemas.microsoft.com/office/drawing/2014/main" id="{2283FEB6-5C78-46FD-BBF7-315255329799}"/>
            </a:ext>
          </a:extLst>
        </xdr:cNvPr>
        <xdr:cNvCxnSpPr/>
      </xdr:nvCxnSpPr>
      <xdr:spPr>
        <a:xfrm>
          <a:off x="1130300" y="139663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308" name="n_1aveValue【福祉施設】&#10;有形固定資産減価償却率">
          <a:extLst>
            <a:ext uri="{FF2B5EF4-FFF2-40B4-BE49-F238E27FC236}">
              <a16:creationId xmlns:a16="http://schemas.microsoft.com/office/drawing/2014/main" id="{7C4CC902-BD36-4229-9DF3-91C31ED1351D}"/>
            </a:ext>
          </a:extLst>
        </xdr:cNvPr>
        <xdr:cNvSpPr txBox="1"/>
      </xdr:nvSpPr>
      <xdr:spPr>
        <a:xfrm>
          <a:off x="3582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09" name="n_2aveValue【福祉施設】&#10;有形固定資産減価償却率">
          <a:extLst>
            <a:ext uri="{FF2B5EF4-FFF2-40B4-BE49-F238E27FC236}">
              <a16:creationId xmlns:a16="http://schemas.microsoft.com/office/drawing/2014/main" id="{7AFCCA7D-646F-4C32-AD2F-B81073FEB3A6}"/>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10" name="n_3aveValue【福祉施設】&#10;有形固定資産減価償却率">
          <a:extLst>
            <a:ext uri="{FF2B5EF4-FFF2-40B4-BE49-F238E27FC236}">
              <a16:creationId xmlns:a16="http://schemas.microsoft.com/office/drawing/2014/main" id="{850E1639-356D-4FAA-9F41-645E902C180C}"/>
            </a:ext>
          </a:extLst>
        </xdr:cNvPr>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22877</xdr:rowOff>
    </xdr:from>
    <xdr:ext cx="405111" cy="259045"/>
    <xdr:sp macro="" textlink="">
      <xdr:nvSpPr>
        <xdr:cNvPr id="311" name="n_4aveValue【福祉施設】&#10;有形固定資産減価償却率">
          <a:extLst>
            <a:ext uri="{FF2B5EF4-FFF2-40B4-BE49-F238E27FC236}">
              <a16:creationId xmlns:a16="http://schemas.microsoft.com/office/drawing/2014/main" id="{8F7A66F3-3B99-4954-BA1D-1A0B57247C04}"/>
            </a:ext>
          </a:extLst>
        </xdr:cNvPr>
        <xdr:cNvSpPr txBox="1"/>
      </xdr:nvSpPr>
      <xdr:spPr>
        <a:xfrm>
          <a:off x="927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312" name="n_1mainValue【福祉施設】&#10;有形固定資産減価償却率">
          <a:extLst>
            <a:ext uri="{FF2B5EF4-FFF2-40B4-BE49-F238E27FC236}">
              <a16:creationId xmlns:a16="http://schemas.microsoft.com/office/drawing/2014/main" id="{084FEB1B-23DD-42E9-9E5C-04A2F048DD6F}"/>
            </a:ext>
          </a:extLst>
        </xdr:cNvPr>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46645</xdr:rowOff>
    </xdr:from>
    <xdr:ext cx="405111" cy="259045"/>
    <xdr:sp macro="" textlink="">
      <xdr:nvSpPr>
        <xdr:cNvPr id="313" name="n_2mainValue【福祉施設】&#10;有形固定資産減価償却率">
          <a:extLst>
            <a:ext uri="{FF2B5EF4-FFF2-40B4-BE49-F238E27FC236}">
              <a16:creationId xmlns:a16="http://schemas.microsoft.com/office/drawing/2014/main" id="{64E4F1AD-D722-4678-9F53-0D00CE918FAB}"/>
            </a:ext>
          </a:extLst>
        </xdr:cNvPr>
        <xdr:cNvSpPr txBox="1"/>
      </xdr:nvSpPr>
      <xdr:spPr>
        <a:xfrm>
          <a:off x="2705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10721</xdr:rowOff>
    </xdr:from>
    <xdr:ext cx="405111" cy="259045"/>
    <xdr:sp macro="" textlink="">
      <xdr:nvSpPr>
        <xdr:cNvPr id="314" name="n_3mainValue【福祉施設】&#10;有形固定資産減価償却率">
          <a:extLst>
            <a:ext uri="{FF2B5EF4-FFF2-40B4-BE49-F238E27FC236}">
              <a16:creationId xmlns:a16="http://schemas.microsoft.com/office/drawing/2014/main" id="{266DFBF4-C972-4A6A-9189-6AA84E6C16E4}"/>
            </a:ext>
          </a:extLst>
        </xdr:cNvPr>
        <xdr:cNvSpPr txBox="1"/>
      </xdr:nvSpPr>
      <xdr:spPr>
        <a:xfrm>
          <a:off x="1816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146248</xdr:rowOff>
    </xdr:from>
    <xdr:ext cx="405111" cy="259045"/>
    <xdr:sp macro="" textlink="">
      <xdr:nvSpPr>
        <xdr:cNvPr id="315" name="n_4mainValue【福祉施設】&#10;有形固定資産減価償却率">
          <a:extLst>
            <a:ext uri="{FF2B5EF4-FFF2-40B4-BE49-F238E27FC236}">
              <a16:creationId xmlns:a16="http://schemas.microsoft.com/office/drawing/2014/main" id="{0C0C0A4C-D315-42D1-BD14-7155615D4E58}"/>
            </a:ext>
          </a:extLst>
        </xdr:cNvPr>
        <xdr:cNvSpPr txBox="1"/>
      </xdr:nvSpPr>
      <xdr:spPr>
        <a:xfrm>
          <a:off x="927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8CBEE44-45EF-4DE1-8227-3EA3E899898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9F6ADF3D-F772-4D88-8710-8634ACDCC75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385600A-DFD5-4C8B-9FCD-6194D86CAD7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C091C1CC-425F-43BA-B725-0841F278FFA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90D5A9A3-5629-4377-A244-CCC21A5CD76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243F44B0-252F-4871-A1FD-23A66ACA576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DD51B150-F7A9-4389-8B57-D146D62676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26B44AE8-BDC5-4748-944B-2D10001F7BD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7D7836C4-4387-47A8-A8F2-31BDD818AFA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C88E90F9-D310-4283-B6B6-F3C619D6694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2928DBAF-522A-4479-B887-14434A45A97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D22FFE3F-A153-4091-84A9-63F5FB95CA9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0BB8A386-48A8-4777-AE2F-EAC4B364E06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BE9DF300-E6AB-4A04-8955-163CCF63C93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3602CEA4-4664-4672-BF97-159EE008F63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3196BEE7-BBA9-4157-A07A-86DBFF9BB0B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2607C5E6-821A-4523-B05F-196B4BB4115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665598B5-74CD-4117-AA74-7D5C7D56236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7ADE332C-3078-4A61-9360-7D066112872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F392A711-2824-481F-9DA6-D6212BDE278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D2C56BE2-CAF7-47CF-A10E-164ACF4BF19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79F08CD9-032A-487E-87EF-F015EB6C282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id="{9C3EF618-FF57-4DE5-B95E-DD42CDACB3E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39" name="直線コネクタ 338">
          <a:extLst>
            <a:ext uri="{FF2B5EF4-FFF2-40B4-BE49-F238E27FC236}">
              <a16:creationId xmlns:a16="http://schemas.microsoft.com/office/drawing/2014/main" id="{1F257BFB-5EFF-4FB4-AB08-D2DB9FC6DD05}"/>
            </a:ext>
          </a:extLst>
        </xdr:cNvPr>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0" name="【福祉施設】&#10;一人当たり面積最小値テキスト">
          <a:extLst>
            <a:ext uri="{FF2B5EF4-FFF2-40B4-BE49-F238E27FC236}">
              <a16:creationId xmlns:a16="http://schemas.microsoft.com/office/drawing/2014/main" id="{0FCC1E6B-037F-456D-B89C-F4D9E4419F88}"/>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1" name="直線コネクタ 340">
          <a:extLst>
            <a:ext uri="{FF2B5EF4-FFF2-40B4-BE49-F238E27FC236}">
              <a16:creationId xmlns:a16="http://schemas.microsoft.com/office/drawing/2014/main" id="{E571629B-F59D-4CFE-BCF4-217667CE9612}"/>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42" name="【福祉施設】&#10;一人当たり面積最大値テキスト">
          <a:extLst>
            <a:ext uri="{FF2B5EF4-FFF2-40B4-BE49-F238E27FC236}">
              <a16:creationId xmlns:a16="http://schemas.microsoft.com/office/drawing/2014/main" id="{F295B43D-9280-4399-8FAF-7E79F6708DCE}"/>
            </a:ext>
          </a:extLst>
        </xdr:cNvPr>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43" name="直線コネクタ 342">
          <a:extLst>
            <a:ext uri="{FF2B5EF4-FFF2-40B4-BE49-F238E27FC236}">
              <a16:creationId xmlns:a16="http://schemas.microsoft.com/office/drawing/2014/main" id="{368E9DDB-369D-49C2-80DF-13828053BFB1}"/>
            </a:ext>
          </a:extLst>
        </xdr:cNvPr>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4" name="【福祉施設】&#10;一人当たり面積平均値テキスト">
          <a:extLst>
            <a:ext uri="{FF2B5EF4-FFF2-40B4-BE49-F238E27FC236}">
              <a16:creationId xmlns:a16="http://schemas.microsoft.com/office/drawing/2014/main" id="{7229B891-4C95-4472-AEEB-2B0060F887DF}"/>
            </a:ext>
          </a:extLst>
        </xdr:cNvPr>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5" name="フローチャート: 判断 344">
          <a:extLst>
            <a:ext uri="{FF2B5EF4-FFF2-40B4-BE49-F238E27FC236}">
              <a16:creationId xmlns:a16="http://schemas.microsoft.com/office/drawing/2014/main" id="{CC46A761-BFC0-4A88-9651-34B150C19201}"/>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46" name="フローチャート: 判断 345">
          <a:extLst>
            <a:ext uri="{FF2B5EF4-FFF2-40B4-BE49-F238E27FC236}">
              <a16:creationId xmlns:a16="http://schemas.microsoft.com/office/drawing/2014/main" id="{4E472695-FECA-4279-8E25-CE50A840707C}"/>
            </a:ext>
          </a:extLst>
        </xdr:cNvPr>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47" name="フローチャート: 判断 346">
          <a:extLst>
            <a:ext uri="{FF2B5EF4-FFF2-40B4-BE49-F238E27FC236}">
              <a16:creationId xmlns:a16="http://schemas.microsoft.com/office/drawing/2014/main" id="{48566F5B-7753-40C5-B8D9-EC57B22E269E}"/>
            </a:ext>
          </a:extLst>
        </xdr:cNvPr>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48" name="フローチャート: 判断 347">
          <a:extLst>
            <a:ext uri="{FF2B5EF4-FFF2-40B4-BE49-F238E27FC236}">
              <a16:creationId xmlns:a16="http://schemas.microsoft.com/office/drawing/2014/main" id="{7F603B86-8BCE-47AE-9226-562BA014C562}"/>
            </a:ext>
          </a:extLst>
        </xdr:cNvPr>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0</xdr:rowOff>
    </xdr:from>
    <xdr:to>
      <xdr:col>36</xdr:col>
      <xdr:colOff>165100</xdr:colOff>
      <xdr:row>82</xdr:row>
      <xdr:rowOff>101600</xdr:rowOff>
    </xdr:to>
    <xdr:sp macro="" textlink="">
      <xdr:nvSpPr>
        <xdr:cNvPr id="349" name="フローチャート: 判断 348">
          <a:extLst>
            <a:ext uri="{FF2B5EF4-FFF2-40B4-BE49-F238E27FC236}">
              <a16:creationId xmlns:a16="http://schemas.microsoft.com/office/drawing/2014/main" id="{1641B21A-266D-4FF0-BB03-A72595F4D3E1}"/>
            </a:ext>
          </a:extLst>
        </xdr:cNvPr>
        <xdr:cNvSpPr/>
      </xdr:nvSpPr>
      <xdr:spPr>
        <a:xfrm>
          <a:off x="692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571029F-8E39-4BF9-A3E3-49D3C40E313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73F870F-B744-4CED-A540-0B93F0CBA4D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8780111-E358-43CB-97D3-5A9F0735CBE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B3703A4-4DE6-48E8-8BBE-4D7F787917C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290466F-00FA-44D0-A1AF-BC1193E2199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76200</xdr:rowOff>
    </xdr:from>
    <xdr:to>
      <xdr:col>55</xdr:col>
      <xdr:colOff>50800</xdr:colOff>
      <xdr:row>85</xdr:row>
      <xdr:rowOff>6350</xdr:rowOff>
    </xdr:to>
    <xdr:sp macro="" textlink="">
      <xdr:nvSpPr>
        <xdr:cNvPr id="355" name="楕円 354">
          <a:extLst>
            <a:ext uri="{FF2B5EF4-FFF2-40B4-BE49-F238E27FC236}">
              <a16:creationId xmlns:a16="http://schemas.microsoft.com/office/drawing/2014/main" id="{DF59EE7C-EC04-4B16-858F-C9FC515F336B}"/>
            </a:ext>
          </a:extLst>
        </xdr:cNvPr>
        <xdr:cNvSpPr/>
      </xdr:nvSpPr>
      <xdr:spPr>
        <a:xfrm>
          <a:off x="10426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54627</xdr:rowOff>
    </xdr:from>
    <xdr:ext cx="469744" cy="259045"/>
    <xdr:sp macro="" textlink="">
      <xdr:nvSpPr>
        <xdr:cNvPr id="356" name="【福祉施設】&#10;一人当たり面積該当値テキスト">
          <a:extLst>
            <a:ext uri="{FF2B5EF4-FFF2-40B4-BE49-F238E27FC236}">
              <a16:creationId xmlns:a16="http://schemas.microsoft.com/office/drawing/2014/main" id="{1B0B695C-750A-4771-8D54-A4BB07BB345B}"/>
            </a:ext>
          </a:extLst>
        </xdr:cNvPr>
        <xdr:cNvSpPr txBox="1"/>
      </xdr:nvSpPr>
      <xdr:spPr>
        <a:xfrm>
          <a:off x="10515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76200</xdr:rowOff>
    </xdr:from>
    <xdr:to>
      <xdr:col>50</xdr:col>
      <xdr:colOff>165100</xdr:colOff>
      <xdr:row>85</xdr:row>
      <xdr:rowOff>6350</xdr:rowOff>
    </xdr:to>
    <xdr:sp macro="" textlink="">
      <xdr:nvSpPr>
        <xdr:cNvPr id="357" name="楕円 356">
          <a:extLst>
            <a:ext uri="{FF2B5EF4-FFF2-40B4-BE49-F238E27FC236}">
              <a16:creationId xmlns:a16="http://schemas.microsoft.com/office/drawing/2014/main" id="{2C780DB3-0035-4E06-9E0E-A9EE52AE0CB0}"/>
            </a:ext>
          </a:extLst>
        </xdr:cNvPr>
        <xdr:cNvSpPr/>
      </xdr:nvSpPr>
      <xdr:spPr>
        <a:xfrm>
          <a:off x="9588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127000</xdr:rowOff>
    </xdr:from>
    <xdr:to>
      <xdr:col>55</xdr:col>
      <xdr:colOff>0</xdr:colOff>
      <xdr:row>84</xdr:row>
      <xdr:rowOff>127000</xdr:rowOff>
    </xdr:to>
    <xdr:cxnSp macro="">
      <xdr:nvCxnSpPr>
        <xdr:cNvPr id="358" name="直線コネクタ 357">
          <a:extLst>
            <a:ext uri="{FF2B5EF4-FFF2-40B4-BE49-F238E27FC236}">
              <a16:creationId xmlns:a16="http://schemas.microsoft.com/office/drawing/2014/main" id="{C219AD2D-3F8B-4814-A31C-60E254C00D50}"/>
            </a:ext>
          </a:extLst>
        </xdr:cNvPr>
        <xdr:cNvCxnSpPr/>
      </xdr:nvCxnSpPr>
      <xdr:spPr>
        <a:xfrm>
          <a:off x="9639300" y="1452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59" name="楕円 358">
          <a:extLst>
            <a:ext uri="{FF2B5EF4-FFF2-40B4-BE49-F238E27FC236}">
              <a16:creationId xmlns:a16="http://schemas.microsoft.com/office/drawing/2014/main" id="{B61CF76E-534C-4E8B-BF96-474D45382187}"/>
            </a:ext>
          </a:extLst>
        </xdr:cNvPr>
        <xdr:cNvSpPr/>
      </xdr:nvSpPr>
      <xdr:spPr>
        <a:xfrm>
          <a:off x="869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114300</xdr:rowOff>
    </xdr:from>
    <xdr:to>
      <xdr:col>50</xdr:col>
      <xdr:colOff>114300</xdr:colOff>
      <xdr:row>84</xdr:row>
      <xdr:rowOff>127000</xdr:rowOff>
    </xdr:to>
    <xdr:cxnSp macro="">
      <xdr:nvCxnSpPr>
        <xdr:cNvPr id="360" name="直線コネクタ 359">
          <a:extLst>
            <a:ext uri="{FF2B5EF4-FFF2-40B4-BE49-F238E27FC236}">
              <a16:creationId xmlns:a16="http://schemas.microsoft.com/office/drawing/2014/main" id="{B8132DE0-95C6-4EE6-A1D8-430D1445CF54}"/>
            </a:ext>
          </a:extLst>
        </xdr:cNvPr>
        <xdr:cNvCxnSpPr/>
      </xdr:nvCxnSpPr>
      <xdr:spPr>
        <a:xfrm>
          <a:off x="8750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63500</xdr:rowOff>
    </xdr:from>
    <xdr:to>
      <xdr:col>41</xdr:col>
      <xdr:colOff>101600</xdr:colOff>
      <xdr:row>84</xdr:row>
      <xdr:rowOff>165100</xdr:rowOff>
    </xdr:to>
    <xdr:sp macro="" textlink="">
      <xdr:nvSpPr>
        <xdr:cNvPr id="361" name="楕円 360">
          <a:extLst>
            <a:ext uri="{FF2B5EF4-FFF2-40B4-BE49-F238E27FC236}">
              <a16:creationId xmlns:a16="http://schemas.microsoft.com/office/drawing/2014/main" id="{3655D3EC-354B-45E7-891D-38A0F95C3CBD}"/>
            </a:ext>
          </a:extLst>
        </xdr:cNvPr>
        <xdr:cNvSpPr/>
      </xdr:nvSpPr>
      <xdr:spPr>
        <a:xfrm>
          <a:off x="781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114300</xdr:rowOff>
    </xdr:from>
    <xdr:to>
      <xdr:col>45</xdr:col>
      <xdr:colOff>177800</xdr:colOff>
      <xdr:row>84</xdr:row>
      <xdr:rowOff>114300</xdr:rowOff>
    </xdr:to>
    <xdr:cxnSp macro="">
      <xdr:nvCxnSpPr>
        <xdr:cNvPr id="362" name="直線コネクタ 361">
          <a:extLst>
            <a:ext uri="{FF2B5EF4-FFF2-40B4-BE49-F238E27FC236}">
              <a16:creationId xmlns:a16="http://schemas.microsoft.com/office/drawing/2014/main" id="{2DC5EFD4-7E71-4CAF-BB67-EEE399A731E8}"/>
            </a:ext>
          </a:extLst>
        </xdr:cNvPr>
        <xdr:cNvCxnSpPr/>
      </xdr:nvCxnSpPr>
      <xdr:spPr>
        <a:xfrm>
          <a:off x="7861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63500</xdr:rowOff>
    </xdr:from>
    <xdr:to>
      <xdr:col>36</xdr:col>
      <xdr:colOff>165100</xdr:colOff>
      <xdr:row>84</xdr:row>
      <xdr:rowOff>165100</xdr:rowOff>
    </xdr:to>
    <xdr:sp macro="" textlink="">
      <xdr:nvSpPr>
        <xdr:cNvPr id="363" name="楕円 362">
          <a:extLst>
            <a:ext uri="{FF2B5EF4-FFF2-40B4-BE49-F238E27FC236}">
              <a16:creationId xmlns:a16="http://schemas.microsoft.com/office/drawing/2014/main" id="{EAC6130C-4E6C-4702-B0D4-1294D5591637}"/>
            </a:ext>
          </a:extLst>
        </xdr:cNvPr>
        <xdr:cNvSpPr/>
      </xdr:nvSpPr>
      <xdr:spPr>
        <a:xfrm>
          <a:off x="6921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114300</xdr:rowOff>
    </xdr:from>
    <xdr:to>
      <xdr:col>41</xdr:col>
      <xdr:colOff>50800</xdr:colOff>
      <xdr:row>84</xdr:row>
      <xdr:rowOff>114300</xdr:rowOff>
    </xdr:to>
    <xdr:cxnSp macro="">
      <xdr:nvCxnSpPr>
        <xdr:cNvPr id="364" name="直線コネクタ 363">
          <a:extLst>
            <a:ext uri="{FF2B5EF4-FFF2-40B4-BE49-F238E27FC236}">
              <a16:creationId xmlns:a16="http://schemas.microsoft.com/office/drawing/2014/main" id="{3A591738-6BB0-4F34-ADD5-32C7334F2163}"/>
            </a:ext>
          </a:extLst>
        </xdr:cNvPr>
        <xdr:cNvCxnSpPr/>
      </xdr:nvCxnSpPr>
      <xdr:spPr>
        <a:xfrm>
          <a:off x="6972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124477</xdr:rowOff>
    </xdr:from>
    <xdr:ext cx="469744" cy="259045"/>
    <xdr:sp macro="" textlink="">
      <xdr:nvSpPr>
        <xdr:cNvPr id="365" name="n_1aveValue【福祉施設】&#10;一人当たり面積">
          <a:extLst>
            <a:ext uri="{FF2B5EF4-FFF2-40B4-BE49-F238E27FC236}">
              <a16:creationId xmlns:a16="http://schemas.microsoft.com/office/drawing/2014/main" id="{7B5959FC-FECF-4CD0-AAE7-12A748EBAB97}"/>
            </a:ext>
          </a:extLst>
        </xdr:cNvPr>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66" name="n_2aveValue【福祉施設】&#10;一人当たり面積">
          <a:extLst>
            <a:ext uri="{FF2B5EF4-FFF2-40B4-BE49-F238E27FC236}">
              <a16:creationId xmlns:a16="http://schemas.microsoft.com/office/drawing/2014/main" id="{970D8AC4-934B-48CF-8806-975CC441D122}"/>
            </a:ext>
          </a:extLst>
        </xdr:cNvPr>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111777</xdr:rowOff>
    </xdr:from>
    <xdr:ext cx="469744" cy="259045"/>
    <xdr:sp macro="" textlink="">
      <xdr:nvSpPr>
        <xdr:cNvPr id="367" name="n_3aveValue【福祉施設】&#10;一人当たり面積">
          <a:extLst>
            <a:ext uri="{FF2B5EF4-FFF2-40B4-BE49-F238E27FC236}">
              <a16:creationId xmlns:a16="http://schemas.microsoft.com/office/drawing/2014/main" id="{4FF26DCD-EC5B-402A-80A6-FACAB1116B0B}"/>
            </a:ext>
          </a:extLst>
        </xdr:cNvPr>
        <xdr:cNvSpPr txBox="1"/>
      </xdr:nvSpPr>
      <xdr:spPr>
        <a:xfrm>
          <a:off x="7626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118127</xdr:rowOff>
    </xdr:from>
    <xdr:ext cx="469744" cy="259045"/>
    <xdr:sp macro="" textlink="">
      <xdr:nvSpPr>
        <xdr:cNvPr id="368" name="n_4aveValue【福祉施設】&#10;一人当たり面積">
          <a:extLst>
            <a:ext uri="{FF2B5EF4-FFF2-40B4-BE49-F238E27FC236}">
              <a16:creationId xmlns:a16="http://schemas.microsoft.com/office/drawing/2014/main" id="{B29F66C5-CA04-42D9-A9C5-D2B0276C9F44}"/>
            </a:ext>
          </a:extLst>
        </xdr:cNvPr>
        <xdr:cNvSpPr txBox="1"/>
      </xdr:nvSpPr>
      <xdr:spPr>
        <a:xfrm>
          <a:off x="6737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168927</xdr:rowOff>
    </xdr:from>
    <xdr:ext cx="469744" cy="259045"/>
    <xdr:sp macro="" textlink="">
      <xdr:nvSpPr>
        <xdr:cNvPr id="369" name="n_1mainValue【福祉施設】&#10;一人当たり面積">
          <a:extLst>
            <a:ext uri="{FF2B5EF4-FFF2-40B4-BE49-F238E27FC236}">
              <a16:creationId xmlns:a16="http://schemas.microsoft.com/office/drawing/2014/main" id="{826B647A-B6C2-4B43-8751-526C2699786E}"/>
            </a:ext>
          </a:extLst>
        </xdr:cNvPr>
        <xdr:cNvSpPr txBox="1"/>
      </xdr:nvSpPr>
      <xdr:spPr>
        <a:xfrm>
          <a:off x="93917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70" name="n_2mainValue【福祉施設】&#10;一人当たり面積">
          <a:extLst>
            <a:ext uri="{FF2B5EF4-FFF2-40B4-BE49-F238E27FC236}">
              <a16:creationId xmlns:a16="http://schemas.microsoft.com/office/drawing/2014/main" id="{E13D2E33-1ABD-4687-A3A8-C50A790A9451}"/>
            </a:ext>
          </a:extLst>
        </xdr:cNvPr>
        <xdr:cNvSpPr txBox="1"/>
      </xdr:nvSpPr>
      <xdr:spPr>
        <a:xfrm>
          <a:off x="8515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156227</xdr:rowOff>
    </xdr:from>
    <xdr:ext cx="469744" cy="259045"/>
    <xdr:sp macro="" textlink="">
      <xdr:nvSpPr>
        <xdr:cNvPr id="371" name="n_3mainValue【福祉施設】&#10;一人当たり面積">
          <a:extLst>
            <a:ext uri="{FF2B5EF4-FFF2-40B4-BE49-F238E27FC236}">
              <a16:creationId xmlns:a16="http://schemas.microsoft.com/office/drawing/2014/main" id="{286FC957-3A00-4182-954C-08C8541437D3}"/>
            </a:ext>
          </a:extLst>
        </xdr:cNvPr>
        <xdr:cNvSpPr txBox="1"/>
      </xdr:nvSpPr>
      <xdr:spPr>
        <a:xfrm>
          <a:off x="7626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156227</xdr:rowOff>
    </xdr:from>
    <xdr:ext cx="469744" cy="259045"/>
    <xdr:sp macro="" textlink="">
      <xdr:nvSpPr>
        <xdr:cNvPr id="372" name="n_4mainValue【福祉施設】&#10;一人当たり面積">
          <a:extLst>
            <a:ext uri="{FF2B5EF4-FFF2-40B4-BE49-F238E27FC236}">
              <a16:creationId xmlns:a16="http://schemas.microsoft.com/office/drawing/2014/main" id="{27C45193-A1E2-41D6-AF10-55265E9982FF}"/>
            </a:ext>
          </a:extLst>
        </xdr:cNvPr>
        <xdr:cNvSpPr txBox="1"/>
      </xdr:nvSpPr>
      <xdr:spPr>
        <a:xfrm>
          <a:off x="6737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ACBE2FBB-EF20-419E-8375-48351206D60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9915C177-3382-4477-ADD1-A60BB0040D7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8142331F-5733-4CC2-BD2A-C98BDFDB0C4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9D3D5E92-B86A-4350-82E4-3CB29C08C8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FB06D36E-69A2-45FF-9D47-307F4E6CC94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43BC9C99-FA94-4FD2-9E81-6A5B65FFF5D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478A0A50-4A43-44C8-A6FE-A47F4B1D799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1D4E84EC-D3DE-440D-BF4D-04C060032F8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711A86C8-2D6F-4B44-8961-74EBB73878F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A042D7AC-DDE3-4BB2-80F8-2633992FC16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82D091DA-3A8C-48D5-96B8-AB8D41217F3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a:extLst>
            <a:ext uri="{FF2B5EF4-FFF2-40B4-BE49-F238E27FC236}">
              <a16:creationId xmlns:a16="http://schemas.microsoft.com/office/drawing/2014/main" id="{28AD6882-7588-4F60-A33F-238D0861207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a:extLst>
            <a:ext uri="{FF2B5EF4-FFF2-40B4-BE49-F238E27FC236}">
              <a16:creationId xmlns:a16="http://schemas.microsoft.com/office/drawing/2014/main" id="{D6F3F34C-C6E6-41B8-9154-6FD7E00F7D5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a:extLst>
            <a:ext uri="{FF2B5EF4-FFF2-40B4-BE49-F238E27FC236}">
              <a16:creationId xmlns:a16="http://schemas.microsoft.com/office/drawing/2014/main" id="{B8326FC7-D458-4058-A5E7-331C7FC00AD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a:extLst>
            <a:ext uri="{FF2B5EF4-FFF2-40B4-BE49-F238E27FC236}">
              <a16:creationId xmlns:a16="http://schemas.microsoft.com/office/drawing/2014/main" id="{7382CD81-0EC1-4A05-BF1A-9628A5F2D6B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a:extLst>
            <a:ext uri="{FF2B5EF4-FFF2-40B4-BE49-F238E27FC236}">
              <a16:creationId xmlns:a16="http://schemas.microsoft.com/office/drawing/2014/main" id="{BB3451D3-AB6B-4A0A-9A72-D27DEC8DC2A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a:extLst>
            <a:ext uri="{FF2B5EF4-FFF2-40B4-BE49-F238E27FC236}">
              <a16:creationId xmlns:a16="http://schemas.microsoft.com/office/drawing/2014/main" id="{397D3F73-9C4D-4AB7-89B6-4CBA8E29617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a:extLst>
            <a:ext uri="{FF2B5EF4-FFF2-40B4-BE49-F238E27FC236}">
              <a16:creationId xmlns:a16="http://schemas.microsoft.com/office/drawing/2014/main" id="{C15CEF88-E351-4131-9F5F-AEF0A5EAB91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a:extLst>
            <a:ext uri="{FF2B5EF4-FFF2-40B4-BE49-F238E27FC236}">
              <a16:creationId xmlns:a16="http://schemas.microsoft.com/office/drawing/2014/main" id="{05F50689-901E-408F-B202-A0EE5ED5249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a:extLst>
            <a:ext uri="{FF2B5EF4-FFF2-40B4-BE49-F238E27FC236}">
              <a16:creationId xmlns:a16="http://schemas.microsoft.com/office/drawing/2014/main" id="{49FEF50D-5790-45ED-A49E-38912B0AE9D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a:extLst>
            <a:ext uri="{FF2B5EF4-FFF2-40B4-BE49-F238E27FC236}">
              <a16:creationId xmlns:a16="http://schemas.microsoft.com/office/drawing/2014/main" id="{CAF88BA9-75B5-4935-AF7C-317F93BE245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a:extLst>
            <a:ext uri="{FF2B5EF4-FFF2-40B4-BE49-F238E27FC236}">
              <a16:creationId xmlns:a16="http://schemas.microsoft.com/office/drawing/2014/main" id="{9C28B1B5-A49F-47AB-9CAE-3E9913E6213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a:extLst>
            <a:ext uri="{FF2B5EF4-FFF2-40B4-BE49-F238E27FC236}">
              <a16:creationId xmlns:a16="http://schemas.microsoft.com/office/drawing/2014/main" id="{868F3298-A718-462F-A6B3-A29181658E1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DB493F1E-3C15-44B1-B0A6-A5044B62AA3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711D3A21-BA40-487B-9D2F-0EC319AFCBE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98" name="直線コネクタ 397">
          <a:extLst>
            <a:ext uri="{FF2B5EF4-FFF2-40B4-BE49-F238E27FC236}">
              <a16:creationId xmlns:a16="http://schemas.microsoft.com/office/drawing/2014/main" id="{18288B03-3908-43F1-A516-DEB4FBCD14CB}"/>
            </a:ext>
          </a:extLst>
        </xdr:cNvPr>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99" name="【市民会館】&#10;有形固定資産減価償却率最小値テキスト">
          <a:extLst>
            <a:ext uri="{FF2B5EF4-FFF2-40B4-BE49-F238E27FC236}">
              <a16:creationId xmlns:a16="http://schemas.microsoft.com/office/drawing/2014/main" id="{0821C3B3-9493-4BA8-8798-3AF5C7EA9557}"/>
            </a:ext>
          </a:extLst>
        </xdr:cNvPr>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400" name="直線コネクタ 399">
          <a:extLst>
            <a:ext uri="{FF2B5EF4-FFF2-40B4-BE49-F238E27FC236}">
              <a16:creationId xmlns:a16="http://schemas.microsoft.com/office/drawing/2014/main" id="{B887D792-D611-4646-B12A-BD292DBD45C6}"/>
            </a:ext>
          </a:extLst>
        </xdr:cNvPr>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D2E93ED6-5880-4260-B1A0-EAC8EE9C67EA}"/>
            </a:ext>
          </a:extLst>
        </xdr:cNvPr>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402" name="直線コネクタ 401">
          <a:extLst>
            <a:ext uri="{FF2B5EF4-FFF2-40B4-BE49-F238E27FC236}">
              <a16:creationId xmlns:a16="http://schemas.microsoft.com/office/drawing/2014/main" id="{FB6AE089-C94F-4335-86D9-9E1B781EC7C9}"/>
            </a:ext>
          </a:extLst>
        </xdr:cNvPr>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F4FD7349-5B4C-424D-A440-0E5072D88BE8}"/>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04" name="フローチャート: 判断 403">
          <a:extLst>
            <a:ext uri="{FF2B5EF4-FFF2-40B4-BE49-F238E27FC236}">
              <a16:creationId xmlns:a16="http://schemas.microsoft.com/office/drawing/2014/main" id="{4E615B94-B5A5-466F-AB70-0533D864C6E8}"/>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05" name="フローチャート: 判断 404">
          <a:extLst>
            <a:ext uri="{FF2B5EF4-FFF2-40B4-BE49-F238E27FC236}">
              <a16:creationId xmlns:a16="http://schemas.microsoft.com/office/drawing/2014/main" id="{8EEC9BFA-283D-4F0E-965E-8B4385A2F339}"/>
            </a:ext>
          </a:extLst>
        </xdr:cNvPr>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06" name="フローチャート: 判断 405">
          <a:extLst>
            <a:ext uri="{FF2B5EF4-FFF2-40B4-BE49-F238E27FC236}">
              <a16:creationId xmlns:a16="http://schemas.microsoft.com/office/drawing/2014/main" id="{E1321479-0D1B-44EC-9FAA-1A3AC5A9F2EE}"/>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7" name="フローチャート: 判断 406">
          <a:extLst>
            <a:ext uri="{FF2B5EF4-FFF2-40B4-BE49-F238E27FC236}">
              <a16:creationId xmlns:a16="http://schemas.microsoft.com/office/drawing/2014/main" id="{8601CAFB-2517-4CB4-8F43-C52268F4D3D0}"/>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56424</xdr:rowOff>
    </xdr:from>
    <xdr:to>
      <xdr:col>6</xdr:col>
      <xdr:colOff>38100</xdr:colOff>
      <xdr:row>103</xdr:row>
      <xdr:rowOff>158024</xdr:rowOff>
    </xdr:to>
    <xdr:sp macro="" textlink="">
      <xdr:nvSpPr>
        <xdr:cNvPr id="408" name="フローチャート: 判断 407">
          <a:extLst>
            <a:ext uri="{FF2B5EF4-FFF2-40B4-BE49-F238E27FC236}">
              <a16:creationId xmlns:a16="http://schemas.microsoft.com/office/drawing/2014/main" id="{FE15425D-3A49-4C0E-ACD3-1D2D051B2D3D}"/>
            </a:ext>
          </a:extLst>
        </xdr:cNvPr>
        <xdr:cNvSpPr/>
      </xdr:nvSpPr>
      <xdr:spPr>
        <a:xfrm>
          <a:off x="1079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1B52A560-3849-420A-8BBB-B7483979FB8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732DBE5-2128-420A-8CFF-46A99C1C11B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0EF5E8C-8B7F-482C-A6ED-F8750796C85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4AC06B7C-579E-43F3-AEEF-D8C31E5B1F2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B1FFC8D3-9603-4BEB-B932-3341458AC18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72752</xdr:rowOff>
    </xdr:from>
    <xdr:to>
      <xdr:col>24</xdr:col>
      <xdr:colOff>114300</xdr:colOff>
      <xdr:row>101</xdr:row>
      <xdr:rowOff>2902</xdr:rowOff>
    </xdr:to>
    <xdr:sp macro="" textlink="">
      <xdr:nvSpPr>
        <xdr:cNvPr id="414" name="楕円 413">
          <a:extLst>
            <a:ext uri="{FF2B5EF4-FFF2-40B4-BE49-F238E27FC236}">
              <a16:creationId xmlns:a16="http://schemas.microsoft.com/office/drawing/2014/main" id="{3FB39142-B70B-45C0-A8D1-C30E6C4358A7}"/>
            </a:ext>
          </a:extLst>
        </xdr:cNvPr>
        <xdr:cNvSpPr/>
      </xdr:nvSpPr>
      <xdr:spPr>
        <a:xfrm>
          <a:off x="45847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25779</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786F3AEC-C456-416B-AC91-AA66FBD2DE1E}"/>
            </a:ext>
          </a:extLst>
        </xdr:cNvPr>
        <xdr:cNvSpPr txBox="1"/>
      </xdr:nvSpPr>
      <xdr:spPr>
        <a:xfrm>
          <a:off x="4673600" y="1717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165826</xdr:rowOff>
    </xdr:from>
    <xdr:to>
      <xdr:col>20</xdr:col>
      <xdr:colOff>38100</xdr:colOff>
      <xdr:row>106</xdr:row>
      <xdr:rowOff>95976</xdr:rowOff>
    </xdr:to>
    <xdr:sp macro="" textlink="">
      <xdr:nvSpPr>
        <xdr:cNvPr id="416" name="楕円 415">
          <a:extLst>
            <a:ext uri="{FF2B5EF4-FFF2-40B4-BE49-F238E27FC236}">
              <a16:creationId xmlns:a16="http://schemas.microsoft.com/office/drawing/2014/main" id="{EFCA2D3F-4CF5-4AD1-BEA9-DA08752CBDD1}"/>
            </a:ext>
          </a:extLst>
        </xdr:cNvPr>
        <xdr:cNvSpPr/>
      </xdr:nvSpPr>
      <xdr:spPr>
        <a:xfrm>
          <a:off x="3746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123552</xdr:rowOff>
    </xdr:from>
    <xdr:to>
      <xdr:col>24</xdr:col>
      <xdr:colOff>63500</xdr:colOff>
      <xdr:row>106</xdr:row>
      <xdr:rowOff>45176</xdr:rowOff>
    </xdr:to>
    <xdr:cxnSp macro="">
      <xdr:nvCxnSpPr>
        <xdr:cNvPr id="417" name="直線コネクタ 416">
          <a:extLst>
            <a:ext uri="{FF2B5EF4-FFF2-40B4-BE49-F238E27FC236}">
              <a16:creationId xmlns:a16="http://schemas.microsoft.com/office/drawing/2014/main" id="{4CE562F7-3D41-4600-8E81-25C04DCF30C1}"/>
            </a:ext>
          </a:extLst>
        </xdr:cNvPr>
        <xdr:cNvCxnSpPr/>
      </xdr:nvCxnSpPr>
      <xdr:spPr>
        <a:xfrm flipV="1">
          <a:off x="3797300" y="17268552"/>
          <a:ext cx="838200" cy="95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144599</xdr:rowOff>
    </xdr:from>
    <xdr:to>
      <xdr:col>15</xdr:col>
      <xdr:colOff>101600</xdr:colOff>
      <xdr:row>106</xdr:row>
      <xdr:rowOff>74749</xdr:rowOff>
    </xdr:to>
    <xdr:sp macro="" textlink="">
      <xdr:nvSpPr>
        <xdr:cNvPr id="418" name="楕円 417">
          <a:extLst>
            <a:ext uri="{FF2B5EF4-FFF2-40B4-BE49-F238E27FC236}">
              <a16:creationId xmlns:a16="http://schemas.microsoft.com/office/drawing/2014/main" id="{84DA8634-065C-4D54-A1E8-C2A8EA363843}"/>
            </a:ext>
          </a:extLst>
        </xdr:cNvPr>
        <xdr:cNvSpPr/>
      </xdr:nvSpPr>
      <xdr:spPr>
        <a:xfrm>
          <a:off x="2857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23949</xdr:rowOff>
    </xdr:from>
    <xdr:to>
      <xdr:col>19</xdr:col>
      <xdr:colOff>177800</xdr:colOff>
      <xdr:row>106</xdr:row>
      <xdr:rowOff>45176</xdr:rowOff>
    </xdr:to>
    <xdr:cxnSp macro="">
      <xdr:nvCxnSpPr>
        <xdr:cNvPr id="419" name="直線コネクタ 418">
          <a:extLst>
            <a:ext uri="{FF2B5EF4-FFF2-40B4-BE49-F238E27FC236}">
              <a16:creationId xmlns:a16="http://schemas.microsoft.com/office/drawing/2014/main" id="{95D880BC-5C6C-4F6F-A7EF-2568633A6F1B}"/>
            </a:ext>
          </a:extLst>
        </xdr:cNvPr>
        <xdr:cNvCxnSpPr/>
      </xdr:nvCxnSpPr>
      <xdr:spPr>
        <a:xfrm>
          <a:off x="2908300" y="181976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120106</xdr:rowOff>
    </xdr:from>
    <xdr:to>
      <xdr:col>10</xdr:col>
      <xdr:colOff>165100</xdr:colOff>
      <xdr:row>106</xdr:row>
      <xdr:rowOff>50256</xdr:rowOff>
    </xdr:to>
    <xdr:sp macro="" textlink="">
      <xdr:nvSpPr>
        <xdr:cNvPr id="420" name="楕円 419">
          <a:extLst>
            <a:ext uri="{FF2B5EF4-FFF2-40B4-BE49-F238E27FC236}">
              <a16:creationId xmlns:a16="http://schemas.microsoft.com/office/drawing/2014/main" id="{2DB34910-6C24-4E0A-99F1-07AD1C173E10}"/>
            </a:ext>
          </a:extLst>
        </xdr:cNvPr>
        <xdr:cNvSpPr/>
      </xdr:nvSpPr>
      <xdr:spPr>
        <a:xfrm>
          <a:off x="1968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170906</xdr:rowOff>
    </xdr:from>
    <xdr:to>
      <xdr:col>15</xdr:col>
      <xdr:colOff>50800</xdr:colOff>
      <xdr:row>106</xdr:row>
      <xdr:rowOff>23949</xdr:rowOff>
    </xdr:to>
    <xdr:cxnSp macro="">
      <xdr:nvCxnSpPr>
        <xdr:cNvPr id="421" name="直線コネクタ 420">
          <a:extLst>
            <a:ext uri="{FF2B5EF4-FFF2-40B4-BE49-F238E27FC236}">
              <a16:creationId xmlns:a16="http://schemas.microsoft.com/office/drawing/2014/main" id="{566C9734-4563-42BE-B738-5EF15D39DF4F}"/>
            </a:ext>
          </a:extLst>
        </xdr:cNvPr>
        <xdr:cNvCxnSpPr/>
      </xdr:nvCxnSpPr>
      <xdr:spPr>
        <a:xfrm>
          <a:off x="2019300" y="181731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87449</xdr:rowOff>
    </xdr:from>
    <xdr:to>
      <xdr:col>6</xdr:col>
      <xdr:colOff>38100</xdr:colOff>
      <xdr:row>106</xdr:row>
      <xdr:rowOff>17599</xdr:rowOff>
    </xdr:to>
    <xdr:sp macro="" textlink="">
      <xdr:nvSpPr>
        <xdr:cNvPr id="422" name="楕円 421">
          <a:extLst>
            <a:ext uri="{FF2B5EF4-FFF2-40B4-BE49-F238E27FC236}">
              <a16:creationId xmlns:a16="http://schemas.microsoft.com/office/drawing/2014/main" id="{2F3FC0A2-F380-4A80-BC37-00380308790A}"/>
            </a:ext>
          </a:extLst>
        </xdr:cNvPr>
        <xdr:cNvSpPr/>
      </xdr:nvSpPr>
      <xdr:spPr>
        <a:xfrm>
          <a:off x="1079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138249</xdr:rowOff>
    </xdr:from>
    <xdr:to>
      <xdr:col>10</xdr:col>
      <xdr:colOff>114300</xdr:colOff>
      <xdr:row>105</xdr:row>
      <xdr:rowOff>170906</xdr:rowOff>
    </xdr:to>
    <xdr:cxnSp macro="">
      <xdr:nvCxnSpPr>
        <xdr:cNvPr id="423" name="直線コネクタ 422">
          <a:extLst>
            <a:ext uri="{FF2B5EF4-FFF2-40B4-BE49-F238E27FC236}">
              <a16:creationId xmlns:a16="http://schemas.microsoft.com/office/drawing/2014/main" id="{BECE91CE-B802-42E7-AB94-5F14DF210E70}"/>
            </a:ext>
          </a:extLst>
        </xdr:cNvPr>
        <xdr:cNvCxnSpPr/>
      </xdr:nvCxnSpPr>
      <xdr:spPr>
        <a:xfrm>
          <a:off x="1130300" y="181404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24" name="n_1aveValue【市民会館】&#10;有形固定資産減価償却率">
          <a:extLst>
            <a:ext uri="{FF2B5EF4-FFF2-40B4-BE49-F238E27FC236}">
              <a16:creationId xmlns:a16="http://schemas.microsoft.com/office/drawing/2014/main" id="{6C0F9510-930B-48C2-B889-BD8FA183A4C2}"/>
            </a:ext>
          </a:extLst>
        </xdr:cNvPr>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25" name="n_2aveValue【市民会館】&#10;有形固定資産減価償却率">
          <a:extLst>
            <a:ext uri="{FF2B5EF4-FFF2-40B4-BE49-F238E27FC236}">
              <a16:creationId xmlns:a16="http://schemas.microsoft.com/office/drawing/2014/main" id="{075EE11F-6CE8-4D7C-AF32-AE79A09CF4B0}"/>
            </a:ext>
          </a:extLst>
        </xdr:cNvPr>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6" name="n_3aveValue【市民会館】&#10;有形固定資産減価償却率">
          <a:extLst>
            <a:ext uri="{FF2B5EF4-FFF2-40B4-BE49-F238E27FC236}">
              <a16:creationId xmlns:a16="http://schemas.microsoft.com/office/drawing/2014/main" id="{D79233E3-E074-4A00-960F-02D430B559D4}"/>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427" name="n_4aveValue【市民会館】&#10;有形固定資産減価償却率">
          <a:extLst>
            <a:ext uri="{FF2B5EF4-FFF2-40B4-BE49-F238E27FC236}">
              <a16:creationId xmlns:a16="http://schemas.microsoft.com/office/drawing/2014/main" id="{D850346A-3C2E-4651-8BD0-76D457EE3464}"/>
            </a:ext>
          </a:extLst>
        </xdr:cNvPr>
        <xdr:cNvSpPr txBox="1"/>
      </xdr:nvSpPr>
      <xdr:spPr>
        <a:xfrm>
          <a:off x="927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87103</xdr:rowOff>
    </xdr:from>
    <xdr:ext cx="405111" cy="259045"/>
    <xdr:sp macro="" textlink="">
      <xdr:nvSpPr>
        <xdr:cNvPr id="428" name="n_1mainValue【市民会館】&#10;有形固定資産減価償却率">
          <a:extLst>
            <a:ext uri="{FF2B5EF4-FFF2-40B4-BE49-F238E27FC236}">
              <a16:creationId xmlns:a16="http://schemas.microsoft.com/office/drawing/2014/main" id="{94FDD3C0-46C9-470C-A321-2095843AC1FC}"/>
            </a:ext>
          </a:extLst>
        </xdr:cNvPr>
        <xdr:cNvSpPr txBox="1"/>
      </xdr:nvSpPr>
      <xdr:spPr>
        <a:xfrm>
          <a:off x="3582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65876</xdr:rowOff>
    </xdr:from>
    <xdr:ext cx="405111" cy="259045"/>
    <xdr:sp macro="" textlink="">
      <xdr:nvSpPr>
        <xdr:cNvPr id="429" name="n_2mainValue【市民会館】&#10;有形固定資産減価償却率">
          <a:extLst>
            <a:ext uri="{FF2B5EF4-FFF2-40B4-BE49-F238E27FC236}">
              <a16:creationId xmlns:a16="http://schemas.microsoft.com/office/drawing/2014/main" id="{0B6926D2-1F86-477A-90A6-EEBF8F49D649}"/>
            </a:ext>
          </a:extLst>
        </xdr:cNvPr>
        <xdr:cNvSpPr txBox="1"/>
      </xdr:nvSpPr>
      <xdr:spPr>
        <a:xfrm>
          <a:off x="2705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41383</xdr:rowOff>
    </xdr:from>
    <xdr:ext cx="405111" cy="259045"/>
    <xdr:sp macro="" textlink="">
      <xdr:nvSpPr>
        <xdr:cNvPr id="430" name="n_3mainValue【市民会館】&#10;有形固定資産減価償却率">
          <a:extLst>
            <a:ext uri="{FF2B5EF4-FFF2-40B4-BE49-F238E27FC236}">
              <a16:creationId xmlns:a16="http://schemas.microsoft.com/office/drawing/2014/main" id="{CF96AF09-6D1E-468D-A909-0BDE769A85BA}"/>
            </a:ext>
          </a:extLst>
        </xdr:cNvPr>
        <xdr:cNvSpPr txBox="1"/>
      </xdr:nvSpPr>
      <xdr:spPr>
        <a:xfrm>
          <a:off x="18167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8726</xdr:rowOff>
    </xdr:from>
    <xdr:ext cx="405111" cy="259045"/>
    <xdr:sp macro="" textlink="">
      <xdr:nvSpPr>
        <xdr:cNvPr id="431" name="n_4mainValue【市民会館】&#10;有形固定資産減価償却率">
          <a:extLst>
            <a:ext uri="{FF2B5EF4-FFF2-40B4-BE49-F238E27FC236}">
              <a16:creationId xmlns:a16="http://schemas.microsoft.com/office/drawing/2014/main" id="{ABE77D90-DFC8-4808-ABA5-7509B3284F73}"/>
            </a:ext>
          </a:extLst>
        </xdr:cNvPr>
        <xdr:cNvSpPr txBox="1"/>
      </xdr:nvSpPr>
      <xdr:spPr>
        <a:xfrm>
          <a:off x="927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BCF822D3-18C9-4C0B-8340-DB9768E2AE1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90A9D372-B733-4FA1-A55B-48D76A8DACE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156BB1CB-1417-40D8-9BF9-57864AFB75F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CF297AAF-2FDF-4579-9FDF-50A824021F5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596A3E1E-6728-4C9E-B42A-0F3AE283194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5E325BCD-4B87-41CD-B017-5489D4C8A5B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D46E1C5C-9AEA-4A34-9331-58F23759AEC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660DEABB-C475-4378-B65F-4B55233DBD0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E1B4A888-314F-4B6D-AEF4-D05A1FEBEBF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2D4468EB-9204-4658-A0AF-5B9BE6734A9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DB3A953C-4D69-4139-9CF3-BEAA7B1BBEC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5E7D532C-BA68-4462-87F0-5B37A953FB3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53797546-36BB-4D32-9442-5EC852F0987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AAEF4C13-31C0-430E-A99E-FEE226AE5B0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32E06120-6A1D-4B53-9CDE-BF67A9CFC8F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EFB1B1CC-51CA-48D4-B5F0-A9A4B05CC7E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0C66A4FF-09EF-46CC-B644-2EB68216974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73E02166-3816-4A75-9535-728AA2050CC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1BAAD2D1-5EA7-4B26-BB44-AF3BD23539C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48783047-4437-4333-A164-10605EB90E0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1A1F5AE1-EA0C-4EC0-B128-05A58F3232C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675035E5-7F43-4B7D-917D-6EC80A2E4DA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FFD8D46E-4E8C-4235-AB1E-384748AD187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55" name="直線コネクタ 454">
          <a:extLst>
            <a:ext uri="{FF2B5EF4-FFF2-40B4-BE49-F238E27FC236}">
              <a16:creationId xmlns:a16="http://schemas.microsoft.com/office/drawing/2014/main" id="{0172134C-B080-473F-9A7C-AFED0A297009}"/>
            </a:ext>
          </a:extLst>
        </xdr:cNvPr>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6" name="【市民会館】&#10;一人当たり面積最小値テキスト">
          <a:extLst>
            <a:ext uri="{FF2B5EF4-FFF2-40B4-BE49-F238E27FC236}">
              <a16:creationId xmlns:a16="http://schemas.microsoft.com/office/drawing/2014/main" id="{8AF6E625-AAAB-463A-829D-259E288F4C7A}"/>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57" name="直線コネクタ 456">
          <a:extLst>
            <a:ext uri="{FF2B5EF4-FFF2-40B4-BE49-F238E27FC236}">
              <a16:creationId xmlns:a16="http://schemas.microsoft.com/office/drawing/2014/main" id="{577921D8-58AB-4E92-B463-AA9F6D8BE03A}"/>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58" name="【市民会館】&#10;一人当たり面積最大値テキスト">
          <a:extLst>
            <a:ext uri="{FF2B5EF4-FFF2-40B4-BE49-F238E27FC236}">
              <a16:creationId xmlns:a16="http://schemas.microsoft.com/office/drawing/2014/main" id="{DED82700-065E-4ABD-8471-3C8035E32AA2}"/>
            </a:ext>
          </a:extLst>
        </xdr:cNvPr>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59" name="直線コネクタ 458">
          <a:extLst>
            <a:ext uri="{FF2B5EF4-FFF2-40B4-BE49-F238E27FC236}">
              <a16:creationId xmlns:a16="http://schemas.microsoft.com/office/drawing/2014/main" id="{4129A906-8E93-4D7E-AF1D-74B4FF973FDF}"/>
            </a:ext>
          </a:extLst>
        </xdr:cNvPr>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60" name="【市民会館】&#10;一人当たり面積平均値テキスト">
          <a:extLst>
            <a:ext uri="{FF2B5EF4-FFF2-40B4-BE49-F238E27FC236}">
              <a16:creationId xmlns:a16="http://schemas.microsoft.com/office/drawing/2014/main" id="{4167A0CB-BD44-41CA-BAF8-F77032093903}"/>
            </a:ext>
          </a:extLst>
        </xdr:cNvPr>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1" name="フローチャート: 判断 460">
          <a:extLst>
            <a:ext uri="{FF2B5EF4-FFF2-40B4-BE49-F238E27FC236}">
              <a16:creationId xmlns:a16="http://schemas.microsoft.com/office/drawing/2014/main" id="{A8BACCE5-7876-4B81-B00E-E5A6CF2916F2}"/>
            </a:ext>
          </a:extLst>
        </xdr:cNvPr>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2" name="フローチャート: 判断 461">
          <a:extLst>
            <a:ext uri="{FF2B5EF4-FFF2-40B4-BE49-F238E27FC236}">
              <a16:creationId xmlns:a16="http://schemas.microsoft.com/office/drawing/2014/main" id="{E6D38D44-F039-49B0-88DF-D912E0629FF4}"/>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63" name="フローチャート: 判断 462">
          <a:extLst>
            <a:ext uri="{FF2B5EF4-FFF2-40B4-BE49-F238E27FC236}">
              <a16:creationId xmlns:a16="http://schemas.microsoft.com/office/drawing/2014/main" id="{3D677FC8-B7E8-448C-BC7B-CF0FB01B74A4}"/>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64" name="フローチャート: 判断 463">
          <a:extLst>
            <a:ext uri="{FF2B5EF4-FFF2-40B4-BE49-F238E27FC236}">
              <a16:creationId xmlns:a16="http://schemas.microsoft.com/office/drawing/2014/main" id="{A9EE6598-4DEE-4717-B908-4CB0C7497E26}"/>
            </a:ext>
          </a:extLst>
        </xdr:cNvPr>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52070</xdr:rowOff>
    </xdr:from>
    <xdr:to>
      <xdr:col>36</xdr:col>
      <xdr:colOff>165100</xdr:colOff>
      <xdr:row>105</xdr:row>
      <xdr:rowOff>153670</xdr:rowOff>
    </xdr:to>
    <xdr:sp macro="" textlink="">
      <xdr:nvSpPr>
        <xdr:cNvPr id="465" name="フローチャート: 判断 464">
          <a:extLst>
            <a:ext uri="{FF2B5EF4-FFF2-40B4-BE49-F238E27FC236}">
              <a16:creationId xmlns:a16="http://schemas.microsoft.com/office/drawing/2014/main" id="{EB7BB98C-9405-46D7-B74B-E2EE23D789DF}"/>
            </a:ext>
          </a:extLst>
        </xdr:cNvPr>
        <xdr:cNvSpPr/>
      </xdr:nvSpPr>
      <xdr:spPr>
        <a:xfrm>
          <a:off x="6921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C6B75222-C33D-4623-8242-28EE3703629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DC6B2B41-404A-4F62-981A-CECED4B7087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DBD1C89-3ECB-4B3C-8E3B-98053182E01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92761D6-7A4D-4F10-ACA6-01442A44F3D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23A40D3A-1431-4A26-BD87-80FC77B7A8B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71" name="楕円 470">
          <a:extLst>
            <a:ext uri="{FF2B5EF4-FFF2-40B4-BE49-F238E27FC236}">
              <a16:creationId xmlns:a16="http://schemas.microsoft.com/office/drawing/2014/main" id="{A0E41994-8798-4E2E-A023-621F66688793}"/>
            </a:ext>
          </a:extLst>
        </xdr:cNvPr>
        <xdr:cNvSpPr/>
      </xdr:nvSpPr>
      <xdr:spPr>
        <a:xfrm>
          <a:off x="10426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87647</xdr:rowOff>
    </xdr:from>
    <xdr:ext cx="469744" cy="259045"/>
    <xdr:sp macro="" textlink="">
      <xdr:nvSpPr>
        <xdr:cNvPr id="472" name="【市民会館】&#10;一人当たり面積該当値テキスト">
          <a:extLst>
            <a:ext uri="{FF2B5EF4-FFF2-40B4-BE49-F238E27FC236}">
              <a16:creationId xmlns:a16="http://schemas.microsoft.com/office/drawing/2014/main" id="{31A476AE-9A9A-4709-BF76-1EABADBD05AC}"/>
            </a:ext>
          </a:extLst>
        </xdr:cNvPr>
        <xdr:cNvSpPr txBox="1"/>
      </xdr:nvSpPr>
      <xdr:spPr>
        <a:xfrm>
          <a:off x="10515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109220</xdr:rowOff>
    </xdr:from>
    <xdr:to>
      <xdr:col>50</xdr:col>
      <xdr:colOff>165100</xdr:colOff>
      <xdr:row>107</xdr:row>
      <xdr:rowOff>39370</xdr:rowOff>
    </xdr:to>
    <xdr:sp macro="" textlink="">
      <xdr:nvSpPr>
        <xdr:cNvPr id="473" name="楕円 472">
          <a:extLst>
            <a:ext uri="{FF2B5EF4-FFF2-40B4-BE49-F238E27FC236}">
              <a16:creationId xmlns:a16="http://schemas.microsoft.com/office/drawing/2014/main" id="{321A8E90-B472-4B24-8139-2F9F44D06371}"/>
            </a:ext>
          </a:extLst>
        </xdr:cNvPr>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160020</xdr:rowOff>
    </xdr:from>
    <xdr:to>
      <xdr:col>55</xdr:col>
      <xdr:colOff>0</xdr:colOff>
      <xdr:row>106</xdr:row>
      <xdr:rowOff>160020</xdr:rowOff>
    </xdr:to>
    <xdr:cxnSp macro="">
      <xdr:nvCxnSpPr>
        <xdr:cNvPr id="474" name="直線コネクタ 473">
          <a:extLst>
            <a:ext uri="{FF2B5EF4-FFF2-40B4-BE49-F238E27FC236}">
              <a16:creationId xmlns:a16="http://schemas.microsoft.com/office/drawing/2014/main" id="{5780A15F-1E28-464F-B285-BEBBBB776974}"/>
            </a:ext>
          </a:extLst>
        </xdr:cNvPr>
        <xdr:cNvCxnSpPr/>
      </xdr:nvCxnSpPr>
      <xdr:spPr>
        <a:xfrm>
          <a:off x="9639300" y="1833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109220</xdr:rowOff>
    </xdr:from>
    <xdr:to>
      <xdr:col>46</xdr:col>
      <xdr:colOff>38100</xdr:colOff>
      <xdr:row>107</xdr:row>
      <xdr:rowOff>39370</xdr:rowOff>
    </xdr:to>
    <xdr:sp macro="" textlink="">
      <xdr:nvSpPr>
        <xdr:cNvPr id="475" name="楕円 474">
          <a:extLst>
            <a:ext uri="{FF2B5EF4-FFF2-40B4-BE49-F238E27FC236}">
              <a16:creationId xmlns:a16="http://schemas.microsoft.com/office/drawing/2014/main" id="{F7662C49-76C6-45D7-AFCB-F99CCF6138E2}"/>
            </a:ext>
          </a:extLst>
        </xdr:cNvPr>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160020</xdr:rowOff>
    </xdr:from>
    <xdr:to>
      <xdr:col>50</xdr:col>
      <xdr:colOff>114300</xdr:colOff>
      <xdr:row>106</xdr:row>
      <xdr:rowOff>160020</xdr:rowOff>
    </xdr:to>
    <xdr:cxnSp macro="">
      <xdr:nvCxnSpPr>
        <xdr:cNvPr id="476" name="直線コネクタ 475">
          <a:extLst>
            <a:ext uri="{FF2B5EF4-FFF2-40B4-BE49-F238E27FC236}">
              <a16:creationId xmlns:a16="http://schemas.microsoft.com/office/drawing/2014/main" id="{6DC683CC-4F71-43F0-8552-12D04AD914AD}"/>
            </a:ext>
          </a:extLst>
        </xdr:cNvPr>
        <xdr:cNvCxnSpPr/>
      </xdr:nvCxnSpPr>
      <xdr:spPr>
        <a:xfrm>
          <a:off x="8750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86361</xdr:rowOff>
    </xdr:from>
    <xdr:to>
      <xdr:col>41</xdr:col>
      <xdr:colOff>101600</xdr:colOff>
      <xdr:row>107</xdr:row>
      <xdr:rowOff>16511</xdr:rowOff>
    </xdr:to>
    <xdr:sp macro="" textlink="">
      <xdr:nvSpPr>
        <xdr:cNvPr id="477" name="楕円 476">
          <a:extLst>
            <a:ext uri="{FF2B5EF4-FFF2-40B4-BE49-F238E27FC236}">
              <a16:creationId xmlns:a16="http://schemas.microsoft.com/office/drawing/2014/main" id="{43700A8F-3E1B-4715-8430-923F6F3A38FC}"/>
            </a:ext>
          </a:extLst>
        </xdr:cNvPr>
        <xdr:cNvSpPr/>
      </xdr:nvSpPr>
      <xdr:spPr>
        <a:xfrm>
          <a:off x="7810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137161</xdr:rowOff>
    </xdr:from>
    <xdr:to>
      <xdr:col>45</xdr:col>
      <xdr:colOff>177800</xdr:colOff>
      <xdr:row>106</xdr:row>
      <xdr:rowOff>160020</xdr:rowOff>
    </xdr:to>
    <xdr:cxnSp macro="">
      <xdr:nvCxnSpPr>
        <xdr:cNvPr id="478" name="直線コネクタ 477">
          <a:extLst>
            <a:ext uri="{FF2B5EF4-FFF2-40B4-BE49-F238E27FC236}">
              <a16:creationId xmlns:a16="http://schemas.microsoft.com/office/drawing/2014/main" id="{CC91AE77-FA55-4B8D-BA0B-3A902126E1C0}"/>
            </a:ext>
          </a:extLst>
        </xdr:cNvPr>
        <xdr:cNvCxnSpPr/>
      </xdr:nvCxnSpPr>
      <xdr:spPr>
        <a:xfrm>
          <a:off x="7861300" y="18310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86361</xdr:rowOff>
    </xdr:from>
    <xdr:to>
      <xdr:col>36</xdr:col>
      <xdr:colOff>165100</xdr:colOff>
      <xdr:row>107</xdr:row>
      <xdr:rowOff>16511</xdr:rowOff>
    </xdr:to>
    <xdr:sp macro="" textlink="">
      <xdr:nvSpPr>
        <xdr:cNvPr id="479" name="楕円 478">
          <a:extLst>
            <a:ext uri="{FF2B5EF4-FFF2-40B4-BE49-F238E27FC236}">
              <a16:creationId xmlns:a16="http://schemas.microsoft.com/office/drawing/2014/main" id="{7E3B9556-4D33-4157-B8CE-A509742F27DC}"/>
            </a:ext>
          </a:extLst>
        </xdr:cNvPr>
        <xdr:cNvSpPr/>
      </xdr:nvSpPr>
      <xdr:spPr>
        <a:xfrm>
          <a:off x="6921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137161</xdr:rowOff>
    </xdr:from>
    <xdr:to>
      <xdr:col>41</xdr:col>
      <xdr:colOff>50800</xdr:colOff>
      <xdr:row>106</xdr:row>
      <xdr:rowOff>137161</xdr:rowOff>
    </xdr:to>
    <xdr:cxnSp macro="">
      <xdr:nvCxnSpPr>
        <xdr:cNvPr id="480" name="直線コネクタ 479">
          <a:extLst>
            <a:ext uri="{FF2B5EF4-FFF2-40B4-BE49-F238E27FC236}">
              <a16:creationId xmlns:a16="http://schemas.microsoft.com/office/drawing/2014/main" id="{12425073-E888-4CFC-A2F5-9D945FBA5652}"/>
            </a:ext>
          </a:extLst>
        </xdr:cNvPr>
        <xdr:cNvCxnSpPr/>
      </xdr:nvCxnSpPr>
      <xdr:spPr>
        <a:xfrm>
          <a:off x="6972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1" name="n_1aveValue【市民会館】&#10;一人当たり面積">
          <a:extLst>
            <a:ext uri="{FF2B5EF4-FFF2-40B4-BE49-F238E27FC236}">
              <a16:creationId xmlns:a16="http://schemas.microsoft.com/office/drawing/2014/main" id="{0FC55DB0-9F13-4078-838A-44EEAA064B82}"/>
            </a:ext>
          </a:extLst>
        </xdr:cNvPr>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82" name="n_2aveValue【市民会館】&#10;一人当たり面積">
          <a:extLst>
            <a:ext uri="{FF2B5EF4-FFF2-40B4-BE49-F238E27FC236}">
              <a16:creationId xmlns:a16="http://schemas.microsoft.com/office/drawing/2014/main" id="{5B7BF1E1-D673-4EBF-8B38-BDC8232D6EBD}"/>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83" name="n_3aveValue【市民会館】&#10;一人当たり面積">
          <a:extLst>
            <a:ext uri="{FF2B5EF4-FFF2-40B4-BE49-F238E27FC236}">
              <a16:creationId xmlns:a16="http://schemas.microsoft.com/office/drawing/2014/main" id="{FEFBBC5D-D6B6-41B9-BAE1-7F1C30D95F16}"/>
            </a:ext>
          </a:extLst>
        </xdr:cNvPr>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170197</xdr:rowOff>
    </xdr:from>
    <xdr:ext cx="469744" cy="259045"/>
    <xdr:sp macro="" textlink="">
      <xdr:nvSpPr>
        <xdr:cNvPr id="484" name="n_4aveValue【市民会館】&#10;一人当たり面積">
          <a:extLst>
            <a:ext uri="{FF2B5EF4-FFF2-40B4-BE49-F238E27FC236}">
              <a16:creationId xmlns:a16="http://schemas.microsoft.com/office/drawing/2014/main" id="{F94E79C5-DF8C-4A97-AC8D-DDF2ED7AA5AA}"/>
            </a:ext>
          </a:extLst>
        </xdr:cNvPr>
        <xdr:cNvSpPr txBox="1"/>
      </xdr:nvSpPr>
      <xdr:spPr>
        <a:xfrm>
          <a:off x="6737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30497</xdr:rowOff>
    </xdr:from>
    <xdr:ext cx="469744" cy="259045"/>
    <xdr:sp macro="" textlink="">
      <xdr:nvSpPr>
        <xdr:cNvPr id="485" name="n_1mainValue【市民会館】&#10;一人当たり面積">
          <a:extLst>
            <a:ext uri="{FF2B5EF4-FFF2-40B4-BE49-F238E27FC236}">
              <a16:creationId xmlns:a16="http://schemas.microsoft.com/office/drawing/2014/main" id="{D0BD32C0-91ED-4088-AF0D-CAAC6210399D}"/>
            </a:ext>
          </a:extLst>
        </xdr:cNvPr>
        <xdr:cNvSpPr txBox="1"/>
      </xdr:nvSpPr>
      <xdr:spPr>
        <a:xfrm>
          <a:off x="9391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30497</xdr:rowOff>
    </xdr:from>
    <xdr:ext cx="469744" cy="259045"/>
    <xdr:sp macro="" textlink="">
      <xdr:nvSpPr>
        <xdr:cNvPr id="486" name="n_2mainValue【市民会館】&#10;一人当たり面積">
          <a:extLst>
            <a:ext uri="{FF2B5EF4-FFF2-40B4-BE49-F238E27FC236}">
              <a16:creationId xmlns:a16="http://schemas.microsoft.com/office/drawing/2014/main" id="{46322044-76D4-492D-8E64-E9DFD797E415}"/>
            </a:ext>
          </a:extLst>
        </xdr:cNvPr>
        <xdr:cNvSpPr txBox="1"/>
      </xdr:nvSpPr>
      <xdr:spPr>
        <a:xfrm>
          <a:off x="8515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7638</xdr:rowOff>
    </xdr:from>
    <xdr:ext cx="469744" cy="259045"/>
    <xdr:sp macro="" textlink="">
      <xdr:nvSpPr>
        <xdr:cNvPr id="487" name="n_3mainValue【市民会館】&#10;一人当たり面積">
          <a:extLst>
            <a:ext uri="{FF2B5EF4-FFF2-40B4-BE49-F238E27FC236}">
              <a16:creationId xmlns:a16="http://schemas.microsoft.com/office/drawing/2014/main" id="{E45FA18B-DFD4-46F7-85BA-E89B5DF5FE84}"/>
            </a:ext>
          </a:extLst>
        </xdr:cNvPr>
        <xdr:cNvSpPr txBox="1"/>
      </xdr:nvSpPr>
      <xdr:spPr>
        <a:xfrm>
          <a:off x="7626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7638</xdr:rowOff>
    </xdr:from>
    <xdr:ext cx="469744" cy="259045"/>
    <xdr:sp macro="" textlink="">
      <xdr:nvSpPr>
        <xdr:cNvPr id="488" name="n_4mainValue【市民会館】&#10;一人当たり面積">
          <a:extLst>
            <a:ext uri="{FF2B5EF4-FFF2-40B4-BE49-F238E27FC236}">
              <a16:creationId xmlns:a16="http://schemas.microsoft.com/office/drawing/2014/main" id="{AF231143-C008-41EA-B73C-56795A7690AA}"/>
            </a:ext>
          </a:extLst>
        </xdr:cNvPr>
        <xdr:cNvSpPr txBox="1"/>
      </xdr:nvSpPr>
      <xdr:spPr>
        <a:xfrm>
          <a:off x="6737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8A1AF131-0A4B-4663-8991-7D3A5AB4976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F5477E07-D301-4878-B919-93BAB139ABD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34A78D16-6C94-4DA0-A4FF-DA445070138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767624A9-8A90-45C5-B3CA-0566EF99450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DD12B119-B1F5-4284-909A-E92068EB4C6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59D56E07-F974-4650-8877-039639D0F04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CD58692D-7BCD-40E2-B91C-4BEB77665F9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497B5BF5-600B-4DF0-9397-677BA6AFBA3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33EA321-FD07-46FE-8269-22D32307205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D1907C61-95CE-4B24-8548-60891096689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5A3B8A69-F126-4660-AB99-1474B260C3D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3644F73F-A60F-466E-850C-BEACF3A87A4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CC9A40D7-154F-4E0E-A0AC-56F706D6427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396CE228-AD43-4F6C-82B5-13639267AA4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028C10B-DDDC-4FB0-A36C-A32A8204472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1FB91888-BF29-4370-A6A6-BD730802D8C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25C11471-53A2-4D7F-8495-21616800B4B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8973B7FC-948D-45A3-9560-EDE5649C78D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DFFACB89-9779-43C3-83BD-634E7C11A35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37A040CA-C755-4A5C-9CCD-43304CBD334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2687E08B-1CAE-4229-A74C-6CD3BD672B7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61A5722E-E394-4147-AD6A-7C63B380A96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2510E498-85D2-497A-A43E-83F009FFFF7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CF23AE46-FB61-4460-8744-22C763AC8D0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513" name="直線コネクタ 512">
          <a:extLst>
            <a:ext uri="{FF2B5EF4-FFF2-40B4-BE49-F238E27FC236}">
              <a16:creationId xmlns:a16="http://schemas.microsoft.com/office/drawing/2014/main" id="{004EE484-DA30-42C5-B398-97862B95A309}"/>
            </a:ext>
          </a:extLst>
        </xdr:cNvPr>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87F69947-E47D-463B-865B-D3C57086E174}"/>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5" name="直線コネクタ 514">
          <a:extLst>
            <a:ext uri="{FF2B5EF4-FFF2-40B4-BE49-F238E27FC236}">
              <a16:creationId xmlns:a16="http://schemas.microsoft.com/office/drawing/2014/main" id="{F07FA25F-0298-4F75-BEA5-21CB2D97DC54}"/>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51D60F3C-C9F4-4B70-9FE2-A643286218D9}"/>
            </a:ext>
          </a:extLst>
        </xdr:cNvPr>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517" name="直線コネクタ 516">
          <a:extLst>
            <a:ext uri="{FF2B5EF4-FFF2-40B4-BE49-F238E27FC236}">
              <a16:creationId xmlns:a16="http://schemas.microsoft.com/office/drawing/2014/main" id="{4D575536-DC8A-4F13-938E-3B2196FBE777}"/>
            </a:ext>
          </a:extLst>
        </xdr:cNvPr>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E54C12CE-CB0D-40EB-8990-0A17520D48BE}"/>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9" name="フローチャート: 判断 518">
          <a:extLst>
            <a:ext uri="{FF2B5EF4-FFF2-40B4-BE49-F238E27FC236}">
              <a16:creationId xmlns:a16="http://schemas.microsoft.com/office/drawing/2014/main" id="{D8371E22-D433-4E47-8610-665CB0DFB61B}"/>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520" name="フローチャート: 判断 519">
          <a:extLst>
            <a:ext uri="{FF2B5EF4-FFF2-40B4-BE49-F238E27FC236}">
              <a16:creationId xmlns:a16="http://schemas.microsoft.com/office/drawing/2014/main" id="{799B3161-A3B9-4F8E-9572-852516A3CADF}"/>
            </a:ext>
          </a:extLst>
        </xdr:cNvPr>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521" name="フローチャート: 判断 520">
          <a:extLst>
            <a:ext uri="{FF2B5EF4-FFF2-40B4-BE49-F238E27FC236}">
              <a16:creationId xmlns:a16="http://schemas.microsoft.com/office/drawing/2014/main" id="{D2FBB903-D40D-40D9-B3CF-5AF2A0EDE0E4}"/>
            </a:ext>
          </a:extLst>
        </xdr:cNvPr>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522" name="フローチャート: 判断 521">
          <a:extLst>
            <a:ext uri="{FF2B5EF4-FFF2-40B4-BE49-F238E27FC236}">
              <a16:creationId xmlns:a16="http://schemas.microsoft.com/office/drawing/2014/main" id="{50193F85-8CBB-4645-AD8C-5E78CA8AE69F}"/>
            </a:ext>
          </a:extLst>
        </xdr:cNvPr>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143510</xdr:rowOff>
    </xdr:from>
    <xdr:to>
      <xdr:col>67</xdr:col>
      <xdr:colOff>101600</xdr:colOff>
      <xdr:row>35</xdr:row>
      <xdr:rowOff>73660</xdr:rowOff>
    </xdr:to>
    <xdr:sp macro="" textlink="">
      <xdr:nvSpPr>
        <xdr:cNvPr id="523" name="フローチャート: 判断 522">
          <a:extLst>
            <a:ext uri="{FF2B5EF4-FFF2-40B4-BE49-F238E27FC236}">
              <a16:creationId xmlns:a16="http://schemas.microsoft.com/office/drawing/2014/main" id="{7CCBF11F-AF1E-45D9-8479-4DC83649793F}"/>
            </a:ext>
          </a:extLst>
        </xdr:cNvPr>
        <xdr:cNvSpPr/>
      </xdr:nvSpPr>
      <xdr:spPr>
        <a:xfrm>
          <a:off x="12763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1F9F1058-6267-4552-A698-A3ED72E10FE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38CED4F-E616-41EE-9C7C-E0E6AB57889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BD93D687-4239-40BE-A769-28FEF18B4A9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B65FA2C8-BDB3-4885-A8BF-F90165B9A10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D0ACA8D3-1A5E-4816-A6C3-581E2DE3123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33020</xdr:rowOff>
    </xdr:from>
    <xdr:to>
      <xdr:col>85</xdr:col>
      <xdr:colOff>177800</xdr:colOff>
      <xdr:row>34</xdr:row>
      <xdr:rowOff>134620</xdr:rowOff>
    </xdr:to>
    <xdr:sp macro="" textlink="">
      <xdr:nvSpPr>
        <xdr:cNvPr id="529" name="楕円 528">
          <a:extLst>
            <a:ext uri="{FF2B5EF4-FFF2-40B4-BE49-F238E27FC236}">
              <a16:creationId xmlns:a16="http://schemas.microsoft.com/office/drawing/2014/main" id="{EC7A2BE5-8464-4097-BA5D-72C955333072}"/>
            </a:ext>
          </a:extLst>
        </xdr:cNvPr>
        <xdr:cNvSpPr/>
      </xdr:nvSpPr>
      <xdr:spPr>
        <a:xfrm>
          <a:off x="16268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157497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5894D375-1AEB-46C8-939C-43602F6BBD27}"/>
            </a:ext>
          </a:extLst>
        </xdr:cNvPr>
        <xdr:cNvSpPr txBox="1"/>
      </xdr:nvSpPr>
      <xdr:spPr>
        <a:xfrm>
          <a:off x="163576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74930</xdr:rowOff>
    </xdr:from>
    <xdr:to>
      <xdr:col>81</xdr:col>
      <xdr:colOff>101600</xdr:colOff>
      <xdr:row>38</xdr:row>
      <xdr:rowOff>5080</xdr:rowOff>
    </xdr:to>
    <xdr:sp macro="" textlink="">
      <xdr:nvSpPr>
        <xdr:cNvPr id="531" name="楕円 530">
          <a:extLst>
            <a:ext uri="{FF2B5EF4-FFF2-40B4-BE49-F238E27FC236}">
              <a16:creationId xmlns:a16="http://schemas.microsoft.com/office/drawing/2014/main" id="{3DE7FE8F-85C8-43CF-851C-3311DF05F8BA}"/>
            </a:ext>
          </a:extLst>
        </xdr:cNvPr>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83820</xdr:rowOff>
    </xdr:from>
    <xdr:to>
      <xdr:col>85</xdr:col>
      <xdr:colOff>127000</xdr:colOff>
      <xdr:row>37</xdr:row>
      <xdr:rowOff>125730</xdr:rowOff>
    </xdr:to>
    <xdr:cxnSp macro="">
      <xdr:nvCxnSpPr>
        <xdr:cNvPr id="532" name="直線コネクタ 531">
          <a:extLst>
            <a:ext uri="{FF2B5EF4-FFF2-40B4-BE49-F238E27FC236}">
              <a16:creationId xmlns:a16="http://schemas.microsoft.com/office/drawing/2014/main" id="{7A52376B-7393-4822-8201-1DD59C84FCDD}"/>
            </a:ext>
          </a:extLst>
        </xdr:cNvPr>
        <xdr:cNvCxnSpPr/>
      </xdr:nvCxnSpPr>
      <xdr:spPr>
        <a:xfrm flipV="1">
          <a:off x="15481300" y="5913120"/>
          <a:ext cx="8382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19685</xdr:rowOff>
    </xdr:from>
    <xdr:to>
      <xdr:col>76</xdr:col>
      <xdr:colOff>165100</xdr:colOff>
      <xdr:row>37</xdr:row>
      <xdr:rowOff>121285</xdr:rowOff>
    </xdr:to>
    <xdr:sp macro="" textlink="">
      <xdr:nvSpPr>
        <xdr:cNvPr id="533" name="楕円 532">
          <a:extLst>
            <a:ext uri="{FF2B5EF4-FFF2-40B4-BE49-F238E27FC236}">
              <a16:creationId xmlns:a16="http://schemas.microsoft.com/office/drawing/2014/main" id="{DEA6254E-87AD-41A6-BA96-EF251E5F5014}"/>
            </a:ext>
          </a:extLst>
        </xdr:cNvPr>
        <xdr:cNvSpPr/>
      </xdr:nvSpPr>
      <xdr:spPr>
        <a:xfrm>
          <a:off x="14541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70485</xdr:rowOff>
    </xdr:from>
    <xdr:to>
      <xdr:col>81</xdr:col>
      <xdr:colOff>50800</xdr:colOff>
      <xdr:row>37</xdr:row>
      <xdr:rowOff>125730</xdr:rowOff>
    </xdr:to>
    <xdr:cxnSp macro="">
      <xdr:nvCxnSpPr>
        <xdr:cNvPr id="534" name="直線コネクタ 533">
          <a:extLst>
            <a:ext uri="{FF2B5EF4-FFF2-40B4-BE49-F238E27FC236}">
              <a16:creationId xmlns:a16="http://schemas.microsoft.com/office/drawing/2014/main" id="{A7C555C0-A02A-4230-B85D-F83C05C639D6}"/>
            </a:ext>
          </a:extLst>
        </xdr:cNvPr>
        <xdr:cNvCxnSpPr/>
      </xdr:nvCxnSpPr>
      <xdr:spPr>
        <a:xfrm>
          <a:off x="14592300" y="64141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xdr:rowOff>
    </xdr:from>
    <xdr:to>
      <xdr:col>72</xdr:col>
      <xdr:colOff>38100</xdr:colOff>
      <xdr:row>37</xdr:row>
      <xdr:rowOff>104140</xdr:rowOff>
    </xdr:to>
    <xdr:sp macro="" textlink="">
      <xdr:nvSpPr>
        <xdr:cNvPr id="535" name="楕円 534">
          <a:extLst>
            <a:ext uri="{FF2B5EF4-FFF2-40B4-BE49-F238E27FC236}">
              <a16:creationId xmlns:a16="http://schemas.microsoft.com/office/drawing/2014/main" id="{78D504DB-4112-44C9-A291-F2E229CCF415}"/>
            </a:ext>
          </a:extLst>
        </xdr:cNvPr>
        <xdr:cNvSpPr/>
      </xdr:nvSpPr>
      <xdr:spPr>
        <a:xfrm>
          <a:off x="1365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53340</xdr:rowOff>
    </xdr:from>
    <xdr:to>
      <xdr:col>76</xdr:col>
      <xdr:colOff>114300</xdr:colOff>
      <xdr:row>37</xdr:row>
      <xdr:rowOff>70485</xdr:rowOff>
    </xdr:to>
    <xdr:cxnSp macro="">
      <xdr:nvCxnSpPr>
        <xdr:cNvPr id="536" name="直線コネクタ 535">
          <a:extLst>
            <a:ext uri="{FF2B5EF4-FFF2-40B4-BE49-F238E27FC236}">
              <a16:creationId xmlns:a16="http://schemas.microsoft.com/office/drawing/2014/main" id="{10EEFF7B-1305-473E-9D8C-DA9879F3BB77}"/>
            </a:ext>
          </a:extLst>
        </xdr:cNvPr>
        <xdr:cNvCxnSpPr/>
      </xdr:nvCxnSpPr>
      <xdr:spPr>
        <a:xfrm>
          <a:off x="13703300" y="63969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xdr:rowOff>
    </xdr:from>
    <xdr:to>
      <xdr:col>67</xdr:col>
      <xdr:colOff>101600</xdr:colOff>
      <xdr:row>37</xdr:row>
      <xdr:rowOff>109855</xdr:rowOff>
    </xdr:to>
    <xdr:sp macro="" textlink="">
      <xdr:nvSpPr>
        <xdr:cNvPr id="537" name="楕円 536">
          <a:extLst>
            <a:ext uri="{FF2B5EF4-FFF2-40B4-BE49-F238E27FC236}">
              <a16:creationId xmlns:a16="http://schemas.microsoft.com/office/drawing/2014/main" id="{2C51057E-86F1-4F4C-9CFC-68DBEF5255B4}"/>
            </a:ext>
          </a:extLst>
        </xdr:cNvPr>
        <xdr:cNvSpPr/>
      </xdr:nvSpPr>
      <xdr:spPr>
        <a:xfrm>
          <a:off x="12763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53340</xdr:rowOff>
    </xdr:from>
    <xdr:to>
      <xdr:col>71</xdr:col>
      <xdr:colOff>177800</xdr:colOff>
      <xdr:row>37</xdr:row>
      <xdr:rowOff>59055</xdr:rowOff>
    </xdr:to>
    <xdr:cxnSp macro="">
      <xdr:nvCxnSpPr>
        <xdr:cNvPr id="538" name="直線コネクタ 537">
          <a:extLst>
            <a:ext uri="{FF2B5EF4-FFF2-40B4-BE49-F238E27FC236}">
              <a16:creationId xmlns:a16="http://schemas.microsoft.com/office/drawing/2014/main" id="{E65C23C2-3B6D-4492-AF03-9D96B9BA0C99}"/>
            </a:ext>
          </a:extLst>
        </xdr:cNvPr>
        <xdr:cNvCxnSpPr/>
      </xdr:nvCxnSpPr>
      <xdr:spPr>
        <a:xfrm flipV="1">
          <a:off x="12814300" y="63969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39C4B01F-791E-4174-B1FF-0B09D054E55A}"/>
            </a:ext>
          </a:extLst>
        </xdr:cNvPr>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6DBB316C-02E2-470E-B150-063A900AB990}"/>
            </a:ext>
          </a:extLst>
        </xdr:cNvPr>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28D6980C-3CE1-4083-87A3-8F89994F437D}"/>
            </a:ext>
          </a:extLst>
        </xdr:cNvPr>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90187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85AE1A79-8C9F-4FE6-B7CF-657E08853027}"/>
            </a:ext>
          </a:extLst>
        </xdr:cNvPr>
        <xdr:cNvSpPr txBox="1"/>
      </xdr:nvSpPr>
      <xdr:spPr>
        <a:xfrm>
          <a:off x="12611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21607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5F00905-A1CC-43D2-9E6B-290C77CAFB83}"/>
            </a:ext>
          </a:extLst>
        </xdr:cNvPr>
        <xdr:cNvSpPr txBox="1"/>
      </xdr:nvSpPr>
      <xdr:spPr>
        <a:xfrm>
          <a:off x="15266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57B8FA18-FCDE-4EC2-AFDD-C05C825EBE10}"/>
            </a:ext>
          </a:extLst>
        </xdr:cNvPr>
        <xdr:cNvSpPr txBox="1"/>
      </xdr:nvSpPr>
      <xdr:spPr>
        <a:xfrm>
          <a:off x="14389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29B2E4CC-AA82-4A07-A1D7-30C651502E79}"/>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100982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B660F499-41AF-4F8F-8AA2-A884531931F3}"/>
            </a:ext>
          </a:extLst>
        </xdr:cNvPr>
        <xdr:cNvSpPr txBox="1"/>
      </xdr:nvSpPr>
      <xdr:spPr>
        <a:xfrm>
          <a:off x="12611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62AC1A9B-CA1F-4442-8F33-70E3DEAFF44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940F916F-1C2B-461D-ABB1-2D7E53A2A67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A2A7579-5FBC-4288-9895-5AABD4C693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82F083C6-60A6-4DD0-977E-FA75C568ACF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29469353-552C-42A9-A363-D26E61C6873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D38CF9B8-C242-489E-83E2-61394C34290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667AAEB5-69F7-4053-A554-04AA662DB11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3E6066D4-7397-45B7-9E47-2490D506C35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DF8E997C-3190-4E29-8198-86133CA02F6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8240D047-9204-4675-9BC3-9B302F81A1E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69F4C032-7554-4E54-9A57-E022EC01D75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EA5BD398-5C23-4BC0-9514-50C3D4AF6CE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16F09C6-2D60-4874-9013-7449461BF85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0" name="テキスト ボックス 559">
          <a:extLst>
            <a:ext uri="{FF2B5EF4-FFF2-40B4-BE49-F238E27FC236}">
              <a16:creationId xmlns:a16="http://schemas.microsoft.com/office/drawing/2014/main" id="{BC74A471-C2E6-4794-86CB-3C608832DE58}"/>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D876DF6E-3ACE-4E9C-8BB5-6FE657BEE9A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B7AB685C-3565-4E93-993F-9194FF15B68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DAE2FC8E-B9BD-47CD-9B73-EC0685F3DA1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a:extLst>
            <a:ext uri="{FF2B5EF4-FFF2-40B4-BE49-F238E27FC236}">
              <a16:creationId xmlns:a16="http://schemas.microsoft.com/office/drawing/2014/main" id="{895EA31E-F146-46AA-8800-EB8BF01F86B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2F260255-F8C4-487A-80EF-885FA04F2B3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a:extLst>
            <a:ext uri="{FF2B5EF4-FFF2-40B4-BE49-F238E27FC236}">
              <a16:creationId xmlns:a16="http://schemas.microsoft.com/office/drawing/2014/main" id="{FF9313DD-A166-4CFF-84B9-BE6CC40169DA}"/>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65989C5-139D-45C9-A294-1119CB49FEE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24D177C6-FF03-445E-920D-9BC68949661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CF55BB7C-4173-4BF2-9329-9289666CB1D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70" name="直線コネクタ 569">
          <a:extLst>
            <a:ext uri="{FF2B5EF4-FFF2-40B4-BE49-F238E27FC236}">
              <a16:creationId xmlns:a16="http://schemas.microsoft.com/office/drawing/2014/main" id="{83DBB693-7E1C-4D7D-B739-D16CBF729BEF}"/>
            </a:ext>
          </a:extLst>
        </xdr:cNvPr>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C5E685F9-6F19-4870-B37B-1BC567F9BE3A}"/>
            </a:ext>
          </a:extLst>
        </xdr:cNvPr>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72" name="直線コネクタ 571">
          <a:extLst>
            <a:ext uri="{FF2B5EF4-FFF2-40B4-BE49-F238E27FC236}">
              <a16:creationId xmlns:a16="http://schemas.microsoft.com/office/drawing/2014/main" id="{4BCF40AE-FE85-4E43-B68C-2199FE0BC8A6}"/>
            </a:ext>
          </a:extLst>
        </xdr:cNvPr>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E40643DE-4998-430F-A8C5-24C135845B09}"/>
            </a:ext>
          </a:extLst>
        </xdr:cNvPr>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74" name="直線コネクタ 573">
          <a:extLst>
            <a:ext uri="{FF2B5EF4-FFF2-40B4-BE49-F238E27FC236}">
              <a16:creationId xmlns:a16="http://schemas.microsoft.com/office/drawing/2014/main" id="{5303A9FE-1440-45EA-9BCE-8C92AF83E69B}"/>
            </a:ext>
          </a:extLst>
        </xdr:cNvPr>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E36676A6-97A2-400B-9816-F53A63EBB121}"/>
            </a:ext>
          </a:extLst>
        </xdr:cNvPr>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76" name="フローチャート: 判断 575">
          <a:extLst>
            <a:ext uri="{FF2B5EF4-FFF2-40B4-BE49-F238E27FC236}">
              <a16:creationId xmlns:a16="http://schemas.microsoft.com/office/drawing/2014/main" id="{962F6BAE-1011-4451-BF7D-8CF70735D889}"/>
            </a:ext>
          </a:extLst>
        </xdr:cNvPr>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77" name="フローチャート: 判断 576">
          <a:extLst>
            <a:ext uri="{FF2B5EF4-FFF2-40B4-BE49-F238E27FC236}">
              <a16:creationId xmlns:a16="http://schemas.microsoft.com/office/drawing/2014/main" id="{7228E9E9-2A09-444D-9479-B981AA3AD955}"/>
            </a:ext>
          </a:extLst>
        </xdr:cNvPr>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78" name="フローチャート: 判断 577">
          <a:extLst>
            <a:ext uri="{FF2B5EF4-FFF2-40B4-BE49-F238E27FC236}">
              <a16:creationId xmlns:a16="http://schemas.microsoft.com/office/drawing/2014/main" id="{B28257F5-B117-48DF-8859-21B2A0599351}"/>
            </a:ext>
          </a:extLst>
        </xdr:cNvPr>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79" name="フローチャート: 判断 578">
          <a:extLst>
            <a:ext uri="{FF2B5EF4-FFF2-40B4-BE49-F238E27FC236}">
              <a16:creationId xmlns:a16="http://schemas.microsoft.com/office/drawing/2014/main" id="{726C3FB8-AD95-4D96-A5BD-AC9759C2DD7D}"/>
            </a:ext>
          </a:extLst>
        </xdr:cNvPr>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106904</xdr:rowOff>
    </xdr:from>
    <xdr:to>
      <xdr:col>98</xdr:col>
      <xdr:colOff>38100</xdr:colOff>
      <xdr:row>40</xdr:row>
      <xdr:rowOff>37054</xdr:rowOff>
    </xdr:to>
    <xdr:sp macro="" textlink="">
      <xdr:nvSpPr>
        <xdr:cNvPr id="580" name="フローチャート: 判断 579">
          <a:extLst>
            <a:ext uri="{FF2B5EF4-FFF2-40B4-BE49-F238E27FC236}">
              <a16:creationId xmlns:a16="http://schemas.microsoft.com/office/drawing/2014/main" id="{C4C6658D-B61D-450B-9B5E-0C0EF1898530}"/>
            </a:ext>
          </a:extLst>
        </xdr:cNvPr>
        <xdr:cNvSpPr/>
      </xdr:nvSpPr>
      <xdr:spPr>
        <a:xfrm>
          <a:off x="18605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B571DA98-231E-4CCD-B1EB-3950CCF527F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DC8BD3DE-C2BD-4CBD-AC00-CDA84AA7A83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FD8F46B1-9D8E-43A9-A1A7-7F45DF504B8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598EE0E2-799F-4D54-B1D7-9F9E886A795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52F39F45-9EAB-410F-B9D8-5B6DC740A98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27267</xdr:rowOff>
    </xdr:from>
    <xdr:to>
      <xdr:col>116</xdr:col>
      <xdr:colOff>114300</xdr:colOff>
      <xdr:row>39</xdr:row>
      <xdr:rowOff>128867</xdr:rowOff>
    </xdr:to>
    <xdr:sp macro="" textlink="">
      <xdr:nvSpPr>
        <xdr:cNvPr id="586" name="楕円 585">
          <a:extLst>
            <a:ext uri="{FF2B5EF4-FFF2-40B4-BE49-F238E27FC236}">
              <a16:creationId xmlns:a16="http://schemas.microsoft.com/office/drawing/2014/main" id="{223262F6-5823-48A6-8A01-5D2063C5BCB1}"/>
            </a:ext>
          </a:extLst>
        </xdr:cNvPr>
        <xdr:cNvSpPr/>
      </xdr:nvSpPr>
      <xdr:spPr>
        <a:xfrm>
          <a:off x="22110700" y="67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50144</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04CBD373-7EB6-4F44-A351-A6CD865572BF}"/>
            </a:ext>
          </a:extLst>
        </xdr:cNvPr>
        <xdr:cNvSpPr txBox="1"/>
      </xdr:nvSpPr>
      <xdr:spPr>
        <a:xfrm>
          <a:off x="22199600" y="656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98331</xdr:rowOff>
    </xdr:from>
    <xdr:to>
      <xdr:col>112</xdr:col>
      <xdr:colOff>38100</xdr:colOff>
      <xdr:row>41</xdr:row>
      <xdr:rowOff>28481</xdr:rowOff>
    </xdr:to>
    <xdr:sp macro="" textlink="">
      <xdr:nvSpPr>
        <xdr:cNvPr id="588" name="楕円 587">
          <a:extLst>
            <a:ext uri="{FF2B5EF4-FFF2-40B4-BE49-F238E27FC236}">
              <a16:creationId xmlns:a16="http://schemas.microsoft.com/office/drawing/2014/main" id="{8AF41E88-F834-4E24-9425-CF6F51686973}"/>
            </a:ext>
          </a:extLst>
        </xdr:cNvPr>
        <xdr:cNvSpPr/>
      </xdr:nvSpPr>
      <xdr:spPr>
        <a:xfrm>
          <a:off x="21272500" y="69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78067</xdr:rowOff>
    </xdr:from>
    <xdr:to>
      <xdr:col>116</xdr:col>
      <xdr:colOff>63500</xdr:colOff>
      <xdr:row>40</xdr:row>
      <xdr:rowOff>149131</xdr:rowOff>
    </xdr:to>
    <xdr:cxnSp macro="">
      <xdr:nvCxnSpPr>
        <xdr:cNvPr id="589" name="直線コネクタ 588">
          <a:extLst>
            <a:ext uri="{FF2B5EF4-FFF2-40B4-BE49-F238E27FC236}">
              <a16:creationId xmlns:a16="http://schemas.microsoft.com/office/drawing/2014/main" id="{915CDD9F-972F-4C66-931D-D7C6826244A4}"/>
            </a:ext>
          </a:extLst>
        </xdr:cNvPr>
        <xdr:cNvCxnSpPr/>
      </xdr:nvCxnSpPr>
      <xdr:spPr>
        <a:xfrm flipV="1">
          <a:off x="21323300" y="6764617"/>
          <a:ext cx="838200" cy="2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97599</xdr:rowOff>
    </xdr:from>
    <xdr:to>
      <xdr:col>107</xdr:col>
      <xdr:colOff>101600</xdr:colOff>
      <xdr:row>41</xdr:row>
      <xdr:rowOff>27749</xdr:rowOff>
    </xdr:to>
    <xdr:sp macro="" textlink="">
      <xdr:nvSpPr>
        <xdr:cNvPr id="590" name="楕円 589">
          <a:extLst>
            <a:ext uri="{FF2B5EF4-FFF2-40B4-BE49-F238E27FC236}">
              <a16:creationId xmlns:a16="http://schemas.microsoft.com/office/drawing/2014/main" id="{24672F74-C3E2-45E6-B3B2-375C6F5DB277}"/>
            </a:ext>
          </a:extLst>
        </xdr:cNvPr>
        <xdr:cNvSpPr/>
      </xdr:nvSpPr>
      <xdr:spPr>
        <a:xfrm>
          <a:off x="20383500" y="69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148399</xdr:rowOff>
    </xdr:from>
    <xdr:to>
      <xdr:col>111</xdr:col>
      <xdr:colOff>177800</xdr:colOff>
      <xdr:row>40</xdr:row>
      <xdr:rowOff>149131</xdr:rowOff>
    </xdr:to>
    <xdr:cxnSp macro="">
      <xdr:nvCxnSpPr>
        <xdr:cNvPr id="591" name="直線コネクタ 590">
          <a:extLst>
            <a:ext uri="{FF2B5EF4-FFF2-40B4-BE49-F238E27FC236}">
              <a16:creationId xmlns:a16="http://schemas.microsoft.com/office/drawing/2014/main" id="{C81B1B20-FD8D-47AC-8001-A12DF73B026B}"/>
            </a:ext>
          </a:extLst>
        </xdr:cNvPr>
        <xdr:cNvCxnSpPr/>
      </xdr:nvCxnSpPr>
      <xdr:spPr>
        <a:xfrm>
          <a:off x="20434300" y="7006399"/>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109159</xdr:rowOff>
    </xdr:from>
    <xdr:to>
      <xdr:col>102</xdr:col>
      <xdr:colOff>165100</xdr:colOff>
      <xdr:row>41</xdr:row>
      <xdr:rowOff>39309</xdr:rowOff>
    </xdr:to>
    <xdr:sp macro="" textlink="">
      <xdr:nvSpPr>
        <xdr:cNvPr id="592" name="楕円 591">
          <a:extLst>
            <a:ext uri="{FF2B5EF4-FFF2-40B4-BE49-F238E27FC236}">
              <a16:creationId xmlns:a16="http://schemas.microsoft.com/office/drawing/2014/main" id="{94FC11A5-D889-44A7-86BF-FD854AD1341F}"/>
            </a:ext>
          </a:extLst>
        </xdr:cNvPr>
        <xdr:cNvSpPr/>
      </xdr:nvSpPr>
      <xdr:spPr>
        <a:xfrm>
          <a:off x="19494500" y="69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148399</xdr:rowOff>
    </xdr:from>
    <xdr:to>
      <xdr:col>107</xdr:col>
      <xdr:colOff>50800</xdr:colOff>
      <xdr:row>40</xdr:row>
      <xdr:rowOff>159959</xdr:rowOff>
    </xdr:to>
    <xdr:cxnSp macro="">
      <xdr:nvCxnSpPr>
        <xdr:cNvPr id="593" name="直線コネクタ 592">
          <a:extLst>
            <a:ext uri="{FF2B5EF4-FFF2-40B4-BE49-F238E27FC236}">
              <a16:creationId xmlns:a16="http://schemas.microsoft.com/office/drawing/2014/main" id="{A861C0D6-7308-42EF-8815-C59AA5E6381D}"/>
            </a:ext>
          </a:extLst>
        </xdr:cNvPr>
        <xdr:cNvCxnSpPr/>
      </xdr:nvCxnSpPr>
      <xdr:spPr>
        <a:xfrm flipV="1">
          <a:off x="19545300" y="7006399"/>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106804</xdr:rowOff>
    </xdr:from>
    <xdr:to>
      <xdr:col>98</xdr:col>
      <xdr:colOff>38100</xdr:colOff>
      <xdr:row>41</xdr:row>
      <xdr:rowOff>36954</xdr:rowOff>
    </xdr:to>
    <xdr:sp macro="" textlink="">
      <xdr:nvSpPr>
        <xdr:cNvPr id="594" name="楕円 593">
          <a:extLst>
            <a:ext uri="{FF2B5EF4-FFF2-40B4-BE49-F238E27FC236}">
              <a16:creationId xmlns:a16="http://schemas.microsoft.com/office/drawing/2014/main" id="{10E7EA87-6768-4541-9724-C24CC5661777}"/>
            </a:ext>
          </a:extLst>
        </xdr:cNvPr>
        <xdr:cNvSpPr/>
      </xdr:nvSpPr>
      <xdr:spPr>
        <a:xfrm>
          <a:off x="18605500" y="69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157604</xdr:rowOff>
    </xdr:from>
    <xdr:to>
      <xdr:col>102</xdr:col>
      <xdr:colOff>114300</xdr:colOff>
      <xdr:row>40</xdr:row>
      <xdr:rowOff>159959</xdr:rowOff>
    </xdr:to>
    <xdr:cxnSp macro="">
      <xdr:nvCxnSpPr>
        <xdr:cNvPr id="595" name="直線コネクタ 594">
          <a:extLst>
            <a:ext uri="{FF2B5EF4-FFF2-40B4-BE49-F238E27FC236}">
              <a16:creationId xmlns:a16="http://schemas.microsoft.com/office/drawing/2014/main" id="{55928883-1DB7-4ACB-A62A-96BEACEA0F43}"/>
            </a:ext>
          </a:extLst>
        </xdr:cNvPr>
        <xdr:cNvCxnSpPr/>
      </xdr:nvCxnSpPr>
      <xdr:spPr>
        <a:xfrm>
          <a:off x="18656300" y="7015604"/>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42044</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DC877536-54FA-4368-8F46-ABE9F19FDEF5}"/>
            </a:ext>
          </a:extLst>
        </xdr:cNvPr>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70BC6FA9-8CE6-459C-96F9-0A83BDBCF3B7}"/>
            </a:ext>
          </a:extLst>
        </xdr:cNvPr>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F520C811-8C40-4C1E-BCEC-FC77B9626857}"/>
            </a:ext>
          </a:extLst>
        </xdr:cNvPr>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53581</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6129F676-67AD-4422-B911-22B6A8294D00}"/>
            </a:ext>
          </a:extLst>
        </xdr:cNvPr>
        <xdr:cNvSpPr txBox="1"/>
      </xdr:nvSpPr>
      <xdr:spPr>
        <a:xfrm>
          <a:off x="18389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19608</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C8379BA1-28DC-4FF5-9871-32BE05B90BBB}"/>
            </a:ext>
          </a:extLst>
        </xdr:cNvPr>
        <xdr:cNvSpPr txBox="1"/>
      </xdr:nvSpPr>
      <xdr:spPr>
        <a:xfrm>
          <a:off x="21043411" y="704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18876</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8CA6393F-E498-4257-9F9A-633433A873CB}"/>
            </a:ext>
          </a:extLst>
        </xdr:cNvPr>
        <xdr:cNvSpPr txBox="1"/>
      </xdr:nvSpPr>
      <xdr:spPr>
        <a:xfrm>
          <a:off x="20167111" y="70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30436</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889360EC-5224-4D37-A800-AD7CC6271219}"/>
            </a:ext>
          </a:extLst>
        </xdr:cNvPr>
        <xdr:cNvSpPr txBox="1"/>
      </xdr:nvSpPr>
      <xdr:spPr>
        <a:xfrm>
          <a:off x="19278111" y="705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28081</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3EE6F7F9-1321-49A5-BD84-1D59F99DE813}"/>
            </a:ext>
          </a:extLst>
        </xdr:cNvPr>
        <xdr:cNvSpPr txBox="1"/>
      </xdr:nvSpPr>
      <xdr:spPr>
        <a:xfrm>
          <a:off x="18389111" y="705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513C7F99-7E2A-45DC-9C5B-8ABBFB38A2D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72DC914A-7AFC-47EC-8AB1-09C08F5E1F2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C2F63685-80A1-4C75-AE3C-2F4FB2B4ACF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5B17A4DF-901C-4092-A9A1-6C12DC3C81E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5534E7AC-92DF-4D4F-8CEA-50360FD60E0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DB4F893C-56B6-4912-849D-D18110D858A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6303778-9EB5-4D50-B08B-5208A078BF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9F15FBCF-3E56-43C9-847B-34B59C238A3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BDB54042-0321-447C-AA0B-4183030164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AA17AF8F-F501-4986-9B3F-61169C31310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ECBA1E12-0C6E-4908-A83B-7F5B96248C8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5" name="直線コネクタ 614">
          <a:extLst>
            <a:ext uri="{FF2B5EF4-FFF2-40B4-BE49-F238E27FC236}">
              <a16:creationId xmlns:a16="http://schemas.microsoft.com/office/drawing/2014/main" id="{5B084E01-D2CD-4713-9C53-BE5FDADAE0C7}"/>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6" name="テキスト ボックス 615">
          <a:extLst>
            <a:ext uri="{FF2B5EF4-FFF2-40B4-BE49-F238E27FC236}">
              <a16:creationId xmlns:a16="http://schemas.microsoft.com/office/drawing/2014/main" id="{B112F123-E8CC-40A7-9C55-3631F6CB4C7B}"/>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7" name="直線コネクタ 616">
          <a:extLst>
            <a:ext uri="{FF2B5EF4-FFF2-40B4-BE49-F238E27FC236}">
              <a16:creationId xmlns:a16="http://schemas.microsoft.com/office/drawing/2014/main" id="{0A008BBA-285E-492D-B62A-AD462AD58EBA}"/>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8" name="テキスト ボックス 617">
          <a:extLst>
            <a:ext uri="{FF2B5EF4-FFF2-40B4-BE49-F238E27FC236}">
              <a16:creationId xmlns:a16="http://schemas.microsoft.com/office/drawing/2014/main" id="{11D55071-B6A6-4FDC-8200-745E58FDEB28}"/>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9" name="直線コネクタ 618">
          <a:extLst>
            <a:ext uri="{FF2B5EF4-FFF2-40B4-BE49-F238E27FC236}">
              <a16:creationId xmlns:a16="http://schemas.microsoft.com/office/drawing/2014/main" id="{EF949EC9-4CF9-4344-8AC9-0038C98DC015}"/>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0" name="テキスト ボックス 619">
          <a:extLst>
            <a:ext uri="{FF2B5EF4-FFF2-40B4-BE49-F238E27FC236}">
              <a16:creationId xmlns:a16="http://schemas.microsoft.com/office/drawing/2014/main" id="{1C9948DC-0C0A-44A6-8BF0-0E3DD8695FB7}"/>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80913355-80F5-485C-A310-370D42DF068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B6F127BE-D720-4AFF-AA8B-A5CA087F3BB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3" name="直線コネクタ 622">
          <a:extLst>
            <a:ext uri="{FF2B5EF4-FFF2-40B4-BE49-F238E27FC236}">
              <a16:creationId xmlns:a16="http://schemas.microsoft.com/office/drawing/2014/main" id="{887B50AA-8D3B-4D41-A6A4-0C99E00620F2}"/>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4" name="テキスト ボックス 623">
          <a:extLst>
            <a:ext uri="{FF2B5EF4-FFF2-40B4-BE49-F238E27FC236}">
              <a16:creationId xmlns:a16="http://schemas.microsoft.com/office/drawing/2014/main" id="{0CD230C7-4566-4105-ADD8-FAA4C5E9D46D}"/>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5" name="直線コネクタ 624">
          <a:extLst>
            <a:ext uri="{FF2B5EF4-FFF2-40B4-BE49-F238E27FC236}">
              <a16:creationId xmlns:a16="http://schemas.microsoft.com/office/drawing/2014/main" id="{821C3DFA-5CB8-49DE-8708-1B40F943401D}"/>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6" name="テキスト ボックス 625">
          <a:extLst>
            <a:ext uri="{FF2B5EF4-FFF2-40B4-BE49-F238E27FC236}">
              <a16:creationId xmlns:a16="http://schemas.microsoft.com/office/drawing/2014/main" id="{805FBA81-A6F6-4E1F-80FA-1B9830BF7F5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7" name="直線コネクタ 626">
          <a:extLst>
            <a:ext uri="{FF2B5EF4-FFF2-40B4-BE49-F238E27FC236}">
              <a16:creationId xmlns:a16="http://schemas.microsoft.com/office/drawing/2014/main" id="{044785F3-4D61-431C-909F-F109E3D110CE}"/>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8" name="テキスト ボックス 627">
          <a:extLst>
            <a:ext uri="{FF2B5EF4-FFF2-40B4-BE49-F238E27FC236}">
              <a16:creationId xmlns:a16="http://schemas.microsoft.com/office/drawing/2014/main" id="{63E6C56A-529E-4C96-8FA9-B6F944F6B589}"/>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8DADA84B-6FC7-4E08-9BE7-00A99F3C84F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a:extLst>
            <a:ext uri="{FF2B5EF4-FFF2-40B4-BE49-F238E27FC236}">
              <a16:creationId xmlns:a16="http://schemas.microsoft.com/office/drawing/2014/main" id="{8A2BF9A5-24BD-43D3-9AC7-E0B8678710D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5F4C8EB1-1BFD-4563-9919-4F60A61FB7E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32" name="直線コネクタ 631">
          <a:extLst>
            <a:ext uri="{FF2B5EF4-FFF2-40B4-BE49-F238E27FC236}">
              <a16:creationId xmlns:a16="http://schemas.microsoft.com/office/drawing/2014/main" id="{D31C1375-D471-4560-B420-FCB7E3B62F5E}"/>
            </a:ext>
          </a:extLst>
        </xdr:cNvPr>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84D12004-C5FC-4339-9332-5AE5E32A5613}"/>
            </a:ext>
          </a:extLst>
        </xdr:cNvPr>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34" name="直線コネクタ 633">
          <a:extLst>
            <a:ext uri="{FF2B5EF4-FFF2-40B4-BE49-F238E27FC236}">
              <a16:creationId xmlns:a16="http://schemas.microsoft.com/office/drawing/2014/main" id="{D0E669BF-8C11-40D3-AF2B-1F59B90E1B1F}"/>
            </a:ext>
          </a:extLst>
        </xdr:cNvPr>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EB4FB747-2E8C-4B42-9858-E2A9CA009FB2}"/>
            </a:ext>
          </a:extLst>
        </xdr:cNvPr>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36" name="直線コネクタ 635">
          <a:extLst>
            <a:ext uri="{FF2B5EF4-FFF2-40B4-BE49-F238E27FC236}">
              <a16:creationId xmlns:a16="http://schemas.microsoft.com/office/drawing/2014/main" id="{60A5907D-4870-4707-843B-238C84F028D9}"/>
            </a:ext>
          </a:extLst>
        </xdr:cNvPr>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610212E8-1BEE-499E-B4C5-BA34FDB7CB0C}"/>
            </a:ext>
          </a:extLst>
        </xdr:cNvPr>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38" name="フローチャート: 判断 637">
          <a:extLst>
            <a:ext uri="{FF2B5EF4-FFF2-40B4-BE49-F238E27FC236}">
              <a16:creationId xmlns:a16="http://schemas.microsoft.com/office/drawing/2014/main" id="{B94A10AA-0C44-40BE-A752-F688780D1062}"/>
            </a:ext>
          </a:extLst>
        </xdr:cNvPr>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39" name="フローチャート: 判断 638">
          <a:extLst>
            <a:ext uri="{FF2B5EF4-FFF2-40B4-BE49-F238E27FC236}">
              <a16:creationId xmlns:a16="http://schemas.microsoft.com/office/drawing/2014/main" id="{EB4AF006-589A-436B-A912-253C843B9A68}"/>
            </a:ext>
          </a:extLst>
        </xdr:cNvPr>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40" name="フローチャート: 判断 639">
          <a:extLst>
            <a:ext uri="{FF2B5EF4-FFF2-40B4-BE49-F238E27FC236}">
              <a16:creationId xmlns:a16="http://schemas.microsoft.com/office/drawing/2014/main" id="{B028A3C1-BC88-4E74-9572-818F1BE94105}"/>
            </a:ext>
          </a:extLst>
        </xdr:cNvPr>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41" name="フローチャート: 判断 640">
          <a:extLst>
            <a:ext uri="{FF2B5EF4-FFF2-40B4-BE49-F238E27FC236}">
              <a16:creationId xmlns:a16="http://schemas.microsoft.com/office/drawing/2014/main" id="{CEA10672-AE97-4ED7-8629-B98E9FD35A74}"/>
            </a:ext>
          </a:extLst>
        </xdr:cNvPr>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20638</xdr:rowOff>
    </xdr:from>
    <xdr:to>
      <xdr:col>67</xdr:col>
      <xdr:colOff>101600</xdr:colOff>
      <xdr:row>59</xdr:row>
      <xdr:rowOff>122238</xdr:rowOff>
    </xdr:to>
    <xdr:sp macro="" textlink="">
      <xdr:nvSpPr>
        <xdr:cNvPr id="642" name="フローチャート: 判断 641">
          <a:extLst>
            <a:ext uri="{FF2B5EF4-FFF2-40B4-BE49-F238E27FC236}">
              <a16:creationId xmlns:a16="http://schemas.microsoft.com/office/drawing/2014/main" id="{820D4CD2-0855-407A-9FF7-3E7B53397AE5}"/>
            </a:ext>
          </a:extLst>
        </xdr:cNvPr>
        <xdr:cNvSpPr/>
      </xdr:nvSpPr>
      <xdr:spPr>
        <a:xfrm>
          <a:off x="12763500" y="1013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BD8EC40-A0C7-4BBB-AC8D-C872571A377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6015631F-4309-4CD0-8F8D-3C812474BF3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53855EBE-E2A1-4288-B9CB-A0E142AB8E6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2ACF7A8-9B5A-49D1-AE90-8A1DB82C32A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E1863AFC-14CD-48C1-A52A-D2111072F89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648" name="楕円 647">
          <a:extLst>
            <a:ext uri="{FF2B5EF4-FFF2-40B4-BE49-F238E27FC236}">
              <a16:creationId xmlns:a16="http://schemas.microsoft.com/office/drawing/2014/main" id="{2E19AB6E-374B-44DB-97D3-3801227C4D03}"/>
            </a:ext>
          </a:extLst>
        </xdr:cNvPr>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30497</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9AE0E163-9FCC-43C8-B600-7281E6F1EAF3}"/>
            </a:ext>
          </a:extLst>
        </xdr:cNvPr>
        <xdr:cNvSpPr txBox="1"/>
      </xdr:nvSpPr>
      <xdr:spPr>
        <a:xfrm>
          <a:off x="16357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157797</xdr:rowOff>
    </xdr:from>
    <xdr:to>
      <xdr:col>81</xdr:col>
      <xdr:colOff>101600</xdr:colOff>
      <xdr:row>60</xdr:row>
      <xdr:rowOff>87947</xdr:rowOff>
    </xdr:to>
    <xdr:sp macro="" textlink="">
      <xdr:nvSpPr>
        <xdr:cNvPr id="650" name="楕円 649">
          <a:extLst>
            <a:ext uri="{FF2B5EF4-FFF2-40B4-BE49-F238E27FC236}">
              <a16:creationId xmlns:a16="http://schemas.microsoft.com/office/drawing/2014/main" id="{E809FFD5-CDDB-4350-BCAF-D9BBB8FBF3E7}"/>
            </a:ext>
          </a:extLst>
        </xdr:cNvPr>
        <xdr:cNvSpPr/>
      </xdr:nvSpPr>
      <xdr:spPr>
        <a:xfrm>
          <a:off x="15430500" y="102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37147</xdr:rowOff>
    </xdr:from>
    <xdr:to>
      <xdr:col>85</xdr:col>
      <xdr:colOff>127000</xdr:colOff>
      <xdr:row>60</xdr:row>
      <xdr:rowOff>102870</xdr:rowOff>
    </xdr:to>
    <xdr:cxnSp macro="">
      <xdr:nvCxnSpPr>
        <xdr:cNvPr id="651" name="直線コネクタ 650">
          <a:extLst>
            <a:ext uri="{FF2B5EF4-FFF2-40B4-BE49-F238E27FC236}">
              <a16:creationId xmlns:a16="http://schemas.microsoft.com/office/drawing/2014/main" id="{A1F78A97-7510-4979-BA40-74EED0B6AD17}"/>
            </a:ext>
          </a:extLst>
        </xdr:cNvPr>
        <xdr:cNvCxnSpPr/>
      </xdr:nvCxnSpPr>
      <xdr:spPr>
        <a:xfrm>
          <a:off x="15481300" y="10324147"/>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94932</xdr:rowOff>
    </xdr:from>
    <xdr:to>
      <xdr:col>76</xdr:col>
      <xdr:colOff>165100</xdr:colOff>
      <xdr:row>60</xdr:row>
      <xdr:rowOff>25082</xdr:rowOff>
    </xdr:to>
    <xdr:sp macro="" textlink="">
      <xdr:nvSpPr>
        <xdr:cNvPr id="652" name="楕円 651">
          <a:extLst>
            <a:ext uri="{FF2B5EF4-FFF2-40B4-BE49-F238E27FC236}">
              <a16:creationId xmlns:a16="http://schemas.microsoft.com/office/drawing/2014/main" id="{4CADCB7D-673C-4FDF-B954-AF9521C47B5A}"/>
            </a:ext>
          </a:extLst>
        </xdr:cNvPr>
        <xdr:cNvSpPr/>
      </xdr:nvSpPr>
      <xdr:spPr>
        <a:xfrm>
          <a:off x="14541500" y="102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145732</xdr:rowOff>
    </xdr:from>
    <xdr:to>
      <xdr:col>81</xdr:col>
      <xdr:colOff>50800</xdr:colOff>
      <xdr:row>60</xdr:row>
      <xdr:rowOff>37147</xdr:rowOff>
    </xdr:to>
    <xdr:cxnSp macro="">
      <xdr:nvCxnSpPr>
        <xdr:cNvPr id="653" name="直線コネクタ 652">
          <a:extLst>
            <a:ext uri="{FF2B5EF4-FFF2-40B4-BE49-F238E27FC236}">
              <a16:creationId xmlns:a16="http://schemas.microsoft.com/office/drawing/2014/main" id="{619CAF66-C936-4339-9E0C-AC29A0C85E67}"/>
            </a:ext>
          </a:extLst>
        </xdr:cNvPr>
        <xdr:cNvCxnSpPr/>
      </xdr:nvCxnSpPr>
      <xdr:spPr>
        <a:xfrm>
          <a:off x="14592300" y="10261282"/>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63500</xdr:rowOff>
    </xdr:from>
    <xdr:to>
      <xdr:col>72</xdr:col>
      <xdr:colOff>38100</xdr:colOff>
      <xdr:row>59</xdr:row>
      <xdr:rowOff>165100</xdr:rowOff>
    </xdr:to>
    <xdr:sp macro="" textlink="">
      <xdr:nvSpPr>
        <xdr:cNvPr id="654" name="楕円 653">
          <a:extLst>
            <a:ext uri="{FF2B5EF4-FFF2-40B4-BE49-F238E27FC236}">
              <a16:creationId xmlns:a16="http://schemas.microsoft.com/office/drawing/2014/main" id="{F6A90BC1-D616-4C3A-AB81-18325DE27084}"/>
            </a:ext>
          </a:extLst>
        </xdr:cNvPr>
        <xdr:cNvSpPr/>
      </xdr:nvSpPr>
      <xdr:spPr>
        <a:xfrm>
          <a:off x="1365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59</xdr:row>
      <xdr:rowOff>145732</xdr:rowOff>
    </xdr:to>
    <xdr:cxnSp macro="">
      <xdr:nvCxnSpPr>
        <xdr:cNvPr id="655" name="直線コネクタ 654">
          <a:extLst>
            <a:ext uri="{FF2B5EF4-FFF2-40B4-BE49-F238E27FC236}">
              <a16:creationId xmlns:a16="http://schemas.microsoft.com/office/drawing/2014/main" id="{65E19F46-FE93-4F9D-8F4F-7C842DBE0D29}"/>
            </a:ext>
          </a:extLst>
        </xdr:cNvPr>
        <xdr:cNvCxnSpPr/>
      </xdr:nvCxnSpPr>
      <xdr:spPr>
        <a:xfrm>
          <a:off x="13703300" y="10229850"/>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656" name="楕円 655">
          <a:extLst>
            <a:ext uri="{FF2B5EF4-FFF2-40B4-BE49-F238E27FC236}">
              <a16:creationId xmlns:a16="http://schemas.microsoft.com/office/drawing/2014/main" id="{B89B60BD-79ED-4A2B-B214-0F581536C520}"/>
            </a:ext>
          </a:extLst>
        </xdr:cNvPr>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114300</xdr:rowOff>
    </xdr:to>
    <xdr:cxnSp macro="">
      <xdr:nvCxnSpPr>
        <xdr:cNvPr id="657" name="直線コネクタ 656">
          <a:extLst>
            <a:ext uri="{FF2B5EF4-FFF2-40B4-BE49-F238E27FC236}">
              <a16:creationId xmlns:a16="http://schemas.microsoft.com/office/drawing/2014/main" id="{260DA273-D1EE-4D0C-A828-3B939F83D7CD}"/>
            </a:ext>
          </a:extLst>
        </xdr:cNvPr>
        <xdr:cNvCxnSpPr/>
      </xdr:nvCxnSpPr>
      <xdr:spPr>
        <a:xfrm>
          <a:off x="12814300" y="10172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FB1CC68-5980-4922-851A-2F836603A389}"/>
            </a:ext>
          </a:extLst>
        </xdr:cNvPr>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3A77531C-BB6C-4657-ABE9-DCC3AEE93795}"/>
            </a:ext>
          </a:extLst>
        </xdr:cNvPr>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7DA02277-F67B-4E9E-A722-14F1A1BDF95C}"/>
            </a:ext>
          </a:extLst>
        </xdr:cNvPr>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113365</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C96647BB-B3C4-4675-849C-97CEF727151B}"/>
            </a:ext>
          </a:extLst>
        </xdr:cNvPr>
        <xdr:cNvSpPr txBox="1"/>
      </xdr:nvSpPr>
      <xdr:spPr>
        <a:xfrm>
          <a:off x="12611744" y="10228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79074</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8FDF2F3A-C580-4269-8175-05657957F477}"/>
            </a:ext>
          </a:extLst>
        </xdr:cNvPr>
        <xdr:cNvSpPr txBox="1"/>
      </xdr:nvSpPr>
      <xdr:spPr>
        <a:xfrm>
          <a:off x="15266044" y="1036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16209</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46756759-6EA6-4420-8CE6-BEB21DD117A6}"/>
            </a:ext>
          </a:extLst>
        </xdr:cNvPr>
        <xdr:cNvSpPr txBox="1"/>
      </xdr:nvSpPr>
      <xdr:spPr>
        <a:xfrm>
          <a:off x="14389744" y="10303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156227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37F87DC0-B180-4430-8792-6DE36C6E1E01}"/>
            </a:ext>
          </a:extLst>
        </xdr:cNvPr>
        <xdr:cNvSpPr txBox="1"/>
      </xdr:nvSpPr>
      <xdr:spPr>
        <a:xfrm>
          <a:off x="13500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AB7053BD-D67D-4FD2-9CA4-EB20D9D2B9B1}"/>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24DF4C86-229A-4D36-B251-1280A8FCE35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63D35AA-50D0-409D-B036-3986803F91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91FEBB6F-5F51-4245-B419-DA5EEF6F732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1F75B8E4-189B-47E8-8A13-D8D1C12C8C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9A3239D3-ED7B-421E-B1EB-E586C69C7DB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59D4C8F4-DABA-4132-AFD7-089BA89EF17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5313E808-E805-4C42-BDFE-2ABF6EE5AA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C7F3EABF-F32E-428A-A45B-9A8CE08BDE0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84862B22-CDC6-4C44-84EA-AFE72AEC01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8F6D0FA0-1AF0-44C2-BC82-90B79D1FD16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1B857F1E-22ED-4F31-9D4B-4CD143932FC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E783C73B-B7CD-4245-A6EA-745F4CD388B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62BC68E7-1C8C-40A5-829F-9492326471C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4E92A16F-9B39-4B4D-8FC7-6AC204DDFEE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156465AB-3300-4642-959A-337D8413979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986DB155-45F2-4CBB-8720-9E949643D31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4613D6A6-4096-405C-8EF5-FE92797FE04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D9C11511-9E58-43E0-B626-467DB1010BD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68325CEC-0CFB-4DFE-BD49-4D30709BCD3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97A3CF7C-8666-4F04-B8FD-F575B205087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7884D106-5678-4D30-BBC7-043F7B7E54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a:extLst>
            <a:ext uri="{FF2B5EF4-FFF2-40B4-BE49-F238E27FC236}">
              <a16:creationId xmlns:a16="http://schemas.microsoft.com/office/drawing/2014/main" id="{4657B914-AA60-4A56-AACC-D8AD97D7D6FE}"/>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A16617B2-3B9A-403A-AD74-01B230E029DA}"/>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a:extLst>
            <a:ext uri="{FF2B5EF4-FFF2-40B4-BE49-F238E27FC236}">
              <a16:creationId xmlns:a16="http://schemas.microsoft.com/office/drawing/2014/main" id="{1F6FC27A-0B86-4B65-AC17-7AC2B1BB937F}"/>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081AA034-0EB5-477C-B8EE-AFC0E33D66E9}"/>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a:extLst>
            <a:ext uri="{FF2B5EF4-FFF2-40B4-BE49-F238E27FC236}">
              <a16:creationId xmlns:a16="http://schemas.microsoft.com/office/drawing/2014/main" id="{1752AEC8-3103-4586-A534-05761B43ADB2}"/>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1E2E4F04-8D73-4A16-B6F4-4B66A91DDD8A}"/>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a:extLst>
            <a:ext uri="{FF2B5EF4-FFF2-40B4-BE49-F238E27FC236}">
              <a16:creationId xmlns:a16="http://schemas.microsoft.com/office/drawing/2014/main" id="{2202F091-F2CF-42C7-9BD6-1C3D9FFAE2CB}"/>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4" name="フローチャート: 判断 693">
          <a:extLst>
            <a:ext uri="{FF2B5EF4-FFF2-40B4-BE49-F238E27FC236}">
              <a16:creationId xmlns:a16="http://schemas.microsoft.com/office/drawing/2014/main" id="{23DCCD83-8F9A-4DB2-B34B-B5E1DC8AC061}"/>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95" name="フローチャート: 判断 694">
          <a:extLst>
            <a:ext uri="{FF2B5EF4-FFF2-40B4-BE49-F238E27FC236}">
              <a16:creationId xmlns:a16="http://schemas.microsoft.com/office/drawing/2014/main" id="{A76FEB84-3516-4935-A652-C99E4AF08987}"/>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a:extLst>
            <a:ext uri="{FF2B5EF4-FFF2-40B4-BE49-F238E27FC236}">
              <a16:creationId xmlns:a16="http://schemas.microsoft.com/office/drawing/2014/main" id="{954DEA76-F58E-4C37-89C0-456C57A2616D}"/>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97" name="フローチャート: 判断 696">
          <a:extLst>
            <a:ext uri="{FF2B5EF4-FFF2-40B4-BE49-F238E27FC236}">
              <a16:creationId xmlns:a16="http://schemas.microsoft.com/office/drawing/2014/main" id="{A719DB9C-58EB-46E9-8590-44B95B614E9B}"/>
            </a:ext>
          </a:extLst>
        </xdr:cNvPr>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93717D9E-CA6E-4119-B71E-7EE36AE71A5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309376C6-8B4F-494F-B5CD-A67E3B6617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34DC3E37-FBE5-415A-9676-4AD450956E4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89AEF642-1714-4332-AFCB-72ED73A2057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893F417B-99B3-4CED-B673-A76BBAD7F6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703" name="楕円 702">
          <a:extLst>
            <a:ext uri="{FF2B5EF4-FFF2-40B4-BE49-F238E27FC236}">
              <a16:creationId xmlns:a16="http://schemas.microsoft.com/office/drawing/2014/main" id="{DE613004-86BF-4DAB-988D-5AEA847FA4D7}"/>
            </a:ext>
          </a:extLst>
        </xdr:cNvPr>
        <xdr:cNvSpPr/>
      </xdr:nvSpPr>
      <xdr:spPr>
        <a:xfrm>
          <a:off x="22110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40657</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8E608FDC-5873-4CB6-9EE9-3C1B69129DAE}"/>
            </a:ext>
          </a:extLst>
        </xdr:cNvPr>
        <xdr:cNvSpPr txBox="1"/>
      </xdr:nvSpPr>
      <xdr:spPr>
        <a:xfrm>
          <a:off x="22199600"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17780</xdr:rowOff>
    </xdr:from>
    <xdr:to>
      <xdr:col>112</xdr:col>
      <xdr:colOff>38100</xdr:colOff>
      <xdr:row>60</xdr:row>
      <xdr:rowOff>119380</xdr:rowOff>
    </xdr:to>
    <xdr:sp macro="" textlink="">
      <xdr:nvSpPr>
        <xdr:cNvPr id="705" name="楕円 704">
          <a:extLst>
            <a:ext uri="{FF2B5EF4-FFF2-40B4-BE49-F238E27FC236}">
              <a16:creationId xmlns:a16="http://schemas.microsoft.com/office/drawing/2014/main" id="{52D1FFD6-8624-4E21-BDDB-93EA0740725C}"/>
            </a:ext>
          </a:extLst>
        </xdr:cNvPr>
        <xdr:cNvSpPr/>
      </xdr:nvSpPr>
      <xdr:spPr>
        <a:xfrm>
          <a:off x="2127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68580</xdr:rowOff>
    </xdr:from>
    <xdr:to>
      <xdr:col>116</xdr:col>
      <xdr:colOff>63500</xdr:colOff>
      <xdr:row>60</xdr:row>
      <xdr:rowOff>68580</xdr:rowOff>
    </xdr:to>
    <xdr:cxnSp macro="">
      <xdr:nvCxnSpPr>
        <xdr:cNvPr id="706" name="直線コネクタ 705">
          <a:extLst>
            <a:ext uri="{FF2B5EF4-FFF2-40B4-BE49-F238E27FC236}">
              <a16:creationId xmlns:a16="http://schemas.microsoft.com/office/drawing/2014/main" id="{2E5398D4-AE14-4FB8-A19B-2DE880A58B89}"/>
            </a:ext>
          </a:extLst>
        </xdr:cNvPr>
        <xdr:cNvCxnSpPr/>
      </xdr:nvCxnSpPr>
      <xdr:spPr>
        <a:xfrm>
          <a:off x="21323300" y="1035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17780</xdr:rowOff>
    </xdr:from>
    <xdr:to>
      <xdr:col>107</xdr:col>
      <xdr:colOff>101600</xdr:colOff>
      <xdr:row>60</xdr:row>
      <xdr:rowOff>119380</xdr:rowOff>
    </xdr:to>
    <xdr:sp macro="" textlink="">
      <xdr:nvSpPr>
        <xdr:cNvPr id="707" name="楕円 706">
          <a:extLst>
            <a:ext uri="{FF2B5EF4-FFF2-40B4-BE49-F238E27FC236}">
              <a16:creationId xmlns:a16="http://schemas.microsoft.com/office/drawing/2014/main" id="{77DAD0DC-6A06-486E-8349-F75739F99B87}"/>
            </a:ext>
          </a:extLst>
        </xdr:cNvPr>
        <xdr:cNvSpPr/>
      </xdr:nvSpPr>
      <xdr:spPr>
        <a:xfrm>
          <a:off x="20383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68580</xdr:rowOff>
    </xdr:from>
    <xdr:to>
      <xdr:col>111</xdr:col>
      <xdr:colOff>177800</xdr:colOff>
      <xdr:row>60</xdr:row>
      <xdr:rowOff>68580</xdr:rowOff>
    </xdr:to>
    <xdr:cxnSp macro="">
      <xdr:nvCxnSpPr>
        <xdr:cNvPr id="708" name="直線コネクタ 707">
          <a:extLst>
            <a:ext uri="{FF2B5EF4-FFF2-40B4-BE49-F238E27FC236}">
              <a16:creationId xmlns:a16="http://schemas.microsoft.com/office/drawing/2014/main" id="{8025EBDF-1F53-4DC1-8263-48C001193839}"/>
            </a:ext>
          </a:extLst>
        </xdr:cNvPr>
        <xdr:cNvCxnSpPr/>
      </xdr:nvCxnSpPr>
      <xdr:spPr>
        <a:xfrm>
          <a:off x="20434300" y="1035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709" name="楕円 708">
          <a:extLst>
            <a:ext uri="{FF2B5EF4-FFF2-40B4-BE49-F238E27FC236}">
              <a16:creationId xmlns:a16="http://schemas.microsoft.com/office/drawing/2014/main" id="{20421BA3-F820-4BCC-9B84-0A6B2D4C69DE}"/>
            </a:ext>
          </a:extLst>
        </xdr:cNvPr>
        <xdr:cNvSpPr/>
      </xdr:nvSpPr>
      <xdr:spPr>
        <a:xfrm>
          <a:off x="19494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45720</xdr:rowOff>
    </xdr:from>
    <xdr:to>
      <xdr:col>107</xdr:col>
      <xdr:colOff>50800</xdr:colOff>
      <xdr:row>60</xdr:row>
      <xdr:rowOff>68580</xdr:rowOff>
    </xdr:to>
    <xdr:cxnSp macro="">
      <xdr:nvCxnSpPr>
        <xdr:cNvPr id="710" name="直線コネクタ 709">
          <a:extLst>
            <a:ext uri="{FF2B5EF4-FFF2-40B4-BE49-F238E27FC236}">
              <a16:creationId xmlns:a16="http://schemas.microsoft.com/office/drawing/2014/main" id="{2DE5C11C-BF9A-438A-A6E4-387A4A090E76}"/>
            </a:ext>
          </a:extLst>
        </xdr:cNvPr>
        <xdr:cNvCxnSpPr/>
      </xdr:nvCxnSpPr>
      <xdr:spPr>
        <a:xfrm>
          <a:off x="19545300" y="1033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166370</xdr:rowOff>
    </xdr:from>
    <xdr:to>
      <xdr:col>98</xdr:col>
      <xdr:colOff>38100</xdr:colOff>
      <xdr:row>60</xdr:row>
      <xdr:rowOff>96520</xdr:rowOff>
    </xdr:to>
    <xdr:sp macro="" textlink="">
      <xdr:nvSpPr>
        <xdr:cNvPr id="711" name="楕円 710">
          <a:extLst>
            <a:ext uri="{FF2B5EF4-FFF2-40B4-BE49-F238E27FC236}">
              <a16:creationId xmlns:a16="http://schemas.microsoft.com/office/drawing/2014/main" id="{9CCE07CD-A38A-4DEF-8E53-333C146362E7}"/>
            </a:ext>
          </a:extLst>
        </xdr:cNvPr>
        <xdr:cNvSpPr/>
      </xdr:nvSpPr>
      <xdr:spPr>
        <a:xfrm>
          <a:off x="18605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45720</xdr:rowOff>
    </xdr:from>
    <xdr:to>
      <xdr:col>102</xdr:col>
      <xdr:colOff>114300</xdr:colOff>
      <xdr:row>60</xdr:row>
      <xdr:rowOff>45720</xdr:rowOff>
    </xdr:to>
    <xdr:cxnSp macro="">
      <xdr:nvCxnSpPr>
        <xdr:cNvPr id="712" name="直線コネクタ 711">
          <a:extLst>
            <a:ext uri="{FF2B5EF4-FFF2-40B4-BE49-F238E27FC236}">
              <a16:creationId xmlns:a16="http://schemas.microsoft.com/office/drawing/2014/main" id="{16A7776F-2C98-44D2-ADF4-95D6277716F8}"/>
            </a:ext>
          </a:extLst>
        </xdr:cNvPr>
        <xdr:cNvCxnSpPr/>
      </xdr:nvCxnSpPr>
      <xdr:spPr>
        <a:xfrm>
          <a:off x="18656300" y="1033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713" name="n_1aveValue【保健センター・保健所】&#10;一人当たり面積">
          <a:extLst>
            <a:ext uri="{FF2B5EF4-FFF2-40B4-BE49-F238E27FC236}">
              <a16:creationId xmlns:a16="http://schemas.microsoft.com/office/drawing/2014/main" id="{0C102F87-8668-4C8E-96A7-C165B7760EE5}"/>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4" name="n_2aveValue【保健センター・保健所】&#10;一人当たり面積">
          <a:extLst>
            <a:ext uri="{FF2B5EF4-FFF2-40B4-BE49-F238E27FC236}">
              <a16:creationId xmlns:a16="http://schemas.microsoft.com/office/drawing/2014/main" id="{8034DF0B-F7AD-4960-8C4C-082F287BACD7}"/>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715" name="n_3aveValue【保健センター・保健所】&#10;一人当たり面積">
          <a:extLst>
            <a:ext uri="{FF2B5EF4-FFF2-40B4-BE49-F238E27FC236}">
              <a16:creationId xmlns:a16="http://schemas.microsoft.com/office/drawing/2014/main" id="{F2CAE2FD-0F14-49D1-BB27-52C192E351F1}"/>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716" name="n_4aveValue【保健センター・保健所】&#10;一人当たり面積">
          <a:extLst>
            <a:ext uri="{FF2B5EF4-FFF2-40B4-BE49-F238E27FC236}">
              <a16:creationId xmlns:a16="http://schemas.microsoft.com/office/drawing/2014/main" id="{5424CA73-76DF-4031-9A09-7F86BB2B5D04}"/>
            </a:ext>
          </a:extLst>
        </xdr:cNvPr>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135907</xdr:rowOff>
    </xdr:from>
    <xdr:ext cx="469744" cy="259045"/>
    <xdr:sp macro="" textlink="">
      <xdr:nvSpPr>
        <xdr:cNvPr id="717" name="n_1mainValue【保健センター・保健所】&#10;一人当たり面積">
          <a:extLst>
            <a:ext uri="{FF2B5EF4-FFF2-40B4-BE49-F238E27FC236}">
              <a16:creationId xmlns:a16="http://schemas.microsoft.com/office/drawing/2014/main" id="{E9013AB6-7C9D-402C-AAFA-51909D7159CF}"/>
            </a:ext>
          </a:extLst>
        </xdr:cNvPr>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718" name="n_2mainValue【保健センター・保健所】&#10;一人当たり面積">
          <a:extLst>
            <a:ext uri="{FF2B5EF4-FFF2-40B4-BE49-F238E27FC236}">
              <a16:creationId xmlns:a16="http://schemas.microsoft.com/office/drawing/2014/main" id="{FD1DBEEB-9602-400F-AD0A-6F90C335D286}"/>
            </a:ext>
          </a:extLst>
        </xdr:cNvPr>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719" name="n_3mainValue【保健センター・保健所】&#10;一人当たり面積">
          <a:extLst>
            <a:ext uri="{FF2B5EF4-FFF2-40B4-BE49-F238E27FC236}">
              <a16:creationId xmlns:a16="http://schemas.microsoft.com/office/drawing/2014/main" id="{DD84F128-5277-4FBD-9C72-58B02C411519}"/>
            </a:ext>
          </a:extLst>
        </xdr:cNvPr>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113047</xdr:rowOff>
    </xdr:from>
    <xdr:ext cx="469744" cy="259045"/>
    <xdr:sp macro="" textlink="">
      <xdr:nvSpPr>
        <xdr:cNvPr id="720" name="n_4mainValue【保健センター・保健所】&#10;一人当たり面積">
          <a:extLst>
            <a:ext uri="{FF2B5EF4-FFF2-40B4-BE49-F238E27FC236}">
              <a16:creationId xmlns:a16="http://schemas.microsoft.com/office/drawing/2014/main" id="{66F5C2A1-9B16-4268-839B-F8DECE512060}"/>
            </a:ext>
          </a:extLst>
        </xdr:cNvPr>
        <xdr:cNvSpPr txBox="1"/>
      </xdr:nvSpPr>
      <xdr:spPr>
        <a:xfrm>
          <a:off x="18421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98D14CEE-54C5-4C7E-BFF2-B837B3BB4B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B5827F1D-491C-4C77-9BB6-F3AAB315EE0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2700CFA7-65E6-41A6-8328-72C99AB0015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F4A4B638-739F-4E21-9C4C-0BCBE69F9B2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F1F7D18A-EFF5-475D-B119-DF7219490D3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EA8D7AD7-066D-4110-BEF8-5EF9EEDDAD6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2BB81984-B176-4FC8-80A4-5D59E1EFCCF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13E035C5-C64A-4AD8-AEA3-8A09512C6A1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97415ECA-4DD0-4077-B7C0-88621D30CFA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BA8563FF-52C2-413A-AE0B-ADDCF0DEBC2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341E608E-6ED1-46B5-914C-E3F825DFF08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DB0AAA6E-5607-4BA6-9554-ED206DFBE804}"/>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a:extLst>
            <a:ext uri="{FF2B5EF4-FFF2-40B4-BE49-F238E27FC236}">
              <a16:creationId xmlns:a16="http://schemas.microsoft.com/office/drawing/2014/main" id="{6A202F75-7DCB-4367-8C86-F24D33209F68}"/>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209C2990-3AD2-4C0D-8176-FAC5BC25EA7C}"/>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36DE7DC4-9295-48CD-A45B-BFD44553EAF5}"/>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9B68E413-7C00-4C82-AC7C-36FFED0EE2D6}"/>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CA8CAF4B-0EE4-44EB-8A6F-C9879DDFFF4C}"/>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74920EFF-4D99-4240-AB99-0DC8D15BF69B}"/>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8F3CCF3A-BDD8-48E5-A527-327017450CCE}"/>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62E35675-7640-4D88-9781-3CE83CDCFBA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740AB22C-9E32-45BA-8261-FC506ECE308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E0F5B7D7-9DA2-43F7-8D0E-04AE8AEE300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43" name="直線コネクタ 742">
          <a:extLst>
            <a:ext uri="{FF2B5EF4-FFF2-40B4-BE49-F238E27FC236}">
              <a16:creationId xmlns:a16="http://schemas.microsoft.com/office/drawing/2014/main" id="{00CC8E95-CB83-4B55-BA4C-09EE0AC75FA1}"/>
            </a:ext>
          </a:extLst>
        </xdr:cNvPr>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35B68F31-41FC-447A-B781-7C3EC97205CC}"/>
            </a:ext>
          </a:extLst>
        </xdr:cNvPr>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45" name="直線コネクタ 744">
          <a:extLst>
            <a:ext uri="{FF2B5EF4-FFF2-40B4-BE49-F238E27FC236}">
              <a16:creationId xmlns:a16="http://schemas.microsoft.com/office/drawing/2014/main" id="{0DA8D12B-C1A3-42EF-A42D-3F630757BC74}"/>
            </a:ext>
          </a:extLst>
        </xdr:cNvPr>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589B9D96-7924-404C-9351-20FA6598F7D9}"/>
            </a:ext>
          </a:extLst>
        </xdr:cNvPr>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47" name="直線コネクタ 746">
          <a:extLst>
            <a:ext uri="{FF2B5EF4-FFF2-40B4-BE49-F238E27FC236}">
              <a16:creationId xmlns:a16="http://schemas.microsoft.com/office/drawing/2014/main" id="{97C5BE93-FD1E-4485-A3C3-67449144DDBE}"/>
            </a:ext>
          </a:extLst>
        </xdr:cNvPr>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14749</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E0B86C33-B0C7-403F-8023-DDF61E3BC0AF}"/>
            </a:ext>
          </a:extLst>
        </xdr:cNvPr>
        <xdr:cNvSpPr txBox="1"/>
      </xdr:nvSpPr>
      <xdr:spPr>
        <a:xfrm>
          <a:off x="16357600" y="1407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49" name="フローチャート: 判断 748">
          <a:extLst>
            <a:ext uri="{FF2B5EF4-FFF2-40B4-BE49-F238E27FC236}">
              <a16:creationId xmlns:a16="http://schemas.microsoft.com/office/drawing/2014/main" id="{25140D07-7334-4EB9-A149-2BD5EC6F592C}"/>
            </a:ext>
          </a:extLst>
        </xdr:cNvPr>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50" name="フローチャート: 判断 749">
          <a:extLst>
            <a:ext uri="{FF2B5EF4-FFF2-40B4-BE49-F238E27FC236}">
              <a16:creationId xmlns:a16="http://schemas.microsoft.com/office/drawing/2014/main" id="{A41754CE-9845-4325-B606-206ECFCA4F7D}"/>
            </a:ext>
          </a:extLst>
        </xdr:cNvPr>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51" name="フローチャート: 判断 750">
          <a:extLst>
            <a:ext uri="{FF2B5EF4-FFF2-40B4-BE49-F238E27FC236}">
              <a16:creationId xmlns:a16="http://schemas.microsoft.com/office/drawing/2014/main" id="{F671A888-F638-435D-9422-9C17321E67BD}"/>
            </a:ext>
          </a:extLst>
        </xdr:cNvPr>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52" name="フローチャート: 判断 751">
          <a:extLst>
            <a:ext uri="{FF2B5EF4-FFF2-40B4-BE49-F238E27FC236}">
              <a16:creationId xmlns:a16="http://schemas.microsoft.com/office/drawing/2014/main" id="{0473E3A3-BD74-4D19-92C9-C2A945CADBA8}"/>
            </a:ext>
          </a:extLst>
        </xdr:cNvPr>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83313</xdr:rowOff>
    </xdr:from>
    <xdr:to>
      <xdr:col>67</xdr:col>
      <xdr:colOff>101600</xdr:colOff>
      <xdr:row>85</xdr:row>
      <xdr:rowOff>13463</xdr:rowOff>
    </xdr:to>
    <xdr:sp macro="" textlink="">
      <xdr:nvSpPr>
        <xdr:cNvPr id="753" name="フローチャート: 判断 752">
          <a:extLst>
            <a:ext uri="{FF2B5EF4-FFF2-40B4-BE49-F238E27FC236}">
              <a16:creationId xmlns:a16="http://schemas.microsoft.com/office/drawing/2014/main" id="{62BF1415-B3D9-42BF-BF29-F0D8E5D8D275}"/>
            </a:ext>
          </a:extLst>
        </xdr:cNvPr>
        <xdr:cNvSpPr/>
      </xdr:nvSpPr>
      <xdr:spPr>
        <a:xfrm>
          <a:off x="12763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459CC545-3CD8-4568-A7FE-257655CA422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A9C11392-8D1A-4B22-A319-D7FCA918EAB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CAB41874-1D37-46DE-BBCA-D982DE875A1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7F0F634B-FC7E-439C-8E94-00AD62C6BF4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8D1A1608-FAB4-481E-A09B-21AE9328444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74168</xdr:rowOff>
    </xdr:from>
    <xdr:to>
      <xdr:col>85</xdr:col>
      <xdr:colOff>177800</xdr:colOff>
      <xdr:row>84</xdr:row>
      <xdr:rowOff>4318</xdr:rowOff>
    </xdr:to>
    <xdr:sp macro="" textlink="">
      <xdr:nvSpPr>
        <xdr:cNvPr id="759" name="楕円 758">
          <a:extLst>
            <a:ext uri="{FF2B5EF4-FFF2-40B4-BE49-F238E27FC236}">
              <a16:creationId xmlns:a16="http://schemas.microsoft.com/office/drawing/2014/main" id="{C393BD00-C457-411F-AF0C-D0DE1205F0C0}"/>
            </a:ext>
          </a:extLst>
        </xdr:cNvPr>
        <xdr:cNvSpPr/>
      </xdr:nvSpPr>
      <xdr:spPr>
        <a:xfrm>
          <a:off x="162687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52595</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417D9AAD-436A-4FF0-AFB1-552CE8023F47}"/>
            </a:ext>
          </a:extLst>
        </xdr:cNvPr>
        <xdr:cNvSpPr txBox="1"/>
      </xdr:nvSpPr>
      <xdr:spPr>
        <a:xfrm>
          <a:off x="16357600"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1015</xdr:rowOff>
    </xdr:from>
    <xdr:to>
      <xdr:col>81</xdr:col>
      <xdr:colOff>101600</xdr:colOff>
      <xdr:row>83</xdr:row>
      <xdr:rowOff>102615</xdr:rowOff>
    </xdr:to>
    <xdr:sp macro="" textlink="">
      <xdr:nvSpPr>
        <xdr:cNvPr id="761" name="楕円 760">
          <a:extLst>
            <a:ext uri="{FF2B5EF4-FFF2-40B4-BE49-F238E27FC236}">
              <a16:creationId xmlns:a16="http://schemas.microsoft.com/office/drawing/2014/main" id="{C95C7201-35D6-47D8-9F46-19E4B5B818E6}"/>
            </a:ext>
          </a:extLst>
        </xdr:cNvPr>
        <xdr:cNvSpPr/>
      </xdr:nvSpPr>
      <xdr:spPr>
        <a:xfrm>
          <a:off x="15430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51815</xdr:rowOff>
    </xdr:from>
    <xdr:to>
      <xdr:col>85</xdr:col>
      <xdr:colOff>127000</xdr:colOff>
      <xdr:row>83</xdr:row>
      <xdr:rowOff>124968</xdr:rowOff>
    </xdr:to>
    <xdr:cxnSp macro="">
      <xdr:nvCxnSpPr>
        <xdr:cNvPr id="762" name="直線コネクタ 761">
          <a:extLst>
            <a:ext uri="{FF2B5EF4-FFF2-40B4-BE49-F238E27FC236}">
              <a16:creationId xmlns:a16="http://schemas.microsoft.com/office/drawing/2014/main" id="{12D17066-AA3F-4B64-ACB3-54C4F7ACD5F7}"/>
            </a:ext>
          </a:extLst>
        </xdr:cNvPr>
        <xdr:cNvCxnSpPr/>
      </xdr:nvCxnSpPr>
      <xdr:spPr>
        <a:xfrm>
          <a:off x="15481300" y="1428216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92456</xdr:rowOff>
    </xdr:from>
    <xdr:to>
      <xdr:col>76</xdr:col>
      <xdr:colOff>165100</xdr:colOff>
      <xdr:row>83</xdr:row>
      <xdr:rowOff>22606</xdr:rowOff>
    </xdr:to>
    <xdr:sp macro="" textlink="">
      <xdr:nvSpPr>
        <xdr:cNvPr id="763" name="楕円 762">
          <a:extLst>
            <a:ext uri="{FF2B5EF4-FFF2-40B4-BE49-F238E27FC236}">
              <a16:creationId xmlns:a16="http://schemas.microsoft.com/office/drawing/2014/main" id="{76C4BD91-953D-4272-A06E-197517931A7B}"/>
            </a:ext>
          </a:extLst>
        </xdr:cNvPr>
        <xdr:cNvSpPr/>
      </xdr:nvSpPr>
      <xdr:spPr>
        <a:xfrm>
          <a:off x="14541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143256</xdr:rowOff>
    </xdr:from>
    <xdr:to>
      <xdr:col>81</xdr:col>
      <xdr:colOff>50800</xdr:colOff>
      <xdr:row>83</xdr:row>
      <xdr:rowOff>51815</xdr:rowOff>
    </xdr:to>
    <xdr:cxnSp macro="">
      <xdr:nvCxnSpPr>
        <xdr:cNvPr id="764" name="直線コネクタ 763">
          <a:extLst>
            <a:ext uri="{FF2B5EF4-FFF2-40B4-BE49-F238E27FC236}">
              <a16:creationId xmlns:a16="http://schemas.microsoft.com/office/drawing/2014/main" id="{0295EEA6-712E-41AE-8635-999E317D58C6}"/>
            </a:ext>
          </a:extLst>
        </xdr:cNvPr>
        <xdr:cNvCxnSpPr/>
      </xdr:nvCxnSpPr>
      <xdr:spPr>
        <a:xfrm>
          <a:off x="14592300" y="1420215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126746</xdr:rowOff>
    </xdr:from>
    <xdr:to>
      <xdr:col>72</xdr:col>
      <xdr:colOff>38100</xdr:colOff>
      <xdr:row>82</xdr:row>
      <xdr:rowOff>56896</xdr:rowOff>
    </xdr:to>
    <xdr:sp macro="" textlink="">
      <xdr:nvSpPr>
        <xdr:cNvPr id="765" name="楕円 764">
          <a:extLst>
            <a:ext uri="{FF2B5EF4-FFF2-40B4-BE49-F238E27FC236}">
              <a16:creationId xmlns:a16="http://schemas.microsoft.com/office/drawing/2014/main" id="{4FD320F1-21A5-4F6F-A8B4-14CEC905FA41}"/>
            </a:ext>
          </a:extLst>
        </xdr:cNvPr>
        <xdr:cNvSpPr/>
      </xdr:nvSpPr>
      <xdr:spPr>
        <a:xfrm>
          <a:off x="13652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xdr:rowOff>
    </xdr:from>
    <xdr:to>
      <xdr:col>76</xdr:col>
      <xdr:colOff>114300</xdr:colOff>
      <xdr:row>82</xdr:row>
      <xdr:rowOff>143256</xdr:rowOff>
    </xdr:to>
    <xdr:cxnSp macro="">
      <xdr:nvCxnSpPr>
        <xdr:cNvPr id="766" name="直線コネクタ 765">
          <a:extLst>
            <a:ext uri="{FF2B5EF4-FFF2-40B4-BE49-F238E27FC236}">
              <a16:creationId xmlns:a16="http://schemas.microsoft.com/office/drawing/2014/main" id="{CFB9E0CB-6459-4508-8783-4B710629E8D8}"/>
            </a:ext>
          </a:extLst>
        </xdr:cNvPr>
        <xdr:cNvCxnSpPr/>
      </xdr:nvCxnSpPr>
      <xdr:spPr>
        <a:xfrm>
          <a:off x="13703300" y="140649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60452</xdr:rowOff>
    </xdr:from>
    <xdr:to>
      <xdr:col>67</xdr:col>
      <xdr:colOff>101600</xdr:colOff>
      <xdr:row>81</xdr:row>
      <xdr:rowOff>162052</xdr:rowOff>
    </xdr:to>
    <xdr:sp macro="" textlink="">
      <xdr:nvSpPr>
        <xdr:cNvPr id="767" name="楕円 766">
          <a:extLst>
            <a:ext uri="{FF2B5EF4-FFF2-40B4-BE49-F238E27FC236}">
              <a16:creationId xmlns:a16="http://schemas.microsoft.com/office/drawing/2014/main" id="{4D76942B-B5C5-4D23-828A-80EA2ACADBAE}"/>
            </a:ext>
          </a:extLst>
        </xdr:cNvPr>
        <xdr:cNvSpPr/>
      </xdr:nvSpPr>
      <xdr:spPr>
        <a:xfrm>
          <a:off x="12763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111252</xdr:rowOff>
    </xdr:from>
    <xdr:to>
      <xdr:col>71</xdr:col>
      <xdr:colOff>177800</xdr:colOff>
      <xdr:row>82</xdr:row>
      <xdr:rowOff>6096</xdr:rowOff>
    </xdr:to>
    <xdr:cxnSp macro="">
      <xdr:nvCxnSpPr>
        <xdr:cNvPr id="768" name="直線コネクタ 767">
          <a:extLst>
            <a:ext uri="{FF2B5EF4-FFF2-40B4-BE49-F238E27FC236}">
              <a16:creationId xmlns:a16="http://schemas.microsoft.com/office/drawing/2014/main" id="{8D625E6C-4BEF-4BFA-ACB9-6B55606521AE}"/>
            </a:ext>
          </a:extLst>
        </xdr:cNvPr>
        <xdr:cNvCxnSpPr/>
      </xdr:nvCxnSpPr>
      <xdr:spPr>
        <a:xfrm>
          <a:off x="12814300" y="1399870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769" name="n_1aveValue【消防施設】&#10;有形固定資産減価償却率">
          <a:extLst>
            <a:ext uri="{FF2B5EF4-FFF2-40B4-BE49-F238E27FC236}">
              <a16:creationId xmlns:a16="http://schemas.microsoft.com/office/drawing/2014/main" id="{F6DDCE00-49B8-4055-8BF0-45408FDE9811}"/>
            </a:ext>
          </a:extLst>
        </xdr:cNvPr>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770" name="n_2aveValue【消防施設】&#10;有形固定資産減価償却率">
          <a:extLst>
            <a:ext uri="{FF2B5EF4-FFF2-40B4-BE49-F238E27FC236}">
              <a16:creationId xmlns:a16="http://schemas.microsoft.com/office/drawing/2014/main" id="{5F7B5DD6-2146-488B-98EB-5C261776219A}"/>
            </a:ext>
          </a:extLst>
        </xdr:cNvPr>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771" name="n_3aveValue【消防施設】&#10;有形固定資産減価償却率">
          <a:extLst>
            <a:ext uri="{FF2B5EF4-FFF2-40B4-BE49-F238E27FC236}">
              <a16:creationId xmlns:a16="http://schemas.microsoft.com/office/drawing/2014/main" id="{C03A064F-B731-4D4E-B086-26FAA4873378}"/>
            </a:ext>
          </a:extLst>
        </xdr:cNvPr>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4590</xdr:rowOff>
    </xdr:from>
    <xdr:ext cx="405111" cy="259045"/>
    <xdr:sp macro="" textlink="">
      <xdr:nvSpPr>
        <xdr:cNvPr id="772" name="n_4aveValue【消防施設】&#10;有形固定資産減価償却率">
          <a:extLst>
            <a:ext uri="{FF2B5EF4-FFF2-40B4-BE49-F238E27FC236}">
              <a16:creationId xmlns:a16="http://schemas.microsoft.com/office/drawing/2014/main" id="{9A2CC903-6BBF-4693-B820-95F7D38B29C9}"/>
            </a:ext>
          </a:extLst>
        </xdr:cNvPr>
        <xdr:cNvSpPr txBox="1"/>
      </xdr:nvSpPr>
      <xdr:spPr>
        <a:xfrm>
          <a:off x="12611744" y="145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119142</xdr:rowOff>
    </xdr:from>
    <xdr:ext cx="405111" cy="259045"/>
    <xdr:sp macro="" textlink="">
      <xdr:nvSpPr>
        <xdr:cNvPr id="773" name="n_1mainValue【消防施設】&#10;有形固定資産減価償却率">
          <a:extLst>
            <a:ext uri="{FF2B5EF4-FFF2-40B4-BE49-F238E27FC236}">
              <a16:creationId xmlns:a16="http://schemas.microsoft.com/office/drawing/2014/main" id="{B18C2A43-50F0-44DF-80A6-A489D0CA11D6}"/>
            </a:ext>
          </a:extLst>
        </xdr:cNvPr>
        <xdr:cNvSpPr txBox="1"/>
      </xdr:nvSpPr>
      <xdr:spPr>
        <a:xfrm>
          <a:off x="152660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39133</xdr:rowOff>
    </xdr:from>
    <xdr:ext cx="405111" cy="259045"/>
    <xdr:sp macro="" textlink="">
      <xdr:nvSpPr>
        <xdr:cNvPr id="774" name="n_2mainValue【消防施設】&#10;有形固定資産減価償却率">
          <a:extLst>
            <a:ext uri="{FF2B5EF4-FFF2-40B4-BE49-F238E27FC236}">
              <a16:creationId xmlns:a16="http://schemas.microsoft.com/office/drawing/2014/main" id="{A9477C3C-7A79-4440-8260-3ED95122FBAE}"/>
            </a:ext>
          </a:extLst>
        </xdr:cNvPr>
        <xdr:cNvSpPr txBox="1"/>
      </xdr:nvSpPr>
      <xdr:spPr>
        <a:xfrm>
          <a:off x="14389744" y="1392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73423</xdr:rowOff>
    </xdr:from>
    <xdr:ext cx="405111" cy="259045"/>
    <xdr:sp macro="" textlink="">
      <xdr:nvSpPr>
        <xdr:cNvPr id="775" name="n_3mainValue【消防施設】&#10;有形固定資産減価償却率">
          <a:extLst>
            <a:ext uri="{FF2B5EF4-FFF2-40B4-BE49-F238E27FC236}">
              <a16:creationId xmlns:a16="http://schemas.microsoft.com/office/drawing/2014/main" id="{B16049E3-BFBD-4735-9003-D27FBBE0CF66}"/>
            </a:ext>
          </a:extLst>
        </xdr:cNvPr>
        <xdr:cNvSpPr txBox="1"/>
      </xdr:nvSpPr>
      <xdr:spPr>
        <a:xfrm>
          <a:off x="13500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7129</xdr:rowOff>
    </xdr:from>
    <xdr:ext cx="405111" cy="259045"/>
    <xdr:sp macro="" textlink="">
      <xdr:nvSpPr>
        <xdr:cNvPr id="776" name="n_4mainValue【消防施設】&#10;有形固定資産減価償却率">
          <a:extLst>
            <a:ext uri="{FF2B5EF4-FFF2-40B4-BE49-F238E27FC236}">
              <a16:creationId xmlns:a16="http://schemas.microsoft.com/office/drawing/2014/main" id="{1EDE7B20-92F8-41B2-BF38-75414EA9657B}"/>
            </a:ext>
          </a:extLst>
        </xdr:cNvPr>
        <xdr:cNvSpPr txBox="1"/>
      </xdr:nvSpPr>
      <xdr:spPr>
        <a:xfrm>
          <a:off x="12611744" y="1372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9294B3BC-D3D6-4847-A3D0-B549AEEB401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D014DA7B-D0BB-4978-B7D5-0B3F81D276E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1318A4AD-3AD8-4724-B7B9-C7785AD44C5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97844EB4-D053-4C47-A93F-637F289620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525E579C-52DA-47A5-9D35-B02B3D8679A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BFDD00BE-9D0F-4D3E-9DF8-0ED22D54C25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1B2ABB31-C9A3-4152-B0CD-954331DAD9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78997F1C-1637-436C-A51D-FA198F3798A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A638435-CDA5-4532-8523-5C9EBFB8ECE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5FE74124-567A-4223-B852-9860CEE4BC9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D434B858-4946-46C0-AF4D-2504FC784CA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25E1B617-691F-46B7-9B34-533DABAC6BA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51C6165C-DF95-43F1-900D-B4CD7670959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F1116EE8-EE2F-451C-807D-45057C60CFD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83C804E2-4228-4546-B545-5D9C1BFB048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712BFAF2-8AA3-4E68-AC1E-966C60E561C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12DFE06E-6C16-42E5-8500-6D07893CFFA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D46FA470-FDA3-4AD3-AB2F-964A2954EE0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550F8F16-DC7B-43A5-8DF7-46C4B25ED03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829EE99C-4C80-4AAB-9210-95E6C10E2B1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28FFE404-9ED9-4D9A-B598-297B41F6D51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5F545759-033E-4927-8D02-0232C1C25C5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FC622977-540D-4C70-B1F8-5284ACC884D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800" name="直線コネクタ 799">
          <a:extLst>
            <a:ext uri="{FF2B5EF4-FFF2-40B4-BE49-F238E27FC236}">
              <a16:creationId xmlns:a16="http://schemas.microsoft.com/office/drawing/2014/main" id="{348A40EE-64B6-4891-9104-813B1A2AF45D}"/>
            </a:ext>
          </a:extLst>
        </xdr:cNvPr>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1" name="【消防施設】&#10;一人当たり面積最小値テキスト">
          <a:extLst>
            <a:ext uri="{FF2B5EF4-FFF2-40B4-BE49-F238E27FC236}">
              <a16:creationId xmlns:a16="http://schemas.microsoft.com/office/drawing/2014/main" id="{E46EF637-63BB-4551-99D3-9BFE1A976F02}"/>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2" name="直線コネクタ 801">
          <a:extLst>
            <a:ext uri="{FF2B5EF4-FFF2-40B4-BE49-F238E27FC236}">
              <a16:creationId xmlns:a16="http://schemas.microsoft.com/office/drawing/2014/main" id="{60781FE7-4598-44A6-B39E-614E00B32B87}"/>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803" name="【消防施設】&#10;一人当たり面積最大値テキスト">
          <a:extLst>
            <a:ext uri="{FF2B5EF4-FFF2-40B4-BE49-F238E27FC236}">
              <a16:creationId xmlns:a16="http://schemas.microsoft.com/office/drawing/2014/main" id="{0A4D79F8-686A-47B6-8728-6C457D18271F}"/>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804" name="直線コネクタ 803">
          <a:extLst>
            <a:ext uri="{FF2B5EF4-FFF2-40B4-BE49-F238E27FC236}">
              <a16:creationId xmlns:a16="http://schemas.microsoft.com/office/drawing/2014/main" id="{38A80490-C0FF-49B9-A5B8-0EC04225E653}"/>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109238</xdr:rowOff>
    </xdr:from>
    <xdr:ext cx="469744" cy="259045"/>
    <xdr:sp macro="" textlink="">
      <xdr:nvSpPr>
        <xdr:cNvPr id="805" name="【消防施設】&#10;一人当たり面積平均値テキスト">
          <a:extLst>
            <a:ext uri="{FF2B5EF4-FFF2-40B4-BE49-F238E27FC236}">
              <a16:creationId xmlns:a16="http://schemas.microsoft.com/office/drawing/2014/main" id="{E47F5B5F-AB75-4190-8873-0F2877B839B8}"/>
            </a:ext>
          </a:extLst>
        </xdr:cNvPr>
        <xdr:cNvSpPr txBox="1"/>
      </xdr:nvSpPr>
      <xdr:spPr>
        <a:xfrm>
          <a:off x="22199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806" name="フローチャート: 判断 805">
          <a:extLst>
            <a:ext uri="{FF2B5EF4-FFF2-40B4-BE49-F238E27FC236}">
              <a16:creationId xmlns:a16="http://schemas.microsoft.com/office/drawing/2014/main" id="{0D162ACF-E11D-4DB7-8784-86CF2080DBF4}"/>
            </a:ext>
          </a:extLst>
        </xdr:cNvPr>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807" name="フローチャート: 判断 806">
          <a:extLst>
            <a:ext uri="{FF2B5EF4-FFF2-40B4-BE49-F238E27FC236}">
              <a16:creationId xmlns:a16="http://schemas.microsoft.com/office/drawing/2014/main" id="{FCA490DF-775C-4778-9846-EFA6903E9FB3}"/>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808" name="フローチャート: 判断 807">
          <a:extLst>
            <a:ext uri="{FF2B5EF4-FFF2-40B4-BE49-F238E27FC236}">
              <a16:creationId xmlns:a16="http://schemas.microsoft.com/office/drawing/2014/main" id="{CE6BED7B-79C4-400C-A23B-88F6B1838F97}"/>
            </a:ext>
          </a:extLst>
        </xdr:cNvPr>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09" name="フローチャート: 判断 808">
          <a:extLst>
            <a:ext uri="{FF2B5EF4-FFF2-40B4-BE49-F238E27FC236}">
              <a16:creationId xmlns:a16="http://schemas.microsoft.com/office/drawing/2014/main" id="{D74985B4-F100-438A-815C-B1C4FFD7C395}"/>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810" name="フローチャート: 判断 809">
          <a:extLst>
            <a:ext uri="{FF2B5EF4-FFF2-40B4-BE49-F238E27FC236}">
              <a16:creationId xmlns:a16="http://schemas.microsoft.com/office/drawing/2014/main" id="{B85CDACD-D0FE-442B-A396-33D69EEB35F3}"/>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BB95EAC4-6E19-420C-8A5F-90CCBE32309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3015FE57-F2D6-47E6-BC99-EDDB9948E97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282A4606-C96E-4A0C-8456-DC71AE4539B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7C26DEC3-8CCB-4283-AF0A-1D08084E44D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388A7776-60AF-4054-9572-9398E5ABB31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816" name="楕円 815">
          <a:extLst>
            <a:ext uri="{FF2B5EF4-FFF2-40B4-BE49-F238E27FC236}">
              <a16:creationId xmlns:a16="http://schemas.microsoft.com/office/drawing/2014/main" id="{A069BE50-7EB8-46E9-9E49-EB176E3DC652}"/>
            </a:ext>
          </a:extLst>
        </xdr:cNvPr>
        <xdr:cNvSpPr/>
      </xdr:nvSpPr>
      <xdr:spPr>
        <a:xfrm>
          <a:off x="22110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96538</xdr:rowOff>
    </xdr:from>
    <xdr:ext cx="469744" cy="259045"/>
    <xdr:sp macro="" textlink="">
      <xdr:nvSpPr>
        <xdr:cNvPr id="817" name="【消防施設】&#10;一人当たり面積該当値テキスト">
          <a:extLst>
            <a:ext uri="{FF2B5EF4-FFF2-40B4-BE49-F238E27FC236}">
              <a16:creationId xmlns:a16="http://schemas.microsoft.com/office/drawing/2014/main" id="{BF07C8BA-C9CF-4858-8C20-F887F2F93EA7}"/>
            </a:ext>
          </a:extLst>
        </xdr:cNvPr>
        <xdr:cNvSpPr txBox="1"/>
      </xdr:nvSpPr>
      <xdr:spPr>
        <a:xfrm>
          <a:off x="22199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818" name="楕円 817">
          <a:extLst>
            <a:ext uri="{FF2B5EF4-FFF2-40B4-BE49-F238E27FC236}">
              <a16:creationId xmlns:a16="http://schemas.microsoft.com/office/drawing/2014/main" id="{83B5DA2A-9DB1-439E-87C3-BFE1CA9155D7}"/>
            </a:ext>
          </a:extLst>
        </xdr:cNvPr>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60961</xdr:rowOff>
    </xdr:to>
    <xdr:cxnSp macro="">
      <xdr:nvCxnSpPr>
        <xdr:cNvPr id="819" name="直線コネクタ 818">
          <a:extLst>
            <a:ext uri="{FF2B5EF4-FFF2-40B4-BE49-F238E27FC236}">
              <a16:creationId xmlns:a16="http://schemas.microsoft.com/office/drawing/2014/main" id="{8ABBFD0E-BE0B-4B11-87DA-76D37DD9E9E4}"/>
            </a:ext>
          </a:extLst>
        </xdr:cNvPr>
        <xdr:cNvCxnSpPr/>
      </xdr:nvCxnSpPr>
      <xdr:spPr>
        <a:xfrm>
          <a:off x="21323300" y="1480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820" name="楕円 819">
          <a:extLst>
            <a:ext uri="{FF2B5EF4-FFF2-40B4-BE49-F238E27FC236}">
              <a16:creationId xmlns:a16="http://schemas.microsoft.com/office/drawing/2014/main" id="{F48533FB-30B9-4D17-A778-714DA8741122}"/>
            </a:ext>
          </a:extLst>
        </xdr:cNvPr>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821" name="直線コネクタ 820">
          <a:extLst>
            <a:ext uri="{FF2B5EF4-FFF2-40B4-BE49-F238E27FC236}">
              <a16:creationId xmlns:a16="http://schemas.microsoft.com/office/drawing/2014/main" id="{5E0CFAD9-319C-4626-820F-79F5DE626E3A}"/>
            </a:ext>
          </a:extLst>
        </xdr:cNvPr>
        <xdr:cNvCxnSpPr/>
      </xdr:nvCxnSpPr>
      <xdr:spPr>
        <a:xfrm>
          <a:off x="20434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822" name="楕円 821">
          <a:extLst>
            <a:ext uri="{FF2B5EF4-FFF2-40B4-BE49-F238E27FC236}">
              <a16:creationId xmlns:a16="http://schemas.microsoft.com/office/drawing/2014/main" id="{C163CF43-89B3-4654-A1B7-6CB808B9C575}"/>
            </a:ext>
          </a:extLst>
        </xdr:cNvPr>
        <xdr:cNvSpPr/>
      </xdr:nvSpPr>
      <xdr:spPr>
        <a:xfrm>
          <a:off x="19494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823" name="直線コネクタ 822">
          <a:extLst>
            <a:ext uri="{FF2B5EF4-FFF2-40B4-BE49-F238E27FC236}">
              <a16:creationId xmlns:a16="http://schemas.microsoft.com/office/drawing/2014/main" id="{D91699F4-CD23-4336-ABB6-E5246720C28F}"/>
            </a:ext>
          </a:extLst>
        </xdr:cNvPr>
        <xdr:cNvCxnSpPr/>
      </xdr:nvCxnSpPr>
      <xdr:spPr>
        <a:xfrm>
          <a:off x="19545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10161</xdr:rowOff>
    </xdr:from>
    <xdr:to>
      <xdr:col>98</xdr:col>
      <xdr:colOff>38100</xdr:colOff>
      <xdr:row>86</xdr:row>
      <xdr:rowOff>111761</xdr:rowOff>
    </xdr:to>
    <xdr:sp macro="" textlink="">
      <xdr:nvSpPr>
        <xdr:cNvPr id="824" name="楕円 823">
          <a:extLst>
            <a:ext uri="{FF2B5EF4-FFF2-40B4-BE49-F238E27FC236}">
              <a16:creationId xmlns:a16="http://schemas.microsoft.com/office/drawing/2014/main" id="{240ED2AE-FEEC-4B80-866B-526549BD6EC9}"/>
            </a:ext>
          </a:extLst>
        </xdr:cNvPr>
        <xdr:cNvSpPr/>
      </xdr:nvSpPr>
      <xdr:spPr>
        <a:xfrm>
          <a:off x="18605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60961</xdr:rowOff>
    </xdr:from>
    <xdr:to>
      <xdr:col>102</xdr:col>
      <xdr:colOff>114300</xdr:colOff>
      <xdr:row>86</xdr:row>
      <xdr:rowOff>60961</xdr:rowOff>
    </xdr:to>
    <xdr:cxnSp macro="">
      <xdr:nvCxnSpPr>
        <xdr:cNvPr id="825" name="直線コネクタ 824">
          <a:extLst>
            <a:ext uri="{FF2B5EF4-FFF2-40B4-BE49-F238E27FC236}">
              <a16:creationId xmlns:a16="http://schemas.microsoft.com/office/drawing/2014/main" id="{4E378482-9368-4D79-9FE0-813DF6D77C94}"/>
            </a:ext>
          </a:extLst>
        </xdr:cNvPr>
        <xdr:cNvCxnSpPr/>
      </xdr:nvCxnSpPr>
      <xdr:spPr>
        <a:xfrm>
          <a:off x="18656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826" name="n_1aveValue【消防施設】&#10;一人当たり面積">
          <a:extLst>
            <a:ext uri="{FF2B5EF4-FFF2-40B4-BE49-F238E27FC236}">
              <a16:creationId xmlns:a16="http://schemas.microsoft.com/office/drawing/2014/main" id="{9713E0CD-CCDA-4275-B7CF-93DFF26B74FC}"/>
            </a:ext>
          </a:extLst>
        </xdr:cNvPr>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827" name="n_2aveValue【消防施設】&#10;一人当たり面積">
          <a:extLst>
            <a:ext uri="{FF2B5EF4-FFF2-40B4-BE49-F238E27FC236}">
              <a16:creationId xmlns:a16="http://schemas.microsoft.com/office/drawing/2014/main" id="{6BD8B1A5-D67F-49BE-BB2F-9F581EC9D96A}"/>
            </a:ext>
          </a:extLst>
        </xdr:cNvPr>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828" name="n_3aveValue【消防施設】&#10;一人当たり面積">
          <a:extLst>
            <a:ext uri="{FF2B5EF4-FFF2-40B4-BE49-F238E27FC236}">
              <a16:creationId xmlns:a16="http://schemas.microsoft.com/office/drawing/2014/main" id="{820844FB-CE73-4DCD-A43C-D95AB78DB4C7}"/>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829" name="n_4aveValue【消防施設】&#10;一人当たり面積">
          <a:extLst>
            <a:ext uri="{FF2B5EF4-FFF2-40B4-BE49-F238E27FC236}">
              <a16:creationId xmlns:a16="http://schemas.microsoft.com/office/drawing/2014/main" id="{48DF62CE-2607-463D-BB4F-0EA77A6B5A32}"/>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830" name="n_1mainValue【消防施設】&#10;一人当たり面積">
          <a:extLst>
            <a:ext uri="{FF2B5EF4-FFF2-40B4-BE49-F238E27FC236}">
              <a16:creationId xmlns:a16="http://schemas.microsoft.com/office/drawing/2014/main" id="{8ED2522E-B71A-443F-A9DF-B49B1EFE21D8}"/>
            </a:ext>
          </a:extLst>
        </xdr:cNvPr>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831" name="n_2mainValue【消防施設】&#10;一人当たり面積">
          <a:extLst>
            <a:ext uri="{FF2B5EF4-FFF2-40B4-BE49-F238E27FC236}">
              <a16:creationId xmlns:a16="http://schemas.microsoft.com/office/drawing/2014/main" id="{17EE3724-7888-4484-BAFD-2B9A91B900AE}"/>
            </a:ext>
          </a:extLst>
        </xdr:cNvPr>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832" name="n_3mainValue【消防施設】&#10;一人当たり面積">
          <a:extLst>
            <a:ext uri="{FF2B5EF4-FFF2-40B4-BE49-F238E27FC236}">
              <a16:creationId xmlns:a16="http://schemas.microsoft.com/office/drawing/2014/main" id="{85AD1533-955B-454A-8601-9DC25071426C}"/>
            </a:ext>
          </a:extLst>
        </xdr:cNvPr>
        <xdr:cNvSpPr txBox="1"/>
      </xdr:nvSpPr>
      <xdr:spPr>
        <a:xfrm>
          <a:off x="19310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102888</xdr:rowOff>
    </xdr:from>
    <xdr:ext cx="469744" cy="259045"/>
    <xdr:sp macro="" textlink="">
      <xdr:nvSpPr>
        <xdr:cNvPr id="833" name="n_4mainValue【消防施設】&#10;一人当たり面積">
          <a:extLst>
            <a:ext uri="{FF2B5EF4-FFF2-40B4-BE49-F238E27FC236}">
              <a16:creationId xmlns:a16="http://schemas.microsoft.com/office/drawing/2014/main" id="{CAE00872-8D4E-4104-AD1C-E23CCC8121A3}"/>
            </a:ext>
          </a:extLst>
        </xdr:cNvPr>
        <xdr:cNvSpPr txBox="1"/>
      </xdr:nvSpPr>
      <xdr:spPr>
        <a:xfrm>
          <a:off x="18421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ED3C6461-B716-4B3D-9795-A6FB8EE340A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67C79ED1-42D8-4B34-B0C0-78715145958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4F3EA05F-7691-487A-AB75-A0BB19EDC94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1059EE0-CEEF-4352-9CAE-98FCF95C47C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5AFD0F81-FC0A-4971-81D7-4326F5CFAC7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9D51C311-010C-4DDE-B3E6-6A9CD60C98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8B1E5328-5C48-4366-8D38-79860E48472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EF541838-89F7-4F3A-9BCC-D88CD6A378A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C3D89F38-103A-490B-86E3-E88568B248C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19FE7DE9-15F2-45EF-9971-134D3276D9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879DE282-1956-41C1-84BA-E3BB6DB1C5A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8DE8F26B-88F5-435F-8060-9E9CEA53840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E41669F9-9913-4922-81DF-A5E86F86166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E6F23E90-83B7-4811-AB96-2AF24011F67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1BE269B6-B17A-40CD-AAA0-141A5329AD5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28C94BA3-6003-445E-AE89-7A2206D6E52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22A08887-7141-40DD-AFC0-9DC8A0C4B60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56141B01-CC63-4794-826F-26A9F275934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1F220A46-776B-431E-B8E0-B35D1B3BB24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0B7702D1-8AAA-40A4-B19A-B4CD4C3F75E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DDD113A0-21CA-45D1-87B4-EE533B05BB7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96B50E63-5D8E-4842-A4E9-2904F47427E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id="{89DD0493-DE21-4E2A-8692-7145CBCC970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E44F90A3-C3D7-4CC0-BB82-567DAF35682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6594DE10-A219-406A-A0B1-8F9154CFF70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59" name="直線コネクタ 858">
          <a:extLst>
            <a:ext uri="{FF2B5EF4-FFF2-40B4-BE49-F238E27FC236}">
              <a16:creationId xmlns:a16="http://schemas.microsoft.com/office/drawing/2014/main" id="{40C6A3DF-9052-4CB8-92AD-E919182F251D}"/>
            </a:ext>
          </a:extLst>
        </xdr:cNvPr>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60" name="【庁舎】&#10;有形固定資産減価償却率最小値テキスト">
          <a:extLst>
            <a:ext uri="{FF2B5EF4-FFF2-40B4-BE49-F238E27FC236}">
              <a16:creationId xmlns:a16="http://schemas.microsoft.com/office/drawing/2014/main" id="{67B9A49D-7356-412D-85AF-1F65F7C8B8E9}"/>
            </a:ext>
          </a:extLst>
        </xdr:cNvPr>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61" name="直線コネクタ 860">
          <a:extLst>
            <a:ext uri="{FF2B5EF4-FFF2-40B4-BE49-F238E27FC236}">
              <a16:creationId xmlns:a16="http://schemas.microsoft.com/office/drawing/2014/main" id="{2BD80A46-BCD6-48C8-B806-A910A3BE15BD}"/>
            </a:ext>
          </a:extLst>
        </xdr:cNvPr>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62" name="【庁舎】&#10;有形固定資産減価償却率最大値テキスト">
          <a:extLst>
            <a:ext uri="{FF2B5EF4-FFF2-40B4-BE49-F238E27FC236}">
              <a16:creationId xmlns:a16="http://schemas.microsoft.com/office/drawing/2014/main" id="{73BDDC5B-041A-452A-BC7D-CA87A418FB2C}"/>
            </a:ext>
          </a:extLst>
        </xdr:cNvPr>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63" name="直線コネクタ 862">
          <a:extLst>
            <a:ext uri="{FF2B5EF4-FFF2-40B4-BE49-F238E27FC236}">
              <a16:creationId xmlns:a16="http://schemas.microsoft.com/office/drawing/2014/main" id="{2779A835-D783-4EA4-BAEA-C8E9D93BF51F}"/>
            </a:ext>
          </a:extLst>
        </xdr:cNvPr>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64" name="【庁舎】&#10;有形固定資産減価償却率平均値テキスト">
          <a:extLst>
            <a:ext uri="{FF2B5EF4-FFF2-40B4-BE49-F238E27FC236}">
              <a16:creationId xmlns:a16="http://schemas.microsoft.com/office/drawing/2014/main" id="{CAC4A960-3D74-4570-9403-223D7CD5D7A8}"/>
            </a:ext>
          </a:extLst>
        </xdr:cNvPr>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65" name="フローチャート: 判断 864">
          <a:extLst>
            <a:ext uri="{FF2B5EF4-FFF2-40B4-BE49-F238E27FC236}">
              <a16:creationId xmlns:a16="http://schemas.microsoft.com/office/drawing/2014/main" id="{82B89B41-02CE-4F8B-857B-9DA3FE29F787}"/>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66" name="フローチャート: 判断 865">
          <a:extLst>
            <a:ext uri="{FF2B5EF4-FFF2-40B4-BE49-F238E27FC236}">
              <a16:creationId xmlns:a16="http://schemas.microsoft.com/office/drawing/2014/main" id="{CF8D6A15-F755-45EB-B1A3-BF1D1A2EDC70}"/>
            </a:ext>
          </a:extLst>
        </xdr:cNvPr>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67" name="フローチャート: 判断 866">
          <a:extLst>
            <a:ext uri="{FF2B5EF4-FFF2-40B4-BE49-F238E27FC236}">
              <a16:creationId xmlns:a16="http://schemas.microsoft.com/office/drawing/2014/main" id="{135FDA4E-CD90-4D0D-85AD-5BCA2AD621E4}"/>
            </a:ext>
          </a:extLst>
        </xdr:cNvPr>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68" name="フローチャート: 判断 867">
          <a:extLst>
            <a:ext uri="{FF2B5EF4-FFF2-40B4-BE49-F238E27FC236}">
              <a16:creationId xmlns:a16="http://schemas.microsoft.com/office/drawing/2014/main" id="{E46A390C-AD3A-4E13-9B97-8BD348B6C066}"/>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156029</xdr:rowOff>
    </xdr:from>
    <xdr:to>
      <xdr:col>67</xdr:col>
      <xdr:colOff>101600</xdr:colOff>
      <xdr:row>103</xdr:row>
      <xdr:rowOff>86179</xdr:rowOff>
    </xdr:to>
    <xdr:sp macro="" textlink="">
      <xdr:nvSpPr>
        <xdr:cNvPr id="869" name="フローチャート: 判断 868">
          <a:extLst>
            <a:ext uri="{FF2B5EF4-FFF2-40B4-BE49-F238E27FC236}">
              <a16:creationId xmlns:a16="http://schemas.microsoft.com/office/drawing/2014/main" id="{74AB0556-44E6-42DC-A945-CF32AD92A31E}"/>
            </a:ext>
          </a:extLst>
        </xdr:cNvPr>
        <xdr:cNvSpPr/>
      </xdr:nvSpPr>
      <xdr:spPr>
        <a:xfrm>
          <a:off x="12763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75F289B2-76CA-4F2A-9A98-62C253166D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F1E6A419-6A79-4AEF-BC33-F7376B8A397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1EF1A435-1E95-4CD1-AF66-B98F7B124E1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5DF5A838-9BB2-49CF-9278-6FF23DE09C9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1F239F6-9506-474B-996D-4661AF5B70C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154395</xdr:rowOff>
    </xdr:from>
    <xdr:to>
      <xdr:col>85</xdr:col>
      <xdr:colOff>177800</xdr:colOff>
      <xdr:row>106</xdr:row>
      <xdr:rowOff>84545</xdr:rowOff>
    </xdr:to>
    <xdr:sp macro="" textlink="">
      <xdr:nvSpPr>
        <xdr:cNvPr id="875" name="楕円 874">
          <a:extLst>
            <a:ext uri="{FF2B5EF4-FFF2-40B4-BE49-F238E27FC236}">
              <a16:creationId xmlns:a16="http://schemas.microsoft.com/office/drawing/2014/main" id="{15787D9D-EC80-4F06-AAE5-47152F998BAB}"/>
            </a:ext>
          </a:extLst>
        </xdr:cNvPr>
        <xdr:cNvSpPr/>
      </xdr:nvSpPr>
      <xdr:spPr>
        <a:xfrm>
          <a:off x="16268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132822</xdr:rowOff>
    </xdr:from>
    <xdr:ext cx="405111" cy="259045"/>
    <xdr:sp macro="" textlink="">
      <xdr:nvSpPr>
        <xdr:cNvPr id="876" name="【庁舎】&#10;有形固定資産減価償却率該当値テキスト">
          <a:extLst>
            <a:ext uri="{FF2B5EF4-FFF2-40B4-BE49-F238E27FC236}">
              <a16:creationId xmlns:a16="http://schemas.microsoft.com/office/drawing/2014/main" id="{FB444884-1DB9-47F1-A9B1-60DF307F6D2C}"/>
            </a:ext>
          </a:extLst>
        </xdr:cNvPr>
        <xdr:cNvSpPr txBox="1"/>
      </xdr:nvSpPr>
      <xdr:spPr>
        <a:xfrm>
          <a:off x="16357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102144</xdr:rowOff>
    </xdr:from>
    <xdr:to>
      <xdr:col>81</xdr:col>
      <xdr:colOff>101600</xdr:colOff>
      <xdr:row>107</xdr:row>
      <xdr:rowOff>32294</xdr:rowOff>
    </xdr:to>
    <xdr:sp macro="" textlink="">
      <xdr:nvSpPr>
        <xdr:cNvPr id="877" name="楕円 876">
          <a:extLst>
            <a:ext uri="{FF2B5EF4-FFF2-40B4-BE49-F238E27FC236}">
              <a16:creationId xmlns:a16="http://schemas.microsoft.com/office/drawing/2014/main" id="{ACC7AFAE-E98A-477C-B90B-130156C7AE9E}"/>
            </a:ext>
          </a:extLst>
        </xdr:cNvPr>
        <xdr:cNvSpPr/>
      </xdr:nvSpPr>
      <xdr:spPr>
        <a:xfrm>
          <a:off x="15430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33745</xdr:rowOff>
    </xdr:from>
    <xdr:to>
      <xdr:col>85</xdr:col>
      <xdr:colOff>127000</xdr:colOff>
      <xdr:row>106</xdr:row>
      <xdr:rowOff>152944</xdr:rowOff>
    </xdr:to>
    <xdr:cxnSp macro="">
      <xdr:nvCxnSpPr>
        <xdr:cNvPr id="878" name="直線コネクタ 877">
          <a:extLst>
            <a:ext uri="{FF2B5EF4-FFF2-40B4-BE49-F238E27FC236}">
              <a16:creationId xmlns:a16="http://schemas.microsoft.com/office/drawing/2014/main" id="{A67E7781-6B0E-491E-A6EA-E1C8A786A2BF}"/>
            </a:ext>
          </a:extLst>
        </xdr:cNvPr>
        <xdr:cNvCxnSpPr/>
      </xdr:nvCxnSpPr>
      <xdr:spPr>
        <a:xfrm flipV="1">
          <a:off x="15481300" y="18207445"/>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28666</xdr:rowOff>
    </xdr:from>
    <xdr:to>
      <xdr:col>76</xdr:col>
      <xdr:colOff>165100</xdr:colOff>
      <xdr:row>107</xdr:row>
      <xdr:rowOff>130266</xdr:rowOff>
    </xdr:to>
    <xdr:sp macro="" textlink="">
      <xdr:nvSpPr>
        <xdr:cNvPr id="879" name="楕円 878">
          <a:extLst>
            <a:ext uri="{FF2B5EF4-FFF2-40B4-BE49-F238E27FC236}">
              <a16:creationId xmlns:a16="http://schemas.microsoft.com/office/drawing/2014/main" id="{A8F202B3-C9F7-4C93-86F3-B760B9A9994F}"/>
            </a:ext>
          </a:extLst>
        </xdr:cNvPr>
        <xdr:cNvSpPr/>
      </xdr:nvSpPr>
      <xdr:spPr>
        <a:xfrm>
          <a:off x="14541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152944</xdr:rowOff>
    </xdr:from>
    <xdr:to>
      <xdr:col>81</xdr:col>
      <xdr:colOff>50800</xdr:colOff>
      <xdr:row>107</xdr:row>
      <xdr:rowOff>79466</xdr:rowOff>
    </xdr:to>
    <xdr:cxnSp macro="">
      <xdr:nvCxnSpPr>
        <xdr:cNvPr id="880" name="直線コネクタ 879">
          <a:extLst>
            <a:ext uri="{FF2B5EF4-FFF2-40B4-BE49-F238E27FC236}">
              <a16:creationId xmlns:a16="http://schemas.microsoft.com/office/drawing/2014/main" id="{8C04A210-9A34-4E93-AE77-59B785E5C91C}"/>
            </a:ext>
          </a:extLst>
        </xdr:cNvPr>
        <xdr:cNvCxnSpPr/>
      </xdr:nvCxnSpPr>
      <xdr:spPr>
        <a:xfrm flipV="1">
          <a:off x="14592300" y="1832664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131536</xdr:rowOff>
    </xdr:from>
    <xdr:to>
      <xdr:col>72</xdr:col>
      <xdr:colOff>38100</xdr:colOff>
      <xdr:row>107</xdr:row>
      <xdr:rowOff>61686</xdr:rowOff>
    </xdr:to>
    <xdr:sp macro="" textlink="">
      <xdr:nvSpPr>
        <xdr:cNvPr id="881" name="楕円 880">
          <a:extLst>
            <a:ext uri="{FF2B5EF4-FFF2-40B4-BE49-F238E27FC236}">
              <a16:creationId xmlns:a16="http://schemas.microsoft.com/office/drawing/2014/main" id="{6A5C0FCD-1F27-4FBE-A351-C365D8E02638}"/>
            </a:ext>
          </a:extLst>
        </xdr:cNvPr>
        <xdr:cNvSpPr/>
      </xdr:nvSpPr>
      <xdr:spPr>
        <a:xfrm>
          <a:off x="13652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10886</xdr:rowOff>
    </xdr:from>
    <xdr:to>
      <xdr:col>76</xdr:col>
      <xdr:colOff>114300</xdr:colOff>
      <xdr:row>107</xdr:row>
      <xdr:rowOff>79466</xdr:rowOff>
    </xdr:to>
    <xdr:cxnSp macro="">
      <xdr:nvCxnSpPr>
        <xdr:cNvPr id="882" name="直線コネクタ 881">
          <a:extLst>
            <a:ext uri="{FF2B5EF4-FFF2-40B4-BE49-F238E27FC236}">
              <a16:creationId xmlns:a16="http://schemas.microsoft.com/office/drawing/2014/main" id="{FDF837CE-758B-4681-BC18-0713F649A29B}"/>
            </a:ext>
          </a:extLst>
        </xdr:cNvPr>
        <xdr:cNvCxnSpPr/>
      </xdr:nvCxnSpPr>
      <xdr:spPr>
        <a:xfrm>
          <a:off x="13703300" y="183560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100512</xdr:rowOff>
    </xdr:from>
    <xdr:to>
      <xdr:col>67</xdr:col>
      <xdr:colOff>101600</xdr:colOff>
      <xdr:row>107</xdr:row>
      <xdr:rowOff>30662</xdr:rowOff>
    </xdr:to>
    <xdr:sp macro="" textlink="">
      <xdr:nvSpPr>
        <xdr:cNvPr id="883" name="楕円 882">
          <a:extLst>
            <a:ext uri="{FF2B5EF4-FFF2-40B4-BE49-F238E27FC236}">
              <a16:creationId xmlns:a16="http://schemas.microsoft.com/office/drawing/2014/main" id="{C55498E4-A30B-40A3-BEDE-5E37C89B34D3}"/>
            </a:ext>
          </a:extLst>
        </xdr:cNvPr>
        <xdr:cNvSpPr/>
      </xdr:nvSpPr>
      <xdr:spPr>
        <a:xfrm>
          <a:off x="1276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151312</xdr:rowOff>
    </xdr:from>
    <xdr:to>
      <xdr:col>71</xdr:col>
      <xdr:colOff>177800</xdr:colOff>
      <xdr:row>107</xdr:row>
      <xdr:rowOff>10886</xdr:rowOff>
    </xdr:to>
    <xdr:cxnSp macro="">
      <xdr:nvCxnSpPr>
        <xdr:cNvPr id="884" name="直線コネクタ 883">
          <a:extLst>
            <a:ext uri="{FF2B5EF4-FFF2-40B4-BE49-F238E27FC236}">
              <a16:creationId xmlns:a16="http://schemas.microsoft.com/office/drawing/2014/main" id="{1082643F-D302-4A67-AE94-A17974D3A2D9}"/>
            </a:ext>
          </a:extLst>
        </xdr:cNvPr>
        <xdr:cNvCxnSpPr/>
      </xdr:nvCxnSpPr>
      <xdr:spPr>
        <a:xfrm>
          <a:off x="12814300" y="183250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885" name="n_1aveValue【庁舎】&#10;有形固定資産減価償却率">
          <a:extLst>
            <a:ext uri="{FF2B5EF4-FFF2-40B4-BE49-F238E27FC236}">
              <a16:creationId xmlns:a16="http://schemas.microsoft.com/office/drawing/2014/main" id="{2D969941-E8FE-49F4-91CA-1155E87CAC24}"/>
            </a:ext>
          </a:extLst>
        </xdr:cNvPr>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886" name="n_2aveValue【庁舎】&#10;有形固定資産減価償却率">
          <a:extLst>
            <a:ext uri="{FF2B5EF4-FFF2-40B4-BE49-F238E27FC236}">
              <a16:creationId xmlns:a16="http://schemas.microsoft.com/office/drawing/2014/main" id="{7D07D39D-0BB3-400D-82C5-263CB99C2ED7}"/>
            </a:ext>
          </a:extLst>
        </xdr:cNvPr>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87" name="n_3aveValue【庁舎】&#10;有形固定資産減価償却率">
          <a:extLst>
            <a:ext uri="{FF2B5EF4-FFF2-40B4-BE49-F238E27FC236}">
              <a16:creationId xmlns:a16="http://schemas.microsoft.com/office/drawing/2014/main" id="{1D556EC6-6F21-4175-A00D-9916F3FD0640}"/>
            </a:ext>
          </a:extLst>
        </xdr:cNvPr>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102706</xdr:rowOff>
    </xdr:from>
    <xdr:ext cx="405111" cy="259045"/>
    <xdr:sp macro="" textlink="">
      <xdr:nvSpPr>
        <xdr:cNvPr id="888" name="n_4aveValue【庁舎】&#10;有形固定資産減価償却率">
          <a:extLst>
            <a:ext uri="{FF2B5EF4-FFF2-40B4-BE49-F238E27FC236}">
              <a16:creationId xmlns:a16="http://schemas.microsoft.com/office/drawing/2014/main" id="{F217EBC6-0757-4EDA-8E22-B87161098E6D}"/>
            </a:ext>
          </a:extLst>
        </xdr:cNvPr>
        <xdr:cNvSpPr txBox="1"/>
      </xdr:nvSpPr>
      <xdr:spPr>
        <a:xfrm>
          <a:off x="12611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23421</xdr:rowOff>
    </xdr:from>
    <xdr:ext cx="405111" cy="259045"/>
    <xdr:sp macro="" textlink="">
      <xdr:nvSpPr>
        <xdr:cNvPr id="889" name="n_1mainValue【庁舎】&#10;有形固定資産減価償却率">
          <a:extLst>
            <a:ext uri="{FF2B5EF4-FFF2-40B4-BE49-F238E27FC236}">
              <a16:creationId xmlns:a16="http://schemas.microsoft.com/office/drawing/2014/main" id="{7DE993DD-1D6E-4CE6-BCCE-3F68C6010C7F}"/>
            </a:ext>
          </a:extLst>
        </xdr:cNvPr>
        <xdr:cNvSpPr txBox="1"/>
      </xdr:nvSpPr>
      <xdr:spPr>
        <a:xfrm>
          <a:off x="152660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121393</xdr:rowOff>
    </xdr:from>
    <xdr:ext cx="405111" cy="259045"/>
    <xdr:sp macro="" textlink="">
      <xdr:nvSpPr>
        <xdr:cNvPr id="890" name="n_2mainValue【庁舎】&#10;有形固定資産減価償却率">
          <a:extLst>
            <a:ext uri="{FF2B5EF4-FFF2-40B4-BE49-F238E27FC236}">
              <a16:creationId xmlns:a16="http://schemas.microsoft.com/office/drawing/2014/main" id="{9715AE72-FCB7-42D9-BD0C-C1E649F4D001}"/>
            </a:ext>
          </a:extLst>
        </xdr:cNvPr>
        <xdr:cNvSpPr txBox="1"/>
      </xdr:nvSpPr>
      <xdr:spPr>
        <a:xfrm>
          <a:off x="14389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52813</xdr:rowOff>
    </xdr:from>
    <xdr:ext cx="405111" cy="259045"/>
    <xdr:sp macro="" textlink="">
      <xdr:nvSpPr>
        <xdr:cNvPr id="891" name="n_3mainValue【庁舎】&#10;有形固定資産減価償却率">
          <a:extLst>
            <a:ext uri="{FF2B5EF4-FFF2-40B4-BE49-F238E27FC236}">
              <a16:creationId xmlns:a16="http://schemas.microsoft.com/office/drawing/2014/main" id="{AA1286B3-BB24-4DA2-BC1E-DE3D36BC25B1}"/>
            </a:ext>
          </a:extLst>
        </xdr:cNvPr>
        <xdr:cNvSpPr txBox="1"/>
      </xdr:nvSpPr>
      <xdr:spPr>
        <a:xfrm>
          <a:off x="13500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21789</xdr:rowOff>
    </xdr:from>
    <xdr:ext cx="405111" cy="259045"/>
    <xdr:sp macro="" textlink="">
      <xdr:nvSpPr>
        <xdr:cNvPr id="892" name="n_4mainValue【庁舎】&#10;有形固定資産減価償却率">
          <a:extLst>
            <a:ext uri="{FF2B5EF4-FFF2-40B4-BE49-F238E27FC236}">
              <a16:creationId xmlns:a16="http://schemas.microsoft.com/office/drawing/2014/main" id="{756719F5-2531-41A0-8BBD-1A8C7E32637F}"/>
            </a:ext>
          </a:extLst>
        </xdr:cNvPr>
        <xdr:cNvSpPr txBox="1"/>
      </xdr:nvSpPr>
      <xdr:spPr>
        <a:xfrm>
          <a:off x="12611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80BB1956-EDD5-48C1-A6DA-D0012942CFE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FFDBDE8D-2795-456B-8F5A-81A8225374A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A79E37B9-24B7-4CF0-9031-D7654E41D6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9B99B577-6D98-4E66-A09A-C7911A4596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ED586442-33DE-4B96-90EE-3FFFB44790C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28680640-A15C-4E62-B80B-DF1BFE554D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6D0FC921-7AE8-426D-8D71-BC5D05DE44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35E08956-6DE5-4504-8E86-472E77EA991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AC7566D8-A3ED-40B4-BADA-E2A053B99F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5D48610A-676E-4388-B0C7-86BCF826BE6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56589913-8A7B-4166-A3E2-DB538C6262E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1F0FA87E-496D-463F-86BA-FC6D84ED05A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7E970578-EF37-44FB-9FF8-19E0E3FA4A2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B9B95AB8-FCE6-408F-8A91-01679BC3756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ECBDC7B1-28CE-4C95-AFB4-5E05BF594FD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35B80F1F-9954-4289-AAA4-5069BEA1D9C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0C183FCA-09D0-4160-A54A-18E6D0AE3AC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EBF5FB1D-AA5B-42D4-9C50-45636E52545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8FBCD7D7-994A-430B-B4E1-C493BA62AA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2BACA7B1-53D5-4FC7-908B-3E82F98F56D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E33D32F8-830D-4269-92C8-E73B2EC5E78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914" name="直線コネクタ 913">
          <a:extLst>
            <a:ext uri="{FF2B5EF4-FFF2-40B4-BE49-F238E27FC236}">
              <a16:creationId xmlns:a16="http://schemas.microsoft.com/office/drawing/2014/main" id="{B2F2FBE4-1E96-4F7F-BEEC-D453D181E6E6}"/>
            </a:ext>
          </a:extLst>
        </xdr:cNvPr>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15" name="【庁舎】&#10;一人当たり面積最小値テキスト">
          <a:extLst>
            <a:ext uri="{FF2B5EF4-FFF2-40B4-BE49-F238E27FC236}">
              <a16:creationId xmlns:a16="http://schemas.microsoft.com/office/drawing/2014/main" id="{B8A4965C-D93E-4A2A-8519-76BD554E6B36}"/>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16" name="直線コネクタ 915">
          <a:extLst>
            <a:ext uri="{FF2B5EF4-FFF2-40B4-BE49-F238E27FC236}">
              <a16:creationId xmlns:a16="http://schemas.microsoft.com/office/drawing/2014/main" id="{6FE9AE6E-959D-4860-B7BA-637483262DE5}"/>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917" name="【庁舎】&#10;一人当たり面積最大値テキスト">
          <a:extLst>
            <a:ext uri="{FF2B5EF4-FFF2-40B4-BE49-F238E27FC236}">
              <a16:creationId xmlns:a16="http://schemas.microsoft.com/office/drawing/2014/main" id="{DBD01073-9DDA-42BE-930E-16B5C9D657FF}"/>
            </a:ext>
          </a:extLst>
        </xdr:cNvPr>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918" name="直線コネクタ 917">
          <a:extLst>
            <a:ext uri="{FF2B5EF4-FFF2-40B4-BE49-F238E27FC236}">
              <a16:creationId xmlns:a16="http://schemas.microsoft.com/office/drawing/2014/main" id="{91783F53-B63F-4524-852C-655167510379}"/>
            </a:ext>
          </a:extLst>
        </xdr:cNvPr>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139716</xdr:rowOff>
    </xdr:from>
    <xdr:ext cx="469744" cy="259045"/>
    <xdr:sp macro="" textlink="">
      <xdr:nvSpPr>
        <xdr:cNvPr id="919" name="【庁舎】&#10;一人当たり面積平均値テキスト">
          <a:extLst>
            <a:ext uri="{FF2B5EF4-FFF2-40B4-BE49-F238E27FC236}">
              <a16:creationId xmlns:a16="http://schemas.microsoft.com/office/drawing/2014/main" id="{DF20D4DB-E9BF-4A15-BEED-A171536EEEAA}"/>
            </a:ext>
          </a:extLst>
        </xdr:cNvPr>
        <xdr:cNvSpPr txBox="1"/>
      </xdr:nvSpPr>
      <xdr:spPr>
        <a:xfrm>
          <a:off x="221996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920" name="フローチャート: 判断 919">
          <a:extLst>
            <a:ext uri="{FF2B5EF4-FFF2-40B4-BE49-F238E27FC236}">
              <a16:creationId xmlns:a16="http://schemas.microsoft.com/office/drawing/2014/main" id="{B9AD2ADF-9F27-4757-BEF1-68B308D2800F}"/>
            </a:ext>
          </a:extLst>
        </xdr:cNvPr>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921" name="フローチャート: 判断 920">
          <a:extLst>
            <a:ext uri="{FF2B5EF4-FFF2-40B4-BE49-F238E27FC236}">
              <a16:creationId xmlns:a16="http://schemas.microsoft.com/office/drawing/2014/main" id="{3681396F-FAF9-49CE-89FA-7E2B2910B397}"/>
            </a:ext>
          </a:extLst>
        </xdr:cNvPr>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922" name="フローチャート: 判断 921">
          <a:extLst>
            <a:ext uri="{FF2B5EF4-FFF2-40B4-BE49-F238E27FC236}">
              <a16:creationId xmlns:a16="http://schemas.microsoft.com/office/drawing/2014/main" id="{7BC2DD87-A63E-44E9-91BD-BF230B59084A}"/>
            </a:ext>
          </a:extLst>
        </xdr:cNvPr>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3" name="フローチャート: 判断 922">
          <a:extLst>
            <a:ext uri="{FF2B5EF4-FFF2-40B4-BE49-F238E27FC236}">
              <a16:creationId xmlns:a16="http://schemas.microsoft.com/office/drawing/2014/main" id="{2496055C-CB03-4BCC-9567-200268139A27}"/>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109982</xdr:rowOff>
    </xdr:from>
    <xdr:to>
      <xdr:col>98</xdr:col>
      <xdr:colOff>38100</xdr:colOff>
      <xdr:row>104</xdr:row>
      <xdr:rowOff>40132</xdr:rowOff>
    </xdr:to>
    <xdr:sp macro="" textlink="">
      <xdr:nvSpPr>
        <xdr:cNvPr id="924" name="フローチャート: 判断 923">
          <a:extLst>
            <a:ext uri="{FF2B5EF4-FFF2-40B4-BE49-F238E27FC236}">
              <a16:creationId xmlns:a16="http://schemas.microsoft.com/office/drawing/2014/main" id="{06E437B1-D984-42B8-B1DE-C320B3EA0D95}"/>
            </a:ext>
          </a:extLst>
        </xdr:cNvPr>
        <xdr:cNvSpPr/>
      </xdr:nvSpPr>
      <xdr:spPr>
        <a:xfrm>
          <a:off x="18605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EC1E35E5-47EB-49D2-945D-FAA9089A0B9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D490E3F5-5FE3-403C-A22A-6FA64B19C6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DD090BCA-AF05-4B36-BFDA-D987D7CB357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58570C8D-586F-4622-AFC3-38224489516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33E29BED-83F8-4BB3-9D30-0FDCA0133EE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930" name="楕円 929">
          <a:extLst>
            <a:ext uri="{FF2B5EF4-FFF2-40B4-BE49-F238E27FC236}">
              <a16:creationId xmlns:a16="http://schemas.microsoft.com/office/drawing/2014/main" id="{347A186A-70C3-4C86-B561-60DC3C9D9A08}"/>
            </a:ext>
          </a:extLst>
        </xdr:cNvPr>
        <xdr:cNvSpPr/>
      </xdr:nvSpPr>
      <xdr:spPr>
        <a:xfrm>
          <a:off x="221107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44975</xdr:rowOff>
    </xdr:from>
    <xdr:ext cx="469744" cy="259045"/>
    <xdr:sp macro="" textlink="">
      <xdr:nvSpPr>
        <xdr:cNvPr id="931" name="【庁舎】&#10;一人当たり面積該当値テキスト">
          <a:extLst>
            <a:ext uri="{FF2B5EF4-FFF2-40B4-BE49-F238E27FC236}">
              <a16:creationId xmlns:a16="http://schemas.microsoft.com/office/drawing/2014/main" id="{FED05FCF-8642-40D5-9B5B-34D4CC132104}"/>
            </a:ext>
          </a:extLst>
        </xdr:cNvPr>
        <xdr:cNvSpPr txBox="1"/>
      </xdr:nvSpPr>
      <xdr:spPr>
        <a:xfrm>
          <a:off x="22199600"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61976</xdr:rowOff>
    </xdr:from>
    <xdr:to>
      <xdr:col>112</xdr:col>
      <xdr:colOff>38100</xdr:colOff>
      <xdr:row>106</xdr:row>
      <xdr:rowOff>163576</xdr:rowOff>
    </xdr:to>
    <xdr:sp macro="" textlink="">
      <xdr:nvSpPr>
        <xdr:cNvPr id="932" name="楕円 931">
          <a:extLst>
            <a:ext uri="{FF2B5EF4-FFF2-40B4-BE49-F238E27FC236}">
              <a16:creationId xmlns:a16="http://schemas.microsoft.com/office/drawing/2014/main" id="{AB417FA5-2D5B-48D3-8291-6405CAE0D58E}"/>
            </a:ext>
          </a:extLst>
        </xdr:cNvPr>
        <xdr:cNvSpPr/>
      </xdr:nvSpPr>
      <xdr:spPr>
        <a:xfrm>
          <a:off x="21272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112776</xdr:rowOff>
    </xdr:from>
    <xdr:to>
      <xdr:col>116</xdr:col>
      <xdr:colOff>63500</xdr:colOff>
      <xdr:row>106</xdr:row>
      <xdr:rowOff>117348</xdr:rowOff>
    </xdr:to>
    <xdr:cxnSp macro="">
      <xdr:nvCxnSpPr>
        <xdr:cNvPr id="933" name="直線コネクタ 932">
          <a:extLst>
            <a:ext uri="{FF2B5EF4-FFF2-40B4-BE49-F238E27FC236}">
              <a16:creationId xmlns:a16="http://schemas.microsoft.com/office/drawing/2014/main" id="{AF780557-523F-4900-B431-8DD5A8E52287}"/>
            </a:ext>
          </a:extLst>
        </xdr:cNvPr>
        <xdr:cNvCxnSpPr/>
      </xdr:nvCxnSpPr>
      <xdr:spPr>
        <a:xfrm>
          <a:off x="21323300" y="1828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61976</xdr:rowOff>
    </xdr:from>
    <xdr:to>
      <xdr:col>107</xdr:col>
      <xdr:colOff>101600</xdr:colOff>
      <xdr:row>106</xdr:row>
      <xdr:rowOff>163576</xdr:rowOff>
    </xdr:to>
    <xdr:sp macro="" textlink="">
      <xdr:nvSpPr>
        <xdr:cNvPr id="934" name="楕円 933">
          <a:extLst>
            <a:ext uri="{FF2B5EF4-FFF2-40B4-BE49-F238E27FC236}">
              <a16:creationId xmlns:a16="http://schemas.microsoft.com/office/drawing/2014/main" id="{9BCBA493-D3E0-4173-8356-F3C406C1CE97}"/>
            </a:ext>
          </a:extLst>
        </xdr:cNvPr>
        <xdr:cNvSpPr/>
      </xdr:nvSpPr>
      <xdr:spPr>
        <a:xfrm>
          <a:off x="20383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112776</xdr:rowOff>
    </xdr:from>
    <xdr:to>
      <xdr:col>111</xdr:col>
      <xdr:colOff>177800</xdr:colOff>
      <xdr:row>106</xdr:row>
      <xdr:rowOff>112776</xdr:rowOff>
    </xdr:to>
    <xdr:cxnSp macro="">
      <xdr:nvCxnSpPr>
        <xdr:cNvPr id="935" name="直線コネクタ 934">
          <a:extLst>
            <a:ext uri="{FF2B5EF4-FFF2-40B4-BE49-F238E27FC236}">
              <a16:creationId xmlns:a16="http://schemas.microsoft.com/office/drawing/2014/main" id="{58315F3D-D0AE-4638-8CBE-4268AE6CD81D}"/>
            </a:ext>
          </a:extLst>
        </xdr:cNvPr>
        <xdr:cNvCxnSpPr/>
      </xdr:nvCxnSpPr>
      <xdr:spPr>
        <a:xfrm>
          <a:off x="20434300" y="1828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936" name="楕円 935">
          <a:extLst>
            <a:ext uri="{FF2B5EF4-FFF2-40B4-BE49-F238E27FC236}">
              <a16:creationId xmlns:a16="http://schemas.microsoft.com/office/drawing/2014/main" id="{75D1E673-013D-40E6-BFC0-54204B5A35C1}"/>
            </a:ext>
          </a:extLst>
        </xdr:cNvPr>
        <xdr:cNvSpPr/>
      </xdr:nvSpPr>
      <xdr:spPr>
        <a:xfrm>
          <a:off x="19494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112776</xdr:rowOff>
    </xdr:from>
    <xdr:to>
      <xdr:col>107</xdr:col>
      <xdr:colOff>50800</xdr:colOff>
      <xdr:row>106</xdr:row>
      <xdr:rowOff>112776</xdr:rowOff>
    </xdr:to>
    <xdr:cxnSp macro="">
      <xdr:nvCxnSpPr>
        <xdr:cNvPr id="937" name="直線コネクタ 936">
          <a:extLst>
            <a:ext uri="{FF2B5EF4-FFF2-40B4-BE49-F238E27FC236}">
              <a16:creationId xmlns:a16="http://schemas.microsoft.com/office/drawing/2014/main" id="{AE5AB048-97F5-40FF-AA67-FD82BBEDCF53}"/>
            </a:ext>
          </a:extLst>
        </xdr:cNvPr>
        <xdr:cNvCxnSpPr/>
      </xdr:nvCxnSpPr>
      <xdr:spPr>
        <a:xfrm>
          <a:off x="19545300" y="1828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61976</xdr:rowOff>
    </xdr:from>
    <xdr:to>
      <xdr:col>98</xdr:col>
      <xdr:colOff>38100</xdr:colOff>
      <xdr:row>106</xdr:row>
      <xdr:rowOff>163576</xdr:rowOff>
    </xdr:to>
    <xdr:sp macro="" textlink="">
      <xdr:nvSpPr>
        <xdr:cNvPr id="938" name="楕円 937">
          <a:extLst>
            <a:ext uri="{FF2B5EF4-FFF2-40B4-BE49-F238E27FC236}">
              <a16:creationId xmlns:a16="http://schemas.microsoft.com/office/drawing/2014/main" id="{50562987-2CFE-47F4-82C0-E406024BE07D}"/>
            </a:ext>
          </a:extLst>
        </xdr:cNvPr>
        <xdr:cNvSpPr/>
      </xdr:nvSpPr>
      <xdr:spPr>
        <a:xfrm>
          <a:off x="18605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112776</xdr:rowOff>
    </xdr:from>
    <xdr:to>
      <xdr:col>102</xdr:col>
      <xdr:colOff>114300</xdr:colOff>
      <xdr:row>106</xdr:row>
      <xdr:rowOff>112776</xdr:rowOff>
    </xdr:to>
    <xdr:cxnSp macro="">
      <xdr:nvCxnSpPr>
        <xdr:cNvPr id="939" name="直線コネクタ 938">
          <a:extLst>
            <a:ext uri="{FF2B5EF4-FFF2-40B4-BE49-F238E27FC236}">
              <a16:creationId xmlns:a16="http://schemas.microsoft.com/office/drawing/2014/main" id="{FC92FD1A-DBEE-4FFD-9687-30998607F8D4}"/>
            </a:ext>
          </a:extLst>
        </xdr:cNvPr>
        <xdr:cNvCxnSpPr/>
      </xdr:nvCxnSpPr>
      <xdr:spPr>
        <a:xfrm>
          <a:off x="18656300" y="1828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45229</xdr:rowOff>
    </xdr:from>
    <xdr:ext cx="469744" cy="259045"/>
    <xdr:sp macro="" textlink="">
      <xdr:nvSpPr>
        <xdr:cNvPr id="940" name="n_1aveValue【庁舎】&#10;一人当たり面積">
          <a:extLst>
            <a:ext uri="{FF2B5EF4-FFF2-40B4-BE49-F238E27FC236}">
              <a16:creationId xmlns:a16="http://schemas.microsoft.com/office/drawing/2014/main" id="{5DB7BFCA-8367-4C45-972B-BA088F577C95}"/>
            </a:ext>
          </a:extLst>
        </xdr:cNvPr>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941" name="n_2aveValue【庁舎】&#10;一人当たり面積">
          <a:extLst>
            <a:ext uri="{FF2B5EF4-FFF2-40B4-BE49-F238E27FC236}">
              <a16:creationId xmlns:a16="http://schemas.microsoft.com/office/drawing/2014/main" id="{BB0319CD-9395-44DF-86EA-676FAC92C87D}"/>
            </a:ext>
          </a:extLst>
        </xdr:cNvPr>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42" name="n_3aveValue【庁舎】&#10;一人当たり面積">
          <a:extLst>
            <a:ext uri="{FF2B5EF4-FFF2-40B4-BE49-F238E27FC236}">
              <a16:creationId xmlns:a16="http://schemas.microsoft.com/office/drawing/2014/main" id="{46EBE499-90D4-4E28-9BCD-836DF205BB3B}"/>
            </a:ext>
          </a:extLst>
        </xdr:cNvPr>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56659</xdr:rowOff>
    </xdr:from>
    <xdr:ext cx="469744" cy="259045"/>
    <xdr:sp macro="" textlink="">
      <xdr:nvSpPr>
        <xdr:cNvPr id="943" name="n_4aveValue【庁舎】&#10;一人当たり面積">
          <a:extLst>
            <a:ext uri="{FF2B5EF4-FFF2-40B4-BE49-F238E27FC236}">
              <a16:creationId xmlns:a16="http://schemas.microsoft.com/office/drawing/2014/main" id="{4568DA98-5E94-4ADE-8C6B-757B7D77A018}"/>
            </a:ext>
          </a:extLst>
        </xdr:cNvPr>
        <xdr:cNvSpPr txBox="1"/>
      </xdr:nvSpPr>
      <xdr:spPr>
        <a:xfrm>
          <a:off x="18421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154703</xdr:rowOff>
    </xdr:from>
    <xdr:ext cx="469744" cy="259045"/>
    <xdr:sp macro="" textlink="">
      <xdr:nvSpPr>
        <xdr:cNvPr id="944" name="n_1mainValue【庁舎】&#10;一人当たり面積">
          <a:extLst>
            <a:ext uri="{FF2B5EF4-FFF2-40B4-BE49-F238E27FC236}">
              <a16:creationId xmlns:a16="http://schemas.microsoft.com/office/drawing/2014/main" id="{D70DB851-7BA1-40F3-A270-6BD91BC85106}"/>
            </a:ext>
          </a:extLst>
        </xdr:cNvPr>
        <xdr:cNvSpPr txBox="1"/>
      </xdr:nvSpPr>
      <xdr:spPr>
        <a:xfrm>
          <a:off x="210757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154703</xdr:rowOff>
    </xdr:from>
    <xdr:ext cx="469744" cy="259045"/>
    <xdr:sp macro="" textlink="">
      <xdr:nvSpPr>
        <xdr:cNvPr id="945" name="n_2mainValue【庁舎】&#10;一人当たり面積">
          <a:extLst>
            <a:ext uri="{FF2B5EF4-FFF2-40B4-BE49-F238E27FC236}">
              <a16:creationId xmlns:a16="http://schemas.microsoft.com/office/drawing/2014/main" id="{14D08170-A8DC-4972-9A9C-6B70E01B9C09}"/>
            </a:ext>
          </a:extLst>
        </xdr:cNvPr>
        <xdr:cNvSpPr txBox="1"/>
      </xdr:nvSpPr>
      <xdr:spPr>
        <a:xfrm>
          <a:off x="20199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946" name="n_3mainValue【庁舎】&#10;一人当たり面積">
          <a:extLst>
            <a:ext uri="{FF2B5EF4-FFF2-40B4-BE49-F238E27FC236}">
              <a16:creationId xmlns:a16="http://schemas.microsoft.com/office/drawing/2014/main" id="{E90EC0F2-6592-4B2B-88D0-B544C2F0420D}"/>
            </a:ext>
          </a:extLst>
        </xdr:cNvPr>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154703</xdr:rowOff>
    </xdr:from>
    <xdr:ext cx="469744" cy="259045"/>
    <xdr:sp macro="" textlink="">
      <xdr:nvSpPr>
        <xdr:cNvPr id="947" name="n_4mainValue【庁舎】&#10;一人当たり面積">
          <a:extLst>
            <a:ext uri="{FF2B5EF4-FFF2-40B4-BE49-F238E27FC236}">
              <a16:creationId xmlns:a16="http://schemas.microsoft.com/office/drawing/2014/main" id="{5AEBC46F-385F-4FA1-962D-5B409C21590A}"/>
            </a:ext>
          </a:extLst>
        </xdr:cNvPr>
        <xdr:cNvSpPr txBox="1"/>
      </xdr:nvSpPr>
      <xdr:spPr>
        <a:xfrm>
          <a:off x="18421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8C5985C1-3C25-4D05-ABD6-19C39808D63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9DEBF41F-F3B8-4F24-8C3E-6B7E1925B8A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4BDFB14B-41A3-4197-98C4-51A467F4853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有形固定資産減価償却率を施設類型別で類似団体平均と比較すると、</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が高くなっている。</a:t>
          </a:r>
          <a:endParaRPr lang="ja-JP" altLang="ja-JP" sz="1400">
            <a:effectLst/>
          </a:endParaRPr>
        </a:p>
        <a:p>
          <a:r>
            <a:rPr kumimoji="1" lang="ja-JP" altLang="ja-JP" sz="1100">
              <a:solidFill>
                <a:schemeClr val="dk1"/>
              </a:solidFill>
              <a:effectLst/>
              <a:latin typeface="+mn-lt"/>
              <a:ea typeface="+mn-ea"/>
              <a:cs typeface="+mn-cs"/>
            </a:rPr>
            <a:t>一般廃棄物処理施設</a:t>
          </a:r>
          <a:r>
            <a:rPr kumimoji="1" lang="ja-JP" altLang="en-US" sz="1100">
              <a:solidFill>
                <a:schemeClr val="dk1"/>
              </a:solidFill>
              <a:effectLst/>
              <a:latin typeface="+mn-lt"/>
              <a:ea typeface="+mn-ea"/>
              <a:cs typeface="+mn-cs"/>
            </a:rPr>
            <a:t>については新施設の</a:t>
          </a:r>
          <a:r>
            <a:rPr kumimoji="1" lang="ja-JP" altLang="ja-JP" sz="1100">
              <a:solidFill>
                <a:schemeClr val="dk1"/>
              </a:solidFill>
              <a:effectLst/>
              <a:latin typeface="+mn-lt"/>
              <a:ea typeface="+mn-ea"/>
              <a:cs typeface="+mn-cs"/>
            </a:rPr>
            <a:t>工事完了に伴い数値</a:t>
          </a:r>
          <a:r>
            <a:rPr kumimoji="1" lang="ja-JP" altLang="en-US" sz="1100">
              <a:solidFill>
                <a:schemeClr val="dk1"/>
              </a:solidFill>
              <a:effectLst/>
              <a:latin typeface="+mn-lt"/>
              <a:ea typeface="+mn-ea"/>
              <a:cs typeface="+mn-cs"/>
            </a:rPr>
            <a:t>が改善した。また、市民会館についても修繕の完了</a:t>
          </a:r>
          <a:r>
            <a:rPr kumimoji="1" lang="ja-JP" altLang="ja-JP" sz="1100">
              <a:solidFill>
                <a:schemeClr val="dk1"/>
              </a:solidFill>
              <a:effectLst/>
              <a:latin typeface="+mn-lt"/>
              <a:ea typeface="+mn-ea"/>
              <a:cs typeface="+mn-cs"/>
            </a:rPr>
            <a:t>に伴い数値が改善した。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消防施設については、老朽化の進行により、平成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類似団体平均値を上回った。対象となる既存の消火栓、防火水槽及び消防団詰所器具置場等については耐用年数等を鑑み、計画的な更新を行うとともに地域の実情を踏まえた新規整備の検討を進めている。</a:t>
          </a:r>
          <a:endParaRPr lang="ja-JP" altLang="ja-JP" sz="1400">
            <a:effectLst/>
          </a:endParaRPr>
        </a:p>
        <a:p>
          <a:r>
            <a:rPr kumimoji="1" lang="ja-JP" altLang="ja-JP" sz="1100">
              <a:solidFill>
                <a:schemeClr val="dk1"/>
              </a:solidFill>
              <a:effectLst/>
              <a:latin typeface="+mn-lt"/>
              <a:ea typeface="+mn-ea"/>
              <a:cs typeface="+mn-cs"/>
            </a:rPr>
            <a:t>庁舎について、市役所本庁舎は建設から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年以上が経過し、耐震性にも課題がある。このため、平成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年度から免震改修工事、平成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年度から長寿命化・機能向上のための改修を進めており、数値は減少している。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186,346
183,003
27.55
73,581,978
71,606,338
1,950,177
34,622,858
35,893,789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過去３カ年の平均から成る財政力指数については、平成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大きな増減もなく、ほぼ横ばいで推移している。類似団体経年比較すると、やや高い水準ではあるが、今後、新型コロナウイルスの影響から市税等の落ち込みが想定され、財政力指数も横ばいもしくは低下が予想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33161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経常収支比率は、歳入（分母）・歳出（分子）共に増となっているが、増減率では歳入の増加幅の方が大きく、前年度比で</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歳入（分母）増の要因としては、基準財政収入額（市民税等）が減少したことによる地方交付税及び臨時財政対策債の発行増や、子ども子育て支援臨時交付金が皆増したことなどが挙げられる。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歳出（分子）増の要因としては、固定資産税評価替えに伴う調査費用の増や、学校給食委託化による委託料の増、保育園新規開園に伴う経費の増などが挙げられる。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51102</xdr:rowOff>
    </xdr:from>
    <xdr:to>
      <xdr:col>23</xdr:col>
      <xdr:colOff>133350</xdr:colOff>
      <xdr:row>65</xdr:row>
      <xdr:rowOff>18445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52452"/>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150888</xdr:rowOff>
    </xdr:from>
    <xdr:to>
      <xdr:col>19</xdr:col>
      <xdr:colOff>133350</xdr:colOff>
      <xdr:row>65</xdr:row>
      <xdr:rowOff>18445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66438"/>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150888</xdr:rowOff>
    </xdr:from>
    <xdr:to>
      <xdr:col>15</xdr:col>
      <xdr:colOff>82550</xdr:colOff>
      <xdr:row>62</xdr:row>
      <xdr:rowOff>96157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266438"/>
          <a:ext cx="889000" cy="4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153808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26307</xdr:rowOff>
    </xdr:from>
    <xdr:to>
      <xdr:col>11</xdr:col>
      <xdr:colOff>31750</xdr:colOff>
      <xdr:row>62</xdr:row>
      <xdr:rowOff>96157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8475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77107</xdr:rowOff>
    </xdr:from>
    <xdr:to>
      <xdr:col>7</xdr:col>
      <xdr:colOff>31750</xdr:colOff>
      <xdr:row>60</xdr:row>
      <xdr:rowOff>7257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17434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302</xdr:rowOff>
    </xdr:from>
    <xdr:to>
      <xdr:col>23</xdr:col>
      <xdr:colOff>184150</xdr:colOff>
      <xdr:row>63</xdr:row>
      <xdr:rowOff>101902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143829</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7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139095</xdr:rowOff>
    </xdr:from>
    <xdr:to>
      <xdr:col>19</xdr:col>
      <xdr:colOff>184150</xdr:colOff>
      <xdr:row>65</xdr:row>
      <xdr:rowOff>69245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54022</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9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100088</xdr:rowOff>
    </xdr:from>
    <xdr:to>
      <xdr:col>15</xdr:col>
      <xdr:colOff>133350</xdr:colOff>
      <xdr:row>60</xdr:row>
      <xdr:rowOff>30238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40415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45357</xdr:rowOff>
    </xdr:from>
    <xdr:to>
      <xdr:col>11</xdr:col>
      <xdr:colOff>82550</xdr:colOff>
      <xdr:row>62</xdr:row>
      <xdr:rowOff>146957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131734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146957</xdr:rowOff>
    </xdr:from>
    <xdr:to>
      <xdr:col>7</xdr:col>
      <xdr:colOff>31750</xdr:colOff>
      <xdr:row>61</xdr:row>
      <xdr:rowOff>77107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61884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[107,354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人件費については、一般職の定年退職者数の減から退職金が減少たが、再任用職員の増や、参議院選挙の執行による時間外手当の増などにより、全体としては横ばいとなった（</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物件費については、プレミアム付商品券事業の実施や、しんめい学童クラブ等民間運営委託の開始などにより増加している（</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％の増）。</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16526</xdr:rowOff>
    </xdr:from>
    <xdr:to>
      <xdr:col>23</xdr:col>
      <xdr:colOff>133350</xdr:colOff>
      <xdr:row>83</xdr:row>
      <xdr:rowOff>56984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46876"/>
          <a:ext cx="838200" cy="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16526</xdr:rowOff>
    </xdr:from>
    <xdr:to>
      <xdr:col>19</xdr:col>
      <xdr:colOff>133350</xdr:colOff>
      <xdr:row>83</xdr:row>
      <xdr:rowOff>35130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4246876"/>
          <a:ext cx="889000" cy="1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28408</xdr:rowOff>
    </xdr:from>
    <xdr:to>
      <xdr:col>15</xdr:col>
      <xdr:colOff>82550</xdr:colOff>
      <xdr:row>83</xdr:row>
      <xdr:rowOff>35130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258758"/>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167846</xdr:rowOff>
    </xdr:from>
    <xdr:to>
      <xdr:col>11</xdr:col>
      <xdr:colOff>31750</xdr:colOff>
      <xdr:row>83</xdr:row>
      <xdr:rowOff>28408</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226746"/>
          <a:ext cx="889000" cy="3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27270</xdr:rowOff>
    </xdr:from>
    <xdr:to>
      <xdr:col>7</xdr:col>
      <xdr:colOff>31750</xdr:colOff>
      <xdr:row>83</xdr:row>
      <xdr:rowOff>128870</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113647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6184</xdr:rowOff>
    </xdr:from>
    <xdr:to>
      <xdr:col>23</xdr:col>
      <xdr:colOff>184150</xdr:colOff>
      <xdr:row>83</xdr:row>
      <xdr:rowOff>107784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3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22711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08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137176</xdr:rowOff>
    </xdr:from>
    <xdr:to>
      <xdr:col>19</xdr:col>
      <xdr:colOff>184150</xdr:colOff>
      <xdr:row>83</xdr:row>
      <xdr:rowOff>67326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9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77503</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964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155780</xdr:rowOff>
    </xdr:from>
    <xdr:to>
      <xdr:col>15</xdr:col>
      <xdr:colOff>133350</xdr:colOff>
      <xdr:row>83</xdr:row>
      <xdr:rowOff>85930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2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96107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98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149058</xdr:rowOff>
    </xdr:from>
    <xdr:to>
      <xdr:col>11</xdr:col>
      <xdr:colOff>82550</xdr:colOff>
      <xdr:row>83</xdr:row>
      <xdr:rowOff>79208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2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89385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97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117046</xdr:rowOff>
    </xdr:from>
    <xdr:to>
      <xdr:col>7</xdr:col>
      <xdr:colOff>31750</xdr:colOff>
      <xdr:row>83</xdr:row>
      <xdr:rowOff>47196</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1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57373</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94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令和元年度は給料表上の引上率の相違や経験年数２５年から３０年の階層（高校卒）内における職員の分布変動などから、前年度と比較し▲０．１ポイントとなった。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とは、４月１日現在の地方公共団体の一般行政職の給料月額と国家公務員行政職俸給表（一）の俸給月額とを学歴別・経験年数別に対比させて比較し、算出したもので、国を１００としている。ただし、給料月額（給料の調整額を含む）に基づき算出するため、諸手当は含めない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32809</xdr:rowOff>
    </xdr:from>
    <xdr:to>
      <xdr:col>81</xdr:col>
      <xdr:colOff>44450</xdr:colOff>
      <xdr:row>83</xdr:row>
      <xdr:rowOff>52916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26315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84</xdr:row>
      <xdr:rowOff>2116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2832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2116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40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73025</xdr:rowOff>
    </xdr:from>
    <xdr:to>
      <xdr:col>68</xdr:col>
      <xdr:colOff>152400</xdr:colOff>
      <xdr:row>84</xdr:row>
      <xdr:rowOff>2116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033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153459</xdr:rowOff>
    </xdr:from>
    <xdr:to>
      <xdr:col>81</xdr:col>
      <xdr:colOff>95250</xdr:colOff>
      <xdr:row>83</xdr:row>
      <xdr:rowOff>83609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169986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5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22225</xdr:rowOff>
    </xdr:from>
    <xdr:to>
      <xdr:col>64</xdr:col>
      <xdr:colOff>152400</xdr:colOff>
      <xdr:row>83</xdr:row>
      <xdr:rowOff>123825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134002</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令和元年度の人口千人あたり職員数に大きな変化は見られず、概ね横ばいの数値となった。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類似団体との比較では、公立保育園、幼稚園、図書館など直営施設の設置等により、順位が高くなっているため、今後も事業の民間委託や指定管理制度の導入を進める。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66766</xdr:rowOff>
    </xdr:from>
    <xdr:to>
      <xdr:col>81</xdr:col>
      <xdr:colOff>44450</xdr:colOff>
      <xdr:row>60</xdr:row>
      <xdr:rowOff>128815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53766"/>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56424</xdr:rowOff>
    </xdr:from>
    <xdr:to>
      <xdr:col>77</xdr:col>
      <xdr:colOff>44450</xdr:colOff>
      <xdr:row>60</xdr:row>
      <xdr:rowOff>66766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4342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56424</xdr:rowOff>
    </xdr:from>
    <xdr:to>
      <xdr:col>72</xdr:col>
      <xdr:colOff>203200</xdr:colOff>
      <xdr:row>60</xdr:row>
      <xdr:rowOff>77107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34342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77107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606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65133</xdr:rowOff>
    </xdr:from>
    <xdr:to>
      <xdr:col>64</xdr:col>
      <xdr:colOff>152400</xdr:colOff>
      <xdr:row>61</xdr:row>
      <xdr:rowOff>166733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151510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78015</xdr:rowOff>
    </xdr:from>
    <xdr:to>
      <xdr:col>81</xdr:col>
      <xdr:colOff>95250</xdr:colOff>
      <xdr:row>61</xdr:row>
      <xdr:rowOff>8165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94542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15966</xdr:rowOff>
    </xdr:from>
    <xdr:to>
      <xdr:col>77</xdr:col>
      <xdr:colOff>95250</xdr:colOff>
      <xdr:row>60</xdr:row>
      <xdr:rowOff>117566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127743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5624</xdr:rowOff>
    </xdr:from>
    <xdr:to>
      <xdr:col>73</xdr:col>
      <xdr:colOff>44450</xdr:colOff>
      <xdr:row>60</xdr:row>
      <xdr:rowOff>107224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117401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138084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準元利償還金としては下水道事業、病院事業の地方債残高の減少したことや、社会福祉法人への建設費補助が、マザアス日野への支払い終了により減少した一方で、その特定財源としては、都市計画税のうち公債費に充当された額が減少したことなどから、前年度比では大きく変わらず、</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類似団体との比較では安定した水準をキープしているものの、今後については、普通建設事業の増加による一般会計の地方債残高は増加しており、実質公債費比率の悪化が見込まれている。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31448</xdr:rowOff>
    </xdr:from>
    <xdr:to>
      <xdr:col>81</xdr:col>
      <xdr:colOff>44450</xdr:colOff>
      <xdr:row>36</xdr:row>
      <xdr:rowOff>42938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2036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31448</xdr:rowOff>
    </xdr:from>
    <xdr:to>
      <xdr:col>77</xdr:col>
      <xdr:colOff>44450</xdr:colOff>
      <xdr:row>36</xdr:row>
      <xdr:rowOff>100390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203648"/>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100390</xdr:rowOff>
    </xdr:from>
    <xdr:to>
      <xdr:col>72</xdr:col>
      <xdr:colOff>203200</xdr:colOff>
      <xdr:row>36</xdr:row>
      <xdr:rowOff>169333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27259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37</xdr:row>
      <xdr:rowOff>66826</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3415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116615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163588</xdr:rowOff>
    </xdr:from>
    <xdr:to>
      <xdr:col>81</xdr:col>
      <xdr:colOff>95250</xdr:colOff>
      <xdr:row>36</xdr:row>
      <xdr:rowOff>93738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84865</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08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152098</xdr:rowOff>
    </xdr:from>
    <xdr:to>
      <xdr:col>77</xdr:col>
      <xdr:colOff>95250</xdr:colOff>
      <xdr:row>36</xdr:row>
      <xdr:rowOff>82248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92425</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592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49590</xdr:rowOff>
    </xdr:from>
    <xdr:to>
      <xdr:col>73</xdr:col>
      <xdr:colOff>44450</xdr:colOff>
      <xdr:row>36</xdr:row>
      <xdr:rowOff>151190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161367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16026</xdr:rowOff>
    </xdr:from>
    <xdr:to>
      <xdr:col>64</xdr:col>
      <xdr:colOff>152400</xdr:colOff>
      <xdr:row>37</xdr:row>
      <xdr:rowOff>117626</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127803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ポイントの悪化となった。主な要因としては、一般会計や浅川清流環境組合における地方債の新規発行増による地方債残高の増や、基金残高の減少（主にごみ処理関連施設及び周辺環境整備基金の残高の減）などが挙げられ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155222</xdr:rowOff>
    </xdr:from>
    <xdr:to>
      <xdr:col>81</xdr:col>
      <xdr:colOff>44450</xdr:colOff>
      <xdr:row>14</xdr:row>
      <xdr:rowOff>145979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2384072"/>
          <a:ext cx="838200" cy="1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155222</xdr:rowOff>
    </xdr:from>
    <xdr:to>
      <xdr:col>77</xdr:col>
      <xdr:colOff>44450</xdr:colOff>
      <xdr:row>14</xdr:row>
      <xdr:rowOff>112466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384072"/>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168151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6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112466</xdr:rowOff>
    </xdr:from>
    <xdr:to>
      <xdr:col>72</xdr:col>
      <xdr:colOff>203200</xdr:colOff>
      <xdr:row>15</xdr:row>
      <xdr:rowOff>30833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512766"/>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67750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80292</xdr:rowOff>
    </xdr:from>
    <xdr:to>
      <xdr:col>68</xdr:col>
      <xdr:colOff>152400</xdr:colOff>
      <xdr:row>15</xdr:row>
      <xdr:rowOff>30833</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480592"/>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32315</xdr:rowOff>
    </xdr:from>
    <xdr:to>
      <xdr:col>64</xdr:col>
      <xdr:colOff>152400</xdr:colOff>
      <xdr:row>15</xdr:row>
      <xdr:rowOff>133915</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118692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69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95179</xdr:rowOff>
    </xdr:from>
    <xdr:to>
      <xdr:col>81</xdr:col>
      <xdr:colOff>95250</xdr:colOff>
      <xdr:row>15</xdr:row>
      <xdr:rowOff>25329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4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67256</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46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104422</xdr:rowOff>
    </xdr:from>
    <xdr:to>
      <xdr:col>77</xdr:col>
      <xdr:colOff>95250</xdr:colOff>
      <xdr:row>14</xdr:row>
      <xdr:rowOff>34572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3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44749</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10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61666</xdr:rowOff>
    </xdr:from>
    <xdr:to>
      <xdr:col>73</xdr:col>
      <xdr:colOff>44450</xdr:colOff>
      <xdr:row>14</xdr:row>
      <xdr:rowOff>163266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4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1993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23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151483</xdr:rowOff>
    </xdr:from>
    <xdr:to>
      <xdr:col>68</xdr:col>
      <xdr:colOff>203200</xdr:colOff>
      <xdr:row>15</xdr:row>
      <xdr:rowOff>81633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66410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63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29492</xdr:rowOff>
    </xdr:from>
    <xdr:to>
      <xdr:col>64</xdr:col>
      <xdr:colOff>152400</xdr:colOff>
      <xdr:row>14</xdr:row>
      <xdr:rowOff>131092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4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141269</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19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186,346
183,003
27.55
73,581,978
71,606,338
1,950,177
34,622,858
35,893,789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の減（平成３０年度３１人→令和元年度２９人）や、市議会議員の２名減などから、経常的な人件費は０．３％の減となり、経常収支比率で言うと、前年度比１．２ポイントの改善となった。類似団体と経年比較しても、増減はあるものの平均的な範囲で推移しているが、引き続き行政規模に見合う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36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830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83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令和３年度の評価替えに向けた基礎調査費用の増や、日野第三小学校の給食業務委託の開始、図書館の新システム稼働に伴う利用料等の増加など、物件費全体として例年に引き続き増加傾向にある。</a:t>
          </a:r>
        </a:p>
        <a:p>
          <a:r>
            <a:rPr kumimoji="1" lang="ja-JP" altLang="en-US" sz="1300">
              <a:latin typeface="ＭＳ Ｐゴシック" panose="020B0600070205080204" pitchFamily="50" charset="-128"/>
              <a:ea typeface="ＭＳ Ｐゴシック" panose="020B0600070205080204" pitchFamily="50" charset="-128"/>
            </a:rPr>
            <a:t>　対象額で言うと、前年度比５．８％の増加となっているが、経常収支比率の分母の増により、経常収支比率では０．２ポイントの悪化に留まっている。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60706</xdr:rowOff>
    </xdr:from>
    <xdr:to>
      <xdr:col>82</xdr:col>
      <xdr:colOff>107950</xdr:colOff>
      <xdr:row>15</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32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10414</xdr:rowOff>
    </xdr:from>
    <xdr:to>
      <xdr:col>78</xdr:col>
      <xdr:colOff>69850</xdr:colOff>
      <xdr:row>15</xdr:row>
      <xdr:rowOff>60706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821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10414</xdr:rowOff>
    </xdr:from>
    <xdr:to>
      <xdr:col>73</xdr:col>
      <xdr:colOff>180975</xdr:colOff>
      <xdr:row>15</xdr:row>
      <xdr:rowOff>19558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82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145288</xdr:rowOff>
    </xdr:from>
    <xdr:to>
      <xdr:col>69</xdr:col>
      <xdr:colOff>92075</xdr:colOff>
      <xdr:row>15</xdr:row>
      <xdr:rowOff>19558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45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126492</xdr:rowOff>
    </xdr:from>
    <xdr:to>
      <xdr:col>65</xdr:col>
      <xdr:colOff>53975</xdr:colOff>
      <xdr:row>15</xdr:row>
      <xdr:rowOff>56642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41419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9906</xdr:rowOff>
    </xdr:from>
    <xdr:to>
      <xdr:col>78</xdr:col>
      <xdr:colOff>120650</xdr:colOff>
      <xdr:row>15</xdr:row>
      <xdr:rowOff>111506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121683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50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131064</xdr:rowOff>
    </xdr:from>
    <xdr:to>
      <xdr:col>74</xdr:col>
      <xdr:colOff>31750</xdr:colOff>
      <xdr:row>15</xdr:row>
      <xdr:rowOff>61214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71391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140208</xdr:rowOff>
    </xdr:from>
    <xdr:to>
      <xdr:col>69</xdr:col>
      <xdr:colOff>142875</xdr:colOff>
      <xdr:row>15</xdr:row>
      <xdr:rowOff>70358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80535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94488</xdr:rowOff>
    </xdr:from>
    <xdr:to>
      <xdr:col>65</xdr:col>
      <xdr:colOff>53975</xdr:colOff>
      <xdr:row>15</xdr:row>
      <xdr:rowOff>24638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34815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４月に民間保育所４園が新たに開園したことで、平成３０年度から数値が大きく悪化している。令和元年度については、児童扶養手当の支払い回数の変更による一時的な児童扶養手当の増や、幼保無償化による私立幼稚園児保護者等援助経費の増などから、対象額は前年度比で２．９％の増となっている。ただし、経常収支比率の分母が増加しているため、経常収支比率では前年度比で０．３ポイントの改善とな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337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60</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0139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143527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57150</xdr:rowOff>
    </xdr:from>
    <xdr:to>
      <xdr:col>20</xdr:col>
      <xdr:colOff>38100</xdr:colOff>
      <xdr:row>60</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143527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として大きな変動はないが、維持補修費では可燃ごみ処理施設の建替えに伴う施設修繕料の増、繰出金では管渠建設費、公債費の減から下水道事業特別会計への繰出金の増などが、増減要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58</xdr:row>
      <xdr:rowOff>72572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16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58</xdr:row>
      <xdr:rowOff>72572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445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58</xdr:row>
      <xdr:rowOff>105228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44528"/>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105228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73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21772</xdr:rowOff>
    </xdr:from>
    <xdr:to>
      <xdr:col>82</xdr:col>
      <xdr:colOff>158750</xdr:colOff>
      <xdr:row>58</xdr:row>
      <xdr:rowOff>123372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54428</xdr:rowOff>
    </xdr:from>
    <xdr:to>
      <xdr:col>69</xdr:col>
      <xdr:colOff>142875</xdr:colOff>
      <xdr:row>58</xdr:row>
      <xdr:rowOff>156028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平成３０年度まではほぼ横ばいで推移していたが、令和元年度は１．１ポイントの改善となった。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主な要因としては、幼保無償化による、私立幼稚園児保護者等援助経費が減少したことや、介護施設への建設費補助が終了したことなどが挙げられる。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なお、類似団体と比較して高い水準となっている一因としては、市立病院の設置による負担金が挙げられる。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20320</xdr:rowOff>
    </xdr:from>
    <xdr:to>
      <xdr:col>82</xdr:col>
      <xdr:colOff>107950</xdr:colOff>
      <xdr:row>38</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354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119380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61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119380</xdr:rowOff>
    </xdr:from>
    <xdr:to>
      <xdr:col>73</xdr:col>
      <xdr:colOff>180975</xdr:colOff>
      <xdr:row>38</xdr:row>
      <xdr:rowOff>119380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63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119380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9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140970</xdr:rowOff>
    </xdr:from>
    <xdr:to>
      <xdr:col>82</xdr:col>
      <xdr:colOff>158750</xdr:colOff>
      <xdr:row>38</xdr:row>
      <xdr:rowOff>71120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113047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68580</xdr:rowOff>
    </xdr:from>
    <xdr:to>
      <xdr:col>74</xdr:col>
      <xdr:colOff>31750</xdr:colOff>
      <xdr:row>38</xdr:row>
      <xdr:rowOff>170180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154957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68580</xdr:rowOff>
    </xdr:from>
    <xdr:to>
      <xdr:col>69</xdr:col>
      <xdr:colOff>142875</xdr:colOff>
      <xdr:row>38</xdr:row>
      <xdr:rowOff>170180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154957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に借り入れた日野第五小学校増築工事の元金の償還開始などにより公債費は増加しているが、分母の増から経常収支比率としては０．３ポイントの改善となり、類似団体と比較して低い水準での推移を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しかしながら、今後は一般会計の地方債の新規発行の増などから、元利償還金が増加傾向になることが予想されている。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142240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806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142240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791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119380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791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74</xdr:row>
      <xdr:rowOff>119380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799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68580</xdr:rowOff>
    </xdr:from>
    <xdr:to>
      <xdr:col>24</xdr:col>
      <xdr:colOff>76200</xdr:colOff>
      <xdr:row>74</xdr:row>
      <xdr:rowOff>170180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85107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おいては、２．４ポイントの改善となっている（この数字は経常収支比率全体の２．７ポイント改善の大半を占めている。）。財政構造の弾力性や、各性質ごとの経常収支比率分析と重複するが、全体として歳出は増加傾向にあるものの、分母となる歳入がそれを上回る増加となったことがその要因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20320</xdr:rowOff>
    </xdr:from>
    <xdr:to>
      <xdr:col>82</xdr:col>
      <xdr:colOff>107950</xdr:colOff>
      <xdr:row>81</xdr:row>
      <xdr:rowOff>31750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7363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81</xdr:row>
      <xdr:rowOff>31750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362939"/>
          <a:ext cx="889000" cy="5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79</xdr:row>
      <xdr:rowOff>107950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362939"/>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107950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50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140970</xdr:rowOff>
    </xdr:from>
    <xdr:to>
      <xdr:col>82</xdr:col>
      <xdr:colOff>158750</xdr:colOff>
      <xdr:row>80</xdr:row>
      <xdr:rowOff>71120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113047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152400</xdr:rowOff>
    </xdr:from>
    <xdr:to>
      <xdr:col>78</xdr:col>
      <xdr:colOff>120650</xdr:colOff>
      <xdr:row>81</xdr:row>
      <xdr:rowOff>82550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67327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66086</xdr:rowOff>
    </xdr:from>
    <xdr:to>
      <xdr:col>29</xdr:col>
      <xdr:colOff>127000</xdr:colOff>
      <xdr:row>17</xdr:row>
      <xdr:rowOff>107874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28361"/>
          <a:ext cx="647700" cy="41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42494</xdr:rowOff>
    </xdr:from>
    <xdr:to>
      <xdr:col>26</xdr:col>
      <xdr:colOff>50800</xdr:colOff>
      <xdr:row>17</xdr:row>
      <xdr:rowOff>107874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004769"/>
          <a:ext cx="698500" cy="65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42494</xdr:rowOff>
    </xdr:from>
    <xdr:to>
      <xdr:col>22</xdr:col>
      <xdr:colOff>114300</xdr:colOff>
      <xdr:row>17</xdr:row>
      <xdr:rowOff>48026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04769"/>
          <a:ext cx="698500" cy="5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48026</xdr:rowOff>
    </xdr:from>
    <xdr:to>
      <xdr:col>18</xdr:col>
      <xdr:colOff>177800</xdr:colOff>
      <xdr:row>17</xdr:row>
      <xdr:rowOff>80716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10301"/>
          <a:ext cx="698500" cy="3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6736</xdr:rowOff>
    </xdr:from>
    <xdr:to>
      <xdr:col>15</xdr:col>
      <xdr:colOff>101600</xdr:colOff>
      <xdr:row>17</xdr:row>
      <xdr:rowOff>108336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118513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15286</xdr:rowOff>
    </xdr:from>
    <xdr:to>
      <xdr:col>29</xdr:col>
      <xdr:colOff>177800</xdr:colOff>
      <xdr:row>17</xdr:row>
      <xdr:rowOff>116886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7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158813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4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57074</xdr:rowOff>
    </xdr:from>
    <xdr:to>
      <xdr:col>26</xdr:col>
      <xdr:colOff>101600</xdr:colOff>
      <xdr:row>17</xdr:row>
      <xdr:rowOff>158674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1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143451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0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163144</xdr:rowOff>
    </xdr:from>
    <xdr:to>
      <xdr:col>22</xdr:col>
      <xdr:colOff>165100</xdr:colOff>
      <xdr:row>17</xdr:row>
      <xdr:rowOff>93294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5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78071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4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168676</xdr:rowOff>
    </xdr:from>
    <xdr:to>
      <xdr:col>19</xdr:col>
      <xdr:colOff>38100</xdr:colOff>
      <xdr:row>17</xdr:row>
      <xdr:rowOff>98826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5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83603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4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29916</xdr:rowOff>
    </xdr:from>
    <xdr:to>
      <xdr:col>15</xdr:col>
      <xdr:colOff>101600</xdr:colOff>
      <xdr:row>17</xdr:row>
      <xdr:rowOff>131516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9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116293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7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172458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9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162281</xdr:rowOff>
    </xdr:from>
    <xdr:to>
      <xdr:col>29</xdr:col>
      <xdr:colOff>127000</xdr:colOff>
      <xdr:row>37</xdr:row>
      <xdr:rowOff>217259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86981"/>
          <a:ext cx="647700" cy="5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208458</xdr:rowOff>
    </xdr:from>
    <xdr:to>
      <xdr:col>26</xdr:col>
      <xdr:colOff>50800</xdr:colOff>
      <xdr:row>37</xdr:row>
      <xdr:rowOff>217259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333158"/>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173063</xdr:rowOff>
    </xdr:from>
    <xdr:to>
      <xdr:col>22</xdr:col>
      <xdr:colOff>114300</xdr:colOff>
      <xdr:row>37</xdr:row>
      <xdr:rowOff>208458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297763"/>
          <a:ext cx="698500" cy="3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97968</xdr:rowOff>
    </xdr:from>
    <xdr:to>
      <xdr:col>18</xdr:col>
      <xdr:colOff>177800</xdr:colOff>
      <xdr:row>37</xdr:row>
      <xdr:rowOff>173063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222668"/>
          <a:ext cx="698500" cy="7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245745</xdr:rowOff>
    </xdr:from>
    <xdr:to>
      <xdr:col>15</xdr:col>
      <xdr:colOff>101600</xdr:colOff>
      <xdr:row>36</xdr:row>
      <xdr:rowOff>4445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14622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111481</xdr:rowOff>
    </xdr:from>
    <xdr:to>
      <xdr:col>29</xdr:col>
      <xdr:colOff>177800</xdr:colOff>
      <xdr:row>37</xdr:row>
      <xdr:rowOff>213081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36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20058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4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166459</xdr:rowOff>
    </xdr:from>
    <xdr:to>
      <xdr:col>26</xdr:col>
      <xdr:colOff>101600</xdr:colOff>
      <xdr:row>37</xdr:row>
      <xdr:rowOff>268059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9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252836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77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157658</xdr:rowOff>
    </xdr:from>
    <xdr:to>
      <xdr:col>22</xdr:col>
      <xdr:colOff>165100</xdr:colOff>
      <xdr:row>37</xdr:row>
      <xdr:rowOff>259258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8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244035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6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122263</xdr:rowOff>
    </xdr:from>
    <xdr:to>
      <xdr:col>19</xdr:col>
      <xdr:colOff>38100</xdr:colOff>
      <xdr:row>37</xdr:row>
      <xdr:rowOff>223863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4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208640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47168</xdr:rowOff>
    </xdr:from>
    <xdr:to>
      <xdr:col>15</xdr:col>
      <xdr:colOff>101600</xdr:colOff>
      <xdr:row>37</xdr:row>
      <xdr:rowOff>148768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7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133545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5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186,346
183,003
27.55
73,581,978
71,606,338
1,950,177
34,622,858
35,893,789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30315</xdr:rowOff>
    </xdr:from>
    <xdr:to>
      <xdr:col>24</xdr:col>
      <xdr:colOff>63500</xdr:colOff>
      <xdr:row>36</xdr:row>
      <xdr:rowOff>40411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02515"/>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30315</xdr:rowOff>
    </xdr:from>
    <xdr:to>
      <xdr:col>19</xdr:col>
      <xdr:colOff>177800</xdr:colOff>
      <xdr:row>36</xdr:row>
      <xdr:rowOff>88646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2515"/>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67310</xdr:rowOff>
    </xdr:from>
    <xdr:to>
      <xdr:col>15</xdr:col>
      <xdr:colOff>50800</xdr:colOff>
      <xdr:row>36</xdr:row>
      <xdr:rowOff>88646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39510"/>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34430</xdr:rowOff>
    </xdr:from>
    <xdr:to>
      <xdr:col>10</xdr:col>
      <xdr:colOff>114300</xdr:colOff>
      <xdr:row>36</xdr:row>
      <xdr:rowOff>67310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06630"/>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xdr:rowOff>
    </xdr:from>
    <xdr:to>
      <xdr:col>6</xdr:col>
      <xdr:colOff>38100</xdr:colOff>
      <xdr:row>35</xdr:row>
      <xdr:rowOff>102641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119168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161061</xdr:rowOff>
    </xdr:from>
    <xdr:to>
      <xdr:col>24</xdr:col>
      <xdr:colOff>114300</xdr:colOff>
      <xdr:row>36</xdr:row>
      <xdr:rowOff>91211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139488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150965</xdr:rowOff>
    </xdr:from>
    <xdr:to>
      <xdr:col>20</xdr:col>
      <xdr:colOff>38100</xdr:colOff>
      <xdr:row>36</xdr:row>
      <xdr:rowOff>81115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72242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4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37846</xdr:rowOff>
    </xdr:from>
    <xdr:to>
      <xdr:col>15</xdr:col>
      <xdr:colOff>101600</xdr:colOff>
      <xdr:row>36</xdr:row>
      <xdr:rowOff>139446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130573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16510</xdr:rowOff>
    </xdr:from>
    <xdr:to>
      <xdr:col>10</xdr:col>
      <xdr:colOff>165100</xdr:colOff>
      <xdr:row>36</xdr:row>
      <xdr:rowOff>118110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109237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8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155080</xdr:rowOff>
    </xdr:from>
    <xdr:to>
      <xdr:col>6</xdr:col>
      <xdr:colOff>38100</xdr:colOff>
      <xdr:row>36</xdr:row>
      <xdr:rowOff>85230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76357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40977</xdr:rowOff>
    </xdr:from>
    <xdr:to>
      <xdr:col>24</xdr:col>
      <xdr:colOff>63500</xdr:colOff>
      <xdr:row>56</xdr:row>
      <xdr:rowOff>85897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42177"/>
          <a:ext cx="8382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72785</xdr:rowOff>
    </xdr:from>
    <xdr:to>
      <xdr:col>19</xdr:col>
      <xdr:colOff>177800</xdr:colOff>
      <xdr:row>56</xdr:row>
      <xdr:rowOff>85897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73985"/>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72785</xdr:rowOff>
    </xdr:from>
    <xdr:to>
      <xdr:col>15</xdr:col>
      <xdr:colOff>50800</xdr:colOff>
      <xdr:row>56</xdr:row>
      <xdr:rowOff>75381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73985"/>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75381</xdr:rowOff>
    </xdr:from>
    <xdr:to>
      <xdr:col>10</xdr:col>
      <xdr:colOff>114300</xdr:colOff>
      <xdr:row>56</xdr:row>
      <xdr:rowOff>111076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76581"/>
          <a:ext cx="8890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38902</xdr:rowOff>
    </xdr:from>
    <xdr:to>
      <xdr:col>6</xdr:col>
      <xdr:colOff>38100</xdr:colOff>
      <xdr:row>56</xdr:row>
      <xdr:rowOff>140502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157029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161627</xdr:rowOff>
    </xdr:from>
    <xdr:to>
      <xdr:col>24</xdr:col>
      <xdr:colOff>114300</xdr:colOff>
      <xdr:row>56</xdr:row>
      <xdr:rowOff>91777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13054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4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35097</xdr:rowOff>
    </xdr:from>
    <xdr:to>
      <xdr:col>20</xdr:col>
      <xdr:colOff>38100</xdr:colOff>
      <xdr:row>56</xdr:row>
      <xdr:rowOff>136697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153224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21985</xdr:rowOff>
    </xdr:from>
    <xdr:to>
      <xdr:col>15</xdr:col>
      <xdr:colOff>101600</xdr:colOff>
      <xdr:row>56</xdr:row>
      <xdr:rowOff>123585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114712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24581</xdr:rowOff>
    </xdr:from>
    <xdr:to>
      <xdr:col>10</xdr:col>
      <xdr:colOff>165100</xdr:colOff>
      <xdr:row>56</xdr:row>
      <xdr:rowOff>126181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117308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60276</xdr:rowOff>
    </xdr:from>
    <xdr:to>
      <xdr:col>6</xdr:col>
      <xdr:colOff>38100</xdr:colOff>
      <xdr:row>56</xdr:row>
      <xdr:rowOff>161876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153003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5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67201</xdr:rowOff>
    </xdr:from>
    <xdr:to>
      <xdr:col>24</xdr:col>
      <xdr:colOff>63500</xdr:colOff>
      <xdr:row>78</xdr:row>
      <xdr:rowOff>140244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40301"/>
          <a:ext cx="838200" cy="7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26053</xdr:rowOff>
    </xdr:from>
    <xdr:to>
      <xdr:col>19</xdr:col>
      <xdr:colOff>177800</xdr:colOff>
      <xdr:row>78</xdr:row>
      <xdr:rowOff>140244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99153"/>
          <a:ext cx="889000" cy="1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26053</xdr:rowOff>
    </xdr:from>
    <xdr:to>
      <xdr:col>15</xdr:col>
      <xdr:colOff>50800</xdr:colOff>
      <xdr:row>78</xdr:row>
      <xdr:rowOff>41619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99153"/>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41619</xdr:rowOff>
    </xdr:from>
    <xdr:to>
      <xdr:col>10</xdr:col>
      <xdr:colOff>114300</xdr:colOff>
      <xdr:row>78</xdr:row>
      <xdr:rowOff>116295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14719"/>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xdr:rowOff>
    </xdr:from>
    <xdr:to>
      <xdr:col>6</xdr:col>
      <xdr:colOff>38100</xdr:colOff>
      <xdr:row>77</xdr:row>
      <xdr:rowOff>102544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119071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16401</xdr:rowOff>
    </xdr:from>
    <xdr:to>
      <xdr:col>24</xdr:col>
      <xdr:colOff>114300</xdr:colOff>
      <xdr:row>78</xdr:row>
      <xdr:rowOff>118001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8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166278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6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89444</xdr:rowOff>
    </xdr:from>
    <xdr:to>
      <xdr:col>20</xdr:col>
      <xdr:colOff>38100</xdr:colOff>
      <xdr:row>79</xdr:row>
      <xdr:rowOff>19594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6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10721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5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146703</xdr:rowOff>
    </xdr:from>
    <xdr:to>
      <xdr:col>15</xdr:col>
      <xdr:colOff>101600</xdr:colOff>
      <xdr:row>78</xdr:row>
      <xdr:rowOff>76853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67980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4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162269</xdr:rowOff>
    </xdr:from>
    <xdr:to>
      <xdr:col>10</xdr:col>
      <xdr:colOff>165100</xdr:colOff>
      <xdr:row>78</xdr:row>
      <xdr:rowOff>92419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83546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5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65495</xdr:rowOff>
    </xdr:from>
    <xdr:to>
      <xdr:col>6</xdr:col>
      <xdr:colOff>38100</xdr:colOff>
      <xdr:row>78</xdr:row>
      <xdr:rowOff>167095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158222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3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126798</xdr:rowOff>
    </xdr:from>
    <xdr:to>
      <xdr:col>24</xdr:col>
      <xdr:colOff>63500</xdr:colOff>
      <xdr:row>96</xdr:row>
      <xdr:rowOff>64519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414548"/>
          <a:ext cx="838200" cy="10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64519</xdr:rowOff>
    </xdr:from>
    <xdr:to>
      <xdr:col>19</xdr:col>
      <xdr:colOff>177800</xdr:colOff>
      <xdr:row>96</xdr:row>
      <xdr:rowOff>117940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523719"/>
          <a:ext cx="889000" cy="5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117940</xdr:rowOff>
    </xdr:from>
    <xdr:to>
      <xdr:col>15</xdr:col>
      <xdr:colOff>50800</xdr:colOff>
      <xdr:row>96</xdr:row>
      <xdr:rowOff>160545</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577140"/>
          <a:ext cx="889000" cy="4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160545</xdr:rowOff>
    </xdr:from>
    <xdr:to>
      <xdr:col>10</xdr:col>
      <xdr:colOff>114300</xdr:colOff>
      <xdr:row>97</xdr:row>
      <xdr:rowOff>53561</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619745"/>
          <a:ext cx="8890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45681</xdr:rowOff>
    </xdr:from>
    <xdr:to>
      <xdr:col>6</xdr:col>
      <xdr:colOff>38100</xdr:colOff>
      <xdr:row>96</xdr:row>
      <xdr:rowOff>147281</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50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163808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28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75998</xdr:rowOff>
    </xdr:from>
    <xdr:to>
      <xdr:col>24</xdr:col>
      <xdr:colOff>114300</xdr:colOff>
      <xdr:row>96</xdr:row>
      <xdr:rowOff>6148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36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98875</xdr:rowOff>
    </xdr:from>
    <xdr:ext cx="599010"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21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13719</xdr:rowOff>
    </xdr:from>
    <xdr:to>
      <xdr:col>20</xdr:col>
      <xdr:colOff>38100</xdr:colOff>
      <xdr:row>96</xdr:row>
      <xdr:rowOff>115319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4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131846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497795" y="1624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67140</xdr:rowOff>
    </xdr:from>
    <xdr:to>
      <xdr:col>15</xdr:col>
      <xdr:colOff>101600</xdr:colOff>
      <xdr:row>96</xdr:row>
      <xdr:rowOff>168740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5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13817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3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109745</xdr:rowOff>
    </xdr:from>
    <xdr:to>
      <xdr:col>10</xdr:col>
      <xdr:colOff>165100</xdr:colOff>
      <xdr:row>97</xdr:row>
      <xdr:rowOff>39895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56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56422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34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2761</xdr:rowOff>
    </xdr:from>
    <xdr:to>
      <xdr:col>6</xdr:col>
      <xdr:colOff>38100</xdr:colOff>
      <xdr:row>97</xdr:row>
      <xdr:rowOff>104361</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6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95488</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7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167818</xdr:rowOff>
    </xdr:from>
    <xdr:to>
      <xdr:col>55</xdr:col>
      <xdr:colOff>0</xdr:colOff>
      <xdr:row>33</xdr:row>
      <xdr:rowOff>51041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9639300" y="5654218"/>
          <a:ext cx="8382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167818</xdr:rowOff>
    </xdr:from>
    <xdr:to>
      <xdr:col>50</xdr:col>
      <xdr:colOff>114300</xdr:colOff>
      <xdr:row>33</xdr:row>
      <xdr:rowOff>21704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8750300" y="5654218"/>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21704</xdr:rowOff>
    </xdr:from>
    <xdr:to>
      <xdr:col>45</xdr:col>
      <xdr:colOff>177800</xdr:colOff>
      <xdr:row>33</xdr:row>
      <xdr:rowOff>119050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5679554"/>
          <a:ext cx="889000" cy="9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119050</xdr:rowOff>
    </xdr:from>
    <xdr:to>
      <xdr:col>41</xdr:col>
      <xdr:colOff>50800</xdr:colOff>
      <xdr:row>33</xdr:row>
      <xdr:rowOff>146406</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5776900"/>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135382</xdr:rowOff>
    </xdr:from>
    <xdr:to>
      <xdr:col>36</xdr:col>
      <xdr:colOff>165100</xdr:colOff>
      <xdr:row>34</xdr:row>
      <xdr:rowOff>65532</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56659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241</xdr:rowOff>
    </xdr:from>
    <xdr:to>
      <xdr:col>55</xdr:col>
      <xdr:colOff>50800</xdr:colOff>
      <xdr:row>33</xdr:row>
      <xdr:rowOff>101841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6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23118</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50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117018</xdr:rowOff>
    </xdr:from>
    <xdr:to>
      <xdr:col>50</xdr:col>
      <xdr:colOff>165100</xdr:colOff>
      <xdr:row>33</xdr:row>
      <xdr:rowOff>47168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560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63695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53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142354</xdr:rowOff>
    </xdr:from>
    <xdr:to>
      <xdr:col>46</xdr:col>
      <xdr:colOff>38100</xdr:colOff>
      <xdr:row>33</xdr:row>
      <xdr:rowOff>72504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56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89031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540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68250</xdr:rowOff>
    </xdr:from>
    <xdr:to>
      <xdr:col>41</xdr:col>
      <xdr:colOff>101600</xdr:colOff>
      <xdr:row>33</xdr:row>
      <xdr:rowOff>169850</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57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14927</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55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95606</xdr:rowOff>
    </xdr:from>
    <xdr:to>
      <xdr:col>36</xdr:col>
      <xdr:colOff>165100</xdr:colOff>
      <xdr:row>34</xdr:row>
      <xdr:rowOff>25756</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57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42283</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55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82417</xdr:rowOff>
    </xdr:from>
    <xdr:to>
      <xdr:col>55</xdr:col>
      <xdr:colOff>0</xdr:colOff>
      <xdr:row>55</xdr:row>
      <xdr:rowOff>162502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9639300" y="9512167"/>
          <a:ext cx="838200" cy="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150309</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751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162502</xdr:rowOff>
    </xdr:from>
    <xdr:to>
      <xdr:col>50</xdr:col>
      <xdr:colOff>114300</xdr:colOff>
      <xdr:row>56</xdr:row>
      <xdr:rowOff>80817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592252"/>
          <a:ext cx="889000" cy="8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49460</xdr:rowOff>
    </xdr:from>
    <xdr:to>
      <xdr:col>45</xdr:col>
      <xdr:colOff>177800</xdr:colOff>
      <xdr:row>56</xdr:row>
      <xdr:rowOff>80817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7861300" y="9650660"/>
          <a:ext cx="889000" cy="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49460</xdr:rowOff>
    </xdr:from>
    <xdr:to>
      <xdr:col>41</xdr:col>
      <xdr:colOff>50800</xdr:colOff>
      <xdr:row>56</xdr:row>
      <xdr:rowOff>125774</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650660"/>
          <a:ext cx="889000" cy="7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59716</xdr:rowOff>
    </xdr:from>
    <xdr:to>
      <xdr:col>36</xdr:col>
      <xdr:colOff>165100</xdr:colOff>
      <xdr:row>56</xdr:row>
      <xdr:rowOff>161316</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6393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31617</xdr:rowOff>
    </xdr:from>
    <xdr:to>
      <xdr:col>55</xdr:col>
      <xdr:colOff>50800</xdr:colOff>
      <xdr:row>55</xdr:row>
      <xdr:rowOff>133217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46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54494</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3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111702</xdr:rowOff>
    </xdr:from>
    <xdr:to>
      <xdr:col>50</xdr:col>
      <xdr:colOff>165100</xdr:colOff>
      <xdr:row>56</xdr:row>
      <xdr:rowOff>41852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54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58379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31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30017</xdr:rowOff>
    </xdr:from>
    <xdr:to>
      <xdr:col>46</xdr:col>
      <xdr:colOff>38100</xdr:colOff>
      <xdr:row>56</xdr:row>
      <xdr:rowOff>131617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6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148144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40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170110</xdr:rowOff>
    </xdr:from>
    <xdr:to>
      <xdr:col>41</xdr:col>
      <xdr:colOff>101600</xdr:colOff>
      <xdr:row>56</xdr:row>
      <xdr:rowOff>100260</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5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116787</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3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74974</xdr:rowOff>
    </xdr:from>
    <xdr:to>
      <xdr:col>36</xdr:col>
      <xdr:colOff>165100</xdr:colOff>
      <xdr:row>57</xdr:row>
      <xdr:rowOff>5124</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6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167701</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7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69017</xdr:rowOff>
    </xdr:from>
    <xdr:to>
      <xdr:col>55</xdr:col>
      <xdr:colOff>0</xdr:colOff>
      <xdr:row>72</xdr:row>
      <xdr:rowOff>54661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2070517"/>
          <a:ext cx="838200" cy="32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118808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2977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54661</xdr:rowOff>
    </xdr:from>
    <xdr:to>
      <xdr:col>50</xdr:col>
      <xdr:colOff>114300</xdr:colOff>
      <xdr:row>75</xdr:row>
      <xdr:rowOff>41768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2399061"/>
          <a:ext cx="889000" cy="50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156069</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41768</xdr:rowOff>
    </xdr:from>
    <xdr:to>
      <xdr:col>45</xdr:col>
      <xdr:colOff>177800</xdr:colOff>
      <xdr:row>76</xdr:row>
      <xdr:rowOff>139151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2900518"/>
          <a:ext cx="889000" cy="26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46068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42042</xdr:rowOff>
    </xdr:from>
    <xdr:to>
      <xdr:col>41</xdr:col>
      <xdr:colOff>50800</xdr:colOff>
      <xdr:row>76</xdr:row>
      <xdr:rowOff>139151</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2900792"/>
          <a:ext cx="889000" cy="26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29967</xdr:rowOff>
    </xdr:from>
    <xdr:to>
      <xdr:col>36</xdr:col>
      <xdr:colOff>165100</xdr:colOff>
      <xdr:row>75</xdr:row>
      <xdr:rowOff>131567</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122694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8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18217</xdr:rowOff>
    </xdr:from>
    <xdr:to>
      <xdr:col>55</xdr:col>
      <xdr:colOff>50800</xdr:colOff>
      <xdr:row>70</xdr:row>
      <xdr:rowOff>119817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20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110141</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19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3861</xdr:rowOff>
    </xdr:from>
    <xdr:to>
      <xdr:col>50</xdr:col>
      <xdr:colOff>165100</xdr:colOff>
      <xdr:row>72</xdr:row>
      <xdr:rowOff>105461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234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121988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212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162418</xdr:rowOff>
    </xdr:from>
    <xdr:to>
      <xdr:col>46</xdr:col>
      <xdr:colOff>38100</xdr:colOff>
      <xdr:row>75</xdr:row>
      <xdr:rowOff>92568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28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109095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62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88351</xdr:rowOff>
    </xdr:from>
    <xdr:to>
      <xdr:col>41</xdr:col>
      <xdr:colOff>101600</xdr:colOff>
      <xdr:row>77</xdr:row>
      <xdr:rowOff>18501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11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9628</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21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162692</xdr:rowOff>
    </xdr:from>
    <xdr:to>
      <xdr:col>36</xdr:col>
      <xdr:colOff>165100</xdr:colOff>
      <xdr:row>75</xdr:row>
      <xdr:rowOff>92842</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8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109369</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26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57838</xdr:rowOff>
    </xdr:from>
    <xdr:to>
      <xdr:col>55</xdr:col>
      <xdr:colOff>0</xdr:colOff>
      <xdr:row>96</xdr:row>
      <xdr:rowOff>150169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517038"/>
          <a:ext cx="838200" cy="9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150169</xdr:rowOff>
    </xdr:from>
    <xdr:to>
      <xdr:col>50</xdr:col>
      <xdr:colOff>114300</xdr:colOff>
      <xdr:row>97</xdr:row>
      <xdr:rowOff>58319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09369"/>
          <a:ext cx="889000" cy="7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101203</xdr:rowOff>
    </xdr:from>
    <xdr:to>
      <xdr:col>45</xdr:col>
      <xdr:colOff>177800</xdr:colOff>
      <xdr:row>97</xdr:row>
      <xdr:rowOff>58319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217503"/>
          <a:ext cx="889000" cy="47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101203</xdr:rowOff>
    </xdr:from>
    <xdr:to>
      <xdr:col>41</xdr:col>
      <xdr:colOff>50800</xdr:colOff>
      <xdr:row>95</xdr:row>
      <xdr:rowOff>102507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217503"/>
          <a:ext cx="889000" cy="17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44558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46678</xdr:rowOff>
    </xdr:from>
    <xdr:to>
      <xdr:col>36</xdr:col>
      <xdr:colOff>165100</xdr:colOff>
      <xdr:row>96</xdr:row>
      <xdr:rowOff>148278</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139405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59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7038</xdr:rowOff>
    </xdr:from>
    <xdr:to>
      <xdr:col>55</xdr:col>
      <xdr:colOff>50800</xdr:colOff>
      <xdr:row>96</xdr:row>
      <xdr:rowOff>108638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156915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4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99369</xdr:rowOff>
    </xdr:from>
    <xdr:to>
      <xdr:col>50</xdr:col>
      <xdr:colOff>165100</xdr:colOff>
      <xdr:row>97</xdr:row>
      <xdr:rowOff>29519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5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20646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7519</xdr:rowOff>
    </xdr:from>
    <xdr:to>
      <xdr:col>46</xdr:col>
      <xdr:colOff>38100</xdr:colOff>
      <xdr:row>97</xdr:row>
      <xdr:rowOff>109119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100246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50403</xdr:rowOff>
    </xdr:from>
    <xdr:to>
      <xdr:col>41</xdr:col>
      <xdr:colOff>101600</xdr:colOff>
      <xdr:row>94</xdr:row>
      <xdr:rowOff>152003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1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168530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59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51707</xdr:rowOff>
    </xdr:from>
    <xdr:to>
      <xdr:col>36</xdr:col>
      <xdr:colOff>165100</xdr:colOff>
      <xdr:row>95</xdr:row>
      <xdr:rowOff>153307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3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169834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38136</xdr:rowOff>
    </xdr:from>
    <xdr:to>
      <xdr:col>85</xdr:col>
      <xdr:colOff>127000</xdr:colOff>
      <xdr:row>39</xdr:row>
      <xdr:rowOff>57567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24686"/>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38136</xdr:rowOff>
    </xdr:from>
    <xdr:to>
      <xdr:col>81</xdr:col>
      <xdr:colOff>50800</xdr:colOff>
      <xdr:row>39</xdr:row>
      <xdr:rowOff>58547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724686"/>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106189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58547</xdr:rowOff>
    </xdr:from>
    <xdr:to>
      <xdr:col>76</xdr:col>
      <xdr:colOff>114300</xdr:colOff>
      <xdr:row>39</xdr:row>
      <xdr:rowOff>94960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745097"/>
          <a:ext cx="8890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94960</xdr:rowOff>
    </xdr:from>
    <xdr:to>
      <xdr:col>71</xdr:col>
      <xdr:colOff>177800</xdr:colOff>
      <xdr:row>39</xdr:row>
      <xdr:rowOff>96919</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78151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171359</xdr:rowOff>
    </xdr:from>
    <xdr:to>
      <xdr:col>67</xdr:col>
      <xdr:colOff>101600</xdr:colOff>
      <xdr:row>39</xdr:row>
      <xdr:rowOff>101509</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118036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46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6767</xdr:rowOff>
    </xdr:from>
    <xdr:to>
      <xdr:col>85</xdr:col>
      <xdr:colOff>177800</xdr:colOff>
      <xdr:row>39</xdr:row>
      <xdr:rowOff>108367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9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6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158786</xdr:rowOff>
    </xdr:from>
    <xdr:to>
      <xdr:col>81</xdr:col>
      <xdr:colOff>101600</xdr:colOff>
      <xdr:row>39</xdr:row>
      <xdr:rowOff>88936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105463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449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7747</xdr:rowOff>
    </xdr:from>
    <xdr:to>
      <xdr:col>76</xdr:col>
      <xdr:colOff>165100</xdr:colOff>
      <xdr:row>39</xdr:row>
      <xdr:rowOff>109347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9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100474</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787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44160</xdr:rowOff>
    </xdr:from>
    <xdr:to>
      <xdr:col>72</xdr:col>
      <xdr:colOff>38100</xdr:colOff>
      <xdr:row>39</xdr:row>
      <xdr:rowOff>145760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136887</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46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46119</xdr:rowOff>
    </xdr:from>
    <xdr:to>
      <xdr:col>67</xdr:col>
      <xdr:colOff>101600</xdr:colOff>
      <xdr:row>39</xdr:row>
      <xdr:rowOff>147719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138846</xdr:rowOff>
    </xdr:from>
    <xdr:ext cx="313932"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57333" y="682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28257</xdr:rowOff>
    </xdr:from>
    <xdr:to>
      <xdr:col>85</xdr:col>
      <xdr:colOff>127000</xdr:colOff>
      <xdr:row>79</xdr:row>
      <xdr:rowOff>33286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57280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33286</xdr:rowOff>
    </xdr:from>
    <xdr:to>
      <xdr:col>81</xdr:col>
      <xdr:colOff>50800</xdr:colOff>
      <xdr:row>79</xdr:row>
      <xdr:rowOff>37767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577836"/>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37767</xdr:rowOff>
    </xdr:from>
    <xdr:to>
      <xdr:col>76</xdr:col>
      <xdr:colOff>114300</xdr:colOff>
      <xdr:row>79</xdr:row>
      <xdr:rowOff>47574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582317"/>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38453</xdr:rowOff>
    </xdr:from>
    <xdr:to>
      <xdr:col>71</xdr:col>
      <xdr:colOff>177800</xdr:colOff>
      <xdr:row>79</xdr:row>
      <xdr:rowOff>47574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583003"/>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169962</xdr:rowOff>
    </xdr:from>
    <xdr:to>
      <xdr:col>67</xdr:col>
      <xdr:colOff>101600</xdr:colOff>
      <xdr:row>77</xdr:row>
      <xdr:rowOff>100112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116639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148907</xdr:rowOff>
    </xdr:from>
    <xdr:to>
      <xdr:col>85</xdr:col>
      <xdr:colOff>177800</xdr:colOff>
      <xdr:row>79</xdr:row>
      <xdr:rowOff>79057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5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63834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4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153936</xdr:rowOff>
    </xdr:from>
    <xdr:to>
      <xdr:col>81</xdr:col>
      <xdr:colOff>101600</xdr:colOff>
      <xdr:row>79</xdr:row>
      <xdr:rowOff>84086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5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75213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61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158417</xdr:rowOff>
    </xdr:from>
    <xdr:to>
      <xdr:col>76</xdr:col>
      <xdr:colOff>165100</xdr:colOff>
      <xdr:row>79</xdr:row>
      <xdr:rowOff>88567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53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79694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6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168224</xdr:rowOff>
    </xdr:from>
    <xdr:to>
      <xdr:col>72</xdr:col>
      <xdr:colOff>38100</xdr:colOff>
      <xdr:row>79</xdr:row>
      <xdr:rowOff>98374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5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89501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6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159103</xdr:rowOff>
    </xdr:from>
    <xdr:to>
      <xdr:col>67</xdr:col>
      <xdr:colOff>101600</xdr:colOff>
      <xdr:row>79</xdr:row>
      <xdr:rowOff>89253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5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80380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6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149392</xdr:rowOff>
    </xdr:from>
    <xdr:to>
      <xdr:col>85</xdr:col>
      <xdr:colOff>127000</xdr:colOff>
      <xdr:row>95</xdr:row>
      <xdr:rowOff>29514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265692"/>
          <a:ext cx="838200" cy="5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22567</xdr:rowOff>
    </xdr:from>
    <xdr:ext cx="469744"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149392</xdr:rowOff>
    </xdr:from>
    <xdr:to>
      <xdr:col>81</xdr:col>
      <xdr:colOff>50800</xdr:colOff>
      <xdr:row>96</xdr:row>
      <xdr:rowOff>76104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265692"/>
          <a:ext cx="889000" cy="26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28600</xdr:rowOff>
    </xdr:from>
    <xdr:to>
      <xdr:col>76</xdr:col>
      <xdr:colOff>114300</xdr:colOff>
      <xdr:row>96</xdr:row>
      <xdr:rowOff>76104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144900"/>
          <a:ext cx="889000" cy="39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120225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82686</xdr:rowOff>
    </xdr:from>
    <xdr:to>
      <xdr:col>71</xdr:col>
      <xdr:colOff>177800</xdr:colOff>
      <xdr:row>94</xdr:row>
      <xdr:rowOff>28600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027536"/>
          <a:ext cx="889000" cy="1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17080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83779</xdr:rowOff>
    </xdr:from>
    <xdr:to>
      <xdr:col>67</xdr:col>
      <xdr:colOff>101600</xdr:colOff>
      <xdr:row>96</xdr:row>
      <xdr:rowOff>13929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5056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4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150164</xdr:rowOff>
    </xdr:from>
    <xdr:to>
      <xdr:col>85</xdr:col>
      <xdr:colOff>177800</xdr:colOff>
      <xdr:row>95</xdr:row>
      <xdr:rowOff>80314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2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1591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1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98592</xdr:rowOff>
    </xdr:from>
    <xdr:to>
      <xdr:col>81</xdr:col>
      <xdr:colOff>101600</xdr:colOff>
      <xdr:row>95</xdr:row>
      <xdr:rowOff>28742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21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45269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599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25304</xdr:rowOff>
    </xdr:from>
    <xdr:to>
      <xdr:col>76</xdr:col>
      <xdr:colOff>165100</xdr:colOff>
      <xdr:row>96</xdr:row>
      <xdr:rowOff>126904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4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143431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25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149250</xdr:rowOff>
    </xdr:from>
    <xdr:to>
      <xdr:col>72</xdr:col>
      <xdr:colOff>38100</xdr:colOff>
      <xdr:row>94</xdr:row>
      <xdr:rowOff>79400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0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95927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586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31886</xdr:rowOff>
    </xdr:from>
    <xdr:to>
      <xdr:col>67</xdr:col>
      <xdr:colOff>101600</xdr:colOff>
      <xdr:row>93</xdr:row>
      <xdr:rowOff>133486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59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150013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575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164465</xdr:rowOff>
    </xdr:from>
    <xdr:to>
      <xdr:col>116</xdr:col>
      <xdr:colOff>63500</xdr:colOff>
      <xdr:row>38</xdr:row>
      <xdr:rowOff>164846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7956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164274</xdr:rowOff>
    </xdr:from>
    <xdr:to>
      <xdr:col>111</xdr:col>
      <xdr:colOff>177800</xdr:colOff>
      <xdr:row>38</xdr:row>
      <xdr:rowOff>164465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7937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133604</xdr:rowOff>
    </xdr:from>
    <xdr:to>
      <xdr:col>107</xdr:col>
      <xdr:colOff>50800</xdr:colOff>
      <xdr:row>38</xdr:row>
      <xdr:rowOff>164274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477254"/>
          <a:ext cx="889000" cy="20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133604</xdr:rowOff>
    </xdr:from>
    <xdr:to>
      <xdr:col>102</xdr:col>
      <xdr:colOff>114300</xdr:colOff>
      <xdr:row>37</xdr:row>
      <xdr:rowOff>159893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47725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158005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125239</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4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114046</xdr:rowOff>
    </xdr:from>
    <xdr:to>
      <xdr:col>116</xdr:col>
      <xdr:colOff>114300</xdr:colOff>
      <xdr:row>39</xdr:row>
      <xdr:rowOff>44196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28973</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4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113665</xdr:rowOff>
    </xdr:from>
    <xdr:to>
      <xdr:col>112</xdr:col>
      <xdr:colOff>38100</xdr:colOff>
      <xdr:row>39</xdr:row>
      <xdr:rowOff>43815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34942</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113474</xdr:rowOff>
    </xdr:from>
    <xdr:to>
      <xdr:col>107</xdr:col>
      <xdr:colOff>101600</xdr:colOff>
      <xdr:row>39</xdr:row>
      <xdr:rowOff>43624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34751</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21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82804</xdr:rowOff>
    </xdr:from>
    <xdr:to>
      <xdr:col>102</xdr:col>
      <xdr:colOff>165100</xdr:colOff>
      <xdr:row>38</xdr:row>
      <xdr:rowOff>12954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29481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2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109093</xdr:rowOff>
    </xdr:from>
    <xdr:to>
      <xdr:col>98</xdr:col>
      <xdr:colOff>38100</xdr:colOff>
      <xdr:row>38</xdr:row>
      <xdr:rowOff>39243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55770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2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24657</xdr:rowOff>
    </xdr:from>
    <xdr:to>
      <xdr:col>116</xdr:col>
      <xdr:colOff>63500</xdr:colOff>
      <xdr:row>58</xdr:row>
      <xdr:rowOff>24657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968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24600</xdr:rowOff>
    </xdr:from>
    <xdr:to>
      <xdr:col>111</xdr:col>
      <xdr:colOff>177800</xdr:colOff>
      <xdr:row>58</xdr:row>
      <xdr:rowOff>24657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96870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24600</xdr:rowOff>
    </xdr:from>
    <xdr:to>
      <xdr:col>107</xdr:col>
      <xdr:colOff>50800</xdr:colOff>
      <xdr:row>58</xdr:row>
      <xdr:rowOff>24600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96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24600</xdr:rowOff>
    </xdr:from>
    <xdr:to>
      <xdr:col>102</xdr:col>
      <xdr:colOff>114300</xdr:colOff>
      <xdr:row>58</xdr:row>
      <xdr:rowOff>24600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96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89071</xdr:rowOff>
    </xdr:from>
    <xdr:to>
      <xdr:col>98</xdr:col>
      <xdr:colOff>38100</xdr:colOff>
      <xdr:row>56</xdr:row>
      <xdr:rowOff>19221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5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35748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145307</xdr:rowOff>
    </xdr:from>
    <xdr:to>
      <xdr:col>116</xdr:col>
      <xdr:colOff>114300</xdr:colOff>
      <xdr:row>58</xdr:row>
      <xdr:rowOff>75457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9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60234</xdr:rowOff>
    </xdr:from>
    <xdr:ext cx="313932"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832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145307</xdr:rowOff>
    </xdr:from>
    <xdr:to>
      <xdr:col>112</xdr:col>
      <xdr:colOff>38100</xdr:colOff>
      <xdr:row>58</xdr:row>
      <xdr:rowOff>75457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9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66584</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66333" y="10010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145250</xdr:rowOff>
    </xdr:from>
    <xdr:to>
      <xdr:col>107</xdr:col>
      <xdr:colOff>101600</xdr:colOff>
      <xdr:row>58</xdr:row>
      <xdr:rowOff>75400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9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66527</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77333" y="10010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145250</xdr:rowOff>
    </xdr:from>
    <xdr:to>
      <xdr:col>102</xdr:col>
      <xdr:colOff>165100</xdr:colOff>
      <xdr:row>58</xdr:row>
      <xdr:rowOff>75400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9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66527</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88333" y="10010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145250</xdr:rowOff>
    </xdr:from>
    <xdr:to>
      <xdr:col>98</xdr:col>
      <xdr:colOff>38100</xdr:colOff>
      <xdr:row>58</xdr:row>
      <xdr:rowOff>75400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9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66527</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99333" y="10010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142443</xdr:rowOff>
    </xdr:from>
    <xdr:to>
      <xdr:col>116</xdr:col>
      <xdr:colOff>63500</xdr:colOff>
      <xdr:row>73</xdr:row>
      <xdr:rowOff>6152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486843"/>
          <a:ext cx="8382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6152</xdr:rowOff>
    </xdr:from>
    <xdr:to>
      <xdr:col>111</xdr:col>
      <xdr:colOff>177800</xdr:colOff>
      <xdr:row>73</xdr:row>
      <xdr:rowOff>42407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522002"/>
          <a:ext cx="889000" cy="3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16621</xdr:rowOff>
    </xdr:from>
    <xdr:to>
      <xdr:col>107</xdr:col>
      <xdr:colOff>50800</xdr:colOff>
      <xdr:row>73</xdr:row>
      <xdr:rowOff>42407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532471"/>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16621</xdr:rowOff>
    </xdr:from>
    <xdr:to>
      <xdr:col>102</xdr:col>
      <xdr:colOff>114300</xdr:colOff>
      <xdr:row>73</xdr:row>
      <xdr:rowOff>29058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532471"/>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87209</xdr:rowOff>
    </xdr:from>
    <xdr:to>
      <xdr:col>98</xdr:col>
      <xdr:colOff>38100</xdr:colOff>
      <xdr:row>74</xdr:row>
      <xdr:rowOff>17359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8486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91643</xdr:rowOff>
    </xdr:from>
    <xdr:to>
      <xdr:col>116</xdr:col>
      <xdr:colOff>114300</xdr:colOff>
      <xdr:row>73</xdr:row>
      <xdr:rowOff>21793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4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114520</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2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126802</xdr:rowOff>
    </xdr:from>
    <xdr:to>
      <xdr:col>112</xdr:col>
      <xdr:colOff>38100</xdr:colOff>
      <xdr:row>73</xdr:row>
      <xdr:rowOff>56952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4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73479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163057</xdr:rowOff>
    </xdr:from>
    <xdr:to>
      <xdr:col>107</xdr:col>
      <xdr:colOff>101600</xdr:colOff>
      <xdr:row>73</xdr:row>
      <xdr:rowOff>93207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5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109734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28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137271</xdr:rowOff>
    </xdr:from>
    <xdr:to>
      <xdr:col>102</xdr:col>
      <xdr:colOff>165100</xdr:colOff>
      <xdr:row>73</xdr:row>
      <xdr:rowOff>67421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48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83948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25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149708</xdr:rowOff>
    </xdr:from>
    <xdr:to>
      <xdr:col>98</xdr:col>
      <xdr:colOff>38100</xdr:colOff>
      <xdr:row>73</xdr:row>
      <xdr:rowOff>79858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49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96385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2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類似団体との比較では、概ね平均的水準を維持している項目が多いが、補助費等、繰出金が例年高水準であるほか、普通建設事業費が引き続き増加傾向となっている。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が高水準な主な理由としては、市立病院の設置に伴う補助金及び負担金の支出が挙げられる。また、繰出金については国民健康保険特別会計、後期高齢者医療特別会計、介護保険特別会計、下水道事業特別会計が対象となっており、類似団体と比較すると、下水道事業の法適用が完了しておらず平均よりも高い水準での繰出しを行っている。また、前年度比では２．４％増となっており、下水道事業の管渠建設費の増や、介護保険と後期高齢者医療の給付費などの増が要因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は、特に新規整備分における近年の伸びが顕著である。令和元年度は北川原公園整備工事やしんさかした保育園大規模改修工事の完了による減はあったが、市役所本庁舎免震改修工事及びクリーンセンタープラスチック類資源化施設建設工事の本格化などから全体では大きく増加している。今後についても、本庁舎免震改修工事の継続や南平体育館建替え、豊田小学校の改築など、大型事業が予定されており、普通建設事業費は高い水準となることが想定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186,346
183,003
27.55
73,581,978
71,606,338
1,950,177
34,622,858
35,893,789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72390</xdr:rowOff>
    </xdr:from>
    <xdr:to>
      <xdr:col>24</xdr:col>
      <xdr:colOff>63500</xdr:colOff>
      <xdr:row>34</xdr:row>
      <xdr:rowOff>138430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01690"/>
          <a:ext cx="8382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138430</xdr:rowOff>
    </xdr:from>
    <xdr:to>
      <xdr:col>19</xdr:col>
      <xdr:colOff>177800</xdr:colOff>
      <xdr:row>35</xdr:row>
      <xdr:rowOff>7620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6773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49530</xdr:rowOff>
    </xdr:from>
    <xdr:to>
      <xdr:col>15</xdr:col>
      <xdr:colOff>50800</xdr:colOff>
      <xdr:row>35</xdr:row>
      <xdr:rowOff>7620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788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66057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113030</xdr:rowOff>
    </xdr:from>
    <xdr:to>
      <xdr:col>10</xdr:col>
      <xdr:colOff>114300</xdr:colOff>
      <xdr:row>34</xdr:row>
      <xdr:rowOff>49530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9943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48260</xdr:rowOff>
    </xdr:from>
    <xdr:to>
      <xdr:col>6</xdr:col>
      <xdr:colOff>38100</xdr:colOff>
      <xdr:row>32</xdr:row>
      <xdr:rowOff>149860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166387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3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21590</xdr:rowOff>
    </xdr:from>
    <xdr:to>
      <xdr:col>24</xdr:col>
      <xdr:colOff>114300</xdr:colOff>
      <xdr:row>34</xdr:row>
      <xdr:rowOff>123190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44467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87630</xdr:rowOff>
    </xdr:from>
    <xdr:to>
      <xdr:col>20</xdr:col>
      <xdr:colOff>38100</xdr:colOff>
      <xdr:row>35</xdr:row>
      <xdr:rowOff>17780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34307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128270</xdr:rowOff>
    </xdr:from>
    <xdr:to>
      <xdr:col>15</xdr:col>
      <xdr:colOff>101600</xdr:colOff>
      <xdr:row>35</xdr:row>
      <xdr:rowOff>58420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49547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5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170180</xdr:rowOff>
    </xdr:from>
    <xdr:to>
      <xdr:col>10</xdr:col>
      <xdr:colOff>165100</xdr:colOff>
      <xdr:row>34</xdr:row>
      <xdr:rowOff>100330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116857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62230</xdr:rowOff>
    </xdr:from>
    <xdr:to>
      <xdr:col>6</xdr:col>
      <xdr:colOff>38100</xdr:colOff>
      <xdr:row>32</xdr:row>
      <xdr:rowOff>163830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154957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158079</xdr:rowOff>
    </xdr:from>
    <xdr:to>
      <xdr:col>24</xdr:col>
      <xdr:colOff>63500</xdr:colOff>
      <xdr:row>56</xdr:row>
      <xdr:rowOff>35778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87829"/>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7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35778</xdr:rowOff>
    </xdr:from>
    <xdr:to>
      <xdr:col>19</xdr:col>
      <xdr:colOff>177800</xdr:colOff>
      <xdr:row>57</xdr:row>
      <xdr:rowOff>48831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636978"/>
          <a:ext cx="889000" cy="18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85727</xdr:rowOff>
    </xdr:from>
    <xdr:to>
      <xdr:col>15</xdr:col>
      <xdr:colOff>50800</xdr:colOff>
      <xdr:row>57</xdr:row>
      <xdr:rowOff>48831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686927"/>
          <a:ext cx="889000" cy="13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85727</xdr:rowOff>
    </xdr:from>
    <xdr:to>
      <xdr:col>10</xdr:col>
      <xdr:colOff>114300</xdr:colOff>
      <xdr:row>56</xdr:row>
      <xdr:rowOff>139151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686927"/>
          <a:ext cx="889000" cy="5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33990</xdr:rowOff>
    </xdr:from>
    <xdr:to>
      <xdr:col>6</xdr:col>
      <xdr:colOff>38100</xdr:colOff>
      <xdr:row>55</xdr:row>
      <xdr:rowOff>135590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152117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3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107279</xdr:rowOff>
    </xdr:from>
    <xdr:to>
      <xdr:col>24</xdr:col>
      <xdr:colOff>114300</xdr:colOff>
      <xdr:row>56</xdr:row>
      <xdr:rowOff>37429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130156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156428</xdr:rowOff>
    </xdr:from>
    <xdr:to>
      <xdr:col>20</xdr:col>
      <xdr:colOff>38100</xdr:colOff>
      <xdr:row>56</xdr:row>
      <xdr:rowOff>86578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103105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36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169481</xdr:rowOff>
    </xdr:from>
    <xdr:to>
      <xdr:col>15</xdr:col>
      <xdr:colOff>101600</xdr:colOff>
      <xdr:row>57</xdr:row>
      <xdr:rowOff>99631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90758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34927</xdr:rowOff>
    </xdr:from>
    <xdr:to>
      <xdr:col>10</xdr:col>
      <xdr:colOff>165100</xdr:colOff>
      <xdr:row>56</xdr:row>
      <xdr:rowOff>136527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3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127654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88351</xdr:rowOff>
    </xdr:from>
    <xdr:to>
      <xdr:col>6</xdr:col>
      <xdr:colOff>38100</xdr:colOff>
      <xdr:row>57</xdr:row>
      <xdr:rowOff>18501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8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153924</xdr:rowOff>
    </xdr:from>
    <xdr:to>
      <xdr:col>24</xdr:col>
      <xdr:colOff>63500</xdr:colOff>
      <xdr:row>74</xdr:row>
      <xdr:rowOff>163982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841224"/>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153924</xdr:rowOff>
    </xdr:from>
    <xdr:to>
      <xdr:col>19</xdr:col>
      <xdr:colOff>177800</xdr:colOff>
      <xdr:row>75</xdr:row>
      <xdr:rowOff>37643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841224"/>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10507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37643</xdr:rowOff>
    </xdr:from>
    <xdr:to>
      <xdr:col>15</xdr:col>
      <xdr:colOff>50800</xdr:colOff>
      <xdr:row>75</xdr:row>
      <xdr:rowOff>154775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896393"/>
          <a:ext cx="889000" cy="1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158348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154775</xdr:rowOff>
    </xdr:from>
    <xdr:to>
      <xdr:col>10</xdr:col>
      <xdr:colOff>114300</xdr:colOff>
      <xdr:row>76</xdr:row>
      <xdr:rowOff>72923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013525"/>
          <a:ext cx="889000" cy="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2082</xdr:rowOff>
    </xdr:from>
    <xdr:to>
      <xdr:col>6</xdr:col>
      <xdr:colOff>38100</xdr:colOff>
      <xdr:row>76</xdr:row>
      <xdr:rowOff>103682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120210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0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113182</xdr:rowOff>
    </xdr:from>
    <xdr:to>
      <xdr:col>24</xdr:col>
      <xdr:colOff>114300</xdr:colOff>
      <xdr:row>75</xdr:row>
      <xdr:rowOff>43332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0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136059</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5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103124</xdr:rowOff>
    </xdr:from>
    <xdr:to>
      <xdr:col>20</xdr:col>
      <xdr:colOff>38100</xdr:colOff>
      <xdr:row>75</xdr:row>
      <xdr:rowOff>33274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7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49801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56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158293</xdr:rowOff>
    </xdr:from>
    <xdr:to>
      <xdr:col>15</xdr:col>
      <xdr:colOff>101600</xdr:colOff>
      <xdr:row>75</xdr:row>
      <xdr:rowOff>88443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104970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2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103975</xdr:rowOff>
    </xdr:from>
    <xdr:to>
      <xdr:col>10</xdr:col>
      <xdr:colOff>165100</xdr:colOff>
      <xdr:row>76</xdr:row>
      <xdr:rowOff>34125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50652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3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22123</xdr:rowOff>
    </xdr:from>
    <xdr:to>
      <xdr:col>6</xdr:col>
      <xdr:colOff>38100</xdr:colOff>
      <xdr:row>76</xdr:row>
      <xdr:rowOff>123723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114850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14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37058</xdr:rowOff>
    </xdr:from>
    <xdr:to>
      <xdr:col>24</xdr:col>
      <xdr:colOff>63500</xdr:colOff>
      <xdr:row>93</xdr:row>
      <xdr:rowOff>54623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5639008"/>
          <a:ext cx="838200" cy="3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37876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15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54623</xdr:rowOff>
    </xdr:from>
    <xdr:to>
      <xdr:col>19</xdr:col>
      <xdr:colOff>177800</xdr:colOff>
      <xdr:row>94</xdr:row>
      <xdr:rowOff>130708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5999473"/>
          <a:ext cx="889000" cy="24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49936</xdr:rowOff>
    </xdr:from>
    <xdr:to>
      <xdr:col>15</xdr:col>
      <xdr:colOff>50800</xdr:colOff>
      <xdr:row>94</xdr:row>
      <xdr:rowOff>130708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166236"/>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16997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49936</xdr:rowOff>
    </xdr:from>
    <xdr:to>
      <xdr:col>10</xdr:col>
      <xdr:colOff>114300</xdr:colOff>
      <xdr:row>94</xdr:row>
      <xdr:rowOff>59423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166236"/>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28618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141973</xdr:rowOff>
    </xdr:from>
    <xdr:to>
      <xdr:col>6</xdr:col>
      <xdr:colOff>38100</xdr:colOff>
      <xdr:row>95</xdr:row>
      <xdr:rowOff>72123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63250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157708</xdr:rowOff>
    </xdr:from>
    <xdr:to>
      <xdr:col>24</xdr:col>
      <xdr:colOff>114300</xdr:colOff>
      <xdr:row>91</xdr:row>
      <xdr:rowOff>87858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55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9135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43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3823</xdr:rowOff>
    </xdr:from>
    <xdr:to>
      <xdr:col>20</xdr:col>
      <xdr:colOff>38100</xdr:colOff>
      <xdr:row>93</xdr:row>
      <xdr:rowOff>105423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594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121950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72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79908</xdr:rowOff>
    </xdr:from>
    <xdr:to>
      <xdr:col>15</xdr:col>
      <xdr:colOff>101600</xdr:colOff>
      <xdr:row>95</xdr:row>
      <xdr:rowOff>10058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1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26585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59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170586</xdr:rowOff>
    </xdr:from>
    <xdr:to>
      <xdr:col>10</xdr:col>
      <xdr:colOff>165100</xdr:colOff>
      <xdr:row>94</xdr:row>
      <xdr:rowOff>100736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1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117263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58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xdr:rowOff>
    </xdr:from>
    <xdr:to>
      <xdr:col>6</xdr:col>
      <xdr:colOff>38100</xdr:colOff>
      <xdr:row>94</xdr:row>
      <xdr:rowOff>110223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1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126750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59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144729</xdr:rowOff>
    </xdr:from>
    <xdr:to>
      <xdr:col>55</xdr:col>
      <xdr:colOff>0</xdr:colOff>
      <xdr:row>36</xdr:row>
      <xdr:rowOff>157531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316929"/>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29837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73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146787</xdr:rowOff>
    </xdr:from>
    <xdr:to>
      <xdr:col>50</xdr:col>
      <xdr:colOff>114300</xdr:colOff>
      <xdr:row>36</xdr:row>
      <xdr:rowOff>157531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31898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67327</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146787</xdr:rowOff>
    </xdr:from>
    <xdr:to>
      <xdr:col>45</xdr:col>
      <xdr:colOff>177800</xdr:colOff>
      <xdr:row>36</xdr:row>
      <xdr:rowOff>167132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18987"/>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151681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49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167132</xdr:rowOff>
    </xdr:from>
    <xdr:to>
      <xdr:col>41</xdr:col>
      <xdr:colOff>50800</xdr:colOff>
      <xdr:row>37</xdr:row>
      <xdr:rowOff>12598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339332"/>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41351</xdr:rowOff>
    </xdr:from>
    <xdr:to>
      <xdr:col>36</xdr:col>
      <xdr:colOff>165100</xdr:colOff>
      <xdr:row>37</xdr:row>
      <xdr:rowOff>142951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134078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93929</xdr:rowOff>
    </xdr:from>
    <xdr:to>
      <xdr:col>55</xdr:col>
      <xdr:colOff>50800</xdr:colOff>
      <xdr:row>37</xdr:row>
      <xdr:rowOff>24079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116806</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11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106731</xdr:rowOff>
    </xdr:from>
    <xdr:to>
      <xdr:col>50</xdr:col>
      <xdr:colOff>165100</xdr:colOff>
      <xdr:row>37</xdr:row>
      <xdr:rowOff>36881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27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53408</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05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95987</xdr:rowOff>
    </xdr:from>
    <xdr:to>
      <xdr:col>46</xdr:col>
      <xdr:colOff>38100</xdr:colOff>
      <xdr:row>37</xdr:row>
      <xdr:rowOff>26137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2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42664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04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116332</xdr:rowOff>
    </xdr:from>
    <xdr:to>
      <xdr:col>41</xdr:col>
      <xdr:colOff>101600</xdr:colOff>
      <xdr:row>37</xdr:row>
      <xdr:rowOff>46482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63009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133248</xdr:rowOff>
    </xdr:from>
    <xdr:to>
      <xdr:col>36</xdr:col>
      <xdr:colOff>165100</xdr:colOff>
      <xdr:row>37</xdr:row>
      <xdr:rowOff>63398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79925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0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163703</xdr:rowOff>
    </xdr:from>
    <xdr:to>
      <xdr:col>55</xdr:col>
      <xdr:colOff>0</xdr:colOff>
      <xdr:row>58</xdr:row>
      <xdr:rowOff>171018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10780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121259</xdr:rowOff>
    </xdr:from>
    <xdr:to>
      <xdr:col>50</xdr:col>
      <xdr:colOff>114300</xdr:colOff>
      <xdr:row>58</xdr:row>
      <xdr:rowOff>171018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65359"/>
          <a:ext cx="889000" cy="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53670</xdr:rowOff>
    </xdr:from>
    <xdr:to>
      <xdr:col>45</xdr:col>
      <xdr:colOff>177800</xdr:colOff>
      <xdr:row>58</xdr:row>
      <xdr:rowOff>121259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97770"/>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53670</xdr:rowOff>
    </xdr:from>
    <xdr:to>
      <xdr:col>41</xdr:col>
      <xdr:colOff>50800</xdr:colOff>
      <xdr:row>58</xdr:row>
      <xdr:rowOff>164161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977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43561</xdr:rowOff>
    </xdr:from>
    <xdr:to>
      <xdr:col>36</xdr:col>
      <xdr:colOff>165100</xdr:colOff>
      <xdr:row>56</xdr:row>
      <xdr:rowOff>145161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161688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112903</xdr:rowOff>
    </xdr:from>
    <xdr:to>
      <xdr:col>55</xdr:col>
      <xdr:colOff>50800</xdr:colOff>
      <xdr:row>59</xdr:row>
      <xdr:rowOff>43053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27830</xdr:rowOff>
    </xdr:from>
    <xdr:ext cx="378565"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71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120218</xdr:rowOff>
    </xdr:from>
    <xdr:to>
      <xdr:col>50</xdr:col>
      <xdr:colOff>165100</xdr:colOff>
      <xdr:row>59</xdr:row>
      <xdr:rowOff>50368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41495</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50017" y="10157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70459</xdr:rowOff>
    </xdr:from>
    <xdr:to>
      <xdr:col>46</xdr:col>
      <xdr:colOff>38100</xdr:colOff>
      <xdr:row>59</xdr:row>
      <xdr:rowOff>609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163186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0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2870</xdr:rowOff>
    </xdr:from>
    <xdr:to>
      <xdr:col>41</xdr:col>
      <xdr:colOff>101600</xdr:colOff>
      <xdr:row>58</xdr:row>
      <xdr:rowOff>104470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95597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3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113361</xdr:rowOff>
    </xdr:from>
    <xdr:to>
      <xdr:col>36</xdr:col>
      <xdr:colOff>165100</xdr:colOff>
      <xdr:row>59</xdr:row>
      <xdr:rowOff>43511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34638</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3017" y="1015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52223</xdr:rowOff>
    </xdr:from>
    <xdr:to>
      <xdr:col>55</xdr:col>
      <xdr:colOff>0</xdr:colOff>
      <xdr:row>78</xdr:row>
      <xdr:rowOff>81598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25323"/>
          <a:ext cx="8382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81598</xdr:rowOff>
    </xdr:from>
    <xdr:to>
      <xdr:col>50</xdr:col>
      <xdr:colOff>114300</xdr:colOff>
      <xdr:row>78</xdr:row>
      <xdr:rowOff>105029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54698"/>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105029</xdr:rowOff>
    </xdr:from>
    <xdr:to>
      <xdr:col>45</xdr:col>
      <xdr:colOff>177800</xdr:colOff>
      <xdr:row>78</xdr:row>
      <xdr:rowOff>118250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78129"/>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93142</xdr:rowOff>
    </xdr:from>
    <xdr:to>
      <xdr:col>41</xdr:col>
      <xdr:colOff>50800</xdr:colOff>
      <xdr:row>78</xdr:row>
      <xdr:rowOff>118250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66242"/>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131914</xdr:rowOff>
    </xdr:from>
    <xdr:to>
      <xdr:col>36</xdr:col>
      <xdr:colOff>165100</xdr:colOff>
      <xdr:row>77</xdr:row>
      <xdr:rowOff>62064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78592</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1423</xdr:rowOff>
    </xdr:from>
    <xdr:to>
      <xdr:col>55</xdr:col>
      <xdr:colOff>50800</xdr:colOff>
      <xdr:row>78</xdr:row>
      <xdr:rowOff>103023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103675</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30798</xdr:rowOff>
    </xdr:from>
    <xdr:to>
      <xdr:col>50</xdr:col>
      <xdr:colOff>165100</xdr:colOff>
      <xdr:row>78</xdr:row>
      <xdr:rowOff>132398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123525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54229</xdr:rowOff>
    </xdr:from>
    <xdr:to>
      <xdr:col>46</xdr:col>
      <xdr:colOff>38100</xdr:colOff>
      <xdr:row>78</xdr:row>
      <xdr:rowOff>155829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146956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2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67450</xdr:rowOff>
    </xdr:from>
    <xdr:to>
      <xdr:col>41</xdr:col>
      <xdr:colOff>101600</xdr:colOff>
      <xdr:row>78</xdr:row>
      <xdr:rowOff>169050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160177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42342</xdr:rowOff>
    </xdr:from>
    <xdr:to>
      <xdr:col>36</xdr:col>
      <xdr:colOff>165100</xdr:colOff>
      <xdr:row>78</xdr:row>
      <xdr:rowOff>143942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135069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0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59984</xdr:rowOff>
    </xdr:from>
    <xdr:to>
      <xdr:col>55</xdr:col>
      <xdr:colOff>0</xdr:colOff>
      <xdr:row>93</xdr:row>
      <xdr:rowOff>90453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004834"/>
          <a:ext cx="8382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134111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50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27294</xdr:rowOff>
    </xdr:from>
    <xdr:to>
      <xdr:col>50</xdr:col>
      <xdr:colOff>114300</xdr:colOff>
      <xdr:row>93</xdr:row>
      <xdr:rowOff>59984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5972144"/>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69972</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48489</xdr:rowOff>
    </xdr:from>
    <xdr:to>
      <xdr:col>45</xdr:col>
      <xdr:colOff>177800</xdr:colOff>
      <xdr:row>93</xdr:row>
      <xdr:rowOff>27294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5821889"/>
          <a:ext cx="889000" cy="15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157853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48489</xdr:rowOff>
    </xdr:from>
    <xdr:to>
      <xdr:col>41</xdr:col>
      <xdr:colOff>50800</xdr:colOff>
      <xdr:row>92</xdr:row>
      <xdr:rowOff>71479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5821889"/>
          <a:ext cx="889000" cy="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163782</xdr:rowOff>
    </xdr:from>
    <xdr:to>
      <xdr:col>36</xdr:col>
      <xdr:colOff>165100</xdr:colOff>
      <xdr:row>94</xdr:row>
      <xdr:rowOff>93932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10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85059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0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39653</xdr:rowOff>
    </xdr:from>
    <xdr:to>
      <xdr:col>55</xdr:col>
      <xdr:colOff>50800</xdr:colOff>
      <xdr:row>93</xdr:row>
      <xdr:rowOff>141253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598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62530</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83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9184</xdr:rowOff>
    </xdr:from>
    <xdr:to>
      <xdr:col>50</xdr:col>
      <xdr:colOff>165100</xdr:colOff>
      <xdr:row>93</xdr:row>
      <xdr:rowOff>110784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95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127311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72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147944</xdr:rowOff>
    </xdr:from>
    <xdr:to>
      <xdr:col>46</xdr:col>
      <xdr:colOff>38100</xdr:colOff>
      <xdr:row>93</xdr:row>
      <xdr:rowOff>78094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9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94621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69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169139</xdr:rowOff>
    </xdr:from>
    <xdr:to>
      <xdr:col>41</xdr:col>
      <xdr:colOff>101600</xdr:colOff>
      <xdr:row>92</xdr:row>
      <xdr:rowOff>99289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577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115816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54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20679</xdr:rowOff>
    </xdr:from>
    <xdr:to>
      <xdr:col>36</xdr:col>
      <xdr:colOff>165100</xdr:colOff>
      <xdr:row>92</xdr:row>
      <xdr:rowOff>122279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57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138806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56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155575</xdr:rowOff>
    </xdr:from>
    <xdr:to>
      <xdr:col>85</xdr:col>
      <xdr:colOff>127000</xdr:colOff>
      <xdr:row>37</xdr:row>
      <xdr:rowOff>762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27775"/>
          <a:ext cx="8382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25781</xdr:rowOff>
    </xdr:from>
    <xdr:to>
      <xdr:col>81</xdr:col>
      <xdr:colOff>50800</xdr:colOff>
      <xdr:row>36</xdr:row>
      <xdr:rowOff>155575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197981"/>
          <a:ext cx="889000" cy="1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15748</xdr:rowOff>
    </xdr:from>
    <xdr:to>
      <xdr:col>76</xdr:col>
      <xdr:colOff>114300</xdr:colOff>
      <xdr:row>36</xdr:row>
      <xdr:rowOff>25781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187948"/>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97536</xdr:rowOff>
    </xdr:from>
    <xdr:to>
      <xdr:col>71</xdr:col>
      <xdr:colOff>177800</xdr:colOff>
      <xdr:row>36</xdr:row>
      <xdr:rowOff>15748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098286"/>
          <a:ext cx="889000"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153306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75438</xdr:rowOff>
    </xdr:from>
    <xdr:to>
      <xdr:col>67</xdr:col>
      <xdr:colOff>101600</xdr:colOff>
      <xdr:row>36</xdr:row>
      <xdr:rowOff>5588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168165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121412</xdr:rowOff>
    </xdr:from>
    <xdr:to>
      <xdr:col>85</xdr:col>
      <xdr:colOff>177800</xdr:colOff>
      <xdr:row>37</xdr:row>
      <xdr:rowOff>51562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99839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104775</xdr:rowOff>
    </xdr:from>
    <xdr:to>
      <xdr:col>81</xdr:col>
      <xdr:colOff>101600</xdr:colOff>
      <xdr:row>37</xdr:row>
      <xdr:rowOff>34925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26052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6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146431</xdr:rowOff>
    </xdr:from>
    <xdr:to>
      <xdr:col>76</xdr:col>
      <xdr:colOff>165100</xdr:colOff>
      <xdr:row>36</xdr:row>
      <xdr:rowOff>76581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93108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136398</xdr:rowOff>
    </xdr:from>
    <xdr:to>
      <xdr:col>72</xdr:col>
      <xdr:colOff>38100</xdr:colOff>
      <xdr:row>36</xdr:row>
      <xdr:rowOff>66548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83075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91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46736</xdr:rowOff>
    </xdr:from>
    <xdr:to>
      <xdr:col>67</xdr:col>
      <xdr:colOff>101600</xdr:colOff>
      <xdr:row>35</xdr:row>
      <xdr:rowOff>148336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0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164863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82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65519</xdr:rowOff>
    </xdr:from>
    <xdr:to>
      <xdr:col>85</xdr:col>
      <xdr:colOff>127000</xdr:colOff>
      <xdr:row>56</xdr:row>
      <xdr:rowOff>122166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666719"/>
          <a:ext cx="8382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91260</xdr:rowOff>
    </xdr:from>
    <xdr:to>
      <xdr:col>81</xdr:col>
      <xdr:colOff>50800</xdr:colOff>
      <xdr:row>56</xdr:row>
      <xdr:rowOff>122166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692460"/>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33767</xdr:rowOff>
    </xdr:from>
    <xdr:to>
      <xdr:col>76</xdr:col>
      <xdr:colOff>114300</xdr:colOff>
      <xdr:row>56</xdr:row>
      <xdr:rowOff>91260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634967"/>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6426</xdr:rowOff>
    </xdr:from>
    <xdr:to>
      <xdr:col>71</xdr:col>
      <xdr:colOff>177800</xdr:colOff>
      <xdr:row>56</xdr:row>
      <xdr:rowOff>33767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07626"/>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107263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87871</xdr:rowOff>
    </xdr:from>
    <xdr:to>
      <xdr:col>67</xdr:col>
      <xdr:colOff>101600</xdr:colOff>
      <xdr:row>56</xdr:row>
      <xdr:rowOff>18021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34548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14719</xdr:rowOff>
    </xdr:from>
    <xdr:to>
      <xdr:col>85</xdr:col>
      <xdr:colOff>177800</xdr:colOff>
      <xdr:row>56</xdr:row>
      <xdr:rowOff>116319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164596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9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71366</xdr:rowOff>
    </xdr:from>
    <xdr:to>
      <xdr:col>81</xdr:col>
      <xdr:colOff>101600</xdr:colOff>
      <xdr:row>57</xdr:row>
      <xdr:rowOff>1516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7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164093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6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40460</xdr:rowOff>
    </xdr:from>
    <xdr:to>
      <xdr:col>76</xdr:col>
      <xdr:colOff>165100</xdr:colOff>
      <xdr:row>56</xdr:row>
      <xdr:rowOff>142060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133187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7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154417</xdr:rowOff>
    </xdr:from>
    <xdr:to>
      <xdr:col>72</xdr:col>
      <xdr:colOff>38100</xdr:colOff>
      <xdr:row>56</xdr:row>
      <xdr:rowOff>84567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8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101094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5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127076</xdr:rowOff>
    </xdr:from>
    <xdr:to>
      <xdr:col>67</xdr:col>
      <xdr:colOff>101600</xdr:colOff>
      <xdr:row>56</xdr:row>
      <xdr:rowOff>57226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48353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38136</xdr:rowOff>
    </xdr:from>
    <xdr:to>
      <xdr:col>85</xdr:col>
      <xdr:colOff>127000</xdr:colOff>
      <xdr:row>79</xdr:row>
      <xdr:rowOff>57567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2686"/>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38136</xdr:rowOff>
    </xdr:from>
    <xdr:to>
      <xdr:col>81</xdr:col>
      <xdr:colOff>50800</xdr:colOff>
      <xdr:row>79</xdr:row>
      <xdr:rowOff>58547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82686"/>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106190</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65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58547</xdr:rowOff>
    </xdr:from>
    <xdr:to>
      <xdr:col>76</xdr:col>
      <xdr:colOff>114300</xdr:colOff>
      <xdr:row>79</xdr:row>
      <xdr:rowOff>94960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03097"/>
          <a:ext cx="8890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94960</xdr:rowOff>
    </xdr:from>
    <xdr:to>
      <xdr:col>71</xdr:col>
      <xdr:colOff>177800</xdr:colOff>
      <xdr:row>79</xdr:row>
      <xdr:rowOff>96920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3951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171359</xdr:rowOff>
    </xdr:from>
    <xdr:to>
      <xdr:col>67</xdr:col>
      <xdr:colOff>101600</xdr:colOff>
      <xdr:row>79</xdr:row>
      <xdr:rowOff>101509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118036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31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6767</xdr:rowOff>
    </xdr:from>
    <xdr:to>
      <xdr:col>85</xdr:col>
      <xdr:colOff>177800</xdr:colOff>
      <xdr:row>79</xdr:row>
      <xdr:rowOff>108367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154358</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27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158786</xdr:rowOff>
    </xdr:from>
    <xdr:to>
      <xdr:col>81</xdr:col>
      <xdr:colOff>101600</xdr:colOff>
      <xdr:row>79</xdr:row>
      <xdr:rowOff>88936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105463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30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7747</xdr:rowOff>
    </xdr:from>
    <xdr:to>
      <xdr:col>76</xdr:col>
      <xdr:colOff>165100</xdr:colOff>
      <xdr:row>79</xdr:row>
      <xdr:rowOff>109347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100474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45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44160</xdr:rowOff>
    </xdr:from>
    <xdr:to>
      <xdr:col>72</xdr:col>
      <xdr:colOff>38100</xdr:colOff>
      <xdr:row>79</xdr:row>
      <xdr:rowOff>145760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136887</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46333" y="13681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46120</xdr:rowOff>
    </xdr:from>
    <xdr:to>
      <xdr:col>67</xdr:col>
      <xdr:colOff>101600</xdr:colOff>
      <xdr:row>79</xdr:row>
      <xdr:rowOff>147720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138847</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833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28257</xdr:rowOff>
    </xdr:from>
    <xdr:to>
      <xdr:col>85</xdr:col>
      <xdr:colOff>127000</xdr:colOff>
      <xdr:row>99</xdr:row>
      <xdr:rowOff>33286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700180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33286</xdr:rowOff>
    </xdr:from>
    <xdr:to>
      <xdr:col>81</xdr:col>
      <xdr:colOff>50800</xdr:colOff>
      <xdr:row>99</xdr:row>
      <xdr:rowOff>37767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7006836"/>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37767</xdr:rowOff>
    </xdr:from>
    <xdr:to>
      <xdr:col>76</xdr:col>
      <xdr:colOff>114300</xdr:colOff>
      <xdr:row>99</xdr:row>
      <xdr:rowOff>47574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7011317"/>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38453</xdr:rowOff>
    </xdr:from>
    <xdr:to>
      <xdr:col>71</xdr:col>
      <xdr:colOff>177800</xdr:colOff>
      <xdr:row>99</xdr:row>
      <xdr:rowOff>47574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7012003"/>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169962</xdr:rowOff>
    </xdr:from>
    <xdr:to>
      <xdr:col>67</xdr:col>
      <xdr:colOff>101600</xdr:colOff>
      <xdr:row>97</xdr:row>
      <xdr:rowOff>100112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116639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148907</xdr:rowOff>
    </xdr:from>
    <xdr:to>
      <xdr:col>85</xdr:col>
      <xdr:colOff>177800</xdr:colOff>
      <xdr:row>99</xdr:row>
      <xdr:rowOff>79057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9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63834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6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153936</xdr:rowOff>
    </xdr:from>
    <xdr:to>
      <xdr:col>81</xdr:col>
      <xdr:colOff>101600</xdr:colOff>
      <xdr:row>99</xdr:row>
      <xdr:rowOff>84086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9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75213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70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158417</xdr:rowOff>
    </xdr:from>
    <xdr:to>
      <xdr:col>76</xdr:col>
      <xdr:colOff>165100</xdr:colOff>
      <xdr:row>99</xdr:row>
      <xdr:rowOff>88567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9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79694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705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168224</xdr:rowOff>
    </xdr:from>
    <xdr:to>
      <xdr:col>72</xdr:col>
      <xdr:colOff>38100</xdr:colOff>
      <xdr:row>99</xdr:row>
      <xdr:rowOff>98374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9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89501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706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159103</xdr:rowOff>
    </xdr:from>
    <xdr:to>
      <xdr:col>67</xdr:col>
      <xdr:colOff>101600</xdr:colOff>
      <xdr:row>99</xdr:row>
      <xdr:rowOff>89253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9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80380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70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11938</xdr:rowOff>
    </xdr:from>
    <xdr:to>
      <xdr:col>98</xdr:col>
      <xdr:colOff>38100</xdr:colOff>
      <xdr:row>38</xdr:row>
      <xdr:rowOff>113538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130065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類似団体との比較では、議会費、労働費、消防費など、平均的な推移をしている費目が多い中で、特徴的なものとして民生費、衛生費の増加が挙げられる。</a:t>
          </a:r>
        </a:p>
        <a:p>
          <a:r>
            <a:rPr kumimoji="1" lang="ja-JP" altLang="en-US" sz="1300">
              <a:latin typeface="ＭＳ Ｐゴシック" panose="020B0600070205080204" pitchFamily="50" charset="-128"/>
              <a:ea typeface="ＭＳ Ｐゴシック" panose="020B0600070205080204" pitchFamily="50" charset="-128"/>
            </a:rPr>
            <a:t>　民生費については、令和元年度については前年度比０．１％増と微増にとどまっているが、高齢化の進展・医療の高度化に伴う扶助費や特別会計への繰出金が増加傾向にあり、歳出全体の約４６％を占めている。</a:t>
          </a:r>
        </a:p>
        <a:p>
          <a:r>
            <a:rPr kumimoji="1" lang="ja-JP" altLang="en-US" sz="1300">
              <a:latin typeface="ＭＳ Ｐゴシック" panose="020B0600070205080204" pitchFamily="50" charset="-128"/>
              <a:ea typeface="ＭＳ Ｐゴシック" panose="020B0600070205080204" pitchFamily="50" charset="-128"/>
            </a:rPr>
            <a:t>　衛生費については、プラスチック類資源化施設整備工事の本格化や、浅川清流環境組合への負担金等の増加（新可燃ごみ処理施設建設工事の増）などから、前年度比２６．４％増の約８６．１億円となった。</a:t>
          </a:r>
        </a:p>
        <a:p>
          <a:r>
            <a:rPr kumimoji="1" lang="ja-JP" altLang="en-US" sz="1300">
              <a:latin typeface="ＭＳ Ｐゴシック" panose="020B0600070205080204" pitchFamily="50" charset="-128"/>
              <a:ea typeface="ＭＳ Ｐゴシック" panose="020B0600070205080204" pitchFamily="50" charset="-128"/>
            </a:rPr>
            <a:t>　また、土木費については、類似団体と比較すると、やや高い水準をキープしているが、令和元年度は、北川原公園整備工事の完了や土地区画整理事業の進捗等による減から、全体では微減となっている。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主に納税義務者の増による個人市民税の増や、新築資産の増による固定資産税の増、また翌年度へ繰越すべき財源が市立幼稚園冷暖房設備設置工事の減などにより減少したことから、実質収支額（歳入歳出決算額差引から翌年度に繰越すべき財源を引いたもの）は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実質単年度収支は、財政調整基金の取崩額が積立額を上回ったことから、２年連続で赤字となっており、財政調整基金残高についても、令和元年度で１．１９ポイント悪化している。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の赤字や黒字額を合算し、市全体としての赤字の程度を示す指標のことを言う。平成１９年度創設以来、一般会計や公営企業会計等を含めたすべての会計において、実質赤字額及び資金不足額が発生していないため、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定数値が黒字のため、連結実質赤字比率表は算出されないが、連結実質黒字額は標準財政規模比としては８．８７％で、前年度比では０．０１ポイントの悪化となっている。これは、普通会計では実質収支額でも見て取れるとおりに黒字比率は改善されているが、介護保険特別会計における給付費の支出増などの影響からトータルではほぼ横ばいの状態となったた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election activeCell="L24" sqref="L24:P2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
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
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
81</v>
      </c>
      <c r="C3" s="612"/>
      <c r="D3" s="612"/>
      <c r="E3" s="613"/>
      <c r="F3" s="613"/>
      <c r="G3" s="613"/>
      <c r="H3" s="613"/>
      <c r="I3" s="613"/>
      <c r="J3" s="613"/>
      <c r="K3" s="613"/>
      <c r="L3" s="613" t="s">
        <v>
82</v>
      </c>
      <c r="M3" s="613"/>
      <c r="N3" s="613"/>
      <c r="O3" s="613"/>
      <c r="P3" s="613"/>
      <c r="Q3" s="613"/>
      <c r="R3" s="616"/>
      <c r="S3" s="616"/>
      <c r="T3" s="616"/>
      <c r="U3" s="616"/>
      <c r="V3" s="617"/>
      <c r="W3" s="507" t="s">
        <v>
83</v>
      </c>
      <c r="X3" s="508"/>
      <c r="Y3" s="508"/>
      <c r="Z3" s="508"/>
      <c r="AA3" s="508"/>
      <c r="AB3" s="612"/>
      <c r="AC3" s="616" t="s">
        <v>
84</v>
      </c>
      <c r="AD3" s="508"/>
      <c r="AE3" s="508"/>
      <c r="AF3" s="508"/>
      <c r="AG3" s="508"/>
      <c r="AH3" s="508"/>
      <c r="AI3" s="508"/>
      <c r="AJ3" s="508"/>
      <c r="AK3" s="508"/>
      <c r="AL3" s="578"/>
      <c r="AM3" s="507" t="s">
        <v>
85</v>
      </c>
      <c r="AN3" s="508"/>
      <c r="AO3" s="508"/>
      <c r="AP3" s="508"/>
      <c r="AQ3" s="508"/>
      <c r="AR3" s="508"/>
      <c r="AS3" s="508"/>
      <c r="AT3" s="508"/>
      <c r="AU3" s="508"/>
      <c r="AV3" s="508"/>
      <c r="AW3" s="508"/>
      <c r="AX3" s="578"/>
      <c r="AY3" s="570" t="s">
        <v>
1</v>
      </c>
      <c r="AZ3" s="571"/>
      <c r="BA3" s="571"/>
      <c r="BB3" s="571"/>
      <c r="BC3" s="571"/>
      <c r="BD3" s="571"/>
      <c r="BE3" s="571"/>
      <c r="BF3" s="571"/>
      <c r="BG3" s="571"/>
      <c r="BH3" s="571"/>
      <c r="BI3" s="571"/>
      <c r="BJ3" s="571"/>
      <c r="BK3" s="571"/>
      <c r="BL3" s="571"/>
      <c r="BM3" s="620"/>
      <c r="BN3" s="507" t="s">
        <v>
86</v>
      </c>
      <c r="BO3" s="508"/>
      <c r="BP3" s="508"/>
      <c r="BQ3" s="508"/>
      <c r="BR3" s="508"/>
      <c r="BS3" s="508"/>
      <c r="BT3" s="508"/>
      <c r="BU3" s="578"/>
      <c r="BV3" s="507" t="s">
        <v>
87</v>
      </c>
      <c r="BW3" s="508"/>
      <c r="BX3" s="508"/>
      <c r="BY3" s="508"/>
      <c r="BZ3" s="508"/>
      <c r="CA3" s="508"/>
      <c r="CB3" s="508"/>
      <c r="CC3" s="578"/>
      <c r="CD3" s="570" t="s">
        <v>
1</v>
      </c>
      <c r="CE3" s="571"/>
      <c r="CF3" s="571"/>
      <c r="CG3" s="571"/>
      <c r="CH3" s="571"/>
      <c r="CI3" s="571"/>
      <c r="CJ3" s="571"/>
      <c r="CK3" s="571"/>
      <c r="CL3" s="571"/>
      <c r="CM3" s="571"/>
      <c r="CN3" s="571"/>
      <c r="CO3" s="571"/>
      <c r="CP3" s="571"/>
      <c r="CQ3" s="571"/>
      <c r="CR3" s="571"/>
      <c r="CS3" s="620"/>
      <c r="CT3" s="507" t="s">
        <v>
88</v>
      </c>
      <c r="CU3" s="508"/>
      <c r="CV3" s="508"/>
      <c r="CW3" s="508"/>
      <c r="CX3" s="508"/>
      <c r="CY3" s="508"/>
      <c r="CZ3" s="508"/>
      <c r="DA3" s="578"/>
      <c r="DB3" s="507" t="s">
        <v>
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
90</v>
      </c>
      <c r="AZ4" s="421"/>
      <c r="BA4" s="421"/>
      <c r="BB4" s="421"/>
      <c r="BC4" s="421"/>
      <c r="BD4" s="421"/>
      <c r="BE4" s="421"/>
      <c r="BF4" s="421"/>
      <c r="BG4" s="421"/>
      <c r="BH4" s="421"/>
      <c r="BI4" s="421"/>
      <c r="BJ4" s="421"/>
      <c r="BK4" s="421"/>
      <c r="BL4" s="421"/>
      <c r="BM4" s="422"/>
      <c r="BN4" s="423">
        <v>
73581978</v>
      </c>
      <c r="BO4" s="424"/>
      <c r="BP4" s="424"/>
      <c r="BQ4" s="424"/>
      <c r="BR4" s="424"/>
      <c r="BS4" s="424"/>
      <c r="BT4" s="424"/>
      <c r="BU4" s="425"/>
      <c r="BV4" s="423">
        <v>
70562284</v>
      </c>
      <c r="BW4" s="424"/>
      <c r="BX4" s="424"/>
      <c r="BY4" s="424"/>
      <c r="BZ4" s="424"/>
      <c r="CA4" s="424"/>
      <c r="CB4" s="424"/>
      <c r="CC4" s="425"/>
      <c r="CD4" s="604" t="s">
        <v>
91</v>
      </c>
      <c r="CE4" s="605"/>
      <c r="CF4" s="605"/>
      <c r="CG4" s="605"/>
      <c r="CH4" s="605"/>
      <c r="CI4" s="605"/>
      <c r="CJ4" s="605"/>
      <c r="CK4" s="605"/>
      <c r="CL4" s="605"/>
      <c r="CM4" s="605"/>
      <c r="CN4" s="605"/>
      <c r="CO4" s="605"/>
      <c r="CP4" s="605"/>
      <c r="CQ4" s="605"/>
      <c r="CR4" s="605"/>
      <c r="CS4" s="606"/>
      <c r="CT4" s="607">
        <v>
5.6</v>
      </c>
      <c r="CU4" s="608"/>
      <c r="CV4" s="608"/>
      <c r="CW4" s="608"/>
      <c r="CX4" s="608"/>
      <c r="CY4" s="608"/>
      <c r="CZ4" s="608"/>
      <c r="DA4" s="609"/>
      <c r="DB4" s="607">
        <v>
4.7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
92</v>
      </c>
      <c r="AN5" s="402"/>
      <c r="AO5" s="402"/>
      <c r="AP5" s="402"/>
      <c r="AQ5" s="402"/>
      <c r="AR5" s="402"/>
      <c r="AS5" s="402"/>
      <c r="AT5" s="403"/>
      <c r="AU5" s="485" t="s">
        <v>
93</v>
      </c>
      <c r="AV5" s="486"/>
      <c r="AW5" s="486"/>
      <c r="AX5" s="486"/>
      <c r="AY5" s="408" t="s">
        <v>
94</v>
      </c>
      <c r="AZ5" s="409"/>
      <c r="BA5" s="409"/>
      <c r="BB5" s="409"/>
      <c r="BC5" s="409"/>
      <c r="BD5" s="409"/>
      <c r="BE5" s="409"/>
      <c r="BF5" s="409"/>
      <c r="BG5" s="409"/>
      <c r="BH5" s="409"/>
      <c r="BI5" s="409"/>
      <c r="BJ5" s="409"/>
      <c r="BK5" s="409"/>
      <c r="BL5" s="409"/>
      <c r="BM5" s="410"/>
      <c r="BN5" s="428">
        <v>
71606338</v>
      </c>
      <c r="BO5" s="429"/>
      <c r="BP5" s="429"/>
      <c r="BQ5" s="429"/>
      <c r="BR5" s="429"/>
      <c r="BS5" s="429"/>
      <c r="BT5" s="429"/>
      <c r="BU5" s="430"/>
      <c r="BV5" s="428">
        <v>
68772773</v>
      </c>
      <c r="BW5" s="429"/>
      <c r="BX5" s="429"/>
      <c r="BY5" s="429"/>
      <c r="BZ5" s="429"/>
      <c r="CA5" s="429"/>
      <c r="CB5" s="429"/>
      <c r="CC5" s="430"/>
      <c r="CD5" s="437" t="s">
        <v>
95</v>
      </c>
      <c r="CE5" s="438"/>
      <c r="CF5" s="438"/>
      <c r="CG5" s="438"/>
      <c r="CH5" s="438"/>
      <c r="CI5" s="438"/>
      <c r="CJ5" s="438"/>
      <c r="CK5" s="438"/>
      <c r="CL5" s="438"/>
      <c r="CM5" s="438"/>
      <c r="CN5" s="438"/>
      <c r="CO5" s="438"/>
      <c r="CP5" s="438"/>
      <c r="CQ5" s="438"/>
      <c r="CR5" s="438"/>
      <c r="CS5" s="439"/>
      <c r="CT5" s="398">
        <v>
95</v>
      </c>
      <c r="CU5" s="399"/>
      <c r="CV5" s="399"/>
      <c r="CW5" s="399"/>
      <c r="CX5" s="399"/>
      <c r="CY5" s="399"/>
      <c r="CZ5" s="399"/>
      <c r="DA5" s="400"/>
      <c r="DB5" s="398">
        <v>
97.7</v>
      </c>
      <c r="DC5" s="399"/>
      <c r="DD5" s="399"/>
      <c r="DE5" s="399"/>
      <c r="DF5" s="399"/>
      <c r="DG5" s="399"/>
      <c r="DH5" s="399"/>
      <c r="DI5" s="400"/>
      <c r="DJ5" s="186"/>
      <c r="DK5" s="186"/>
      <c r="DL5" s="186"/>
      <c r="DM5" s="186"/>
      <c r="DN5" s="186"/>
      <c r="DO5" s="186"/>
    </row>
    <row r="6" spans="1:119" ht="18.75" customHeight="1" x14ac:dyDescent="0.15">
      <c r="A6" s="187"/>
      <c r="B6" s="584" t="s">
        <v>
96</v>
      </c>
      <c r="C6" s="442"/>
      <c r="D6" s="442"/>
      <c r="E6" s="585"/>
      <c r="F6" s="585"/>
      <c r="G6" s="585"/>
      <c r="H6" s="585"/>
      <c r="I6" s="585"/>
      <c r="J6" s="585"/>
      <c r="K6" s="585"/>
      <c r="L6" s="585" t="s">
        <v>
97</v>
      </c>
      <c r="M6" s="585"/>
      <c r="N6" s="585"/>
      <c r="O6" s="585"/>
      <c r="P6" s="585"/>
      <c r="Q6" s="585"/>
      <c r="R6" s="466"/>
      <c r="S6" s="466"/>
      <c r="T6" s="466"/>
      <c r="U6" s="466"/>
      <c r="V6" s="591"/>
      <c r="W6" s="519" t="s">
        <v>
98</v>
      </c>
      <c r="X6" s="441"/>
      <c r="Y6" s="441"/>
      <c r="Z6" s="441"/>
      <c r="AA6" s="441"/>
      <c r="AB6" s="442"/>
      <c r="AC6" s="596" t="s">
        <v>
99</v>
      </c>
      <c r="AD6" s="597"/>
      <c r="AE6" s="597"/>
      <c r="AF6" s="597"/>
      <c r="AG6" s="597"/>
      <c r="AH6" s="597"/>
      <c r="AI6" s="597"/>
      <c r="AJ6" s="597"/>
      <c r="AK6" s="597"/>
      <c r="AL6" s="598"/>
      <c r="AM6" s="497" t="s">
        <v>
100</v>
      </c>
      <c r="AN6" s="402"/>
      <c r="AO6" s="402"/>
      <c r="AP6" s="402"/>
      <c r="AQ6" s="402"/>
      <c r="AR6" s="402"/>
      <c r="AS6" s="402"/>
      <c r="AT6" s="403"/>
      <c r="AU6" s="485" t="s">
        <v>
101</v>
      </c>
      <c r="AV6" s="486"/>
      <c r="AW6" s="486"/>
      <c r="AX6" s="486"/>
      <c r="AY6" s="408" t="s">
        <v>
102</v>
      </c>
      <c r="AZ6" s="409"/>
      <c r="BA6" s="409"/>
      <c r="BB6" s="409"/>
      <c r="BC6" s="409"/>
      <c r="BD6" s="409"/>
      <c r="BE6" s="409"/>
      <c r="BF6" s="409"/>
      <c r="BG6" s="409"/>
      <c r="BH6" s="409"/>
      <c r="BI6" s="409"/>
      <c r="BJ6" s="409"/>
      <c r="BK6" s="409"/>
      <c r="BL6" s="409"/>
      <c r="BM6" s="410"/>
      <c r="BN6" s="428">
        <v>
1975640</v>
      </c>
      <c r="BO6" s="429"/>
      <c r="BP6" s="429"/>
      <c r="BQ6" s="429"/>
      <c r="BR6" s="429"/>
      <c r="BS6" s="429"/>
      <c r="BT6" s="429"/>
      <c r="BU6" s="430"/>
      <c r="BV6" s="428">
        <v>
1789511</v>
      </c>
      <c r="BW6" s="429"/>
      <c r="BX6" s="429"/>
      <c r="BY6" s="429"/>
      <c r="BZ6" s="429"/>
      <c r="CA6" s="429"/>
      <c r="CB6" s="429"/>
      <c r="CC6" s="430"/>
      <c r="CD6" s="437" t="s">
        <v>
103</v>
      </c>
      <c r="CE6" s="438"/>
      <c r="CF6" s="438"/>
      <c r="CG6" s="438"/>
      <c r="CH6" s="438"/>
      <c r="CI6" s="438"/>
      <c r="CJ6" s="438"/>
      <c r="CK6" s="438"/>
      <c r="CL6" s="438"/>
      <c r="CM6" s="438"/>
      <c r="CN6" s="438"/>
      <c r="CO6" s="438"/>
      <c r="CP6" s="438"/>
      <c r="CQ6" s="438"/>
      <c r="CR6" s="438"/>
      <c r="CS6" s="439"/>
      <c r="CT6" s="581">
        <v>
99</v>
      </c>
      <c r="CU6" s="582"/>
      <c r="CV6" s="582"/>
      <c r="CW6" s="582"/>
      <c r="CX6" s="582"/>
      <c r="CY6" s="582"/>
      <c r="CZ6" s="582"/>
      <c r="DA6" s="583"/>
      <c r="DB6" s="581">
        <v>
100</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
104</v>
      </c>
      <c r="AN7" s="402"/>
      <c r="AO7" s="402"/>
      <c r="AP7" s="402"/>
      <c r="AQ7" s="402"/>
      <c r="AR7" s="402"/>
      <c r="AS7" s="402"/>
      <c r="AT7" s="403"/>
      <c r="AU7" s="485" t="s">
        <v>
105</v>
      </c>
      <c r="AV7" s="486"/>
      <c r="AW7" s="486"/>
      <c r="AX7" s="486"/>
      <c r="AY7" s="408" t="s">
        <v>
106</v>
      </c>
      <c r="AZ7" s="409"/>
      <c r="BA7" s="409"/>
      <c r="BB7" s="409"/>
      <c r="BC7" s="409"/>
      <c r="BD7" s="409"/>
      <c r="BE7" s="409"/>
      <c r="BF7" s="409"/>
      <c r="BG7" s="409"/>
      <c r="BH7" s="409"/>
      <c r="BI7" s="409"/>
      <c r="BJ7" s="409"/>
      <c r="BK7" s="409"/>
      <c r="BL7" s="409"/>
      <c r="BM7" s="410"/>
      <c r="BN7" s="428">
        <v>
25463</v>
      </c>
      <c r="BO7" s="429"/>
      <c r="BP7" s="429"/>
      <c r="BQ7" s="429"/>
      <c r="BR7" s="429"/>
      <c r="BS7" s="429"/>
      <c r="BT7" s="429"/>
      <c r="BU7" s="430"/>
      <c r="BV7" s="428">
        <v>
176556</v>
      </c>
      <c r="BW7" s="429"/>
      <c r="BX7" s="429"/>
      <c r="BY7" s="429"/>
      <c r="BZ7" s="429"/>
      <c r="CA7" s="429"/>
      <c r="CB7" s="429"/>
      <c r="CC7" s="430"/>
      <c r="CD7" s="437" t="s">
        <v>
107</v>
      </c>
      <c r="CE7" s="438"/>
      <c r="CF7" s="438"/>
      <c r="CG7" s="438"/>
      <c r="CH7" s="438"/>
      <c r="CI7" s="438"/>
      <c r="CJ7" s="438"/>
      <c r="CK7" s="438"/>
      <c r="CL7" s="438"/>
      <c r="CM7" s="438"/>
      <c r="CN7" s="438"/>
      <c r="CO7" s="438"/>
      <c r="CP7" s="438"/>
      <c r="CQ7" s="438"/>
      <c r="CR7" s="438"/>
      <c r="CS7" s="439"/>
      <c r="CT7" s="428">
        <v>
34622858</v>
      </c>
      <c r="CU7" s="429"/>
      <c r="CV7" s="429"/>
      <c r="CW7" s="429"/>
      <c r="CX7" s="429"/>
      <c r="CY7" s="429"/>
      <c r="CZ7" s="429"/>
      <c r="DA7" s="430"/>
      <c r="DB7" s="428">
        <v>
34388561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
108</v>
      </c>
      <c r="AN8" s="402"/>
      <c r="AO8" s="402"/>
      <c r="AP8" s="402"/>
      <c r="AQ8" s="402"/>
      <c r="AR8" s="402"/>
      <c r="AS8" s="402"/>
      <c r="AT8" s="403"/>
      <c r="AU8" s="485" t="s">
        <v>
109</v>
      </c>
      <c r="AV8" s="486"/>
      <c r="AW8" s="486"/>
      <c r="AX8" s="486"/>
      <c r="AY8" s="408" t="s">
        <v>
110</v>
      </c>
      <c r="AZ8" s="409"/>
      <c r="BA8" s="409"/>
      <c r="BB8" s="409"/>
      <c r="BC8" s="409"/>
      <c r="BD8" s="409"/>
      <c r="BE8" s="409"/>
      <c r="BF8" s="409"/>
      <c r="BG8" s="409"/>
      <c r="BH8" s="409"/>
      <c r="BI8" s="409"/>
      <c r="BJ8" s="409"/>
      <c r="BK8" s="409"/>
      <c r="BL8" s="409"/>
      <c r="BM8" s="410"/>
      <c r="BN8" s="428">
        <v>
1950177</v>
      </c>
      <c r="BO8" s="429"/>
      <c r="BP8" s="429"/>
      <c r="BQ8" s="429"/>
      <c r="BR8" s="429"/>
      <c r="BS8" s="429"/>
      <c r="BT8" s="429"/>
      <c r="BU8" s="430"/>
      <c r="BV8" s="428">
        <v>
1612955</v>
      </c>
      <c r="BW8" s="429"/>
      <c r="BX8" s="429"/>
      <c r="BY8" s="429"/>
      <c r="BZ8" s="429"/>
      <c r="CA8" s="429"/>
      <c r="CB8" s="429"/>
      <c r="CC8" s="430"/>
      <c r="CD8" s="437" t="s">
        <v>
111</v>
      </c>
      <c r="CE8" s="438"/>
      <c r="CF8" s="438"/>
      <c r="CG8" s="438"/>
      <c r="CH8" s="438"/>
      <c r="CI8" s="438"/>
      <c r="CJ8" s="438"/>
      <c r="CK8" s="438"/>
      <c r="CL8" s="438"/>
      <c r="CM8" s="438"/>
      <c r="CN8" s="438"/>
      <c r="CO8" s="438"/>
      <c r="CP8" s="438"/>
      <c r="CQ8" s="438"/>
      <c r="CR8" s="438"/>
      <c r="CS8" s="439"/>
      <c r="CT8" s="541">
        <v>
0.97</v>
      </c>
      <c r="CU8" s="542"/>
      <c r="CV8" s="542"/>
      <c r="CW8" s="542"/>
      <c r="CX8" s="542"/>
      <c r="CY8" s="542"/>
      <c r="CZ8" s="542"/>
      <c r="DA8" s="543"/>
      <c r="DB8" s="541">
        <v>
0.97</v>
      </c>
      <c r="DC8" s="542"/>
      <c r="DD8" s="542"/>
      <c r="DE8" s="542"/>
      <c r="DF8" s="542"/>
      <c r="DG8" s="542"/>
      <c r="DH8" s="542"/>
      <c r="DI8" s="543"/>
      <c r="DJ8" s="186"/>
      <c r="DK8" s="186"/>
      <c r="DL8" s="186"/>
      <c r="DM8" s="186"/>
      <c r="DN8" s="186"/>
      <c r="DO8" s="186"/>
    </row>
    <row r="9" spans="1:119" ht="18.75" customHeight="1" thickBot="1" x14ac:dyDescent="0.2">
      <c r="A9" s="187"/>
      <c r="B9" s="570" t="s">
        <v>
112</v>
      </c>
      <c r="C9" s="571"/>
      <c r="D9" s="571"/>
      <c r="E9" s="571"/>
      <c r="F9" s="571"/>
      <c r="G9" s="571"/>
      <c r="H9" s="571"/>
      <c r="I9" s="571"/>
      <c r="J9" s="571"/>
      <c r="K9" s="491"/>
      <c r="L9" s="572" t="s">
        <v>
113</v>
      </c>
      <c r="M9" s="573"/>
      <c r="N9" s="573"/>
      <c r="O9" s="573"/>
      <c r="P9" s="573"/>
      <c r="Q9" s="574"/>
      <c r="R9" s="575">
        <v>
186283</v>
      </c>
      <c r="S9" s="576"/>
      <c r="T9" s="576"/>
      <c r="U9" s="576"/>
      <c r="V9" s="577"/>
      <c r="W9" s="507" t="s">
        <v>
114</v>
      </c>
      <c r="X9" s="508"/>
      <c r="Y9" s="508"/>
      <c r="Z9" s="508"/>
      <c r="AA9" s="508"/>
      <c r="AB9" s="508"/>
      <c r="AC9" s="508"/>
      <c r="AD9" s="508"/>
      <c r="AE9" s="508"/>
      <c r="AF9" s="508"/>
      <c r="AG9" s="508"/>
      <c r="AH9" s="508"/>
      <c r="AI9" s="508"/>
      <c r="AJ9" s="508"/>
      <c r="AK9" s="508"/>
      <c r="AL9" s="578"/>
      <c r="AM9" s="497" t="s">
        <v>
115</v>
      </c>
      <c r="AN9" s="402"/>
      <c r="AO9" s="402"/>
      <c r="AP9" s="402"/>
      <c r="AQ9" s="402"/>
      <c r="AR9" s="402"/>
      <c r="AS9" s="402"/>
      <c r="AT9" s="403"/>
      <c r="AU9" s="485" t="s">
        <v>
116</v>
      </c>
      <c r="AV9" s="486"/>
      <c r="AW9" s="486"/>
      <c r="AX9" s="486"/>
      <c r="AY9" s="408" t="s">
        <v>
117</v>
      </c>
      <c r="AZ9" s="409"/>
      <c r="BA9" s="409"/>
      <c r="BB9" s="409"/>
      <c r="BC9" s="409"/>
      <c r="BD9" s="409"/>
      <c r="BE9" s="409"/>
      <c r="BF9" s="409"/>
      <c r="BG9" s="409"/>
      <c r="BH9" s="409"/>
      <c r="BI9" s="409"/>
      <c r="BJ9" s="409"/>
      <c r="BK9" s="409"/>
      <c r="BL9" s="409"/>
      <c r="BM9" s="410"/>
      <c r="BN9" s="428">
        <v>
337222</v>
      </c>
      <c r="BO9" s="429"/>
      <c r="BP9" s="429"/>
      <c r="BQ9" s="429"/>
      <c r="BR9" s="429"/>
      <c r="BS9" s="429"/>
      <c r="BT9" s="429"/>
      <c r="BU9" s="430"/>
      <c r="BV9" s="428">
        <v>
-1305737</v>
      </c>
      <c r="BW9" s="429"/>
      <c r="BX9" s="429"/>
      <c r="BY9" s="429"/>
      <c r="BZ9" s="429"/>
      <c r="CA9" s="429"/>
      <c r="CB9" s="429"/>
      <c r="CC9" s="430"/>
      <c r="CD9" s="437" t="s">
        <v>
118</v>
      </c>
      <c r="CE9" s="438"/>
      <c r="CF9" s="438"/>
      <c r="CG9" s="438"/>
      <c r="CH9" s="438"/>
      <c r="CI9" s="438"/>
      <c r="CJ9" s="438"/>
      <c r="CK9" s="438"/>
      <c r="CL9" s="438"/>
      <c r="CM9" s="438"/>
      <c r="CN9" s="438"/>
      <c r="CO9" s="438"/>
      <c r="CP9" s="438"/>
      <c r="CQ9" s="438"/>
      <c r="CR9" s="438"/>
      <c r="CS9" s="439"/>
      <c r="CT9" s="398">
        <v>
7.5</v>
      </c>
      <c r="CU9" s="399"/>
      <c r="CV9" s="399"/>
      <c r="CW9" s="399"/>
      <c r="CX9" s="399"/>
      <c r="CY9" s="399"/>
      <c r="CZ9" s="399"/>
      <c r="DA9" s="400"/>
      <c r="DB9" s="398">
        <v>
7.4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
119</v>
      </c>
      <c r="M10" s="402"/>
      <c r="N10" s="402"/>
      <c r="O10" s="402"/>
      <c r="P10" s="402"/>
      <c r="Q10" s="403"/>
      <c r="R10" s="404">
        <v>
180052</v>
      </c>
      <c r="S10" s="405"/>
      <c r="T10" s="405"/>
      <c r="U10" s="405"/>
      <c r="V10" s="407"/>
      <c r="W10" s="579"/>
      <c r="X10" s="390"/>
      <c r="Y10" s="390"/>
      <c r="Z10" s="390"/>
      <c r="AA10" s="390"/>
      <c r="AB10" s="390"/>
      <c r="AC10" s="390"/>
      <c r="AD10" s="390"/>
      <c r="AE10" s="390"/>
      <c r="AF10" s="390"/>
      <c r="AG10" s="390"/>
      <c r="AH10" s="390"/>
      <c r="AI10" s="390"/>
      <c r="AJ10" s="390"/>
      <c r="AK10" s="390"/>
      <c r="AL10" s="580"/>
      <c r="AM10" s="497" t="s">
        <v>
120</v>
      </c>
      <c r="AN10" s="402"/>
      <c r="AO10" s="402"/>
      <c r="AP10" s="402"/>
      <c r="AQ10" s="402"/>
      <c r="AR10" s="402"/>
      <c r="AS10" s="402"/>
      <c r="AT10" s="403"/>
      <c r="AU10" s="485" t="s">
        <v>
121</v>
      </c>
      <c r="AV10" s="486"/>
      <c r="AW10" s="486"/>
      <c r="AX10" s="486"/>
      <c r="AY10" s="408" t="s">
        <v>
122</v>
      </c>
      <c r="AZ10" s="409"/>
      <c r="BA10" s="409"/>
      <c r="BB10" s="409"/>
      <c r="BC10" s="409"/>
      <c r="BD10" s="409"/>
      <c r="BE10" s="409"/>
      <c r="BF10" s="409"/>
      <c r="BG10" s="409"/>
      <c r="BH10" s="409"/>
      <c r="BI10" s="409"/>
      <c r="BJ10" s="409"/>
      <c r="BK10" s="409"/>
      <c r="BL10" s="409"/>
      <c r="BM10" s="410"/>
      <c r="BN10" s="428">
        <v>
799709</v>
      </c>
      <c r="BO10" s="429"/>
      <c r="BP10" s="429"/>
      <c r="BQ10" s="429"/>
      <c r="BR10" s="429"/>
      <c r="BS10" s="429"/>
      <c r="BT10" s="429"/>
      <c r="BU10" s="430"/>
      <c r="BV10" s="428">
        <v>
952140</v>
      </c>
      <c r="BW10" s="429"/>
      <c r="BX10" s="429"/>
      <c r="BY10" s="429"/>
      <c r="BZ10" s="429"/>
      <c r="CA10" s="429"/>
      <c r="CB10" s="429"/>
      <c r="CC10" s="430"/>
      <c r="CD10" s="191" t="s">
        <v>
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
124</v>
      </c>
      <c r="M11" s="475"/>
      <c r="N11" s="475"/>
      <c r="O11" s="475"/>
      <c r="P11" s="475"/>
      <c r="Q11" s="476"/>
      <c r="R11" s="567" t="s">
        <v>
125</v>
      </c>
      <c r="S11" s="568"/>
      <c r="T11" s="568"/>
      <c r="U11" s="568"/>
      <c r="V11" s="569"/>
      <c r="W11" s="579"/>
      <c r="X11" s="390"/>
      <c r="Y11" s="390"/>
      <c r="Z11" s="390"/>
      <c r="AA11" s="390"/>
      <c r="AB11" s="390"/>
      <c r="AC11" s="390"/>
      <c r="AD11" s="390"/>
      <c r="AE11" s="390"/>
      <c r="AF11" s="390"/>
      <c r="AG11" s="390"/>
      <c r="AH11" s="390"/>
      <c r="AI11" s="390"/>
      <c r="AJ11" s="390"/>
      <c r="AK11" s="390"/>
      <c r="AL11" s="580"/>
      <c r="AM11" s="497" t="s">
        <v>
126</v>
      </c>
      <c r="AN11" s="402"/>
      <c r="AO11" s="402"/>
      <c r="AP11" s="402"/>
      <c r="AQ11" s="402"/>
      <c r="AR11" s="402"/>
      <c r="AS11" s="402"/>
      <c r="AT11" s="403"/>
      <c r="AU11" s="485" t="s">
        <v>
116</v>
      </c>
      <c r="AV11" s="486"/>
      <c r="AW11" s="486"/>
      <c r="AX11" s="486"/>
      <c r="AY11" s="408" t="s">
        <v>
127</v>
      </c>
      <c r="AZ11" s="409"/>
      <c r="BA11" s="409"/>
      <c r="BB11" s="409"/>
      <c r="BC11" s="409"/>
      <c r="BD11" s="409"/>
      <c r="BE11" s="409"/>
      <c r="BF11" s="409"/>
      <c r="BG11" s="409"/>
      <c r="BH11" s="409"/>
      <c r="BI11" s="409"/>
      <c r="BJ11" s="409"/>
      <c r="BK11" s="409"/>
      <c r="BL11" s="409"/>
      <c r="BM11" s="410"/>
      <c r="BN11" s="428">
        <v>
21566</v>
      </c>
      <c r="BO11" s="429"/>
      <c r="BP11" s="429"/>
      <c r="BQ11" s="429"/>
      <c r="BR11" s="429"/>
      <c r="BS11" s="429"/>
      <c r="BT11" s="429"/>
      <c r="BU11" s="430"/>
      <c r="BV11" s="428">
        <v>
0</v>
      </c>
      <c r="BW11" s="429"/>
      <c r="BX11" s="429"/>
      <c r="BY11" s="429"/>
      <c r="BZ11" s="429"/>
      <c r="CA11" s="429"/>
      <c r="CB11" s="429"/>
      <c r="CC11" s="430"/>
      <c r="CD11" s="437" t="s">
        <v>
128</v>
      </c>
      <c r="CE11" s="438"/>
      <c r="CF11" s="438"/>
      <c r="CG11" s="438"/>
      <c r="CH11" s="438"/>
      <c r="CI11" s="438"/>
      <c r="CJ11" s="438"/>
      <c r="CK11" s="438"/>
      <c r="CL11" s="438"/>
      <c r="CM11" s="438"/>
      <c r="CN11" s="438"/>
      <c r="CO11" s="438"/>
      <c r="CP11" s="438"/>
      <c r="CQ11" s="438"/>
      <c r="CR11" s="438"/>
      <c r="CS11" s="439"/>
      <c r="CT11" s="541" t="s">
        <v>
129</v>
      </c>
      <c r="CU11" s="542"/>
      <c r="CV11" s="542"/>
      <c r="CW11" s="542"/>
      <c r="CX11" s="542"/>
      <c r="CY11" s="542"/>
      <c r="CZ11" s="542"/>
      <c r="DA11" s="543"/>
      <c r="DB11" s="541" t="s">
        <v>
130</v>
      </c>
      <c r="DC11" s="542"/>
      <c r="DD11" s="542"/>
      <c r="DE11" s="542"/>
      <c r="DF11" s="542"/>
      <c r="DG11" s="542"/>
      <c r="DH11" s="542"/>
      <c r="DI11" s="543"/>
      <c r="DJ11" s="186"/>
      <c r="DK11" s="186"/>
      <c r="DL11" s="186"/>
      <c r="DM11" s="186"/>
      <c r="DN11" s="186"/>
      <c r="DO11" s="186"/>
    </row>
    <row r="12" spans="1:119" ht="18.75" customHeight="1" x14ac:dyDescent="0.15">
      <c r="A12" s="187"/>
      <c r="B12" s="544" t="s">
        <v>
131</v>
      </c>
      <c r="C12" s="545"/>
      <c r="D12" s="545"/>
      <c r="E12" s="545"/>
      <c r="F12" s="545"/>
      <c r="G12" s="545"/>
      <c r="H12" s="545"/>
      <c r="I12" s="545"/>
      <c r="J12" s="545"/>
      <c r="K12" s="546"/>
      <c r="L12" s="553" t="s">
        <v>
132</v>
      </c>
      <c r="M12" s="554"/>
      <c r="N12" s="554"/>
      <c r="O12" s="554"/>
      <c r="P12" s="554"/>
      <c r="Q12" s="555"/>
      <c r="R12" s="556">
        <v>
186346</v>
      </c>
      <c r="S12" s="557"/>
      <c r="T12" s="557"/>
      <c r="U12" s="557"/>
      <c r="V12" s="558"/>
      <c r="W12" s="559" t="s">
        <v>
1</v>
      </c>
      <c r="X12" s="486"/>
      <c r="Y12" s="486"/>
      <c r="Z12" s="486"/>
      <c r="AA12" s="486"/>
      <c r="AB12" s="560"/>
      <c r="AC12" s="561" t="s">
        <v>
133</v>
      </c>
      <c r="AD12" s="562"/>
      <c r="AE12" s="562"/>
      <c r="AF12" s="562"/>
      <c r="AG12" s="563"/>
      <c r="AH12" s="561" t="s">
        <v>
134</v>
      </c>
      <c r="AI12" s="562"/>
      <c r="AJ12" s="562"/>
      <c r="AK12" s="562"/>
      <c r="AL12" s="564"/>
      <c r="AM12" s="497" t="s">
        <v>
135</v>
      </c>
      <c r="AN12" s="402"/>
      <c r="AO12" s="402"/>
      <c r="AP12" s="402"/>
      <c r="AQ12" s="402"/>
      <c r="AR12" s="402"/>
      <c r="AS12" s="402"/>
      <c r="AT12" s="403"/>
      <c r="AU12" s="485" t="s">
        <v>
93</v>
      </c>
      <c r="AV12" s="486"/>
      <c r="AW12" s="486"/>
      <c r="AX12" s="486"/>
      <c r="AY12" s="408" t="s">
        <v>
136</v>
      </c>
      <c r="AZ12" s="409"/>
      <c r="BA12" s="409"/>
      <c r="BB12" s="409"/>
      <c r="BC12" s="409"/>
      <c r="BD12" s="409"/>
      <c r="BE12" s="409"/>
      <c r="BF12" s="409"/>
      <c r="BG12" s="409"/>
      <c r="BH12" s="409"/>
      <c r="BI12" s="409"/>
      <c r="BJ12" s="409"/>
      <c r="BK12" s="409"/>
      <c r="BL12" s="409"/>
      <c r="BM12" s="410"/>
      <c r="BN12" s="428">
        <v>
1182768</v>
      </c>
      <c r="BO12" s="429"/>
      <c r="BP12" s="429"/>
      <c r="BQ12" s="429"/>
      <c r="BR12" s="429"/>
      <c r="BS12" s="429"/>
      <c r="BT12" s="429"/>
      <c r="BU12" s="430"/>
      <c r="BV12" s="428">
        <v>
948198</v>
      </c>
      <c r="BW12" s="429"/>
      <c r="BX12" s="429"/>
      <c r="BY12" s="429"/>
      <c r="BZ12" s="429"/>
      <c r="CA12" s="429"/>
      <c r="CB12" s="429"/>
      <c r="CC12" s="430"/>
      <c r="CD12" s="437" t="s">
        <v>
137</v>
      </c>
      <c r="CE12" s="438"/>
      <c r="CF12" s="438"/>
      <c r="CG12" s="438"/>
      <c r="CH12" s="438"/>
      <c r="CI12" s="438"/>
      <c r="CJ12" s="438"/>
      <c r="CK12" s="438"/>
      <c r="CL12" s="438"/>
      <c r="CM12" s="438"/>
      <c r="CN12" s="438"/>
      <c r="CO12" s="438"/>
      <c r="CP12" s="438"/>
      <c r="CQ12" s="438"/>
      <c r="CR12" s="438"/>
      <c r="CS12" s="439"/>
      <c r="CT12" s="541" t="s">
        <v>
138</v>
      </c>
      <c r="CU12" s="542"/>
      <c r="CV12" s="542"/>
      <c r="CW12" s="542"/>
      <c r="CX12" s="542"/>
      <c r="CY12" s="542"/>
      <c r="CZ12" s="542"/>
      <c r="DA12" s="543"/>
      <c r="DB12" s="541" t="s">
        <v>
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
140</v>
      </c>
      <c r="N13" s="529"/>
      <c r="O13" s="529"/>
      <c r="P13" s="529"/>
      <c r="Q13" s="530"/>
      <c r="R13" s="531">
        <v>
183003</v>
      </c>
      <c r="S13" s="532"/>
      <c r="T13" s="532"/>
      <c r="U13" s="532"/>
      <c r="V13" s="533"/>
      <c r="W13" s="519" t="s">
        <v>
141</v>
      </c>
      <c r="X13" s="441"/>
      <c r="Y13" s="441"/>
      <c r="Z13" s="441"/>
      <c r="AA13" s="441"/>
      <c r="AB13" s="442"/>
      <c r="AC13" s="404">
        <v>
564</v>
      </c>
      <c r="AD13" s="405"/>
      <c r="AE13" s="405"/>
      <c r="AF13" s="405"/>
      <c r="AG13" s="406"/>
      <c r="AH13" s="404">
        <v>
503</v>
      </c>
      <c r="AI13" s="405"/>
      <c r="AJ13" s="405"/>
      <c r="AK13" s="405"/>
      <c r="AL13" s="407"/>
      <c r="AM13" s="497" t="s">
        <v>
142</v>
      </c>
      <c r="AN13" s="402"/>
      <c r="AO13" s="402"/>
      <c r="AP13" s="402"/>
      <c r="AQ13" s="402"/>
      <c r="AR13" s="402"/>
      <c r="AS13" s="402"/>
      <c r="AT13" s="403"/>
      <c r="AU13" s="485" t="s">
        <v>
105</v>
      </c>
      <c r="AV13" s="486"/>
      <c r="AW13" s="486"/>
      <c r="AX13" s="486"/>
      <c r="AY13" s="408" t="s">
        <v>
143</v>
      </c>
      <c r="AZ13" s="409"/>
      <c r="BA13" s="409"/>
      <c r="BB13" s="409"/>
      <c r="BC13" s="409"/>
      <c r="BD13" s="409"/>
      <c r="BE13" s="409"/>
      <c r="BF13" s="409"/>
      <c r="BG13" s="409"/>
      <c r="BH13" s="409"/>
      <c r="BI13" s="409"/>
      <c r="BJ13" s="409"/>
      <c r="BK13" s="409"/>
      <c r="BL13" s="409"/>
      <c r="BM13" s="410"/>
      <c r="BN13" s="428">
        <v>
-24271</v>
      </c>
      <c r="BO13" s="429"/>
      <c r="BP13" s="429"/>
      <c r="BQ13" s="429"/>
      <c r="BR13" s="429"/>
      <c r="BS13" s="429"/>
      <c r="BT13" s="429"/>
      <c r="BU13" s="430"/>
      <c r="BV13" s="428">
        <v>
-1301795</v>
      </c>
      <c r="BW13" s="429"/>
      <c r="BX13" s="429"/>
      <c r="BY13" s="429"/>
      <c r="BZ13" s="429"/>
      <c r="CA13" s="429"/>
      <c r="CB13" s="429"/>
      <c r="CC13" s="430"/>
      <c r="CD13" s="437" t="s">
        <v>
144</v>
      </c>
      <c r="CE13" s="438"/>
      <c r="CF13" s="438"/>
      <c r="CG13" s="438"/>
      <c r="CH13" s="438"/>
      <c r="CI13" s="438"/>
      <c r="CJ13" s="438"/>
      <c r="CK13" s="438"/>
      <c r="CL13" s="438"/>
      <c r="CM13" s="438"/>
      <c r="CN13" s="438"/>
      <c r="CO13" s="438"/>
      <c r="CP13" s="438"/>
      <c r="CQ13" s="438"/>
      <c r="CR13" s="438"/>
      <c r="CS13" s="439"/>
      <c r="CT13" s="398">
        <v>
-2.2000000000000002</v>
      </c>
      <c r="CU13" s="399"/>
      <c r="CV13" s="399"/>
      <c r="CW13" s="399"/>
      <c r="CX13" s="399"/>
      <c r="CY13" s="399"/>
      <c r="CZ13" s="399"/>
      <c r="DA13" s="400"/>
      <c r="DB13" s="398">
        <v>
-2.2999999999999998</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
145</v>
      </c>
      <c r="M14" s="565"/>
      <c r="N14" s="565"/>
      <c r="O14" s="565"/>
      <c r="P14" s="565"/>
      <c r="Q14" s="566"/>
      <c r="R14" s="531">
        <v>
185393</v>
      </c>
      <c r="S14" s="532"/>
      <c r="T14" s="532"/>
      <c r="U14" s="532"/>
      <c r="V14" s="533"/>
      <c r="W14" s="534"/>
      <c r="X14" s="444"/>
      <c r="Y14" s="444"/>
      <c r="Z14" s="444"/>
      <c r="AA14" s="444"/>
      <c r="AB14" s="445"/>
      <c r="AC14" s="524">
        <v>
0.8</v>
      </c>
      <c r="AD14" s="525"/>
      <c r="AE14" s="525"/>
      <c r="AF14" s="525"/>
      <c r="AG14" s="526"/>
      <c r="AH14" s="524">
        <v>
0.7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
146</v>
      </c>
      <c r="CE14" s="435"/>
      <c r="CF14" s="435"/>
      <c r="CG14" s="435"/>
      <c r="CH14" s="435"/>
      <c r="CI14" s="435"/>
      <c r="CJ14" s="435"/>
      <c r="CK14" s="435"/>
      <c r="CL14" s="435"/>
      <c r="CM14" s="435"/>
      <c r="CN14" s="435"/>
      <c r="CO14" s="435"/>
      <c r="CP14" s="435"/>
      <c r="CQ14" s="435"/>
      <c r="CR14" s="435"/>
      <c r="CS14" s="436"/>
      <c r="CT14" s="535">
        <v>
13.1</v>
      </c>
      <c r="CU14" s="536"/>
      <c r="CV14" s="536"/>
      <c r="CW14" s="536"/>
      <c r="CX14" s="536"/>
      <c r="CY14" s="536"/>
      <c r="CZ14" s="536"/>
      <c r="DA14" s="537"/>
      <c r="DB14" s="535">
        <v>
1</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
147</v>
      </c>
      <c r="N15" s="529"/>
      <c r="O15" s="529"/>
      <c r="P15" s="529"/>
      <c r="Q15" s="530"/>
      <c r="R15" s="531">
        <v>
182254</v>
      </c>
      <c r="S15" s="532"/>
      <c r="T15" s="532"/>
      <c r="U15" s="532"/>
      <c r="V15" s="533"/>
      <c r="W15" s="519" t="s">
        <v>
148</v>
      </c>
      <c r="X15" s="441"/>
      <c r="Y15" s="441"/>
      <c r="Z15" s="441"/>
      <c r="AA15" s="441"/>
      <c r="AB15" s="442"/>
      <c r="AC15" s="404">
        <v>
16007</v>
      </c>
      <c r="AD15" s="405"/>
      <c r="AE15" s="405"/>
      <c r="AF15" s="405"/>
      <c r="AG15" s="406"/>
      <c r="AH15" s="404">
        <v>
15670</v>
      </c>
      <c r="AI15" s="405"/>
      <c r="AJ15" s="405"/>
      <c r="AK15" s="405"/>
      <c r="AL15" s="407"/>
      <c r="AM15" s="497"/>
      <c r="AN15" s="402"/>
      <c r="AO15" s="402"/>
      <c r="AP15" s="402"/>
      <c r="AQ15" s="402"/>
      <c r="AR15" s="402"/>
      <c r="AS15" s="402"/>
      <c r="AT15" s="403"/>
      <c r="AU15" s="485"/>
      <c r="AV15" s="486"/>
      <c r="AW15" s="486"/>
      <c r="AX15" s="486"/>
      <c r="AY15" s="420" t="s">
        <v>
149</v>
      </c>
      <c r="AZ15" s="421"/>
      <c r="BA15" s="421"/>
      <c r="BB15" s="421"/>
      <c r="BC15" s="421"/>
      <c r="BD15" s="421"/>
      <c r="BE15" s="421"/>
      <c r="BF15" s="421"/>
      <c r="BG15" s="421"/>
      <c r="BH15" s="421"/>
      <c r="BI15" s="421"/>
      <c r="BJ15" s="421"/>
      <c r="BK15" s="421"/>
      <c r="BL15" s="421"/>
      <c r="BM15" s="422"/>
      <c r="BN15" s="423">
        <v>
25011650</v>
      </c>
      <c r="BO15" s="424"/>
      <c r="BP15" s="424"/>
      <c r="BQ15" s="424"/>
      <c r="BR15" s="424"/>
      <c r="BS15" s="424"/>
      <c r="BT15" s="424"/>
      <c r="BU15" s="425"/>
      <c r="BV15" s="423">
        <v>
25280132</v>
      </c>
      <c r="BW15" s="424"/>
      <c r="BX15" s="424"/>
      <c r="BY15" s="424"/>
      <c r="BZ15" s="424"/>
      <c r="CA15" s="424"/>
      <c r="CB15" s="424"/>
      <c r="CC15" s="425"/>
      <c r="CD15" s="538" t="s">
        <v>
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
151</v>
      </c>
      <c r="M16" s="522"/>
      <c r="N16" s="522"/>
      <c r="O16" s="522"/>
      <c r="P16" s="522"/>
      <c r="Q16" s="523"/>
      <c r="R16" s="516" t="s">
        <v>
152</v>
      </c>
      <c r="S16" s="517"/>
      <c r="T16" s="517"/>
      <c r="U16" s="517"/>
      <c r="V16" s="518"/>
      <c r="W16" s="534"/>
      <c r="X16" s="444"/>
      <c r="Y16" s="444"/>
      <c r="Z16" s="444"/>
      <c r="AA16" s="444"/>
      <c r="AB16" s="445"/>
      <c r="AC16" s="524">
        <v>
21.5</v>
      </c>
      <c r="AD16" s="525"/>
      <c r="AE16" s="525"/>
      <c r="AF16" s="525"/>
      <c r="AG16" s="526"/>
      <c r="AH16" s="524">
        <v>
21.1</v>
      </c>
      <c r="AI16" s="525"/>
      <c r="AJ16" s="525"/>
      <c r="AK16" s="525"/>
      <c r="AL16" s="527"/>
      <c r="AM16" s="497"/>
      <c r="AN16" s="402"/>
      <c r="AO16" s="402"/>
      <c r="AP16" s="402"/>
      <c r="AQ16" s="402"/>
      <c r="AR16" s="402"/>
      <c r="AS16" s="402"/>
      <c r="AT16" s="403"/>
      <c r="AU16" s="485"/>
      <c r="AV16" s="486"/>
      <c r="AW16" s="486"/>
      <c r="AX16" s="486"/>
      <c r="AY16" s="408" t="s">
        <v>
153</v>
      </c>
      <c r="AZ16" s="409"/>
      <c r="BA16" s="409"/>
      <c r="BB16" s="409"/>
      <c r="BC16" s="409"/>
      <c r="BD16" s="409"/>
      <c r="BE16" s="409"/>
      <c r="BF16" s="409"/>
      <c r="BG16" s="409"/>
      <c r="BH16" s="409"/>
      <c r="BI16" s="409"/>
      <c r="BJ16" s="409"/>
      <c r="BK16" s="409"/>
      <c r="BL16" s="409"/>
      <c r="BM16" s="410"/>
      <c r="BN16" s="428">
        <v>
26027980</v>
      </c>
      <c r="BO16" s="429"/>
      <c r="BP16" s="429"/>
      <c r="BQ16" s="429"/>
      <c r="BR16" s="429"/>
      <c r="BS16" s="429"/>
      <c r="BT16" s="429"/>
      <c r="BU16" s="430"/>
      <c r="BV16" s="428">
        <v>
26005036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
154</v>
      </c>
      <c r="N17" s="514"/>
      <c r="O17" s="514"/>
      <c r="P17" s="514"/>
      <c r="Q17" s="515"/>
      <c r="R17" s="516" t="s">
        <v>
155</v>
      </c>
      <c r="S17" s="517"/>
      <c r="T17" s="517"/>
      <c r="U17" s="517"/>
      <c r="V17" s="518"/>
      <c r="W17" s="519" t="s">
        <v>
156</v>
      </c>
      <c r="X17" s="441"/>
      <c r="Y17" s="441"/>
      <c r="Z17" s="441"/>
      <c r="AA17" s="441"/>
      <c r="AB17" s="442"/>
      <c r="AC17" s="404">
        <v>
58053</v>
      </c>
      <c r="AD17" s="405"/>
      <c r="AE17" s="405"/>
      <c r="AF17" s="405"/>
      <c r="AG17" s="406"/>
      <c r="AH17" s="404">
        <v>
58037</v>
      </c>
      <c r="AI17" s="405"/>
      <c r="AJ17" s="405"/>
      <c r="AK17" s="405"/>
      <c r="AL17" s="407"/>
      <c r="AM17" s="497"/>
      <c r="AN17" s="402"/>
      <c r="AO17" s="402"/>
      <c r="AP17" s="402"/>
      <c r="AQ17" s="402"/>
      <c r="AR17" s="402"/>
      <c r="AS17" s="402"/>
      <c r="AT17" s="403"/>
      <c r="AU17" s="485"/>
      <c r="AV17" s="486"/>
      <c r="AW17" s="486"/>
      <c r="AX17" s="486"/>
      <c r="AY17" s="408" t="s">
        <v>
157</v>
      </c>
      <c r="AZ17" s="409"/>
      <c r="BA17" s="409"/>
      <c r="BB17" s="409"/>
      <c r="BC17" s="409"/>
      <c r="BD17" s="409"/>
      <c r="BE17" s="409"/>
      <c r="BF17" s="409"/>
      <c r="BG17" s="409"/>
      <c r="BH17" s="409"/>
      <c r="BI17" s="409"/>
      <c r="BJ17" s="409"/>
      <c r="BK17" s="409"/>
      <c r="BL17" s="409"/>
      <c r="BM17" s="410"/>
      <c r="BN17" s="428">
        <v>
32195469</v>
      </c>
      <c r="BO17" s="429"/>
      <c r="BP17" s="429"/>
      <c r="BQ17" s="429"/>
      <c r="BR17" s="429"/>
      <c r="BS17" s="429"/>
      <c r="BT17" s="429"/>
      <c r="BU17" s="430"/>
      <c r="BV17" s="428">
        <v>
32505154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
158</v>
      </c>
      <c r="C18" s="491"/>
      <c r="D18" s="491"/>
      <c r="E18" s="492"/>
      <c r="F18" s="492"/>
      <c r="G18" s="492"/>
      <c r="H18" s="492"/>
      <c r="I18" s="492"/>
      <c r="J18" s="492"/>
      <c r="K18" s="492"/>
      <c r="L18" s="493">
        <v>
27.55</v>
      </c>
      <c r="M18" s="493"/>
      <c r="N18" s="493"/>
      <c r="O18" s="493"/>
      <c r="P18" s="493"/>
      <c r="Q18" s="493"/>
      <c r="R18" s="494"/>
      <c r="S18" s="494"/>
      <c r="T18" s="494"/>
      <c r="U18" s="494"/>
      <c r="V18" s="495"/>
      <c r="W18" s="509"/>
      <c r="X18" s="510"/>
      <c r="Y18" s="510"/>
      <c r="Z18" s="510"/>
      <c r="AA18" s="510"/>
      <c r="AB18" s="520"/>
      <c r="AC18" s="392">
        <v>
77.8</v>
      </c>
      <c r="AD18" s="393"/>
      <c r="AE18" s="393"/>
      <c r="AF18" s="393"/>
      <c r="AG18" s="496"/>
      <c r="AH18" s="392">
        <v>
78.2</v>
      </c>
      <c r="AI18" s="393"/>
      <c r="AJ18" s="393"/>
      <c r="AK18" s="393"/>
      <c r="AL18" s="394"/>
      <c r="AM18" s="497"/>
      <c r="AN18" s="402"/>
      <c r="AO18" s="402"/>
      <c r="AP18" s="402"/>
      <c r="AQ18" s="402"/>
      <c r="AR18" s="402"/>
      <c r="AS18" s="402"/>
      <c r="AT18" s="403"/>
      <c r="AU18" s="485"/>
      <c r="AV18" s="486"/>
      <c r="AW18" s="486"/>
      <c r="AX18" s="486"/>
      <c r="AY18" s="408" t="s">
        <v>
159</v>
      </c>
      <c r="AZ18" s="409"/>
      <c r="BA18" s="409"/>
      <c r="BB18" s="409"/>
      <c r="BC18" s="409"/>
      <c r="BD18" s="409"/>
      <c r="BE18" s="409"/>
      <c r="BF18" s="409"/>
      <c r="BG18" s="409"/>
      <c r="BH18" s="409"/>
      <c r="BI18" s="409"/>
      <c r="BJ18" s="409"/>
      <c r="BK18" s="409"/>
      <c r="BL18" s="409"/>
      <c r="BM18" s="410"/>
      <c r="BN18" s="428">
        <v>
33950790</v>
      </c>
      <c r="BO18" s="429"/>
      <c r="BP18" s="429"/>
      <c r="BQ18" s="429"/>
      <c r="BR18" s="429"/>
      <c r="BS18" s="429"/>
      <c r="BT18" s="429"/>
      <c r="BU18" s="430"/>
      <c r="BV18" s="428">
        <v>
33481697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
160</v>
      </c>
      <c r="C19" s="491"/>
      <c r="D19" s="491"/>
      <c r="E19" s="492"/>
      <c r="F19" s="492"/>
      <c r="G19" s="492"/>
      <c r="H19" s="492"/>
      <c r="I19" s="492"/>
      <c r="J19" s="492"/>
      <c r="K19" s="492"/>
      <c r="L19" s="498">
        <v>
6762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
161</v>
      </c>
      <c r="AZ19" s="409"/>
      <c r="BA19" s="409"/>
      <c r="BB19" s="409"/>
      <c r="BC19" s="409"/>
      <c r="BD19" s="409"/>
      <c r="BE19" s="409"/>
      <c r="BF19" s="409"/>
      <c r="BG19" s="409"/>
      <c r="BH19" s="409"/>
      <c r="BI19" s="409"/>
      <c r="BJ19" s="409"/>
      <c r="BK19" s="409"/>
      <c r="BL19" s="409"/>
      <c r="BM19" s="410"/>
      <c r="BN19" s="428">
        <v>
42333350</v>
      </c>
      <c r="BO19" s="429"/>
      <c r="BP19" s="429"/>
      <c r="BQ19" s="429"/>
      <c r="BR19" s="429"/>
      <c r="BS19" s="429"/>
      <c r="BT19" s="429"/>
      <c r="BU19" s="430"/>
      <c r="BV19" s="428">
        <v>
42412969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
162</v>
      </c>
      <c r="C20" s="491"/>
      <c r="D20" s="491"/>
      <c r="E20" s="492"/>
      <c r="F20" s="492"/>
      <c r="G20" s="492"/>
      <c r="H20" s="492"/>
      <c r="I20" s="492"/>
      <c r="J20" s="492"/>
      <c r="K20" s="492"/>
      <c r="L20" s="498">
        <v>
84928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
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
164</v>
      </c>
      <c r="C22" s="458"/>
      <c r="D22" s="459"/>
      <c r="E22" s="466" t="s">
        <v>
1</v>
      </c>
      <c r="F22" s="441"/>
      <c r="G22" s="441"/>
      <c r="H22" s="441"/>
      <c r="I22" s="441"/>
      <c r="J22" s="441"/>
      <c r="K22" s="442"/>
      <c r="L22" s="466" t="s">
        <v>
165</v>
      </c>
      <c r="M22" s="441"/>
      <c r="N22" s="441"/>
      <c r="O22" s="441"/>
      <c r="P22" s="442"/>
      <c r="Q22" s="451" t="s">
        <v>
166</v>
      </c>
      <c r="R22" s="452"/>
      <c r="S22" s="452"/>
      <c r="T22" s="452"/>
      <c r="U22" s="452"/>
      <c r="V22" s="467"/>
      <c r="W22" s="469" t="s">
        <v>
167</v>
      </c>
      <c r="X22" s="458"/>
      <c r="Y22" s="459"/>
      <c r="Z22" s="466" t="s">
        <v>
1</v>
      </c>
      <c r="AA22" s="441"/>
      <c r="AB22" s="441"/>
      <c r="AC22" s="441"/>
      <c r="AD22" s="441"/>
      <c r="AE22" s="441"/>
      <c r="AF22" s="441"/>
      <c r="AG22" s="442"/>
      <c r="AH22" s="440" t="s">
        <v>
168</v>
      </c>
      <c r="AI22" s="441"/>
      <c r="AJ22" s="441"/>
      <c r="AK22" s="441"/>
      <c r="AL22" s="442"/>
      <c r="AM22" s="440" t="s">
        <v>
169</v>
      </c>
      <c r="AN22" s="446"/>
      <c r="AO22" s="446"/>
      <c r="AP22" s="446"/>
      <c r="AQ22" s="446"/>
      <c r="AR22" s="447"/>
      <c r="AS22" s="451" t="s">
        <v>
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
170</v>
      </c>
      <c r="AZ23" s="421"/>
      <c r="BA23" s="421"/>
      <c r="BB23" s="421"/>
      <c r="BC23" s="421"/>
      <c r="BD23" s="421"/>
      <c r="BE23" s="421"/>
      <c r="BF23" s="421"/>
      <c r="BG23" s="421"/>
      <c r="BH23" s="421"/>
      <c r="BI23" s="421"/>
      <c r="BJ23" s="421"/>
      <c r="BK23" s="421"/>
      <c r="BL23" s="421"/>
      <c r="BM23" s="422"/>
      <c r="BN23" s="428">
        <v>
35893789</v>
      </c>
      <c r="BO23" s="429"/>
      <c r="BP23" s="429"/>
      <c r="BQ23" s="429"/>
      <c r="BR23" s="429"/>
      <c r="BS23" s="429"/>
      <c r="BT23" s="429"/>
      <c r="BU23" s="430"/>
      <c r="BV23" s="428">
        <v>
34446880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
171</v>
      </c>
      <c r="F24" s="402"/>
      <c r="G24" s="402"/>
      <c r="H24" s="402"/>
      <c r="I24" s="402"/>
      <c r="J24" s="402"/>
      <c r="K24" s="403"/>
      <c r="L24" s="404">
        <v>
1</v>
      </c>
      <c r="M24" s="405"/>
      <c r="N24" s="405"/>
      <c r="O24" s="405"/>
      <c r="P24" s="406"/>
      <c r="Q24" s="404">
        <v>
9900</v>
      </c>
      <c r="R24" s="405"/>
      <c r="S24" s="405"/>
      <c r="T24" s="405"/>
      <c r="U24" s="405"/>
      <c r="V24" s="406"/>
      <c r="W24" s="470"/>
      <c r="X24" s="461"/>
      <c r="Y24" s="462"/>
      <c r="Z24" s="401" t="s">
        <v>
172</v>
      </c>
      <c r="AA24" s="402"/>
      <c r="AB24" s="402"/>
      <c r="AC24" s="402"/>
      <c r="AD24" s="402"/>
      <c r="AE24" s="402"/>
      <c r="AF24" s="402"/>
      <c r="AG24" s="403"/>
      <c r="AH24" s="404">
        <v>
989</v>
      </c>
      <c r="AI24" s="405"/>
      <c r="AJ24" s="405"/>
      <c r="AK24" s="405"/>
      <c r="AL24" s="406"/>
      <c r="AM24" s="404">
        <v>
3119306</v>
      </c>
      <c r="AN24" s="405"/>
      <c r="AO24" s="405"/>
      <c r="AP24" s="405"/>
      <c r="AQ24" s="405"/>
      <c r="AR24" s="406"/>
      <c r="AS24" s="404">
        <v>
3154</v>
      </c>
      <c r="AT24" s="405"/>
      <c r="AU24" s="405"/>
      <c r="AV24" s="405"/>
      <c r="AW24" s="405"/>
      <c r="AX24" s="407"/>
      <c r="AY24" s="395" t="s">
        <v>
173</v>
      </c>
      <c r="AZ24" s="396"/>
      <c r="BA24" s="396"/>
      <c r="BB24" s="396"/>
      <c r="BC24" s="396"/>
      <c r="BD24" s="396"/>
      <c r="BE24" s="396"/>
      <c r="BF24" s="396"/>
      <c r="BG24" s="396"/>
      <c r="BH24" s="396"/>
      <c r="BI24" s="396"/>
      <c r="BJ24" s="396"/>
      <c r="BK24" s="396"/>
      <c r="BL24" s="396"/>
      <c r="BM24" s="397"/>
      <c r="BN24" s="428">
        <v>
18217857</v>
      </c>
      <c r="BO24" s="429"/>
      <c r="BP24" s="429"/>
      <c r="BQ24" s="429"/>
      <c r="BR24" s="429"/>
      <c r="BS24" s="429"/>
      <c r="BT24" s="429"/>
      <c r="BU24" s="430"/>
      <c r="BV24" s="428">
        <v>
16860955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
174</v>
      </c>
      <c r="F25" s="402"/>
      <c r="G25" s="402"/>
      <c r="H25" s="402"/>
      <c r="I25" s="402"/>
      <c r="J25" s="402"/>
      <c r="K25" s="403"/>
      <c r="L25" s="404">
        <v>
1</v>
      </c>
      <c r="M25" s="405"/>
      <c r="N25" s="405"/>
      <c r="O25" s="405"/>
      <c r="P25" s="406"/>
      <c r="Q25" s="404">
        <v>
8450</v>
      </c>
      <c r="R25" s="405"/>
      <c r="S25" s="405"/>
      <c r="T25" s="405"/>
      <c r="U25" s="405"/>
      <c r="V25" s="406"/>
      <c r="W25" s="470"/>
      <c r="X25" s="461"/>
      <c r="Y25" s="462"/>
      <c r="Z25" s="401" t="s">
        <v>
175</v>
      </c>
      <c r="AA25" s="402"/>
      <c r="AB25" s="402"/>
      <c r="AC25" s="402"/>
      <c r="AD25" s="402"/>
      <c r="AE25" s="402"/>
      <c r="AF25" s="402"/>
      <c r="AG25" s="403"/>
      <c r="AH25" s="404" t="s">
        <v>
139</v>
      </c>
      <c r="AI25" s="405"/>
      <c r="AJ25" s="405"/>
      <c r="AK25" s="405"/>
      <c r="AL25" s="406"/>
      <c r="AM25" s="404" t="s">
        <v>
139</v>
      </c>
      <c r="AN25" s="405"/>
      <c r="AO25" s="405"/>
      <c r="AP25" s="405"/>
      <c r="AQ25" s="405"/>
      <c r="AR25" s="406"/>
      <c r="AS25" s="404" t="s">
        <v>
138</v>
      </c>
      <c r="AT25" s="405"/>
      <c r="AU25" s="405"/>
      <c r="AV25" s="405"/>
      <c r="AW25" s="405"/>
      <c r="AX25" s="407"/>
      <c r="AY25" s="420" t="s">
        <v>
176</v>
      </c>
      <c r="AZ25" s="421"/>
      <c r="BA25" s="421"/>
      <c r="BB25" s="421"/>
      <c r="BC25" s="421"/>
      <c r="BD25" s="421"/>
      <c r="BE25" s="421"/>
      <c r="BF25" s="421"/>
      <c r="BG25" s="421"/>
      <c r="BH25" s="421"/>
      <c r="BI25" s="421"/>
      <c r="BJ25" s="421"/>
      <c r="BK25" s="421"/>
      <c r="BL25" s="421"/>
      <c r="BM25" s="422"/>
      <c r="BN25" s="423">
        <v>
23717194</v>
      </c>
      <c r="BO25" s="424"/>
      <c r="BP25" s="424"/>
      <c r="BQ25" s="424"/>
      <c r="BR25" s="424"/>
      <c r="BS25" s="424"/>
      <c r="BT25" s="424"/>
      <c r="BU25" s="425"/>
      <c r="BV25" s="423">
        <v>
21491959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
177</v>
      </c>
      <c r="F26" s="402"/>
      <c r="G26" s="402"/>
      <c r="H26" s="402"/>
      <c r="I26" s="402"/>
      <c r="J26" s="402"/>
      <c r="K26" s="403"/>
      <c r="L26" s="404">
        <v>
1</v>
      </c>
      <c r="M26" s="405"/>
      <c r="N26" s="405"/>
      <c r="O26" s="405"/>
      <c r="P26" s="406"/>
      <c r="Q26" s="404">
        <v>
7850</v>
      </c>
      <c r="R26" s="405"/>
      <c r="S26" s="405"/>
      <c r="T26" s="405"/>
      <c r="U26" s="405"/>
      <c r="V26" s="406"/>
      <c r="W26" s="470"/>
      <c r="X26" s="461"/>
      <c r="Y26" s="462"/>
      <c r="Z26" s="401" t="s">
        <v>
178</v>
      </c>
      <c r="AA26" s="483"/>
      <c r="AB26" s="483"/>
      <c r="AC26" s="483"/>
      <c r="AD26" s="483"/>
      <c r="AE26" s="483"/>
      <c r="AF26" s="483"/>
      <c r="AG26" s="484"/>
      <c r="AH26" s="404">
        <v>
87</v>
      </c>
      <c r="AI26" s="405"/>
      <c r="AJ26" s="405"/>
      <c r="AK26" s="405"/>
      <c r="AL26" s="406"/>
      <c r="AM26" s="404">
        <v>
285360</v>
      </c>
      <c r="AN26" s="405"/>
      <c r="AO26" s="405"/>
      <c r="AP26" s="405"/>
      <c r="AQ26" s="405"/>
      <c r="AR26" s="406"/>
      <c r="AS26" s="404">
        <v>
3280</v>
      </c>
      <c r="AT26" s="405"/>
      <c r="AU26" s="405"/>
      <c r="AV26" s="405"/>
      <c r="AW26" s="405"/>
      <c r="AX26" s="407"/>
      <c r="AY26" s="437" t="s">
        <v>
179</v>
      </c>
      <c r="AZ26" s="438"/>
      <c r="BA26" s="438"/>
      <c r="BB26" s="438"/>
      <c r="BC26" s="438"/>
      <c r="BD26" s="438"/>
      <c r="BE26" s="438"/>
      <c r="BF26" s="438"/>
      <c r="BG26" s="438"/>
      <c r="BH26" s="438"/>
      <c r="BI26" s="438"/>
      <c r="BJ26" s="438"/>
      <c r="BK26" s="438"/>
      <c r="BL26" s="438"/>
      <c r="BM26" s="439"/>
      <c r="BN26" s="428">
        <v>
60000</v>
      </c>
      <c r="BO26" s="429"/>
      <c r="BP26" s="429"/>
      <c r="BQ26" s="429"/>
      <c r="BR26" s="429"/>
      <c r="BS26" s="429"/>
      <c r="BT26" s="429"/>
      <c r="BU26" s="430"/>
      <c r="BV26" s="428">
        <v>
54000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
180</v>
      </c>
      <c r="F27" s="402"/>
      <c r="G27" s="402"/>
      <c r="H27" s="402"/>
      <c r="I27" s="402"/>
      <c r="J27" s="402"/>
      <c r="K27" s="403"/>
      <c r="L27" s="404">
        <v>
1</v>
      </c>
      <c r="M27" s="405"/>
      <c r="N27" s="405"/>
      <c r="O27" s="405"/>
      <c r="P27" s="406"/>
      <c r="Q27" s="404">
        <v>
6250</v>
      </c>
      <c r="R27" s="405"/>
      <c r="S27" s="405"/>
      <c r="T27" s="405"/>
      <c r="U27" s="405"/>
      <c r="V27" s="406"/>
      <c r="W27" s="470"/>
      <c r="X27" s="461"/>
      <c r="Y27" s="462"/>
      <c r="Z27" s="401" t="s">
        <v>
181</v>
      </c>
      <c r="AA27" s="402"/>
      <c r="AB27" s="402"/>
      <c r="AC27" s="402"/>
      <c r="AD27" s="402"/>
      <c r="AE27" s="402"/>
      <c r="AF27" s="402"/>
      <c r="AG27" s="403"/>
      <c r="AH27" s="404">
        <v>
17</v>
      </c>
      <c r="AI27" s="405"/>
      <c r="AJ27" s="405"/>
      <c r="AK27" s="405"/>
      <c r="AL27" s="406"/>
      <c r="AM27" s="404">
        <v>
56576</v>
      </c>
      <c r="AN27" s="405"/>
      <c r="AO27" s="405"/>
      <c r="AP27" s="405"/>
      <c r="AQ27" s="405"/>
      <c r="AR27" s="406"/>
      <c r="AS27" s="404">
        <v>
3328</v>
      </c>
      <c r="AT27" s="405"/>
      <c r="AU27" s="405"/>
      <c r="AV27" s="405"/>
      <c r="AW27" s="405"/>
      <c r="AX27" s="407"/>
      <c r="AY27" s="434" t="s">
        <v>
182</v>
      </c>
      <c r="AZ27" s="435"/>
      <c r="BA27" s="435"/>
      <c r="BB27" s="435"/>
      <c r="BC27" s="435"/>
      <c r="BD27" s="435"/>
      <c r="BE27" s="435"/>
      <c r="BF27" s="435"/>
      <c r="BG27" s="435"/>
      <c r="BH27" s="435"/>
      <c r="BI27" s="435"/>
      <c r="BJ27" s="435"/>
      <c r="BK27" s="435"/>
      <c r="BL27" s="435"/>
      <c r="BM27" s="436"/>
      <c r="BN27" s="431" t="s">
        <v>
139</v>
      </c>
      <c r="BO27" s="432"/>
      <c r="BP27" s="432"/>
      <c r="BQ27" s="432"/>
      <c r="BR27" s="432"/>
      <c r="BS27" s="432"/>
      <c r="BT27" s="432"/>
      <c r="BU27" s="433"/>
      <c r="BV27" s="431" t="s">
        <v>
139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
183</v>
      </c>
      <c r="F28" s="402"/>
      <c r="G28" s="402"/>
      <c r="H28" s="402"/>
      <c r="I28" s="402"/>
      <c r="J28" s="402"/>
      <c r="K28" s="403"/>
      <c r="L28" s="404">
        <v>
1</v>
      </c>
      <c r="M28" s="405"/>
      <c r="N28" s="405"/>
      <c r="O28" s="405"/>
      <c r="P28" s="406"/>
      <c r="Q28" s="404">
        <v>
5600</v>
      </c>
      <c r="R28" s="405"/>
      <c r="S28" s="405"/>
      <c r="T28" s="405"/>
      <c r="U28" s="405"/>
      <c r="V28" s="406"/>
      <c r="W28" s="470"/>
      <c r="X28" s="461"/>
      <c r="Y28" s="462"/>
      <c r="Z28" s="401" t="s">
        <v>
184</v>
      </c>
      <c r="AA28" s="402"/>
      <c r="AB28" s="402"/>
      <c r="AC28" s="402"/>
      <c r="AD28" s="402"/>
      <c r="AE28" s="402"/>
      <c r="AF28" s="402"/>
      <c r="AG28" s="403"/>
      <c r="AH28" s="404" t="s">
        <v>
130</v>
      </c>
      <c r="AI28" s="405"/>
      <c r="AJ28" s="405"/>
      <c r="AK28" s="405"/>
      <c r="AL28" s="406"/>
      <c r="AM28" s="404" t="s">
        <v>
139</v>
      </c>
      <c r="AN28" s="405"/>
      <c r="AO28" s="405"/>
      <c r="AP28" s="405"/>
      <c r="AQ28" s="405"/>
      <c r="AR28" s="406"/>
      <c r="AS28" s="404" t="s">
        <v>
139</v>
      </c>
      <c r="AT28" s="405"/>
      <c r="AU28" s="405"/>
      <c r="AV28" s="405"/>
      <c r="AW28" s="405"/>
      <c r="AX28" s="407"/>
      <c r="AY28" s="411" t="s">
        <v>
185</v>
      </c>
      <c r="AZ28" s="412"/>
      <c r="BA28" s="412"/>
      <c r="BB28" s="413"/>
      <c r="BC28" s="420" t="s">
        <v>
47</v>
      </c>
      <c r="BD28" s="421"/>
      <c r="BE28" s="421"/>
      <c r="BF28" s="421"/>
      <c r="BG28" s="421"/>
      <c r="BH28" s="421"/>
      <c r="BI28" s="421"/>
      <c r="BJ28" s="421"/>
      <c r="BK28" s="421"/>
      <c r="BL28" s="421"/>
      <c r="BM28" s="422"/>
      <c r="BN28" s="423">
        <v>
3887768</v>
      </c>
      <c r="BO28" s="424"/>
      <c r="BP28" s="424"/>
      <c r="BQ28" s="424"/>
      <c r="BR28" s="424"/>
      <c r="BS28" s="424"/>
      <c r="BT28" s="424"/>
      <c r="BU28" s="425"/>
      <c r="BV28" s="423">
        <v>
4270827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
186</v>
      </c>
      <c r="F29" s="402"/>
      <c r="G29" s="402"/>
      <c r="H29" s="402"/>
      <c r="I29" s="402"/>
      <c r="J29" s="402"/>
      <c r="K29" s="403"/>
      <c r="L29" s="404">
        <v>
22</v>
      </c>
      <c r="M29" s="405"/>
      <c r="N29" s="405"/>
      <c r="O29" s="405"/>
      <c r="P29" s="406"/>
      <c r="Q29" s="404">
        <v>
5450</v>
      </c>
      <c r="R29" s="405"/>
      <c r="S29" s="405"/>
      <c r="T29" s="405"/>
      <c r="U29" s="405"/>
      <c r="V29" s="406"/>
      <c r="W29" s="471"/>
      <c r="X29" s="472"/>
      <c r="Y29" s="473"/>
      <c r="Z29" s="401" t="s">
        <v>
187</v>
      </c>
      <c r="AA29" s="402"/>
      <c r="AB29" s="402"/>
      <c r="AC29" s="402"/>
      <c r="AD29" s="402"/>
      <c r="AE29" s="402"/>
      <c r="AF29" s="402"/>
      <c r="AG29" s="403"/>
      <c r="AH29" s="404">
        <v>
1006</v>
      </c>
      <c r="AI29" s="405"/>
      <c r="AJ29" s="405"/>
      <c r="AK29" s="405"/>
      <c r="AL29" s="406"/>
      <c r="AM29" s="404">
        <v>
3175882</v>
      </c>
      <c r="AN29" s="405"/>
      <c r="AO29" s="405"/>
      <c r="AP29" s="405"/>
      <c r="AQ29" s="405"/>
      <c r="AR29" s="406"/>
      <c r="AS29" s="404">
        <v>
3157</v>
      </c>
      <c r="AT29" s="405"/>
      <c r="AU29" s="405"/>
      <c r="AV29" s="405"/>
      <c r="AW29" s="405"/>
      <c r="AX29" s="407"/>
      <c r="AY29" s="414"/>
      <c r="AZ29" s="415"/>
      <c r="BA29" s="415"/>
      <c r="BB29" s="416"/>
      <c r="BC29" s="408" t="s">
        <v>
188</v>
      </c>
      <c r="BD29" s="409"/>
      <c r="BE29" s="409"/>
      <c r="BF29" s="409"/>
      <c r="BG29" s="409"/>
      <c r="BH29" s="409"/>
      <c r="BI29" s="409"/>
      <c r="BJ29" s="409"/>
      <c r="BK29" s="409"/>
      <c r="BL29" s="409"/>
      <c r="BM29" s="410"/>
      <c r="BN29" s="428">
        <v>
327264</v>
      </c>
      <c r="BO29" s="429"/>
      <c r="BP29" s="429"/>
      <c r="BQ29" s="429"/>
      <c r="BR29" s="429"/>
      <c r="BS29" s="429"/>
      <c r="BT29" s="429"/>
      <c r="BU29" s="430"/>
      <c r="BV29" s="428">
        <v>
327242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
189</v>
      </c>
      <c r="X30" s="481"/>
      <c r="Y30" s="481"/>
      <c r="Z30" s="481"/>
      <c r="AA30" s="481"/>
      <c r="AB30" s="481"/>
      <c r="AC30" s="481"/>
      <c r="AD30" s="481"/>
      <c r="AE30" s="481"/>
      <c r="AF30" s="481"/>
      <c r="AG30" s="482"/>
      <c r="AH30" s="392">
        <v>
98.3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
49</v>
      </c>
      <c r="BD30" s="396"/>
      <c r="BE30" s="396"/>
      <c r="BF30" s="396"/>
      <c r="BG30" s="396"/>
      <c r="BH30" s="396"/>
      <c r="BI30" s="396"/>
      <c r="BJ30" s="396"/>
      <c r="BK30" s="396"/>
      <c r="BL30" s="396"/>
      <c r="BM30" s="397"/>
      <c r="BN30" s="431">
        <v>
8184259</v>
      </c>
      <c r="BO30" s="432"/>
      <c r="BP30" s="432"/>
      <c r="BQ30" s="432"/>
      <c r="BR30" s="432"/>
      <c r="BS30" s="432"/>
      <c r="BT30" s="432"/>
      <c r="BU30" s="433"/>
      <c r="BV30" s="431">
        <v>
9677020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190</v>
      </c>
      <c r="D32" s="214"/>
      <c r="E32" s="214"/>
      <c r="F32" s="211"/>
      <c r="G32" s="211"/>
      <c r="H32" s="211"/>
      <c r="I32" s="211"/>
      <c r="J32" s="211"/>
      <c r="K32" s="211"/>
      <c r="L32" s="211"/>
      <c r="M32" s="211"/>
      <c r="N32" s="211"/>
      <c r="O32" s="211"/>
      <c r="P32" s="211"/>
      <c r="Q32" s="211"/>
      <c r="R32" s="211"/>
      <c r="S32" s="211"/>
      <c r="T32" s="211"/>
      <c r="U32" s="211" t="s">
        <v>
191</v>
      </c>
      <c r="V32" s="211"/>
      <c r="W32" s="211"/>
      <c r="X32" s="211"/>
      <c r="Y32" s="211"/>
      <c r="Z32" s="211"/>
      <c r="AA32" s="211"/>
      <c r="AB32" s="211"/>
      <c r="AC32" s="211"/>
      <c r="AD32" s="211"/>
      <c r="AE32" s="211"/>
      <c r="AF32" s="211"/>
      <c r="AG32" s="211"/>
      <c r="AH32" s="211"/>
      <c r="AI32" s="211"/>
      <c r="AJ32" s="211"/>
      <c r="AK32" s="211"/>
      <c r="AL32" s="211"/>
      <c r="AM32" s="215" t="s">
        <v>
192</v>
      </c>
      <c r="AN32" s="211"/>
      <c r="AO32" s="211"/>
      <c r="AP32" s="211"/>
      <c r="AQ32" s="211"/>
      <c r="AR32" s="211"/>
      <c r="AS32" s="215"/>
      <c r="AT32" s="215"/>
      <c r="AU32" s="215"/>
      <c r="AV32" s="215"/>
      <c r="AW32" s="215"/>
      <c r="AX32" s="215"/>
      <c r="AY32" s="215"/>
      <c r="AZ32" s="215"/>
      <c r="BA32" s="215"/>
      <c r="BB32" s="211"/>
      <c r="BC32" s="215"/>
      <c r="BD32" s="211"/>
      <c r="BE32" s="215" t="s">
        <v>
193</v>
      </c>
      <c r="BF32" s="211"/>
      <c r="BG32" s="211"/>
      <c r="BH32" s="211"/>
      <c r="BI32" s="211"/>
      <c r="BJ32" s="215"/>
      <c r="BK32" s="215"/>
      <c r="BL32" s="215"/>
      <c r="BM32" s="215"/>
      <c r="BN32" s="215"/>
      <c r="BO32" s="215"/>
      <c r="BP32" s="215"/>
      <c r="BQ32" s="215"/>
      <c r="BR32" s="211"/>
      <c r="BS32" s="211"/>
      <c r="BT32" s="211"/>
      <c r="BU32" s="211"/>
      <c r="BV32" s="211"/>
      <c r="BW32" s="211" t="s">
        <v>
194</v>
      </c>
      <c r="BX32" s="211"/>
      <c r="BY32" s="211"/>
      <c r="BZ32" s="211"/>
      <c r="CA32" s="211"/>
      <c r="CB32" s="215"/>
      <c r="CC32" s="215"/>
      <c r="CD32" s="215"/>
      <c r="CE32" s="215"/>
      <c r="CF32" s="215"/>
      <c r="CG32" s="215"/>
      <c r="CH32" s="215"/>
      <c r="CI32" s="215"/>
      <c r="CJ32" s="215"/>
      <c r="CK32" s="215"/>
      <c r="CL32" s="215"/>
      <c r="CM32" s="215"/>
      <c r="CN32" s="215"/>
      <c r="CO32" s="215" t="s">
        <v>
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
196</v>
      </c>
      <c r="D33" s="391"/>
      <c r="E33" s="390" t="s">
        <v>
197</v>
      </c>
      <c r="F33" s="390"/>
      <c r="G33" s="390"/>
      <c r="H33" s="390"/>
      <c r="I33" s="390"/>
      <c r="J33" s="390"/>
      <c r="K33" s="390"/>
      <c r="L33" s="390"/>
      <c r="M33" s="390"/>
      <c r="N33" s="390"/>
      <c r="O33" s="390"/>
      <c r="P33" s="390"/>
      <c r="Q33" s="390"/>
      <c r="R33" s="390"/>
      <c r="S33" s="390"/>
      <c r="T33" s="216"/>
      <c r="U33" s="391" t="s">
        <v>
196</v>
      </c>
      <c r="V33" s="391"/>
      <c r="W33" s="390" t="s">
        <v>
197</v>
      </c>
      <c r="X33" s="390"/>
      <c r="Y33" s="390"/>
      <c r="Z33" s="390"/>
      <c r="AA33" s="390"/>
      <c r="AB33" s="390"/>
      <c r="AC33" s="390"/>
      <c r="AD33" s="390"/>
      <c r="AE33" s="390"/>
      <c r="AF33" s="390"/>
      <c r="AG33" s="390"/>
      <c r="AH33" s="390"/>
      <c r="AI33" s="390"/>
      <c r="AJ33" s="390"/>
      <c r="AK33" s="390"/>
      <c r="AL33" s="216"/>
      <c r="AM33" s="391" t="s">
        <v>
198</v>
      </c>
      <c r="AN33" s="391"/>
      <c r="AO33" s="390" t="s">
        <v>
197</v>
      </c>
      <c r="AP33" s="390"/>
      <c r="AQ33" s="390"/>
      <c r="AR33" s="390"/>
      <c r="AS33" s="390"/>
      <c r="AT33" s="390"/>
      <c r="AU33" s="390"/>
      <c r="AV33" s="390"/>
      <c r="AW33" s="390"/>
      <c r="AX33" s="390"/>
      <c r="AY33" s="390"/>
      <c r="AZ33" s="390"/>
      <c r="BA33" s="390"/>
      <c r="BB33" s="390"/>
      <c r="BC33" s="390"/>
      <c r="BD33" s="217"/>
      <c r="BE33" s="390" t="s">
        <v>
199</v>
      </c>
      <c r="BF33" s="390"/>
      <c r="BG33" s="390" t="s">
        <v>
200</v>
      </c>
      <c r="BH33" s="390"/>
      <c r="BI33" s="390"/>
      <c r="BJ33" s="390"/>
      <c r="BK33" s="390"/>
      <c r="BL33" s="390"/>
      <c r="BM33" s="390"/>
      <c r="BN33" s="390"/>
      <c r="BO33" s="390"/>
      <c r="BP33" s="390"/>
      <c r="BQ33" s="390"/>
      <c r="BR33" s="390"/>
      <c r="BS33" s="390"/>
      <c r="BT33" s="390"/>
      <c r="BU33" s="390"/>
      <c r="BV33" s="217"/>
      <c r="BW33" s="391" t="s">
        <v>
199</v>
      </c>
      <c r="BX33" s="391"/>
      <c r="BY33" s="390" t="s">
        <v>
201</v>
      </c>
      <c r="BZ33" s="390"/>
      <c r="CA33" s="390"/>
      <c r="CB33" s="390"/>
      <c r="CC33" s="390"/>
      <c r="CD33" s="390"/>
      <c r="CE33" s="390"/>
      <c r="CF33" s="390"/>
      <c r="CG33" s="390"/>
      <c r="CH33" s="390"/>
      <c r="CI33" s="390"/>
      <c r="CJ33" s="390"/>
      <c r="CK33" s="390"/>
      <c r="CL33" s="390"/>
      <c r="CM33" s="390"/>
      <c r="CN33" s="216"/>
      <c r="CO33" s="391" t="s">
        <v>
196</v>
      </c>
      <c r="CP33" s="391"/>
      <c r="CQ33" s="390" t="s">
        <v>
202</v>
      </c>
      <c r="CR33" s="390"/>
      <c r="CS33" s="390"/>
      <c r="CT33" s="390"/>
      <c r="CU33" s="390"/>
      <c r="CV33" s="390"/>
      <c r="CW33" s="390"/>
      <c r="CX33" s="390"/>
      <c r="CY33" s="390"/>
      <c r="CZ33" s="390"/>
      <c r="DA33" s="390"/>
      <c r="DB33" s="390"/>
      <c r="DC33" s="390"/>
      <c r="DD33" s="390"/>
      <c r="DE33" s="390"/>
      <c r="DF33" s="216"/>
      <c r="DG33" s="389" t="s">
        <v>
203</v>
      </c>
      <c r="DH33" s="389"/>
      <c r="DI33" s="218"/>
      <c r="DJ33" s="186"/>
      <c r="DK33" s="186"/>
      <c r="DL33" s="186"/>
      <c r="DM33" s="186"/>
      <c r="DN33" s="186"/>
      <c r="DO33" s="186"/>
    </row>
    <row r="34" spans="1:119" ht="32.25" customHeight="1" x14ac:dyDescent="0.15">
      <c r="A34" s="187"/>
      <c r="B34" s="213"/>
      <c r="C34" s="387">
        <f>
IF(E34="","",1)</f>
        <v>
1</v>
      </c>
      <c r="D34" s="387"/>
      <c r="E34" s="386" t="str">
        <f>
IF('各会計、関係団体の財政状況及び健全化判断比率'!B7="","",'各会計、関係団体の財政状況及び健全化判断比率'!B7)</f>
        <v>
一般会計</v>
      </c>
      <c r="F34" s="386"/>
      <c r="G34" s="386"/>
      <c r="H34" s="386"/>
      <c r="I34" s="386"/>
      <c r="J34" s="386"/>
      <c r="K34" s="386"/>
      <c r="L34" s="386"/>
      <c r="M34" s="386"/>
      <c r="N34" s="386"/>
      <c r="O34" s="386"/>
      <c r="P34" s="386"/>
      <c r="Q34" s="386"/>
      <c r="R34" s="386"/>
      <c r="S34" s="386"/>
      <c r="T34" s="214"/>
      <c r="U34" s="387">
        <f>
IF(W34="","",MAX(C34:D43)+1)</f>
        <v>
3</v>
      </c>
      <c r="V34" s="387"/>
      <c r="W34" s="386" t="str">
        <f>
IF('各会計、関係団体の財政状況及び健全化判断比率'!B28="","",'各会計、関係団体の財政状況及び健全化判断比率'!B28)</f>
        <v>
国民健康保険特別会計</v>
      </c>
      <c r="X34" s="386"/>
      <c r="Y34" s="386"/>
      <c r="Z34" s="386"/>
      <c r="AA34" s="386"/>
      <c r="AB34" s="386"/>
      <c r="AC34" s="386"/>
      <c r="AD34" s="386"/>
      <c r="AE34" s="386"/>
      <c r="AF34" s="386"/>
      <c r="AG34" s="386"/>
      <c r="AH34" s="386"/>
      <c r="AI34" s="386"/>
      <c r="AJ34" s="386"/>
      <c r="AK34" s="386"/>
      <c r="AL34" s="214"/>
      <c r="AM34" s="387">
        <f>
IF(AO34="","",MAX(C34:D43,U34:V43)+1)</f>
        <v>
6</v>
      </c>
      <c r="AN34" s="387"/>
      <c r="AO34" s="386" t="str">
        <f>
IF('各会計、関係団体の財政状況及び健全化判断比率'!B31="","",'各会計、関係団体の財政状況及び健全化判断比率'!B31)</f>
        <v>
市立病院事業会計</v>
      </c>
      <c r="AP34" s="386"/>
      <c r="AQ34" s="386"/>
      <c r="AR34" s="386"/>
      <c r="AS34" s="386"/>
      <c r="AT34" s="386"/>
      <c r="AU34" s="386"/>
      <c r="AV34" s="386"/>
      <c r="AW34" s="386"/>
      <c r="AX34" s="386"/>
      <c r="AY34" s="386"/>
      <c r="AZ34" s="386"/>
      <c r="BA34" s="386"/>
      <c r="BB34" s="386"/>
      <c r="BC34" s="386"/>
      <c r="BD34" s="214"/>
      <c r="BE34" s="387">
        <f>
IF(BG34="","",MAX(C34:D43,U34:V43,AM34:AN43)+1)</f>
        <v>
7</v>
      </c>
      <c r="BF34" s="387"/>
      <c r="BG34" s="386" t="str">
        <f>
IF('各会計、関係団体の財政状況及び健全化判断比率'!B32="","",'各会計、関係団体の財政状況及び健全化判断比率'!B32)</f>
        <v>
下水道事業特別会計</v>
      </c>
      <c r="BH34" s="386"/>
      <c r="BI34" s="386"/>
      <c r="BJ34" s="386"/>
      <c r="BK34" s="386"/>
      <c r="BL34" s="386"/>
      <c r="BM34" s="386"/>
      <c r="BN34" s="386"/>
      <c r="BO34" s="386"/>
      <c r="BP34" s="386"/>
      <c r="BQ34" s="386"/>
      <c r="BR34" s="386"/>
      <c r="BS34" s="386"/>
      <c r="BT34" s="386"/>
      <c r="BU34" s="386"/>
      <c r="BV34" s="214"/>
      <c r="BW34" s="387">
        <f>
IF(BY34="","",MAX(C34:D43,U34:V43,AM34:AN43,BE34:BF43)+1)</f>
        <v>
8</v>
      </c>
      <c r="BX34" s="387"/>
      <c r="BY34" s="386" t="str">
        <f>
IF('各会計、関係団体の財政状況及び健全化判断比率'!B68="","",'各会計、関係団体の財政状況及び健全化判断比率'!B68)</f>
        <v>
東京都市町村総合事務組合（一般会計）</v>
      </c>
      <c r="BZ34" s="386"/>
      <c r="CA34" s="386"/>
      <c r="CB34" s="386"/>
      <c r="CC34" s="386"/>
      <c r="CD34" s="386"/>
      <c r="CE34" s="386"/>
      <c r="CF34" s="386"/>
      <c r="CG34" s="386"/>
      <c r="CH34" s="386"/>
      <c r="CI34" s="386"/>
      <c r="CJ34" s="386"/>
      <c r="CK34" s="386"/>
      <c r="CL34" s="386"/>
      <c r="CM34" s="386"/>
      <c r="CN34" s="214"/>
      <c r="CO34" s="387">
        <f>
IF(CQ34="","",MAX(C34:D43,U34:V43,AM34:AN43,BE34:BF43,BW34:BX43)+1)</f>
        <v>
17</v>
      </c>
      <c r="CP34" s="387"/>
      <c r="CQ34" s="386" t="str">
        <f>
IF('各会計、関係団体の財政状況及び健全化判断比率'!BS7="","",'各会計、関係団体の財政状況及び健全化判断比率'!BS7)</f>
        <v>
日野市土地開発公社</v>
      </c>
      <c r="CR34" s="386"/>
      <c r="CS34" s="386"/>
      <c r="CT34" s="386"/>
      <c r="CU34" s="386"/>
      <c r="CV34" s="386"/>
      <c r="CW34" s="386"/>
      <c r="CX34" s="386"/>
      <c r="CY34" s="386"/>
      <c r="CZ34" s="386"/>
      <c r="DA34" s="386"/>
      <c r="DB34" s="386"/>
      <c r="DC34" s="386"/>
      <c r="DD34" s="386"/>
      <c r="DE34" s="386"/>
      <c r="DF34" s="211"/>
      <c r="DG34" s="388" t="str">
        <f>
IF('各会計、関係団体の財政状況及び健全化判断比率'!BR7="","",'各会計、関係団体の財政状況及び健全化判断比率'!BR7)</f>
        <v>
○</v>
      </c>
      <c r="DH34" s="388"/>
      <c r="DI34" s="218"/>
      <c r="DJ34" s="186"/>
      <c r="DK34" s="186"/>
      <c r="DL34" s="186"/>
      <c r="DM34" s="186"/>
      <c r="DN34" s="186"/>
      <c r="DO34" s="186"/>
    </row>
    <row r="35" spans="1:119" ht="32.25" customHeight="1" x14ac:dyDescent="0.15">
      <c r="A35" s="187"/>
      <c r="B35" s="213"/>
      <c r="C35" s="387">
        <f>
IF(E35="","",C34+1)</f>
        <v>
2</v>
      </c>
      <c r="D35" s="387"/>
      <c r="E35" s="386" t="str">
        <f>
IF('各会計、関係団体の財政状況及び健全化判断比率'!B8="","",'各会計、関係団体の財政状況及び健全化判断比率'!B8)</f>
        <v>
土地区画整理事業特別会計</v>
      </c>
      <c r="F35" s="386"/>
      <c r="G35" s="386"/>
      <c r="H35" s="386"/>
      <c r="I35" s="386"/>
      <c r="J35" s="386"/>
      <c r="K35" s="386"/>
      <c r="L35" s="386"/>
      <c r="M35" s="386"/>
      <c r="N35" s="386"/>
      <c r="O35" s="386"/>
      <c r="P35" s="386"/>
      <c r="Q35" s="386"/>
      <c r="R35" s="386"/>
      <c r="S35" s="386"/>
      <c r="T35" s="214"/>
      <c r="U35" s="387">
        <f>
IF(W35="","",U34+1)</f>
        <v>
4</v>
      </c>
      <c r="V35" s="387"/>
      <c r="W35" s="386" t="str">
        <f>
IF('各会計、関係団体の財政状況及び健全化判断比率'!B29="","",'各会計、関係団体の財政状況及び健全化判断比率'!B29)</f>
        <v>
介護保険特別会計</v>
      </c>
      <c r="X35" s="386"/>
      <c r="Y35" s="386"/>
      <c r="Z35" s="386"/>
      <c r="AA35" s="386"/>
      <c r="AB35" s="386"/>
      <c r="AC35" s="386"/>
      <c r="AD35" s="386"/>
      <c r="AE35" s="386"/>
      <c r="AF35" s="386"/>
      <c r="AG35" s="386"/>
      <c r="AH35" s="386"/>
      <c r="AI35" s="386"/>
      <c r="AJ35" s="386"/>
      <c r="AK35" s="386"/>
      <c r="AL35" s="214"/>
      <c r="AM35" s="387" t="str">
        <f t="shared" ref="AM35:AM43" si="0">
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
IF(BG35="","",BE34+1)</f>
        <v/>
      </c>
      <c r="BF35" s="387"/>
      <c r="BG35" s="386"/>
      <c r="BH35" s="386"/>
      <c r="BI35" s="386"/>
      <c r="BJ35" s="386"/>
      <c r="BK35" s="386"/>
      <c r="BL35" s="386"/>
      <c r="BM35" s="386"/>
      <c r="BN35" s="386"/>
      <c r="BO35" s="386"/>
      <c r="BP35" s="386"/>
      <c r="BQ35" s="386"/>
      <c r="BR35" s="386"/>
      <c r="BS35" s="386"/>
      <c r="BT35" s="386"/>
      <c r="BU35" s="386"/>
      <c r="BV35" s="214"/>
      <c r="BW35" s="387">
        <f t="shared" ref="BW35:BW43" si="2">
IF(BY35="","",BW34+1)</f>
        <v>
9</v>
      </c>
      <c r="BX35" s="387"/>
      <c r="BY35" s="386" t="str">
        <f>
IF('各会計、関係団体の財政状況及び健全化判断比率'!B69="","",'各会計、関係団体の財政状況及び健全化判断比率'!B69)</f>
        <v>
東京都市町村総合事務組合（東京都市町村民交通災害共済事業特別会計）</v>
      </c>
      <c r="BZ35" s="386"/>
      <c r="CA35" s="386"/>
      <c r="CB35" s="386"/>
      <c r="CC35" s="386"/>
      <c r="CD35" s="386"/>
      <c r="CE35" s="386"/>
      <c r="CF35" s="386"/>
      <c r="CG35" s="386"/>
      <c r="CH35" s="386"/>
      <c r="CI35" s="386"/>
      <c r="CJ35" s="386"/>
      <c r="CK35" s="386"/>
      <c r="CL35" s="386"/>
      <c r="CM35" s="386"/>
      <c r="CN35" s="214"/>
      <c r="CO35" s="387">
        <f t="shared" ref="CO35:CO43" si="3">
IF(CQ35="","",CO34+1)</f>
        <v>
18</v>
      </c>
      <c r="CP35" s="387"/>
      <c r="CQ35" s="386" t="str">
        <f>
IF('各会計、関係団体の財政状況及び健全化判断比率'!BS8="","",'各会計、関係団体の財政状況及び健全化判断比率'!BS8)</f>
        <v>
株式会社日野市企業公社</v>
      </c>
      <c r="CR35" s="386"/>
      <c r="CS35" s="386"/>
      <c r="CT35" s="386"/>
      <c r="CU35" s="386"/>
      <c r="CV35" s="386"/>
      <c r="CW35" s="386"/>
      <c r="CX35" s="386"/>
      <c r="CY35" s="386"/>
      <c r="CZ35" s="386"/>
      <c r="DA35" s="386"/>
      <c r="DB35" s="386"/>
      <c r="DC35" s="386"/>
      <c r="DD35" s="386"/>
      <c r="DE35" s="386"/>
      <c r="DF35" s="211"/>
      <c r="DG35" s="388" t="str">
        <f>
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
IF(E36="","",C35+1)</f>
        <v/>
      </c>
      <c r="D36" s="387"/>
      <c r="E36" s="386" t="str">
        <f>
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
IF(W36="","",U35+1)</f>
        <v>
5</v>
      </c>
      <c r="V36" s="387"/>
      <c r="W36" s="386" t="str">
        <f>
IF('各会計、関係団体の財政状況及び健全化判断比率'!B30="","",'各会計、関係団体の財政状況及び健全化判断比率'!B30)</f>
        <v>
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
10</v>
      </c>
      <c r="BX36" s="387"/>
      <c r="BY36" s="386" t="str">
        <f>
IF('各会計、関係団体の財政状況及び健全化判断比率'!B70="","",'各会計、関係団体の財政状況及び健全化判断比率'!B70)</f>
        <v>
東京都十一市競輪事業組合</v>
      </c>
      <c r="BZ36" s="386"/>
      <c r="CA36" s="386"/>
      <c r="CB36" s="386"/>
      <c r="CC36" s="386"/>
      <c r="CD36" s="386"/>
      <c r="CE36" s="386"/>
      <c r="CF36" s="386"/>
      <c r="CG36" s="386"/>
      <c r="CH36" s="386"/>
      <c r="CI36" s="386"/>
      <c r="CJ36" s="386"/>
      <c r="CK36" s="386"/>
      <c r="CL36" s="386"/>
      <c r="CM36" s="386"/>
      <c r="CN36" s="214"/>
      <c r="CO36" s="387">
        <f t="shared" si="3"/>
        <v>
19</v>
      </c>
      <c r="CP36" s="387"/>
      <c r="CQ36" s="386" t="str">
        <f>
IF('各会計、関係団体の財政状況及び健全化判断比率'!BS9="","",'各会計、関係団体の財政状況及び健全化判断比率'!BS9)</f>
        <v>
公益財団法人日野市環境緑化協会</v>
      </c>
      <c r="CR36" s="386"/>
      <c r="CS36" s="386"/>
      <c r="CT36" s="386"/>
      <c r="CU36" s="386"/>
      <c r="CV36" s="386"/>
      <c r="CW36" s="386"/>
      <c r="CX36" s="386"/>
      <c r="CY36" s="386"/>
      <c r="CZ36" s="386"/>
      <c r="DA36" s="386"/>
      <c r="DB36" s="386"/>
      <c r="DC36" s="386"/>
      <c r="DD36" s="386"/>
      <c r="DE36" s="386"/>
      <c r="DF36" s="211"/>
      <c r="DG36" s="388" t="str">
        <f>
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
IF(E37="","",C36+1)</f>
        <v/>
      </c>
      <c r="D37" s="387"/>
      <c r="E37" s="386" t="str">
        <f>
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
11</v>
      </c>
      <c r="BX37" s="387"/>
      <c r="BY37" s="386" t="str">
        <f>
IF('各会計、関係団体の財政状況及び健全化判断比率'!B71="","",'各会計、関係団体の財政状況及び健全化判断比率'!B71)</f>
        <v>
東京都四市競艇事業組合</v>
      </c>
      <c r="BZ37" s="386"/>
      <c r="CA37" s="386"/>
      <c r="CB37" s="386"/>
      <c r="CC37" s="386"/>
      <c r="CD37" s="386"/>
      <c r="CE37" s="386"/>
      <c r="CF37" s="386"/>
      <c r="CG37" s="386"/>
      <c r="CH37" s="386"/>
      <c r="CI37" s="386"/>
      <c r="CJ37" s="386"/>
      <c r="CK37" s="386"/>
      <c r="CL37" s="386"/>
      <c r="CM37" s="386"/>
      <c r="CN37" s="214"/>
      <c r="CO37" s="387">
        <f t="shared" si="3"/>
        <v>
20</v>
      </c>
      <c r="CP37" s="387"/>
      <c r="CQ37" s="386" t="str">
        <f>
IF('各会計、関係団体の財政状況及び健全化判断比率'!BS10="","",'各会計、関係団体の財政状況及び健全化判断比率'!BS10)</f>
        <v>
多摩都市モノレール株式会社</v>
      </c>
      <c r="CR37" s="386"/>
      <c r="CS37" s="386"/>
      <c r="CT37" s="386"/>
      <c r="CU37" s="386"/>
      <c r="CV37" s="386"/>
      <c r="CW37" s="386"/>
      <c r="CX37" s="386"/>
      <c r="CY37" s="386"/>
      <c r="CZ37" s="386"/>
      <c r="DA37" s="386"/>
      <c r="DB37" s="386"/>
      <c r="DC37" s="386"/>
      <c r="DD37" s="386"/>
      <c r="DE37" s="386"/>
      <c r="DF37" s="211"/>
      <c r="DG37" s="388" t="str">
        <f>
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
IF(E38="","",C37+1)</f>
        <v/>
      </c>
      <c r="D38" s="387"/>
      <c r="E38" s="386" t="str">
        <f>
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
12</v>
      </c>
      <c r="BX38" s="387"/>
      <c r="BY38" s="386" t="str">
        <f>
IF('各会計、関係団体の財政状況及び健全化判断比率'!B72="","",'各会計、関係団体の財政状況及び健全化判断比率'!B72)</f>
        <v>
東京たま広域資源循環組合</v>
      </c>
      <c r="BZ38" s="386"/>
      <c r="CA38" s="386"/>
      <c r="CB38" s="386"/>
      <c r="CC38" s="386"/>
      <c r="CD38" s="386"/>
      <c r="CE38" s="386"/>
      <c r="CF38" s="386"/>
      <c r="CG38" s="386"/>
      <c r="CH38" s="386"/>
      <c r="CI38" s="386"/>
      <c r="CJ38" s="386"/>
      <c r="CK38" s="386"/>
      <c r="CL38" s="386"/>
      <c r="CM38" s="386"/>
      <c r="CN38" s="214"/>
      <c r="CO38" s="387" t="str">
        <f t="shared" si="3"/>
        <v/>
      </c>
      <c r="CP38" s="387"/>
      <c r="CQ38" s="386" t="str">
        <f>
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
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
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
13</v>
      </c>
      <c r="BX39" s="387"/>
      <c r="BY39" s="386" t="str">
        <f>
IF('各会計、関係団体の財政状況及び健全化判断比率'!B73="","",'各会計、関係団体の財政状況及び健全化判断比率'!B73)</f>
        <v>
南多摩斎場組合</v>
      </c>
      <c r="BZ39" s="386"/>
      <c r="CA39" s="386"/>
      <c r="CB39" s="386"/>
      <c r="CC39" s="386"/>
      <c r="CD39" s="386"/>
      <c r="CE39" s="386"/>
      <c r="CF39" s="386"/>
      <c r="CG39" s="386"/>
      <c r="CH39" s="386"/>
      <c r="CI39" s="386"/>
      <c r="CJ39" s="386"/>
      <c r="CK39" s="386"/>
      <c r="CL39" s="386"/>
      <c r="CM39" s="386"/>
      <c r="CN39" s="214"/>
      <c r="CO39" s="387" t="str">
        <f t="shared" si="3"/>
        <v/>
      </c>
      <c r="CP39" s="387"/>
      <c r="CQ39" s="386" t="str">
        <f>
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
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
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
14</v>
      </c>
      <c r="BX40" s="387"/>
      <c r="BY40" s="386" t="str">
        <f>
IF('各会計、関係団体の財政状況及び健全化判断比率'!B74="","",'各会計、関係団体の財政状況及び健全化判断比率'!B74)</f>
        <v>
東京都後期高齢者医療広域連合（一般会計）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
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
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
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
15</v>
      </c>
      <c r="BX41" s="387"/>
      <c r="BY41" s="386" t="str">
        <f>
IF('各会計、関係団体の財政状況及び健全化判断比率'!B75="","",'各会計、関係団体の財政状況及び健全化判断比率'!B75)</f>
        <v>
東京都後期高齢者医療広域連合（後期高齢者医療特別会計）</v>
      </c>
      <c r="BZ41" s="386"/>
      <c r="CA41" s="386"/>
      <c r="CB41" s="386"/>
      <c r="CC41" s="386"/>
      <c r="CD41" s="386"/>
      <c r="CE41" s="386"/>
      <c r="CF41" s="386"/>
      <c r="CG41" s="386"/>
      <c r="CH41" s="386"/>
      <c r="CI41" s="386"/>
      <c r="CJ41" s="386"/>
      <c r="CK41" s="386"/>
      <c r="CL41" s="386"/>
      <c r="CM41" s="386"/>
      <c r="CN41" s="214"/>
      <c r="CO41" s="387" t="str">
        <f t="shared" si="3"/>
        <v/>
      </c>
      <c r="CP41" s="387"/>
      <c r="CQ41" s="386" t="str">
        <f>
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
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
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
16</v>
      </c>
      <c r="BX42" s="387"/>
      <c r="BY42" s="386" t="str">
        <f>
IF('各会計、関係団体の財政状況及び健全化判断比率'!B76="","",'各会計、関係団体の財政状況及び健全化判断比率'!B76)</f>
        <v>
浅川清流環境組合</v>
      </c>
      <c r="BZ42" s="386"/>
      <c r="CA42" s="386"/>
      <c r="CB42" s="386"/>
      <c r="CC42" s="386"/>
      <c r="CD42" s="386"/>
      <c r="CE42" s="386"/>
      <c r="CF42" s="386"/>
      <c r="CG42" s="386"/>
      <c r="CH42" s="386"/>
      <c r="CI42" s="386"/>
      <c r="CJ42" s="386"/>
      <c r="CK42" s="386"/>
      <c r="CL42" s="386"/>
      <c r="CM42" s="386"/>
      <c r="CN42" s="214"/>
      <c r="CO42" s="387" t="str">
        <f t="shared" si="3"/>
        <v/>
      </c>
      <c r="CP42" s="387"/>
      <c r="CQ42" s="386" t="str">
        <f>
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
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
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
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
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
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204</v>
      </c>
      <c r="C46" s="186"/>
      <c r="D46" s="186"/>
      <c r="E46" s="186" t="s">
        <v>
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208</v>
      </c>
    </row>
    <row r="50" spans="5:5" x14ac:dyDescent="0.15">
      <c r="E50" s="188" t="s">
        <v>
209</v>
      </c>
    </row>
    <row r="51" spans="5:5" x14ac:dyDescent="0.15">
      <c r="E51" s="188" t="s">
        <v>
210</v>
      </c>
    </row>
    <row r="52" spans="5:5" x14ac:dyDescent="0.15">
      <c r="E52" s="188" t="s">
        <v>
211</v>
      </c>
    </row>
    <row r="53" spans="5:5" x14ac:dyDescent="0.15"/>
    <row r="54" spans="5:5" x14ac:dyDescent="0.15"/>
    <row r="55" spans="5:5" x14ac:dyDescent="0.15"/>
    <row r="56" spans="5:5" x14ac:dyDescent="0.15"/>
  </sheetData>
  <sheetProtection algorithmName="SHA-512" hashValue="uOAYWIadJjU1klfkuxqEAwujhHJvhSmWVxtie27S6xqiIN2+Pv4zultxdtlNxKRbE8uC6cFG7JVxSbCPdWjTKw==" saltValue="R4qlOClC47vH+8vYF+9i5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election activeCell="G41" sqref="G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573</v>
      </c>
      <c r="G33" s="29" t="s">
        <v>
574</v>
      </c>
      <c r="H33" s="29" t="s">
        <v>
575</v>
      </c>
      <c r="I33" s="29" t="s">
        <v>
576</v>
      </c>
      <c r="J33" s="30" t="s">
        <v>
577</v>
      </c>
      <c r="K33" s="22"/>
      <c r="L33" s="22"/>
      <c r="M33" s="22"/>
      <c r="N33" s="22"/>
      <c r="O33" s="22"/>
      <c r="P33" s="22"/>
    </row>
    <row r="34" spans="1:16" ht="39" customHeight="1" x14ac:dyDescent="0.15">
      <c r="A34" s="22"/>
      <c r="B34" s="31"/>
      <c r="C34" s="1210" t="s">
        <v>
581</v>
      </c>
      <c r="D34" s="1210"/>
      <c r="E34" s="1211"/>
      <c r="F34" s="32">
        <v>
8.2200000000000006</v>
      </c>
      <c r="G34" s="33">
        <v>
6.06</v>
      </c>
      <c r="H34" s="33">
        <v>
8.0299999999999994</v>
      </c>
      <c r="I34" s="33">
        <v>
4.45</v>
      </c>
      <c r="J34" s="34">
        <v>
5.35</v>
      </c>
      <c r="K34" s="22"/>
      <c r="L34" s="22"/>
      <c r="M34" s="22"/>
      <c r="N34" s="22"/>
      <c r="O34" s="22"/>
      <c r="P34" s="22"/>
    </row>
    <row r="35" spans="1:16" ht="39" customHeight="1" x14ac:dyDescent="0.15">
      <c r="A35" s="22"/>
      <c r="B35" s="35"/>
      <c r="C35" s="1204" t="s">
        <v>
582</v>
      </c>
      <c r="D35" s="1205"/>
      <c r="E35" s="1206"/>
      <c r="F35" s="36">
        <v>
3.92</v>
      </c>
      <c r="G35" s="37">
        <v>
3.77</v>
      </c>
      <c r="H35" s="37">
        <v>
2.58</v>
      </c>
      <c r="I35" s="37">
        <v>
3.07</v>
      </c>
      <c r="J35" s="38">
        <v>
2.63</v>
      </c>
      <c r="K35" s="22"/>
      <c r="L35" s="22"/>
      <c r="M35" s="22"/>
      <c r="N35" s="22"/>
      <c r="O35" s="22"/>
      <c r="P35" s="22"/>
    </row>
    <row r="36" spans="1:16" ht="39" customHeight="1" x14ac:dyDescent="0.15">
      <c r="A36" s="22"/>
      <c r="B36" s="35"/>
      <c r="C36" s="1204" t="s">
        <v>
583</v>
      </c>
      <c r="D36" s="1205"/>
      <c r="E36" s="1206"/>
      <c r="F36" s="36">
        <v>
0.4</v>
      </c>
      <c r="G36" s="37">
        <v>
0.61</v>
      </c>
      <c r="H36" s="37">
        <v>
0.45</v>
      </c>
      <c r="I36" s="37">
        <v>
0.23</v>
      </c>
      <c r="J36" s="38">
        <v>
0.27</v>
      </c>
      <c r="K36" s="22"/>
      <c r="L36" s="22"/>
      <c r="M36" s="22"/>
      <c r="N36" s="22"/>
      <c r="O36" s="22"/>
      <c r="P36" s="22"/>
    </row>
    <row r="37" spans="1:16" ht="39" customHeight="1" x14ac:dyDescent="0.15">
      <c r="A37" s="22"/>
      <c r="B37" s="35"/>
      <c r="C37" s="1204" t="s">
        <v>
584</v>
      </c>
      <c r="D37" s="1205"/>
      <c r="E37" s="1206"/>
      <c r="F37" s="36">
        <v>
0.3</v>
      </c>
      <c r="G37" s="37">
        <v>
0.28999999999999998</v>
      </c>
      <c r="H37" s="37">
        <v>
0.21</v>
      </c>
      <c r="I37" s="37">
        <v>
0.2</v>
      </c>
      <c r="J37" s="38">
        <v>
0.21</v>
      </c>
      <c r="K37" s="22"/>
      <c r="L37" s="22"/>
      <c r="M37" s="22"/>
      <c r="N37" s="22"/>
      <c r="O37" s="22"/>
      <c r="P37" s="22"/>
    </row>
    <row r="38" spans="1:16" ht="39" customHeight="1" x14ac:dyDescent="0.15">
      <c r="A38" s="22"/>
      <c r="B38" s="35"/>
      <c r="C38" s="1204" t="s">
        <v>
585</v>
      </c>
      <c r="D38" s="1205"/>
      <c r="E38" s="1206"/>
      <c r="F38" s="36">
        <v>
0.48</v>
      </c>
      <c r="G38" s="37">
        <v>
0.42</v>
      </c>
      <c r="H38" s="37">
        <v>
1.44</v>
      </c>
      <c r="I38" s="37">
        <v>
0.27</v>
      </c>
      <c r="J38" s="38">
        <v>
0.17</v>
      </c>
      <c r="K38" s="22"/>
      <c r="L38" s="22"/>
      <c r="M38" s="22"/>
      <c r="N38" s="22"/>
      <c r="O38" s="22"/>
      <c r="P38" s="22"/>
    </row>
    <row r="39" spans="1:16" ht="39" customHeight="1" x14ac:dyDescent="0.15">
      <c r="A39" s="22"/>
      <c r="B39" s="35"/>
      <c r="C39" s="1204" t="s">
        <v>
586</v>
      </c>
      <c r="D39" s="1205"/>
      <c r="E39" s="1206"/>
      <c r="F39" s="36">
        <v>
0.01</v>
      </c>
      <c r="G39" s="37">
        <v>
0.61</v>
      </c>
      <c r="H39" s="37">
        <v>
0.37</v>
      </c>
      <c r="I39" s="37">
        <v>
0.56000000000000005</v>
      </c>
      <c r="J39" s="38">
        <v>
0.16</v>
      </c>
      <c r="K39" s="22"/>
      <c r="L39" s="22"/>
      <c r="M39" s="22"/>
      <c r="N39" s="22"/>
      <c r="O39" s="22"/>
      <c r="P39" s="22"/>
    </row>
    <row r="40" spans="1:16" ht="39" customHeight="1" x14ac:dyDescent="0.15">
      <c r="A40" s="22"/>
      <c r="B40" s="35"/>
      <c r="C40" s="1204" t="s">
        <v>
587</v>
      </c>
      <c r="D40" s="1205"/>
      <c r="E40" s="1206"/>
      <c r="F40" s="36">
        <v>
0.04</v>
      </c>
      <c r="G40" s="37">
        <v>
0.2</v>
      </c>
      <c r="H40" s="37">
        <v>
0.24</v>
      </c>
      <c r="I40" s="37">
        <v>
7.0000000000000007E-2</v>
      </c>
      <c r="J40" s="38">
        <v>
0.04</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
588</v>
      </c>
      <c r="D42" s="1205"/>
      <c r="E42" s="1206"/>
      <c r="F42" s="36" t="s">
        <v>
532</v>
      </c>
      <c r="G42" s="37" t="s">
        <v>
532</v>
      </c>
      <c r="H42" s="37" t="s">
        <v>
532</v>
      </c>
      <c r="I42" s="37" t="s">
        <v>
532</v>
      </c>
      <c r="J42" s="38" t="s">
        <v>
532</v>
      </c>
      <c r="K42" s="22"/>
      <c r="L42" s="22"/>
      <c r="M42" s="22"/>
      <c r="N42" s="22"/>
      <c r="O42" s="22"/>
      <c r="P42" s="22"/>
    </row>
    <row r="43" spans="1:16" ht="39" customHeight="1" thickBot="1" x14ac:dyDescent="0.2">
      <c r="A43" s="22"/>
      <c r="B43" s="40"/>
      <c r="C43" s="1207" t="s">
        <v>
589</v>
      </c>
      <c r="D43" s="1208"/>
      <c r="E43" s="1209"/>
      <c r="F43" s="41" t="s">
        <v>
532</v>
      </c>
      <c r="G43" s="42" t="s">
        <v>
532</v>
      </c>
      <c r="H43" s="42" t="s">
        <v>
532</v>
      </c>
      <c r="I43" s="42" t="s">
        <v>
532</v>
      </c>
      <c r="J43" s="43" t="s">
        <v>
532</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8O70P2xvahR7TEZPLXD4dQvl00KqD6hOCKU/HRDW+VcI5eNj1Wk/Uuax9a6fdPxHfh0Fi2bERUSxcS72lNPyA==" saltValue="6oJ8oTx1YibM859+trrf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14DE7-5264-4114-9146-3E1A9C5E6D4D}">
  <sheetPr>
    <pageSetUpPr fitToPage="1"/>
  </sheetPr>
  <dimension ref="A1:U62"/>
  <sheetViews>
    <sheetView showGridLines="0" topLeftCell="A27" zoomScale="55" zoomScaleNormal="55" zoomScaleSheetLayoutView="55" workbookViewId="0">
      <selection activeCell="N56" sqref="N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573</v>
      </c>
      <c r="L44" s="56" t="s">
        <v>
574</v>
      </c>
      <c r="M44" s="56" t="s">
        <v>
575</v>
      </c>
      <c r="N44" s="56" t="s">
        <v>
576</v>
      </c>
      <c r="O44" s="57" t="s">
        <v>
577</v>
      </c>
      <c r="P44" s="48"/>
      <c r="Q44" s="48"/>
      <c r="R44" s="48"/>
      <c r="S44" s="48"/>
      <c r="T44" s="48"/>
      <c r="U44" s="48"/>
    </row>
    <row r="45" spans="1:21" ht="30.75" customHeight="1" x14ac:dyDescent="0.15">
      <c r="A45" s="48"/>
      <c r="B45" s="1230" t="s">
        <v>
11</v>
      </c>
      <c r="C45" s="1231"/>
      <c r="D45" s="58"/>
      <c r="E45" s="1236" t="s">
        <v>
12</v>
      </c>
      <c r="F45" s="1236"/>
      <c r="G45" s="1236"/>
      <c r="H45" s="1236"/>
      <c r="I45" s="1236"/>
      <c r="J45" s="1237"/>
      <c r="K45" s="59">
        <v>
3094</v>
      </c>
      <c r="L45" s="60">
        <v>
3035</v>
      </c>
      <c r="M45" s="60">
        <v>
3132</v>
      </c>
      <c r="N45" s="60">
        <v>
3180</v>
      </c>
      <c r="O45" s="61">
        <v>
3216</v>
      </c>
      <c r="P45" s="48"/>
      <c r="Q45" s="48"/>
      <c r="R45" s="48"/>
      <c r="S45" s="48"/>
      <c r="T45" s="48"/>
      <c r="U45" s="48"/>
    </row>
    <row r="46" spans="1:21" ht="30.75" customHeight="1" x14ac:dyDescent="0.15">
      <c r="A46" s="48"/>
      <c r="B46" s="1232"/>
      <c r="C46" s="1233"/>
      <c r="D46" s="62"/>
      <c r="E46" s="1214" t="s">
        <v>
13</v>
      </c>
      <c r="F46" s="1214"/>
      <c r="G46" s="1214"/>
      <c r="H46" s="1214"/>
      <c r="I46" s="1214"/>
      <c r="J46" s="1215"/>
      <c r="K46" s="63" t="s">
        <v>
532</v>
      </c>
      <c r="L46" s="64" t="s">
        <v>
532</v>
      </c>
      <c r="M46" s="64" t="s">
        <v>
532</v>
      </c>
      <c r="N46" s="64" t="s">
        <v>
532</v>
      </c>
      <c r="O46" s="65" t="s">
        <v>
532</v>
      </c>
      <c r="P46" s="48"/>
      <c r="Q46" s="48"/>
      <c r="R46" s="48"/>
      <c r="S46" s="48"/>
      <c r="T46" s="48"/>
      <c r="U46" s="48"/>
    </row>
    <row r="47" spans="1:21" ht="30.75" customHeight="1" x14ac:dyDescent="0.15">
      <c r="A47" s="48"/>
      <c r="B47" s="1232"/>
      <c r="C47" s="1233"/>
      <c r="D47" s="62"/>
      <c r="E47" s="1214" t="s">
        <v>
14</v>
      </c>
      <c r="F47" s="1214"/>
      <c r="G47" s="1214"/>
      <c r="H47" s="1214"/>
      <c r="I47" s="1214"/>
      <c r="J47" s="1215"/>
      <c r="K47" s="63" t="s">
        <v>
532</v>
      </c>
      <c r="L47" s="64" t="s">
        <v>
532</v>
      </c>
      <c r="M47" s="64" t="s">
        <v>
532</v>
      </c>
      <c r="N47" s="64" t="s">
        <v>
532</v>
      </c>
      <c r="O47" s="65" t="s">
        <v>
532</v>
      </c>
      <c r="P47" s="48"/>
      <c r="Q47" s="48"/>
      <c r="R47" s="48"/>
      <c r="S47" s="48"/>
      <c r="T47" s="48"/>
      <c r="U47" s="48"/>
    </row>
    <row r="48" spans="1:21" ht="30.75" customHeight="1" x14ac:dyDescent="0.15">
      <c r="A48" s="48"/>
      <c r="B48" s="1232"/>
      <c r="C48" s="1233"/>
      <c r="D48" s="62"/>
      <c r="E48" s="1214" t="s">
        <v>
15</v>
      </c>
      <c r="F48" s="1214"/>
      <c r="G48" s="1214"/>
      <c r="H48" s="1214"/>
      <c r="I48" s="1214"/>
      <c r="J48" s="1215"/>
      <c r="K48" s="63">
        <v>
1804</v>
      </c>
      <c r="L48" s="64">
        <v>
1779</v>
      </c>
      <c r="M48" s="64">
        <v>
1385</v>
      </c>
      <c r="N48" s="64">
        <v>
1486</v>
      </c>
      <c r="O48" s="65">
        <v>
1454</v>
      </c>
      <c r="P48" s="48"/>
      <c r="Q48" s="48"/>
      <c r="R48" s="48"/>
      <c r="S48" s="48"/>
      <c r="T48" s="48"/>
      <c r="U48" s="48"/>
    </row>
    <row r="49" spans="1:21" ht="30.75" customHeight="1" x14ac:dyDescent="0.15">
      <c r="A49" s="48"/>
      <c r="B49" s="1232"/>
      <c r="C49" s="1233"/>
      <c r="D49" s="62"/>
      <c r="E49" s="1214" t="s">
        <v>
16</v>
      </c>
      <c r="F49" s="1214"/>
      <c r="G49" s="1214"/>
      <c r="H49" s="1214"/>
      <c r="I49" s="1214"/>
      <c r="J49" s="1215"/>
      <c r="K49" s="63">
        <v>
83</v>
      </c>
      <c r="L49" s="64">
        <v>
83</v>
      </c>
      <c r="M49" s="64">
        <v>
76</v>
      </c>
      <c r="N49" s="64">
        <v>
65</v>
      </c>
      <c r="O49" s="65">
        <v>
56</v>
      </c>
      <c r="P49" s="48"/>
      <c r="Q49" s="48"/>
      <c r="R49" s="48"/>
      <c r="S49" s="48"/>
      <c r="T49" s="48"/>
      <c r="U49" s="48"/>
    </row>
    <row r="50" spans="1:21" ht="30.75" customHeight="1" x14ac:dyDescent="0.15">
      <c r="A50" s="48"/>
      <c r="B50" s="1232"/>
      <c r="C50" s="1233"/>
      <c r="D50" s="62"/>
      <c r="E50" s="1214" t="s">
        <v>
17</v>
      </c>
      <c r="F50" s="1214"/>
      <c r="G50" s="1214"/>
      <c r="H50" s="1214"/>
      <c r="I50" s="1214"/>
      <c r="J50" s="1215"/>
      <c r="K50" s="63">
        <v>
178</v>
      </c>
      <c r="L50" s="64">
        <v>
178</v>
      </c>
      <c r="M50" s="64">
        <v>
177</v>
      </c>
      <c r="N50" s="64">
        <v>
109</v>
      </c>
      <c r="O50" s="65">
        <v>
125</v>
      </c>
      <c r="P50" s="48"/>
      <c r="Q50" s="48"/>
      <c r="R50" s="48"/>
      <c r="S50" s="48"/>
      <c r="T50" s="48"/>
      <c r="U50" s="48"/>
    </row>
    <row r="51" spans="1:21" ht="30.75" customHeight="1" x14ac:dyDescent="0.15">
      <c r="A51" s="48"/>
      <c r="B51" s="1234"/>
      <c r="C51" s="1235"/>
      <c r="D51" s="66"/>
      <c r="E51" s="1214" t="s">
        <v>
18</v>
      </c>
      <c r="F51" s="1214"/>
      <c r="G51" s="1214"/>
      <c r="H51" s="1214"/>
      <c r="I51" s="1214"/>
      <c r="J51" s="1215"/>
      <c r="K51" s="63" t="s">
        <v>
532</v>
      </c>
      <c r="L51" s="64" t="s">
        <v>
532</v>
      </c>
      <c r="M51" s="64" t="s">
        <v>
532</v>
      </c>
      <c r="N51" s="64" t="s">
        <v>
532</v>
      </c>
      <c r="O51" s="65" t="s">
        <v>
532</v>
      </c>
      <c r="P51" s="48"/>
      <c r="Q51" s="48"/>
      <c r="R51" s="48"/>
      <c r="S51" s="48"/>
      <c r="T51" s="48"/>
      <c r="U51" s="48"/>
    </row>
    <row r="52" spans="1:21" ht="30.75" customHeight="1" x14ac:dyDescent="0.15">
      <c r="A52" s="48"/>
      <c r="B52" s="1212" t="s">
        <v>
19</v>
      </c>
      <c r="C52" s="1213"/>
      <c r="D52" s="66"/>
      <c r="E52" s="1214" t="s">
        <v>
20</v>
      </c>
      <c r="F52" s="1214"/>
      <c r="G52" s="1214"/>
      <c r="H52" s="1214"/>
      <c r="I52" s="1214"/>
      <c r="J52" s="1215"/>
      <c r="K52" s="63">
        <v>
5384</v>
      </c>
      <c r="L52" s="64">
        <v>
5663</v>
      </c>
      <c r="M52" s="64">
        <v>
5535</v>
      </c>
      <c r="N52" s="64">
        <v>
5650</v>
      </c>
      <c r="O52" s="65">
        <v>
5396</v>
      </c>
      <c r="P52" s="48"/>
      <c r="Q52" s="48"/>
      <c r="R52" s="48"/>
      <c r="S52" s="48"/>
      <c r="T52" s="48"/>
      <c r="U52" s="48"/>
    </row>
    <row r="53" spans="1:21" ht="30.75" customHeight="1" thickBot="1" x14ac:dyDescent="0.2">
      <c r="A53" s="48"/>
      <c r="B53" s="1216" t="s">
        <v>
21</v>
      </c>
      <c r="C53" s="1217"/>
      <c r="D53" s="67"/>
      <c r="E53" s="1218" t="s">
        <v>
22</v>
      </c>
      <c r="F53" s="1218"/>
      <c r="G53" s="1218"/>
      <c r="H53" s="1218"/>
      <c r="I53" s="1218"/>
      <c r="J53" s="1219"/>
      <c r="K53" s="68">
        <v>
-225</v>
      </c>
      <c r="L53" s="69">
        <v>
-588</v>
      </c>
      <c r="M53" s="69">
        <v>
-765</v>
      </c>
      <c r="N53" s="69">
        <v>
-810</v>
      </c>
      <c r="O53" s="70">
        <v>
-545</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590</v>
      </c>
      <c r="P55" s="48"/>
      <c r="Q55" s="48"/>
      <c r="R55" s="48"/>
      <c r="S55" s="48"/>
      <c r="T55" s="48"/>
      <c r="U55" s="48"/>
    </row>
    <row r="56" spans="1:21" ht="31.5" customHeight="1" thickBot="1" x14ac:dyDescent="0.2">
      <c r="A56" s="48"/>
      <c r="B56" s="76"/>
      <c r="C56" s="77"/>
      <c r="D56" s="77"/>
      <c r="E56" s="78"/>
      <c r="F56" s="78"/>
      <c r="G56" s="78"/>
      <c r="H56" s="78"/>
      <c r="I56" s="78"/>
      <c r="J56" s="79" t="s">
        <v>
2</v>
      </c>
      <c r="K56" s="80" t="s">
        <v>
591</v>
      </c>
      <c r="L56" s="81" t="s">
        <v>
592</v>
      </c>
      <c r="M56" s="81" t="s">
        <v>
593</v>
      </c>
      <c r="N56" s="81" t="s">
        <v>
594</v>
      </c>
      <c r="O56" s="82" t="s">
        <v>
595</v>
      </c>
      <c r="P56" s="48"/>
      <c r="Q56" s="48"/>
      <c r="R56" s="48"/>
      <c r="S56" s="48"/>
      <c r="T56" s="48"/>
      <c r="U56" s="48"/>
    </row>
    <row r="57" spans="1:21" ht="31.5" customHeight="1" x14ac:dyDescent="0.15">
      <c r="B57" s="1220" t="s">
        <v>
25</v>
      </c>
      <c r="C57" s="1221"/>
      <c r="D57" s="1224" t="s">
        <v>
26</v>
      </c>
      <c r="E57" s="1225"/>
      <c r="F57" s="1225"/>
      <c r="G57" s="1225"/>
      <c r="H57" s="1225"/>
      <c r="I57" s="1225"/>
      <c r="J57" s="1226"/>
      <c r="K57" s="83"/>
      <c r="L57" s="84"/>
      <c r="M57" s="84"/>
      <c r="N57" s="84"/>
      <c r="O57" s="85"/>
    </row>
    <row r="58" spans="1:21" ht="31.5" customHeight="1" thickBot="1" x14ac:dyDescent="0.2">
      <c r="B58" s="1222"/>
      <c r="C58" s="1223"/>
      <c r="D58" s="1227" t="s">
        <v>
27</v>
      </c>
      <c r="E58" s="1228"/>
      <c r="F58" s="1228"/>
      <c r="G58" s="1228"/>
      <c r="H58" s="1228"/>
      <c r="I58" s="1228"/>
      <c r="J58" s="1229"/>
      <c r="K58" s="86"/>
      <c r="L58" s="87"/>
      <c r="M58" s="87"/>
      <c r="N58" s="87"/>
      <c r="O58" s="88"/>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Br+UTl68GauXTTUfHJq5KW5SVjhwrZrfWr2feC6UZqZPLSF8pLzRAoS8tPxDezkrF4Fb9QTKFoBIUgnRwmPiA==" saltValue="0bBFRJxmAB7oiMMEcQw1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election activeCell="I46" sqref="I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573</v>
      </c>
      <c r="J40" s="100" t="s">
        <v>
574</v>
      </c>
      <c r="K40" s="100" t="s">
        <v>
575</v>
      </c>
      <c r="L40" s="100" t="s">
        <v>
576</v>
      </c>
      <c r="M40" s="101" t="s">
        <v>
577</v>
      </c>
    </row>
    <row r="41" spans="2:13" ht="27.75" customHeight="1" x14ac:dyDescent="0.15">
      <c r="B41" s="1250" t="s">
        <v>
30</v>
      </c>
      <c r="C41" s="1251"/>
      <c r="D41" s="102"/>
      <c r="E41" s="1252" t="s">
        <v>
31</v>
      </c>
      <c r="F41" s="1252"/>
      <c r="G41" s="1252"/>
      <c r="H41" s="1253"/>
      <c r="I41" s="103">
        <v>
33806</v>
      </c>
      <c r="J41" s="104">
        <v>
34426</v>
      </c>
      <c r="K41" s="104">
        <v>
34154</v>
      </c>
      <c r="L41" s="104">
        <v>
34447</v>
      </c>
      <c r="M41" s="105">
        <v>
35894</v>
      </c>
    </row>
    <row r="42" spans="2:13" ht="27.75" customHeight="1" x14ac:dyDescent="0.15">
      <c r="B42" s="1240"/>
      <c r="C42" s="1241"/>
      <c r="D42" s="106"/>
      <c r="E42" s="1244" t="s">
        <v>
32</v>
      </c>
      <c r="F42" s="1244"/>
      <c r="G42" s="1244"/>
      <c r="H42" s="1245"/>
      <c r="I42" s="107">
        <v>
11484</v>
      </c>
      <c r="J42" s="108">
        <v>
11152</v>
      </c>
      <c r="K42" s="108">
        <v>
10374</v>
      </c>
      <c r="L42" s="108">
        <v>
8297</v>
      </c>
      <c r="M42" s="109">
        <v>
7583</v>
      </c>
    </row>
    <row r="43" spans="2:13" ht="27.75" customHeight="1" x14ac:dyDescent="0.15">
      <c r="B43" s="1240"/>
      <c r="C43" s="1241"/>
      <c r="D43" s="106"/>
      <c r="E43" s="1244" t="s">
        <v>
33</v>
      </c>
      <c r="F43" s="1244"/>
      <c r="G43" s="1244"/>
      <c r="H43" s="1245"/>
      <c r="I43" s="107">
        <v>
18238</v>
      </c>
      <c r="J43" s="108">
        <v>
17151</v>
      </c>
      <c r="K43" s="108">
        <v>
15299</v>
      </c>
      <c r="L43" s="108">
        <v>
11567</v>
      </c>
      <c r="M43" s="109">
        <v>
10301</v>
      </c>
    </row>
    <row r="44" spans="2:13" ht="27.75" customHeight="1" x14ac:dyDescent="0.15">
      <c r="B44" s="1240"/>
      <c r="C44" s="1241"/>
      <c r="D44" s="106"/>
      <c r="E44" s="1244" t="s">
        <v>
34</v>
      </c>
      <c r="F44" s="1244"/>
      <c r="G44" s="1244"/>
      <c r="H44" s="1245"/>
      <c r="I44" s="107">
        <v>
330</v>
      </c>
      <c r="J44" s="108">
        <v>
244</v>
      </c>
      <c r="K44" s="108">
        <v>
258</v>
      </c>
      <c r="L44" s="108">
        <v>
1008</v>
      </c>
      <c r="M44" s="109">
        <v>
3851</v>
      </c>
    </row>
    <row r="45" spans="2:13" ht="27.75" customHeight="1" x14ac:dyDescent="0.15">
      <c r="B45" s="1240"/>
      <c r="C45" s="1241"/>
      <c r="D45" s="106"/>
      <c r="E45" s="1244" t="s">
        <v>
35</v>
      </c>
      <c r="F45" s="1244"/>
      <c r="G45" s="1244"/>
      <c r="H45" s="1245"/>
      <c r="I45" s="107">
        <v>
8982</v>
      </c>
      <c r="J45" s="108">
        <v>
9072</v>
      </c>
      <c r="K45" s="108">
        <v>
9305</v>
      </c>
      <c r="L45" s="108">
        <v>
9493</v>
      </c>
      <c r="M45" s="109">
        <v>
9023</v>
      </c>
    </row>
    <row r="46" spans="2:13" ht="27.75" customHeight="1" x14ac:dyDescent="0.15">
      <c r="B46" s="1240"/>
      <c r="C46" s="1241"/>
      <c r="D46" s="110"/>
      <c r="E46" s="1244" t="s">
        <v>
36</v>
      </c>
      <c r="F46" s="1244"/>
      <c r="G46" s="1244"/>
      <c r="H46" s="1245"/>
      <c r="I46" s="107">
        <v>
313</v>
      </c>
      <c r="J46" s="108">
        <v>
266</v>
      </c>
      <c r="K46" s="108">
        <v>
443</v>
      </c>
      <c r="L46" s="108">
        <v>
990</v>
      </c>
      <c r="M46" s="109">
        <v>
927</v>
      </c>
    </row>
    <row r="47" spans="2:13" ht="27.75" customHeight="1" x14ac:dyDescent="0.15">
      <c r="B47" s="1240"/>
      <c r="C47" s="1241"/>
      <c r="D47" s="111"/>
      <c r="E47" s="1254" t="s">
        <v>
37</v>
      </c>
      <c r="F47" s="1255"/>
      <c r="G47" s="1255"/>
      <c r="H47" s="1256"/>
      <c r="I47" s="107" t="s">
        <v>
532</v>
      </c>
      <c r="J47" s="108" t="s">
        <v>
532</v>
      </c>
      <c r="K47" s="108" t="s">
        <v>
532</v>
      </c>
      <c r="L47" s="108" t="s">
        <v>
532</v>
      </c>
      <c r="M47" s="109" t="s">
        <v>
532</v>
      </c>
    </row>
    <row r="48" spans="2:13" ht="27.75" customHeight="1" x14ac:dyDescent="0.15">
      <c r="B48" s="1240"/>
      <c r="C48" s="1241"/>
      <c r="D48" s="106"/>
      <c r="E48" s="1244" t="s">
        <v>
38</v>
      </c>
      <c r="F48" s="1244"/>
      <c r="G48" s="1244"/>
      <c r="H48" s="1245"/>
      <c r="I48" s="107" t="s">
        <v>
532</v>
      </c>
      <c r="J48" s="108" t="s">
        <v>
532</v>
      </c>
      <c r="K48" s="108" t="s">
        <v>
532</v>
      </c>
      <c r="L48" s="108" t="s">
        <v>
532</v>
      </c>
      <c r="M48" s="109" t="s">
        <v>
532</v>
      </c>
    </row>
    <row r="49" spans="2:13" ht="27.75" customHeight="1" x14ac:dyDescent="0.15">
      <c r="B49" s="1242"/>
      <c r="C49" s="1243"/>
      <c r="D49" s="106"/>
      <c r="E49" s="1244" t="s">
        <v>
39</v>
      </c>
      <c r="F49" s="1244"/>
      <c r="G49" s="1244"/>
      <c r="H49" s="1245"/>
      <c r="I49" s="107" t="s">
        <v>
532</v>
      </c>
      <c r="J49" s="108" t="s">
        <v>
532</v>
      </c>
      <c r="K49" s="108" t="s">
        <v>
532</v>
      </c>
      <c r="L49" s="108" t="s">
        <v>
532</v>
      </c>
      <c r="M49" s="109" t="s">
        <v>
532</v>
      </c>
    </row>
    <row r="50" spans="2:13" ht="27.75" customHeight="1" x14ac:dyDescent="0.15">
      <c r="B50" s="1238" t="s">
        <v>
40</v>
      </c>
      <c r="C50" s="1239"/>
      <c r="D50" s="112"/>
      <c r="E50" s="1244" t="s">
        <v>
41</v>
      </c>
      <c r="F50" s="1244"/>
      <c r="G50" s="1244"/>
      <c r="H50" s="1245"/>
      <c r="I50" s="107">
        <v>
14819</v>
      </c>
      <c r="J50" s="108">
        <v>
14427</v>
      </c>
      <c r="K50" s="108">
        <v>
14595</v>
      </c>
      <c r="L50" s="108">
        <v>
14275</v>
      </c>
      <c r="M50" s="109">
        <v>
12386</v>
      </c>
    </row>
    <row r="51" spans="2:13" ht="27.75" customHeight="1" x14ac:dyDescent="0.15">
      <c r="B51" s="1240"/>
      <c r="C51" s="1241"/>
      <c r="D51" s="106"/>
      <c r="E51" s="1244" t="s">
        <v>
42</v>
      </c>
      <c r="F51" s="1244"/>
      <c r="G51" s="1244"/>
      <c r="H51" s="1245"/>
      <c r="I51" s="107">
        <v>
17869</v>
      </c>
      <c r="J51" s="108">
        <v>
16246</v>
      </c>
      <c r="K51" s="108">
        <v>
17169</v>
      </c>
      <c r="L51" s="108">
        <v>
17307</v>
      </c>
      <c r="M51" s="109">
        <v>
16799</v>
      </c>
    </row>
    <row r="52" spans="2:13" ht="27.75" customHeight="1" x14ac:dyDescent="0.15">
      <c r="B52" s="1242"/>
      <c r="C52" s="1243"/>
      <c r="D52" s="106"/>
      <c r="E52" s="1244" t="s">
        <v>
43</v>
      </c>
      <c r="F52" s="1244"/>
      <c r="G52" s="1244"/>
      <c r="H52" s="1245"/>
      <c r="I52" s="107">
        <v>
37973</v>
      </c>
      <c r="J52" s="108">
        <v>
36273</v>
      </c>
      <c r="K52" s="108">
        <v>
34770</v>
      </c>
      <c r="L52" s="108">
        <v>
33883</v>
      </c>
      <c r="M52" s="109">
        <v>
34282</v>
      </c>
    </row>
    <row r="53" spans="2:13" ht="27.75" customHeight="1" thickBot="1" x14ac:dyDescent="0.2">
      <c r="B53" s="1246" t="s">
        <v>
21</v>
      </c>
      <c r="C53" s="1247"/>
      <c r="D53" s="113"/>
      <c r="E53" s="1248" t="s">
        <v>
44</v>
      </c>
      <c r="F53" s="1248"/>
      <c r="G53" s="1248"/>
      <c r="H53" s="1249"/>
      <c r="I53" s="114">
        <v>
2490</v>
      </c>
      <c r="J53" s="115">
        <v>
5366</v>
      </c>
      <c r="K53" s="115">
        <v>
3299</v>
      </c>
      <c r="L53" s="115">
        <v>
337</v>
      </c>
      <c r="M53" s="116">
        <v>
4112</v>
      </c>
    </row>
    <row r="54" spans="2:13" ht="27.75" customHeight="1" x14ac:dyDescent="0.15">
      <c r="B54" s="117" t="s">
        <v>
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5xF2c88SA0Hoey5nSNTW7nM22oRxHA4OEAwOzVAgcN/c/StAmoCKNQXOPED4fQfhF9xIdv3V1hzZDhAgPRntg==" saltValue="qdO+G5PVBaTrAq8f1d4I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J55" sqref="J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46</v>
      </c>
    </row>
    <row r="54" spans="2:8" ht="29.25" customHeight="1" thickBot="1" x14ac:dyDescent="0.25">
      <c r="B54" s="122" t="s">
        <v>
1</v>
      </c>
      <c r="C54" s="123"/>
      <c r="D54" s="123"/>
      <c r="E54" s="124" t="s">
        <v>
2</v>
      </c>
      <c r="F54" s="125" t="s">
        <v>
575</v>
      </c>
      <c r="G54" s="125" t="s">
        <v>
576</v>
      </c>
      <c r="H54" s="126" t="s">
        <v>
577</v>
      </c>
    </row>
    <row r="55" spans="2:8" ht="52.5" customHeight="1" x14ac:dyDescent="0.15">
      <c r="B55" s="127"/>
      <c r="C55" s="1265" t="s">
        <v>
47</v>
      </c>
      <c r="D55" s="1265"/>
      <c r="E55" s="1266"/>
      <c r="F55" s="128">
        <v>
4267</v>
      </c>
      <c r="G55" s="128">
        <v>
4271</v>
      </c>
      <c r="H55" s="129">
        <v>
3888</v>
      </c>
    </row>
    <row r="56" spans="2:8" ht="52.5" customHeight="1" x14ac:dyDescent="0.15">
      <c r="B56" s="130"/>
      <c r="C56" s="1267" t="s">
        <v>
48</v>
      </c>
      <c r="D56" s="1267"/>
      <c r="E56" s="1268"/>
      <c r="F56" s="131">
        <v>
327</v>
      </c>
      <c r="G56" s="131">
        <v>
327</v>
      </c>
      <c r="H56" s="132">
        <v>
327</v>
      </c>
    </row>
    <row r="57" spans="2:8" ht="53.25" customHeight="1" x14ac:dyDescent="0.15">
      <c r="B57" s="130"/>
      <c r="C57" s="1269" t="s">
        <v>
49</v>
      </c>
      <c r="D57" s="1269"/>
      <c r="E57" s="1270"/>
      <c r="F57" s="133">
        <v>
10000</v>
      </c>
      <c r="G57" s="133">
        <v>
9677</v>
      </c>
      <c r="H57" s="134">
        <v>
8184</v>
      </c>
    </row>
    <row r="58" spans="2:8" ht="45.75" customHeight="1" x14ac:dyDescent="0.15">
      <c r="B58" s="135"/>
      <c r="C58" s="1257" t="s">
        <v>
613</v>
      </c>
      <c r="D58" s="1258"/>
      <c r="E58" s="1259"/>
      <c r="F58" s="136">
        <v>
1723</v>
      </c>
      <c r="G58" s="136">
        <v>
1845</v>
      </c>
      <c r="H58" s="137">
        <v>
1811</v>
      </c>
    </row>
    <row r="59" spans="2:8" ht="45.75" customHeight="1" x14ac:dyDescent="0.15">
      <c r="B59" s="135"/>
      <c r="C59" s="1257" t="s">
        <v>
614</v>
      </c>
      <c r="D59" s="1258"/>
      <c r="E59" s="1259"/>
      <c r="F59" s="136">
        <v>
668</v>
      </c>
      <c r="G59" s="136">
        <v>
807</v>
      </c>
      <c r="H59" s="137">
        <v>
861</v>
      </c>
    </row>
    <row r="60" spans="2:8" ht="45.75" customHeight="1" x14ac:dyDescent="0.15">
      <c r="B60" s="135"/>
      <c r="C60" s="1257" t="s">
        <v>
615</v>
      </c>
      <c r="D60" s="1258"/>
      <c r="E60" s="1259"/>
      <c r="F60" s="136">
        <v>
2680</v>
      </c>
      <c r="G60" s="136">
        <v>
2795</v>
      </c>
      <c r="H60" s="137">
        <v>
1978</v>
      </c>
    </row>
    <row r="61" spans="2:8" ht="45.75" customHeight="1" x14ac:dyDescent="0.15">
      <c r="B61" s="135"/>
      <c r="C61" s="1257" t="s">
        <v>
616</v>
      </c>
      <c r="D61" s="1258"/>
      <c r="E61" s="1259"/>
      <c r="F61" s="136">
        <v>
722</v>
      </c>
      <c r="G61" s="136">
        <v>
802</v>
      </c>
      <c r="H61" s="137">
        <v>
870</v>
      </c>
    </row>
    <row r="62" spans="2:8" ht="45.75" customHeight="1" thickBot="1" x14ac:dyDescent="0.2">
      <c r="B62" s="138"/>
      <c r="C62" s="1260" t="s">
        <v>
617</v>
      </c>
      <c r="D62" s="1261"/>
      <c r="E62" s="1262"/>
      <c r="F62" s="139">
        <v>
1435</v>
      </c>
      <c r="G62" s="139">
        <v>
1335</v>
      </c>
      <c r="H62" s="140">
        <v>
1135</v>
      </c>
    </row>
    <row r="63" spans="2:8" ht="52.5" customHeight="1" thickBot="1" x14ac:dyDescent="0.2">
      <c r="B63" s="141"/>
      <c r="C63" s="1263" t="s">
        <v>
50</v>
      </c>
      <c r="D63" s="1263"/>
      <c r="E63" s="1264"/>
      <c r="F63" s="142">
        <v>
14595</v>
      </c>
      <c r="G63" s="142">
        <v>
14275</v>
      </c>
      <c r="H63" s="143">
        <v>
12399</v>
      </c>
    </row>
    <row r="64" spans="2:8" ht="15" customHeight="1" x14ac:dyDescent="0.15"/>
  </sheetData>
  <sheetProtection algorithmName="SHA-512" hashValue="9wAvPx1jXCN9DmkCDrV9juPIT+DT++emYTk1+sEZlI6qzWUuH0h5DHhFKipDeqtwmZfQ4O1d7sASK6FQyBx3pQ==" saltValue="wEPJL13DnuWLFFZNOypK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45A78-014D-444D-8604-9BF36A448649}">
  <sheetPr>
    <pageSetUpPr fitToPage="1"/>
  </sheetPr>
  <dimension ref="A1:WZM160"/>
  <sheetViews>
    <sheetView showGridLines="0" tabSelected="1" zoomScale="70" zoomScaleNormal="70" zoomScaleSheetLayoutView="55" workbookViewId="0">
      <selection activeCell="AI39" sqref="AI3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
618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
618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
619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
620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
621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
622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
573</v>
      </c>
      <c r="BQ50" s="1305"/>
      <c r="BR50" s="1305"/>
      <c r="BS50" s="1305"/>
      <c r="BT50" s="1305"/>
      <c r="BU50" s="1305"/>
      <c r="BV50" s="1305"/>
      <c r="BW50" s="1305"/>
      <c r="BX50" s="1305" t="s">
        <v>
574</v>
      </c>
      <c r="BY50" s="1305"/>
      <c r="BZ50" s="1305"/>
      <c r="CA50" s="1305"/>
      <c r="CB50" s="1305"/>
      <c r="CC50" s="1305"/>
      <c r="CD50" s="1305"/>
      <c r="CE50" s="1305"/>
      <c r="CF50" s="1305" t="s">
        <v>
575</v>
      </c>
      <c r="CG50" s="1305"/>
      <c r="CH50" s="1305"/>
      <c r="CI50" s="1305"/>
      <c r="CJ50" s="1305"/>
      <c r="CK50" s="1305"/>
      <c r="CL50" s="1305"/>
      <c r="CM50" s="1305"/>
      <c r="CN50" s="1305" t="s">
        <v>
576</v>
      </c>
      <c r="CO50" s="1305"/>
      <c r="CP50" s="1305"/>
      <c r="CQ50" s="1305"/>
      <c r="CR50" s="1305"/>
      <c r="CS50" s="1305"/>
      <c r="CT50" s="1305"/>
      <c r="CU50" s="1305"/>
      <c r="CV50" s="1305" t="s">
        <v>
577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
623</v>
      </c>
      <c r="AO51" s="1309"/>
      <c r="AP51" s="1309"/>
      <c r="AQ51" s="1309"/>
      <c r="AR51" s="1309"/>
      <c r="AS51" s="1309"/>
      <c r="AT51" s="1309"/>
      <c r="AU51" s="1309"/>
      <c r="AV51" s="1309"/>
      <c r="AW51" s="1309"/>
      <c r="AX51" s="1309"/>
      <c r="AY51" s="1309"/>
      <c r="AZ51" s="1309"/>
      <c r="BA51" s="1309"/>
      <c r="BB51" s="1309" t="s">
        <v>
624</v>
      </c>
      <c r="BC51" s="1309"/>
      <c r="BD51" s="1309"/>
      <c r="BE51" s="1309"/>
      <c r="BF51" s="1309"/>
      <c r="BG51" s="1309"/>
      <c r="BH51" s="1309"/>
      <c r="BI51" s="1309"/>
      <c r="BJ51" s="1309"/>
      <c r="BK51" s="1309"/>
      <c r="BL51" s="1309"/>
      <c r="BM51" s="1309"/>
      <c r="BN51" s="1309"/>
      <c r="BO51" s="1309"/>
      <c r="BP51" s="1310">
        <v>
8.1999999999999993</v>
      </c>
      <c r="BQ51" s="1310"/>
      <c r="BR51" s="1310"/>
      <c r="BS51" s="1310"/>
      <c r="BT51" s="1310"/>
      <c r="BU51" s="1310"/>
      <c r="BV51" s="1310"/>
      <c r="BW51" s="1310"/>
      <c r="BX51" s="1310">
        <v>
17.3</v>
      </c>
      <c r="BY51" s="1310"/>
      <c r="BZ51" s="1310"/>
      <c r="CA51" s="1310"/>
      <c r="CB51" s="1310"/>
      <c r="CC51" s="1310"/>
      <c r="CD51" s="1310"/>
      <c r="CE51" s="1310"/>
      <c r="CF51" s="1310">
        <v>
10.6</v>
      </c>
      <c r="CG51" s="1310"/>
      <c r="CH51" s="1310"/>
      <c r="CI51" s="1310"/>
      <c r="CJ51" s="1310"/>
      <c r="CK51" s="1310"/>
      <c r="CL51" s="1310"/>
      <c r="CM51" s="1310"/>
      <c r="CN51" s="1310">
        <v>
1</v>
      </c>
      <c r="CO51" s="1310"/>
      <c r="CP51" s="1310"/>
      <c r="CQ51" s="1310"/>
      <c r="CR51" s="1310"/>
      <c r="CS51" s="1310"/>
      <c r="CT51" s="1310"/>
      <c r="CU51" s="1310"/>
      <c r="CV51" s="1310">
        <v>
13.1</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
625</v>
      </c>
      <c r="BC53" s="1309"/>
      <c r="BD53" s="1309"/>
      <c r="BE53" s="1309"/>
      <c r="BF53" s="1309"/>
      <c r="BG53" s="1309"/>
      <c r="BH53" s="1309"/>
      <c r="BI53" s="1309"/>
      <c r="BJ53" s="1309"/>
      <c r="BK53" s="1309"/>
      <c r="BL53" s="1309"/>
      <c r="BM53" s="1309"/>
      <c r="BN53" s="1309"/>
      <c r="BO53" s="1309"/>
      <c r="BP53" s="1310">
        <v>
60</v>
      </c>
      <c r="BQ53" s="1310"/>
      <c r="BR53" s="1310"/>
      <c r="BS53" s="1310"/>
      <c r="BT53" s="1310"/>
      <c r="BU53" s="1310"/>
      <c r="BV53" s="1310"/>
      <c r="BW53" s="1310"/>
      <c r="BX53" s="1310">
        <v>
60.3</v>
      </c>
      <c r="BY53" s="1310"/>
      <c r="BZ53" s="1310"/>
      <c r="CA53" s="1310"/>
      <c r="CB53" s="1310"/>
      <c r="CC53" s="1310"/>
      <c r="CD53" s="1310"/>
      <c r="CE53" s="1310"/>
      <c r="CF53" s="1310">
        <v>
61.6</v>
      </c>
      <c r="CG53" s="1310"/>
      <c r="CH53" s="1310"/>
      <c r="CI53" s="1310"/>
      <c r="CJ53" s="1310"/>
      <c r="CK53" s="1310"/>
      <c r="CL53" s="1310"/>
      <c r="CM53" s="1310"/>
      <c r="CN53" s="1310">
        <v>
62.5</v>
      </c>
      <c r="CO53" s="1310"/>
      <c r="CP53" s="1310"/>
      <c r="CQ53" s="1310"/>
      <c r="CR53" s="1310"/>
      <c r="CS53" s="1310"/>
      <c r="CT53" s="1310"/>
      <c r="CU53" s="1310"/>
      <c r="CV53" s="1310">
        <v>
61.2</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
626</v>
      </c>
      <c r="AO55" s="1305"/>
      <c r="AP55" s="1305"/>
      <c r="AQ55" s="1305"/>
      <c r="AR55" s="1305"/>
      <c r="AS55" s="1305"/>
      <c r="AT55" s="1305"/>
      <c r="AU55" s="1305"/>
      <c r="AV55" s="1305"/>
      <c r="AW55" s="1305"/>
      <c r="AX55" s="1305"/>
      <c r="AY55" s="1305"/>
      <c r="AZ55" s="1305"/>
      <c r="BA55" s="1305"/>
      <c r="BB55" s="1309" t="s">
        <v>
624</v>
      </c>
      <c r="BC55" s="1309"/>
      <c r="BD55" s="1309"/>
      <c r="BE55" s="1309"/>
      <c r="BF55" s="1309"/>
      <c r="BG55" s="1309"/>
      <c r="BH55" s="1309"/>
      <c r="BI55" s="1309"/>
      <c r="BJ55" s="1309"/>
      <c r="BK55" s="1309"/>
      <c r="BL55" s="1309"/>
      <c r="BM55" s="1309"/>
      <c r="BN55" s="1309"/>
      <c r="BO55" s="1309"/>
      <c r="BP55" s="1310">
        <v>
21.2</v>
      </c>
      <c r="BQ55" s="1310"/>
      <c r="BR55" s="1310"/>
      <c r="BS55" s="1310"/>
      <c r="BT55" s="1310"/>
      <c r="BU55" s="1310"/>
      <c r="BV55" s="1310"/>
      <c r="BW55" s="1310"/>
      <c r="BX55" s="1310">
        <v>
16.600000000000001</v>
      </c>
      <c r="BY55" s="1310"/>
      <c r="BZ55" s="1310"/>
      <c r="CA55" s="1310"/>
      <c r="CB55" s="1310"/>
      <c r="CC55" s="1310"/>
      <c r="CD55" s="1310"/>
      <c r="CE55" s="1310"/>
      <c r="CF55" s="1310">
        <v>
17.399999999999999</v>
      </c>
      <c r="CG55" s="1310"/>
      <c r="CH55" s="1310"/>
      <c r="CI55" s="1310"/>
      <c r="CJ55" s="1310"/>
      <c r="CK55" s="1310"/>
      <c r="CL55" s="1310"/>
      <c r="CM55" s="1310"/>
      <c r="CN55" s="1310">
        <v>
12.1</v>
      </c>
      <c r="CO55" s="1310"/>
      <c r="CP55" s="1310"/>
      <c r="CQ55" s="1310"/>
      <c r="CR55" s="1310"/>
      <c r="CS55" s="1310"/>
      <c r="CT55" s="1310"/>
      <c r="CU55" s="1310"/>
      <c r="CV55" s="1310">
        <v>
11.2</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
625</v>
      </c>
      <c r="BC57" s="1309"/>
      <c r="BD57" s="1309"/>
      <c r="BE57" s="1309"/>
      <c r="BF57" s="1309"/>
      <c r="BG57" s="1309"/>
      <c r="BH57" s="1309"/>
      <c r="BI57" s="1309"/>
      <c r="BJ57" s="1309"/>
      <c r="BK57" s="1309"/>
      <c r="BL57" s="1309"/>
      <c r="BM57" s="1309"/>
      <c r="BN57" s="1309"/>
      <c r="BO57" s="1309"/>
      <c r="BP57" s="1310">
        <v>
50.4</v>
      </c>
      <c r="BQ57" s="1310"/>
      <c r="BR57" s="1310"/>
      <c r="BS57" s="1310"/>
      <c r="BT57" s="1310"/>
      <c r="BU57" s="1310"/>
      <c r="BV57" s="1310"/>
      <c r="BW57" s="1310"/>
      <c r="BX57" s="1310">
        <v>
58.6</v>
      </c>
      <c r="BY57" s="1310"/>
      <c r="BZ57" s="1310"/>
      <c r="CA57" s="1310"/>
      <c r="CB57" s="1310"/>
      <c r="CC57" s="1310"/>
      <c r="CD57" s="1310"/>
      <c r="CE57" s="1310"/>
      <c r="CF57" s="1310">
        <v>
58.9</v>
      </c>
      <c r="CG57" s="1310"/>
      <c r="CH57" s="1310"/>
      <c r="CI57" s="1310"/>
      <c r="CJ57" s="1310"/>
      <c r="CK57" s="1310"/>
      <c r="CL57" s="1310"/>
      <c r="CM57" s="1310"/>
      <c r="CN57" s="1310">
        <v>
59.4</v>
      </c>
      <c r="CO57" s="1310"/>
      <c r="CP57" s="1310"/>
      <c r="CQ57" s="1310"/>
      <c r="CR57" s="1310"/>
      <c r="CS57" s="1310"/>
      <c r="CT57" s="1310"/>
      <c r="CU57" s="1310"/>
      <c r="CV57" s="1310">
        <v>
60.4</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
627</v>
      </c>
    </row>
    <row r="64" spans="1:109" x14ac:dyDescent="0.15">
      <c r="B64" s="1280"/>
      <c r="G64" s="1287"/>
      <c r="I64" s="1320"/>
      <c r="J64" s="1320"/>
      <c r="K64" s="1320"/>
      <c r="L64" s="1320"/>
      <c r="M64" s="1320"/>
      <c r="N64" s="1321"/>
      <c r="AM64" s="1287"/>
      <c r="AN64" s="1287" t="s">
        <v>
620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
628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
622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
573</v>
      </c>
      <c r="BQ72" s="1305"/>
      <c r="BR72" s="1305"/>
      <c r="BS72" s="1305"/>
      <c r="BT72" s="1305"/>
      <c r="BU72" s="1305"/>
      <c r="BV72" s="1305"/>
      <c r="BW72" s="1305"/>
      <c r="BX72" s="1305" t="s">
        <v>
574</v>
      </c>
      <c r="BY72" s="1305"/>
      <c r="BZ72" s="1305"/>
      <c r="CA72" s="1305"/>
      <c r="CB72" s="1305"/>
      <c r="CC72" s="1305"/>
      <c r="CD72" s="1305"/>
      <c r="CE72" s="1305"/>
      <c r="CF72" s="1305" t="s">
        <v>
575</v>
      </c>
      <c r="CG72" s="1305"/>
      <c r="CH72" s="1305"/>
      <c r="CI72" s="1305"/>
      <c r="CJ72" s="1305"/>
      <c r="CK72" s="1305"/>
      <c r="CL72" s="1305"/>
      <c r="CM72" s="1305"/>
      <c r="CN72" s="1305" t="s">
        <v>
576</v>
      </c>
      <c r="CO72" s="1305"/>
      <c r="CP72" s="1305"/>
      <c r="CQ72" s="1305"/>
      <c r="CR72" s="1305"/>
      <c r="CS72" s="1305"/>
      <c r="CT72" s="1305"/>
      <c r="CU72" s="1305"/>
      <c r="CV72" s="1305" t="s">
        <v>
577</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
623</v>
      </c>
      <c r="AO73" s="1309"/>
      <c r="AP73" s="1309"/>
      <c r="AQ73" s="1309"/>
      <c r="AR73" s="1309"/>
      <c r="AS73" s="1309"/>
      <c r="AT73" s="1309"/>
      <c r="AU73" s="1309"/>
      <c r="AV73" s="1309"/>
      <c r="AW73" s="1309"/>
      <c r="AX73" s="1309"/>
      <c r="AY73" s="1309"/>
      <c r="AZ73" s="1309"/>
      <c r="BA73" s="1309"/>
      <c r="BB73" s="1309" t="s">
        <v>
624</v>
      </c>
      <c r="BC73" s="1309"/>
      <c r="BD73" s="1309"/>
      <c r="BE73" s="1309"/>
      <c r="BF73" s="1309"/>
      <c r="BG73" s="1309"/>
      <c r="BH73" s="1309"/>
      <c r="BI73" s="1309"/>
      <c r="BJ73" s="1309"/>
      <c r="BK73" s="1309"/>
      <c r="BL73" s="1309"/>
      <c r="BM73" s="1309"/>
      <c r="BN73" s="1309"/>
      <c r="BO73" s="1309"/>
      <c r="BP73" s="1310">
        <v>
8.1999999999999993</v>
      </c>
      <c r="BQ73" s="1310"/>
      <c r="BR73" s="1310"/>
      <c r="BS73" s="1310"/>
      <c r="BT73" s="1310"/>
      <c r="BU73" s="1310"/>
      <c r="BV73" s="1310"/>
      <c r="BW73" s="1310"/>
      <c r="BX73" s="1310">
        <v>
17.3</v>
      </c>
      <c r="BY73" s="1310"/>
      <c r="BZ73" s="1310"/>
      <c r="CA73" s="1310"/>
      <c r="CB73" s="1310"/>
      <c r="CC73" s="1310"/>
      <c r="CD73" s="1310"/>
      <c r="CE73" s="1310"/>
      <c r="CF73" s="1310">
        <v>
10.6</v>
      </c>
      <c r="CG73" s="1310"/>
      <c r="CH73" s="1310"/>
      <c r="CI73" s="1310"/>
      <c r="CJ73" s="1310"/>
      <c r="CK73" s="1310"/>
      <c r="CL73" s="1310"/>
      <c r="CM73" s="1310"/>
      <c r="CN73" s="1310">
        <v>
1</v>
      </c>
      <c r="CO73" s="1310"/>
      <c r="CP73" s="1310"/>
      <c r="CQ73" s="1310"/>
      <c r="CR73" s="1310"/>
      <c r="CS73" s="1310"/>
      <c r="CT73" s="1310"/>
      <c r="CU73" s="1310"/>
      <c r="CV73" s="1310">
        <v>
13.1</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
629</v>
      </c>
      <c r="BC75" s="1309"/>
      <c r="BD75" s="1309"/>
      <c r="BE75" s="1309"/>
      <c r="BF75" s="1309"/>
      <c r="BG75" s="1309"/>
      <c r="BH75" s="1309"/>
      <c r="BI75" s="1309"/>
      <c r="BJ75" s="1309"/>
      <c r="BK75" s="1309"/>
      <c r="BL75" s="1309"/>
      <c r="BM75" s="1309"/>
      <c r="BN75" s="1309"/>
      <c r="BO75" s="1309"/>
      <c r="BP75" s="1310">
        <v>
-0.5</v>
      </c>
      <c r="BQ75" s="1310"/>
      <c r="BR75" s="1310"/>
      <c r="BS75" s="1310"/>
      <c r="BT75" s="1310"/>
      <c r="BU75" s="1310"/>
      <c r="BV75" s="1310"/>
      <c r="BW75" s="1310"/>
      <c r="BX75" s="1310">
        <v>
-1.1000000000000001</v>
      </c>
      <c r="BY75" s="1310"/>
      <c r="BZ75" s="1310"/>
      <c r="CA75" s="1310"/>
      <c r="CB75" s="1310"/>
      <c r="CC75" s="1310"/>
      <c r="CD75" s="1310"/>
      <c r="CE75" s="1310"/>
      <c r="CF75" s="1310">
        <v>
-1.7</v>
      </c>
      <c r="CG75" s="1310"/>
      <c r="CH75" s="1310"/>
      <c r="CI75" s="1310"/>
      <c r="CJ75" s="1310"/>
      <c r="CK75" s="1310"/>
      <c r="CL75" s="1310"/>
      <c r="CM75" s="1310"/>
      <c r="CN75" s="1310">
        <v>
-2.2999999999999998</v>
      </c>
      <c r="CO75" s="1310"/>
      <c r="CP75" s="1310"/>
      <c r="CQ75" s="1310"/>
      <c r="CR75" s="1310"/>
      <c r="CS75" s="1310"/>
      <c r="CT75" s="1310"/>
      <c r="CU75" s="1310"/>
      <c r="CV75" s="1310">
        <v>
-2.2000000000000002</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
626</v>
      </c>
      <c r="AO77" s="1305"/>
      <c r="AP77" s="1305"/>
      <c r="AQ77" s="1305"/>
      <c r="AR77" s="1305"/>
      <c r="AS77" s="1305"/>
      <c r="AT77" s="1305"/>
      <c r="AU77" s="1305"/>
      <c r="AV77" s="1305"/>
      <c r="AW77" s="1305"/>
      <c r="AX77" s="1305"/>
      <c r="AY77" s="1305"/>
      <c r="AZ77" s="1305"/>
      <c r="BA77" s="1305"/>
      <c r="BB77" s="1309" t="s">
        <v>
624</v>
      </c>
      <c r="BC77" s="1309"/>
      <c r="BD77" s="1309"/>
      <c r="BE77" s="1309"/>
      <c r="BF77" s="1309"/>
      <c r="BG77" s="1309"/>
      <c r="BH77" s="1309"/>
      <c r="BI77" s="1309"/>
      <c r="BJ77" s="1309"/>
      <c r="BK77" s="1309"/>
      <c r="BL77" s="1309"/>
      <c r="BM77" s="1309"/>
      <c r="BN77" s="1309"/>
      <c r="BO77" s="1309"/>
      <c r="BP77" s="1310">
        <v>
21.2</v>
      </c>
      <c r="BQ77" s="1310"/>
      <c r="BR77" s="1310"/>
      <c r="BS77" s="1310"/>
      <c r="BT77" s="1310"/>
      <c r="BU77" s="1310"/>
      <c r="BV77" s="1310"/>
      <c r="BW77" s="1310"/>
      <c r="BX77" s="1310">
        <v>
16.600000000000001</v>
      </c>
      <c r="BY77" s="1310"/>
      <c r="BZ77" s="1310"/>
      <c r="CA77" s="1310"/>
      <c r="CB77" s="1310"/>
      <c r="CC77" s="1310"/>
      <c r="CD77" s="1310"/>
      <c r="CE77" s="1310"/>
      <c r="CF77" s="1310">
        <v>
17.399999999999999</v>
      </c>
      <c r="CG77" s="1310"/>
      <c r="CH77" s="1310"/>
      <c r="CI77" s="1310"/>
      <c r="CJ77" s="1310"/>
      <c r="CK77" s="1310"/>
      <c r="CL77" s="1310"/>
      <c r="CM77" s="1310"/>
      <c r="CN77" s="1310">
        <v>
12.1</v>
      </c>
      <c r="CO77" s="1310"/>
      <c r="CP77" s="1310"/>
      <c r="CQ77" s="1310"/>
      <c r="CR77" s="1310"/>
      <c r="CS77" s="1310"/>
      <c r="CT77" s="1310"/>
      <c r="CU77" s="1310"/>
      <c r="CV77" s="1310">
        <v>
11.2</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
629</v>
      </c>
      <c r="BC79" s="1309"/>
      <c r="BD79" s="1309"/>
      <c r="BE79" s="1309"/>
      <c r="BF79" s="1309"/>
      <c r="BG79" s="1309"/>
      <c r="BH79" s="1309"/>
      <c r="BI79" s="1309"/>
      <c r="BJ79" s="1309"/>
      <c r="BK79" s="1309"/>
      <c r="BL79" s="1309"/>
      <c r="BM79" s="1309"/>
      <c r="BN79" s="1309"/>
      <c r="BO79" s="1309"/>
      <c r="BP79" s="1310">
        <v>
4.0999999999999996</v>
      </c>
      <c r="BQ79" s="1310"/>
      <c r="BR79" s="1310"/>
      <c r="BS79" s="1310"/>
      <c r="BT79" s="1310"/>
      <c r="BU79" s="1310"/>
      <c r="BV79" s="1310"/>
      <c r="BW79" s="1310"/>
      <c r="BX79" s="1310">
        <v>
3.6</v>
      </c>
      <c r="BY79" s="1310"/>
      <c r="BZ79" s="1310"/>
      <c r="CA79" s="1310"/>
      <c r="CB79" s="1310"/>
      <c r="CC79" s="1310"/>
      <c r="CD79" s="1310"/>
      <c r="CE79" s="1310"/>
      <c r="CF79" s="1310">
        <v>
3.6</v>
      </c>
      <c r="CG79" s="1310"/>
      <c r="CH79" s="1310"/>
      <c r="CI79" s="1310"/>
      <c r="CJ79" s="1310"/>
      <c r="CK79" s="1310"/>
      <c r="CL79" s="1310"/>
      <c r="CM79" s="1310"/>
      <c r="CN79" s="1310">
        <v>
3.5</v>
      </c>
      <c r="CO79" s="1310"/>
      <c r="CP79" s="1310"/>
      <c r="CQ79" s="1310"/>
      <c r="CR79" s="1310"/>
      <c r="CS79" s="1310"/>
      <c r="CT79" s="1310"/>
      <c r="CU79" s="1310"/>
      <c r="CV79" s="1310">
        <v>
3.5</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aOjCqeYjvL1gxPWjyvW/27fjM/AMj8Wy+aj/K9jpJCMznVaNTC9G+l0Lnm6CN7W6x0QDy7ZPh5ig1InyCXdV/A==" saltValue="TYgFa1QLxQr5pFLGDYXlu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A586B-3D2B-40F1-9BE4-CE418C19CFAC}">
  <sheetPr>
    <pageSetUpPr fitToPage="1"/>
  </sheetPr>
  <dimension ref="A1:DR125"/>
  <sheetViews>
    <sheetView showGridLines="0" topLeftCell="A19" zoomScale="70" zoomScaleNormal="70" zoomScaleSheetLayoutView="70" workbookViewId="0">
      <selection activeCell="BD39" sqref="BD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519</v>
      </c>
    </row>
  </sheetData>
  <sheetProtection algorithmName="SHA-512" hashValue="VMBwgZHbq/fpKZwoNLjwkDY6K+v15HsuuToYnTwm+LUT6hlyg/2FFSlIoDh15WPDVHlw0K/w4YaiNgbufYyTag==" saltValue="jYjFVTq7HJ6Viv+jNg2Sf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4F90-565E-4D69-995E-63152DA469F2}">
  <sheetPr>
    <pageSetUpPr fitToPage="1"/>
  </sheetPr>
  <dimension ref="A1:DR125"/>
  <sheetViews>
    <sheetView showGridLines="0" topLeftCell="A75" zoomScale="60" zoomScaleNormal="60" zoomScaleSheetLayoutView="55" workbookViewId="0">
      <selection activeCell="BD39" sqref="BD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519</v>
      </c>
    </row>
  </sheetData>
  <sheetProtection algorithmName="SHA-512" hashValue="338Boot7vCjlzOsfWe7MtduDQlcDguSegLRTUTeIwrxhhAy6+Hys2TCqiTc0Km3Es70LCWAOFKNEUc9I4YxntQ==" saltValue="GrNWGsmUjb76r8Coltg06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51</v>
      </c>
      <c r="E2" s="155"/>
      <c r="F2" s="156" t="s">
        <v>
570</v>
      </c>
      <c r="G2" s="157"/>
      <c r="H2" s="158"/>
    </row>
    <row r="3" spans="1:8" x14ac:dyDescent="0.15">
      <c r="A3" s="154" t="s">
        <v>
563</v>
      </c>
      <c r="B3" s="159"/>
      <c r="C3" s="160"/>
      <c r="D3" s="161">
        <v>
42731</v>
      </c>
      <c r="E3" s="162"/>
      <c r="F3" s="163">
        <v>
43532</v>
      </c>
      <c r="G3" s="164"/>
      <c r="H3" s="165"/>
    </row>
    <row r="4" spans="1:8" x14ac:dyDescent="0.15">
      <c r="A4" s="166"/>
      <c r="B4" s="167"/>
      <c r="C4" s="168"/>
      <c r="D4" s="169">
        <v>
25487</v>
      </c>
      <c r="E4" s="170"/>
      <c r="F4" s="171">
        <v>
25435</v>
      </c>
      <c r="G4" s="172"/>
      <c r="H4" s="173"/>
    </row>
    <row r="5" spans="1:8" x14ac:dyDescent="0.15">
      <c r="A5" s="154" t="s">
        <v>
565</v>
      </c>
      <c r="B5" s="159"/>
      <c r="C5" s="160"/>
      <c r="D5" s="161">
        <v>
46737</v>
      </c>
      <c r="E5" s="162"/>
      <c r="F5" s="163">
        <v>
39893</v>
      </c>
      <c r="G5" s="164"/>
      <c r="H5" s="165"/>
    </row>
    <row r="6" spans="1:8" x14ac:dyDescent="0.15">
      <c r="A6" s="166"/>
      <c r="B6" s="167"/>
      <c r="C6" s="168"/>
      <c r="D6" s="169">
        <v>
28886</v>
      </c>
      <c r="E6" s="170"/>
      <c r="F6" s="171">
        <v>
26170</v>
      </c>
      <c r="G6" s="172"/>
      <c r="H6" s="173"/>
    </row>
    <row r="7" spans="1:8" x14ac:dyDescent="0.15">
      <c r="A7" s="154" t="s">
        <v>
566</v>
      </c>
      <c r="B7" s="159"/>
      <c r="C7" s="160"/>
      <c r="D7" s="161">
        <v>
45091</v>
      </c>
      <c r="E7" s="162"/>
      <c r="F7" s="163">
        <v>
41080</v>
      </c>
      <c r="G7" s="164"/>
      <c r="H7" s="165"/>
    </row>
    <row r="8" spans="1:8" x14ac:dyDescent="0.15">
      <c r="A8" s="166"/>
      <c r="B8" s="167"/>
      <c r="C8" s="168"/>
      <c r="D8" s="169">
        <v>
23673</v>
      </c>
      <c r="E8" s="170"/>
      <c r="F8" s="171">
        <v>
27265</v>
      </c>
      <c r="G8" s="172"/>
      <c r="H8" s="173"/>
    </row>
    <row r="9" spans="1:8" x14ac:dyDescent="0.15">
      <c r="A9" s="154" t="s">
        <v>
567</v>
      </c>
      <c r="B9" s="159"/>
      <c r="C9" s="160"/>
      <c r="D9" s="161">
        <v>
49803</v>
      </c>
      <c r="E9" s="162"/>
      <c r="F9" s="163">
        <v>
33173</v>
      </c>
      <c r="G9" s="164"/>
      <c r="H9" s="165"/>
    </row>
    <row r="10" spans="1:8" x14ac:dyDescent="0.15">
      <c r="A10" s="166"/>
      <c r="B10" s="167"/>
      <c r="C10" s="168"/>
      <c r="D10" s="169">
        <v>
25989</v>
      </c>
      <c r="E10" s="170"/>
      <c r="F10" s="171">
        <v>
20353</v>
      </c>
      <c r="G10" s="172"/>
      <c r="H10" s="173"/>
    </row>
    <row r="11" spans="1:8" x14ac:dyDescent="0.15">
      <c r="A11" s="154" t="s">
        <v>
568</v>
      </c>
      <c r="B11" s="159"/>
      <c r="C11" s="160"/>
      <c r="D11" s="161">
        <v>
54007</v>
      </c>
      <c r="E11" s="162"/>
      <c r="F11" s="163">
        <v>
37644</v>
      </c>
      <c r="G11" s="164"/>
      <c r="H11" s="165"/>
    </row>
    <row r="12" spans="1:8" x14ac:dyDescent="0.15">
      <c r="A12" s="166"/>
      <c r="B12" s="167"/>
      <c r="C12" s="174"/>
      <c r="D12" s="169">
        <v>
27405</v>
      </c>
      <c r="E12" s="170"/>
      <c r="F12" s="171">
        <v>
24939</v>
      </c>
      <c r="G12" s="172"/>
      <c r="H12" s="173"/>
    </row>
    <row r="13" spans="1:8" x14ac:dyDescent="0.15">
      <c r="A13" s="154"/>
      <c r="B13" s="159"/>
      <c r="C13" s="175"/>
      <c r="D13" s="176">
        <v>
47674</v>
      </c>
      <c r="E13" s="177"/>
      <c r="F13" s="178">
        <v>
39064</v>
      </c>
      <c r="G13" s="179"/>
      <c r="H13" s="165"/>
    </row>
    <row r="14" spans="1:8" x14ac:dyDescent="0.15">
      <c r="A14" s="166"/>
      <c r="B14" s="167"/>
      <c r="C14" s="168"/>
      <c r="D14" s="169">
        <v>
26288</v>
      </c>
      <c r="E14" s="170"/>
      <c r="F14" s="171">
        <v>
24832</v>
      </c>
      <c r="G14" s="172"/>
      <c r="H14" s="173"/>
    </row>
    <row r="17" spans="1:11" x14ac:dyDescent="0.15">
      <c r="A17" s="150" t="s">
        <v>
52</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53</v>
      </c>
      <c r="B19" s="180">
        <f>
ROUND(VALUE(SUBSTITUTE(実質収支比率等に係る経年分析!F$48,"▲","-")),2)</f>
        <v>
8.6300000000000008</v>
      </c>
      <c r="C19" s="180">
        <f>
ROUND(VALUE(SUBSTITUTE(実質収支比率等に係る経年分析!G$48,"▲","-")),2)</f>
        <v>
6.68</v>
      </c>
      <c r="D19" s="180">
        <f>
ROUND(VALUE(SUBSTITUTE(実質収支比率等に係る経年分析!H$48,"▲","-")),2)</f>
        <v>
8.49</v>
      </c>
      <c r="E19" s="180">
        <f>
ROUND(VALUE(SUBSTITUTE(実質収支比率等に係る経年分析!I$48,"▲","-")),2)</f>
        <v>
4.6900000000000004</v>
      </c>
      <c r="F19" s="180">
        <f>
ROUND(VALUE(SUBSTITUTE(実質収支比率等に係る経年分析!J$48,"▲","-")),2)</f>
        <v>
5.63</v>
      </c>
    </row>
    <row r="20" spans="1:11" x14ac:dyDescent="0.15">
      <c r="A20" s="180" t="s">
        <v>
54</v>
      </c>
      <c r="B20" s="180">
        <f>
ROUND(VALUE(SUBSTITUTE(実質収支比率等に係る経年分析!F$47,"▲","-")),2)</f>
        <v>
12.76</v>
      </c>
      <c r="C20" s="180">
        <f>
ROUND(VALUE(SUBSTITUTE(実質収支比率等に係る経年分析!G$47,"▲","-")),2)</f>
        <v>
12.33</v>
      </c>
      <c r="D20" s="180">
        <f>
ROUND(VALUE(SUBSTITUTE(実質収支比率等に係る経年分析!H$47,"▲","-")),2)</f>
        <v>
12.41</v>
      </c>
      <c r="E20" s="180">
        <f>
ROUND(VALUE(SUBSTITUTE(実質収支比率等に係る経年分析!I$47,"▲","-")),2)</f>
        <v>
12.42</v>
      </c>
      <c r="F20" s="180">
        <f>
ROUND(VALUE(SUBSTITUTE(実質収支比率等に係る経年分析!J$47,"▲","-")),2)</f>
        <v>
11.23</v>
      </c>
    </row>
    <row r="21" spans="1:11" x14ac:dyDescent="0.15">
      <c r="A21" s="180" t="s">
        <v>
55</v>
      </c>
      <c r="B21" s="180">
        <f>
IF(ISNUMBER(VALUE(SUBSTITUTE(実質収支比率等に係る経年分析!F$49,"▲","-"))),ROUND(VALUE(SUBSTITUTE(実質収支比率等に係る経年分析!F$49,"▲","-")),2),NA())</f>
        <v>
-7.0000000000000007E-2</v>
      </c>
      <c r="C21" s="180">
        <f>
IF(ISNUMBER(VALUE(SUBSTITUTE(実質収支比率等に係る経年分析!G$49,"▲","-"))),ROUND(VALUE(SUBSTITUTE(実質収支比率等に係る経年分析!G$49,"▲","-")),2),NA())</f>
        <v>
-1.86</v>
      </c>
      <c r="D21" s="180">
        <f>
IF(ISNUMBER(VALUE(SUBSTITUTE(実質収支比率等に係る経年分析!H$49,"▲","-"))),ROUND(VALUE(SUBSTITUTE(実質収支比率等に係る経年分析!H$49,"▲","-")),2),NA())</f>
        <v>
1.83</v>
      </c>
      <c r="E21" s="180">
        <f>
IF(ISNUMBER(VALUE(SUBSTITUTE(実質収支比率等に係る経年分析!I$49,"▲","-"))),ROUND(VALUE(SUBSTITUTE(実質収支比率等に係る経年分析!I$49,"▲","-")),2),NA())</f>
        <v>
-3.79</v>
      </c>
      <c r="F21" s="180">
        <f>
IF(ISNUMBER(VALUE(SUBSTITUTE(実質収支比率等に係る経年分析!J$49,"▲","-"))),ROUND(VALUE(SUBSTITUTE(実質収支比率等に係る経年分析!J$49,"▲","-")),2),NA())</f>
        <v>
-7.0000000000000007E-2</v>
      </c>
    </row>
    <row r="24" spans="1:11" x14ac:dyDescent="0.15">
      <c r="A24" s="150" t="s">
        <v>
56</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57</v>
      </c>
      <c r="C26" s="181" t="s">
        <v>
58</v>
      </c>
      <c r="D26" s="181" t="s">
        <v>
57</v>
      </c>
      <c r="E26" s="181" t="s">
        <v>
58</v>
      </c>
      <c r="F26" s="181" t="s">
        <v>
57</v>
      </c>
      <c r="G26" s="181" t="s">
        <v>
58</v>
      </c>
      <c r="H26" s="181" t="s">
        <v>
57</v>
      </c>
      <c r="I26" s="181" t="s">
        <v>
58</v>
      </c>
      <c r="J26" s="181" t="s">
        <v>
57</v>
      </c>
      <c r="K26" s="181" t="s">
        <v>
58</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str">
        <f>
IF(連結実質赤字比率に係る赤字・黒字の構成分析!C$40="",NA(),連結実質赤字比率に係る赤字・黒字の構成分析!C$40)</f>
        <v>
後期高齢者医療特別会計</v>
      </c>
      <c r="B30" s="181" t="e">
        <f>
IF(ROUND(VALUE(SUBSTITUTE(連結実質赤字比率に係る赤字・黒字の構成分析!F$40,"▲", "-")), 2) &lt; 0, ABS(ROUND(VALUE(SUBSTITUTE(連結実質赤字比率に係る赤字・黒字の構成分析!F$40,"▲", "-")), 2)), NA())</f>
        <v>
#N/A</v>
      </c>
      <c r="C30" s="181">
        <f>
IF(ROUND(VALUE(SUBSTITUTE(連結実質赤字比率に係る赤字・黒字の構成分析!F$40,"▲", "-")), 2) &gt;= 0, ABS(ROUND(VALUE(SUBSTITUTE(連結実質赤字比率に係る赤字・黒字の構成分析!F$40,"▲", "-")), 2)), NA())</f>
        <v>
0.04</v>
      </c>
      <c r="D30" s="181" t="e">
        <f>
IF(ROUND(VALUE(SUBSTITUTE(連結実質赤字比率に係る赤字・黒字の構成分析!G$40,"▲", "-")), 2) &lt; 0, ABS(ROUND(VALUE(SUBSTITUTE(連結実質赤字比率に係る赤字・黒字の構成分析!G$40,"▲", "-")), 2)), NA())</f>
        <v>
#N/A</v>
      </c>
      <c r="E30" s="181">
        <f>
IF(ROUND(VALUE(SUBSTITUTE(連結実質赤字比率に係る赤字・黒字の構成分析!G$40,"▲", "-")), 2) &gt;= 0, ABS(ROUND(VALUE(SUBSTITUTE(連結実質赤字比率に係る赤字・黒字の構成分析!G$40,"▲", "-")), 2)), NA())</f>
        <v>
0.2</v>
      </c>
      <c r="F30" s="181" t="e">
        <f>
IF(ROUND(VALUE(SUBSTITUTE(連結実質赤字比率に係る赤字・黒字の構成分析!H$40,"▲", "-")), 2) &lt; 0, ABS(ROUND(VALUE(SUBSTITUTE(連結実質赤字比率に係る赤字・黒字の構成分析!H$40,"▲", "-")), 2)), NA())</f>
        <v>
#N/A</v>
      </c>
      <c r="G30" s="181">
        <f>
IF(ROUND(VALUE(SUBSTITUTE(連結実質赤字比率に係る赤字・黒字の構成分析!H$40,"▲", "-")), 2) &gt;= 0, ABS(ROUND(VALUE(SUBSTITUTE(連結実質赤字比率に係る赤字・黒字の構成分析!H$40,"▲", "-")), 2)), NA())</f>
        <v>
0.24</v>
      </c>
      <c r="H30" s="181" t="e">
        <f>
IF(ROUND(VALUE(SUBSTITUTE(連結実質赤字比率に係る赤字・黒字の構成分析!I$40,"▲", "-")), 2) &lt; 0, ABS(ROUND(VALUE(SUBSTITUTE(連結実質赤字比率に係る赤字・黒字の構成分析!I$40,"▲", "-")), 2)), NA())</f>
        <v>
#N/A</v>
      </c>
      <c r="I30" s="181">
        <f>
IF(ROUND(VALUE(SUBSTITUTE(連結実質赤字比率に係る赤字・黒字の構成分析!I$40,"▲", "-")), 2) &gt;= 0, ABS(ROUND(VALUE(SUBSTITUTE(連結実質赤字比率に係る赤字・黒字の構成分析!I$40,"▲", "-")), 2)), NA())</f>
        <v>
7.0000000000000007E-2</v>
      </c>
      <c r="J30" s="181" t="e">
        <f>
IF(ROUND(VALUE(SUBSTITUTE(連結実質赤字比率に係る赤字・黒字の構成分析!J$40,"▲", "-")), 2) &lt; 0, ABS(ROUND(VALUE(SUBSTITUTE(連結実質赤字比率に係る赤字・黒字の構成分析!J$40,"▲", "-")), 2)), NA())</f>
        <v>
#N/A</v>
      </c>
      <c r="K30" s="181">
        <f>
IF(ROUND(VALUE(SUBSTITUTE(連結実質赤字比率に係る赤字・黒字の構成分析!J$40,"▲", "-")), 2) &gt;= 0, ABS(ROUND(VALUE(SUBSTITUTE(連結実質赤字比率に係る赤字・黒字の構成分析!J$40,"▲", "-")), 2)), NA())</f>
        <v>
0.04</v>
      </c>
    </row>
    <row r="31" spans="1:11" x14ac:dyDescent="0.15">
      <c r="A31" s="181" t="str">
        <f>
IF(連結実質赤字比率に係る赤字・黒字の構成分析!C$39="",NA(),連結実質赤字比率に係る赤字・黒字の構成分析!C$39)</f>
        <v>
介護保険特別会計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0.01</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0.61</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0.37</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0.56000000000000005</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0.16</v>
      </c>
    </row>
    <row r="32" spans="1:11" x14ac:dyDescent="0.15">
      <c r="A32" s="181" t="str">
        <f>
IF(連結実質赤字比率に係る赤字・黒字の構成分析!C$38="",NA(),連結実質赤字比率に係る赤字・黒字の構成分析!C$38)</f>
        <v>
国民健康保険特別会計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0.48</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0.42</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1.44</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0.27</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0.17</v>
      </c>
    </row>
    <row r="33" spans="1:16" x14ac:dyDescent="0.15">
      <c r="A33" s="181" t="str">
        <f>
IF(連結実質赤字比率に係る赤字・黒字の構成分析!C$37="",NA(),連結実質赤字比率に係る赤字・黒字の構成分析!C$37)</f>
        <v>
下水道事業特別会計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0.3</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0.28999999999999998</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0.21</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0.2</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0.21</v>
      </c>
    </row>
    <row r="34" spans="1:16" x14ac:dyDescent="0.15">
      <c r="A34" s="181" t="str">
        <f>
IF(連結実質赤字比率に係る赤字・黒字の構成分析!C$36="",NA(),連結実質赤字比率に係る赤字・黒字の構成分析!C$36)</f>
        <v>
土地区画整理事業特別会計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0.4</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0.61</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0.45</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0.23</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0.27</v>
      </c>
    </row>
    <row r="35" spans="1:16" x14ac:dyDescent="0.15">
      <c r="A35" s="181" t="str">
        <f>
IF(連結実質赤字比率に係る赤字・黒字の構成分析!C$35="",NA(),連結実質赤字比率に係る赤字・黒字の構成分析!C$35)</f>
        <v>
市立病院事業会計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3.92</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3.77</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2.58</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3.07</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2.63</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8.2200000000000006</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6.06</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8.0299999999999994</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4.45</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5.35</v>
      </c>
    </row>
    <row r="39" spans="1:16" x14ac:dyDescent="0.15">
      <c r="A39" s="150" t="s">
        <v>
59</v>
      </c>
    </row>
    <row r="40" spans="1:16" x14ac:dyDescent="0.15">
      <c r="A40" s="182"/>
      <c r="B40" s="182" t="e">
        <f>
#REF!</f>
        <v>
#REF!</v>
      </c>
      <c r="C40" s="182"/>
      <c r="D40" s="182"/>
      <c r="E40" s="182" t="e">
        <f>
#REF!</f>
        <v>
#REF!</v>
      </c>
      <c r="F40" s="182"/>
      <c r="G40" s="182"/>
      <c r="H40" s="182" t="e">
        <f>
#REF!</f>
        <v>
#REF!</v>
      </c>
      <c r="I40" s="182"/>
      <c r="J40" s="182"/>
      <c r="K40" s="182" t="e">
        <f>
#REF!</f>
        <v>
#REF!</v>
      </c>
      <c r="L40" s="182"/>
      <c r="M40" s="182"/>
      <c r="N40" s="182" t="e">
        <f>
#REF!</f>
        <v>
#REF!</v>
      </c>
      <c r="O40" s="182"/>
      <c r="P40" s="182"/>
    </row>
    <row r="41" spans="1:16" x14ac:dyDescent="0.15">
      <c r="A41" s="182"/>
      <c r="B41" s="182" t="s">
        <v>
60</v>
      </c>
      <c r="C41" s="182"/>
      <c r="D41" s="182" t="s">
        <v>
61</v>
      </c>
      <c r="E41" s="182" t="s">
        <v>
60</v>
      </c>
      <c r="F41" s="182"/>
      <c r="G41" s="182" t="s">
        <v>
61</v>
      </c>
      <c r="H41" s="182" t="s">
        <v>
60</v>
      </c>
      <c r="I41" s="182"/>
      <c r="J41" s="182" t="s">
        <v>
61</v>
      </c>
      <c r="K41" s="182" t="s">
        <v>
60</v>
      </c>
      <c r="L41" s="182"/>
      <c r="M41" s="182" t="s">
        <v>
61</v>
      </c>
      <c r="N41" s="182" t="s">
        <v>
60</v>
      </c>
      <c r="O41" s="182"/>
      <c r="P41" s="182" t="s">
        <v>
61</v>
      </c>
    </row>
    <row r="42" spans="1:16" x14ac:dyDescent="0.15">
      <c r="A42" s="182" t="s">
        <v>
62</v>
      </c>
      <c r="B42" s="182"/>
      <c r="C42" s="182"/>
      <c r="D42" s="182" t="e">
        <f>
#REF!</f>
        <v>
#REF!</v>
      </c>
      <c r="E42" s="182"/>
      <c r="F42" s="182"/>
      <c r="G42" s="182" t="e">
        <f>
#REF!</f>
        <v>
#REF!</v>
      </c>
      <c r="H42" s="182"/>
      <c r="I42" s="182"/>
      <c r="J42" s="182" t="e">
        <f>
#REF!</f>
        <v>
#REF!</v>
      </c>
      <c r="K42" s="182"/>
      <c r="L42" s="182"/>
      <c r="M42" s="182" t="e">
        <f>
#REF!</f>
        <v>
#REF!</v>
      </c>
      <c r="N42" s="182"/>
      <c r="O42" s="182"/>
      <c r="P42" s="182" t="e">
        <f>
#REF!</f>
        <v>
#REF!</v>
      </c>
    </row>
    <row r="43" spans="1:16" x14ac:dyDescent="0.15">
      <c r="A43" s="182" t="s">
        <v>
63</v>
      </c>
      <c r="B43" s="182" t="e">
        <f>
#REF!</f>
        <v>
#REF!</v>
      </c>
      <c r="C43" s="182"/>
      <c r="D43" s="182"/>
      <c r="E43" s="182" t="e">
        <f>
#REF!</f>
        <v>
#REF!</v>
      </c>
      <c r="F43" s="182"/>
      <c r="G43" s="182"/>
      <c r="H43" s="182" t="e">
        <f>
#REF!</f>
        <v>
#REF!</v>
      </c>
      <c r="I43" s="182"/>
      <c r="J43" s="182"/>
      <c r="K43" s="182" t="e">
        <f>
#REF!</f>
        <v>
#REF!</v>
      </c>
      <c r="L43" s="182"/>
      <c r="M43" s="182"/>
      <c r="N43" s="182" t="e">
        <f>
#REF!</f>
        <v>
#REF!</v>
      </c>
      <c r="O43" s="182"/>
      <c r="P43" s="182"/>
    </row>
    <row r="44" spans="1:16" x14ac:dyDescent="0.15">
      <c r="A44" s="182" t="s">
        <v>
64</v>
      </c>
      <c r="B44" s="182" t="e">
        <f>
#REF!</f>
        <v>
#REF!</v>
      </c>
      <c r="C44" s="182"/>
      <c r="D44" s="182"/>
      <c r="E44" s="182" t="e">
        <f>
#REF!</f>
        <v>
#REF!</v>
      </c>
      <c r="F44" s="182"/>
      <c r="G44" s="182"/>
      <c r="H44" s="182" t="e">
        <f>
#REF!</f>
        <v>
#REF!</v>
      </c>
      <c r="I44" s="182"/>
      <c r="J44" s="182"/>
      <c r="K44" s="182" t="e">
        <f>
#REF!</f>
        <v>
#REF!</v>
      </c>
      <c r="L44" s="182"/>
      <c r="M44" s="182"/>
      <c r="N44" s="182" t="e">
        <f>
#REF!</f>
        <v>
#REF!</v>
      </c>
      <c r="O44" s="182"/>
      <c r="P44" s="182"/>
    </row>
    <row r="45" spans="1:16" x14ac:dyDescent="0.15">
      <c r="A45" s="182" t="s">
        <v>
65</v>
      </c>
      <c r="B45" s="182" t="e">
        <f>
#REF!</f>
        <v>
#REF!</v>
      </c>
      <c r="C45" s="182"/>
      <c r="D45" s="182"/>
      <c r="E45" s="182" t="e">
        <f>
#REF!</f>
        <v>
#REF!</v>
      </c>
      <c r="F45" s="182"/>
      <c r="G45" s="182"/>
      <c r="H45" s="182" t="e">
        <f>
#REF!</f>
        <v>
#REF!</v>
      </c>
      <c r="I45" s="182"/>
      <c r="J45" s="182"/>
      <c r="K45" s="182" t="e">
        <f>
#REF!</f>
        <v>
#REF!</v>
      </c>
      <c r="L45" s="182"/>
      <c r="M45" s="182"/>
      <c r="N45" s="182" t="e">
        <f>
#REF!</f>
        <v>
#REF!</v>
      </c>
      <c r="O45" s="182"/>
      <c r="P45" s="182"/>
    </row>
    <row r="46" spans="1:16" x14ac:dyDescent="0.15">
      <c r="A46" s="182" t="s">
        <v>
66</v>
      </c>
      <c r="B46" s="182" t="e">
        <f>
#REF!</f>
        <v>
#REF!</v>
      </c>
      <c r="C46" s="182"/>
      <c r="D46" s="182"/>
      <c r="E46" s="182" t="e">
        <f>
#REF!</f>
        <v>
#REF!</v>
      </c>
      <c r="F46" s="182"/>
      <c r="G46" s="182"/>
      <c r="H46" s="182" t="e">
        <f>
#REF!</f>
        <v>
#REF!</v>
      </c>
      <c r="I46" s="182"/>
      <c r="J46" s="182"/>
      <c r="K46" s="182" t="e">
        <f>
#REF!</f>
        <v>
#REF!</v>
      </c>
      <c r="L46" s="182"/>
      <c r="M46" s="182"/>
      <c r="N46" s="182" t="e">
        <f>
#REF!</f>
        <v>
#REF!</v>
      </c>
      <c r="O46" s="182"/>
      <c r="P46" s="182"/>
    </row>
    <row r="47" spans="1:16" x14ac:dyDescent="0.15">
      <c r="A47" s="182" t="s">
        <v>
67</v>
      </c>
      <c r="B47" s="182" t="e">
        <f>
#REF!</f>
        <v>
#REF!</v>
      </c>
      <c r="C47" s="182"/>
      <c r="D47" s="182"/>
      <c r="E47" s="182" t="e">
        <f>
#REF!</f>
        <v>
#REF!</v>
      </c>
      <c r="F47" s="182"/>
      <c r="G47" s="182"/>
      <c r="H47" s="182" t="e">
        <f>
#REF!</f>
        <v>
#REF!</v>
      </c>
      <c r="I47" s="182"/>
      <c r="J47" s="182"/>
      <c r="K47" s="182" t="e">
        <f>
#REF!</f>
        <v>
#REF!</v>
      </c>
      <c r="L47" s="182"/>
      <c r="M47" s="182"/>
      <c r="N47" s="182" t="e">
        <f>
#REF!</f>
        <v>
#REF!</v>
      </c>
      <c r="O47" s="182"/>
      <c r="P47" s="182"/>
    </row>
    <row r="48" spans="1:16" x14ac:dyDescent="0.15">
      <c r="A48" s="182" t="s">
        <v>
68</v>
      </c>
      <c r="B48" s="182" t="e">
        <f>
#REF!</f>
        <v>
#REF!</v>
      </c>
      <c r="C48" s="182"/>
      <c r="D48" s="182"/>
      <c r="E48" s="182" t="e">
        <f>
#REF!</f>
        <v>
#REF!</v>
      </c>
      <c r="F48" s="182"/>
      <c r="G48" s="182"/>
      <c r="H48" s="182" t="e">
        <f>
#REF!</f>
        <v>
#REF!</v>
      </c>
      <c r="I48" s="182"/>
      <c r="J48" s="182"/>
      <c r="K48" s="182" t="e">
        <f>
#REF!</f>
        <v>
#REF!</v>
      </c>
      <c r="L48" s="182"/>
      <c r="M48" s="182"/>
      <c r="N48" s="182" t="e">
        <f>
#REF!</f>
        <v>
#REF!</v>
      </c>
      <c r="O48" s="182"/>
      <c r="P48" s="182"/>
    </row>
    <row r="49" spans="1:16" x14ac:dyDescent="0.15">
      <c r="A49" s="182" t="s">
        <v>
69</v>
      </c>
      <c r="B49" s="182" t="e">
        <f>
#REF!</f>
        <v>
#REF!</v>
      </c>
      <c r="C49" s="182"/>
      <c r="D49" s="182"/>
      <c r="E49" s="182" t="e">
        <f>
#REF!</f>
        <v>
#REF!</v>
      </c>
      <c r="F49" s="182"/>
      <c r="G49" s="182"/>
      <c r="H49" s="182" t="e">
        <f>
#REF!</f>
        <v>
#REF!</v>
      </c>
      <c r="I49" s="182"/>
      <c r="J49" s="182"/>
      <c r="K49" s="182" t="e">
        <f>
#REF!</f>
        <v>
#REF!</v>
      </c>
      <c r="L49" s="182"/>
      <c r="M49" s="182"/>
      <c r="N49" s="182" t="e">
        <f>
#REF!</f>
        <v>
#REF!</v>
      </c>
      <c r="O49" s="182"/>
      <c r="P49" s="182"/>
    </row>
    <row r="50" spans="1:16" x14ac:dyDescent="0.15">
      <c r="A50" s="182" t="s">
        <v>
70</v>
      </c>
      <c r="B50" s="182" t="e">
        <f>
NA()</f>
        <v>
#N/A</v>
      </c>
      <c r="C50" s="182" t="e">
        <f>
IF(ISNUMBER(#REF!),#REF!,NA())</f>
        <v>
#N/A</v>
      </c>
      <c r="D50" s="182" t="e">
        <f>
NA()</f>
        <v>
#N/A</v>
      </c>
      <c r="E50" s="182" t="e">
        <f>
NA()</f>
        <v>
#N/A</v>
      </c>
      <c r="F50" s="182" t="e">
        <f>
IF(ISNUMBER(#REF!),#REF!,NA())</f>
        <v>
#N/A</v>
      </c>
      <c r="G50" s="182" t="e">
        <f>
NA()</f>
        <v>
#N/A</v>
      </c>
      <c r="H50" s="182" t="e">
        <f>
NA()</f>
        <v>
#N/A</v>
      </c>
      <c r="I50" s="182" t="e">
        <f>
IF(ISNUMBER(#REF!),#REF!,NA())</f>
        <v>
#N/A</v>
      </c>
      <c r="J50" s="182" t="e">
        <f>
NA()</f>
        <v>
#N/A</v>
      </c>
      <c r="K50" s="182" t="e">
        <f>
NA()</f>
        <v>
#N/A</v>
      </c>
      <c r="L50" s="182" t="e">
        <f>
IF(ISNUMBER(#REF!),#REF!,NA())</f>
        <v>
#N/A</v>
      </c>
      <c r="M50" s="182" t="e">
        <f>
NA()</f>
        <v>
#N/A</v>
      </c>
      <c r="N50" s="182" t="e">
        <f>
NA()</f>
        <v>
#N/A</v>
      </c>
      <c r="O50" s="182" t="e">
        <f>
IF(ISNUMBER(#REF!),#REF!,NA())</f>
        <v>
#N/A</v>
      </c>
      <c r="P50" s="182" t="e">
        <f>
NA()</f>
        <v>
#N/A</v>
      </c>
    </row>
    <row r="53" spans="1:16" x14ac:dyDescent="0.15">
      <c r="A53" s="150" t="s">
        <v>
71</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72</v>
      </c>
      <c r="C55" s="181"/>
      <c r="D55" s="181" t="s">
        <v>
73</v>
      </c>
      <c r="E55" s="181" t="s">
        <v>
72</v>
      </c>
      <c r="F55" s="181"/>
      <c r="G55" s="181" t="s">
        <v>
73</v>
      </c>
      <c r="H55" s="181" t="s">
        <v>
72</v>
      </c>
      <c r="I55" s="181"/>
      <c r="J55" s="181" t="s">
        <v>
73</v>
      </c>
      <c r="K55" s="181" t="s">
        <v>
72</v>
      </c>
      <c r="L55" s="181"/>
      <c r="M55" s="181" t="s">
        <v>
73</v>
      </c>
      <c r="N55" s="181" t="s">
        <v>
72</v>
      </c>
      <c r="O55" s="181"/>
      <c r="P55" s="181" t="s">
        <v>
73</v>
      </c>
    </row>
    <row r="56" spans="1:16" x14ac:dyDescent="0.15">
      <c r="A56" s="181" t="s">
        <v>
43</v>
      </c>
      <c r="B56" s="181"/>
      <c r="C56" s="181"/>
      <c r="D56" s="181">
        <f>
'将来負担比率（分子）の構造'!I$52</f>
        <v>
37973</v>
      </c>
      <c r="E56" s="181"/>
      <c r="F56" s="181"/>
      <c r="G56" s="181">
        <f>
'将来負担比率（分子）の構造'!J$52</f>
        <v>
36273</v>
      </c>
      <c r="H56" s="181"/>
      <c r="I56" s="181"/>
      <c r="J56" s="181">
        <f>
'将来負担比率（分子）の構造'!K$52</f>
        <v>
34770</v>
      </c>
      <c r="K56" s="181"/>
      <c r="L56" s="181"/>
      <c r="M56" s="181">
        <f>
'将来負担比率（分子）の構造'!L$52</f>
        <v>
33883</v>
      </c>
      <c r="N56" s="181"/>
      <c r="O56" s="181"/>
      <c r="P56" s="181">
        <f>
'将来負担比率（分子）の構造'!M$52</f>
        <v>
34282</v>
      </c>
    </row>
    <row r="57" spans="1:16" x14ac:dyDescent="0.15">
      <c r="A57" s="181" t="s">
        <v>
42</v>
      </c>
      <c r="B57" s="181"/>
      <c r="C57" s="181"/>
      <c r="D57" s="181">
        <f>
'将来負担比率（分子）の構造'!I$51</f>
        <v>
17869</v>
      </c>
      <c r="E57" s="181"/>
      <c r="F57" s="181"/>
      <c r="G57" s="181">
        <f>
'将来負担比率（分子）の構造'!J$51</f>
        <v>
16246</v>
      </c>
      <c r="H57" s="181"/>
      <c r="I57" s="181"/>
      <c r="J57" s="181">
        <f>
'将来負担比率（分子）の構造'!K$51</f>
        <v>
17169</v>
      </c>
      <c r="K57" s="181"/>
      <c r="L57" s="181"/>
      <c r="M57" s="181">
        <f>
'将来負担比率（分子）の構造'!L$51</f>
        <v>
17307</v>
      </c>
      <c r="N57" s="181"/>
      <c r="O57" s="181"/>
      <c r="P57" s="181">
        <f>
'将来負担比率（分子）の構造'!M$51</f>
        <v>
16799</v>
      </c>
    </row>
    <row r="58" spans="1:16" x14ac:dyDescent="0.15">
      <c r="A58" s="181" t="s">
        <v>
41</v>
      </c>
      <c r="B58" s="181"/>
      <c r="C58" s="181"/>
      <c r="D58" s="181">
        <f>
'将来負担比率（分子）の構造'!I$50</f>
        <v>
14819</v>
      </c>
      <c r="E58" s="181"/>
      <c r="F58" s="181"/>
      <c r="G58" s="181">
        <f>
'将来負担比率（分子）の構造'!J$50</f>
        <v>
14427</v>
      </c>
      <c r="H58" s="181"/>
      <c r="I58" s="181"/>
      <c r="J58" s="181">
        <f>
'将来負担比率（分子）の構造'!K$50</f>
        <v>
14595</v>
      </c>
      <c r="K58" s="181"/>
      <c r="L58" s="181"/>
      <c r="M58" s="181">
        <f>
'将来負担比率（分子）の構造'!L$50</f>
        <v>
14275</v>
      </c>
      <c r="N58" s="181"/>
      <c r="O58" s="181"/>
      <c r="P58" s="181">
        <f>
'将来負担比率（分子）の構造'!M$50</f>
        <v>
12386</v>
      </c>
    </row>
    <row r="59" spans="1:16" x14ac:dyDescent="0.15">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36</v>
      </c>
      <c r="B61" s="181">
        <f>
'将来負担比率（分子）の構造'!I$46</f>
        <v>
313</v>
      </c>
      <c r="C61" s="181"/>
      <c r="D61" s="181"/>
      <c r="E61" s="181">
        <f>
'将来負担比率（分子）の構造'!J$46</f>
        <v>
266</v>
      </c>
      <c r="F61" s="181"/>
      <c r="G61" s="181"/>
      <c r="H61" s="181">
        <f>
'将来負担比率（分子）の構造'!K$46</f>
        <v>
443</v>
      </c>
      <c r="I61" s="181"/>
      <c r="J61" s="181"/>
      <c r="K61" s="181">
        <f>
'将来負担比率（分子）の構造'!L$46</f>
        <v>
990</v>
      </c>
      <c r="L61" s="181"/>
      <c r="M61" s="181"/>
      <c r="N61" s="181">
        <f>
'将来負担比率（分子）の構造'!M$46</f>
        <v>
927</v>
      </c>
      <c r="O61" s="181"/>
      <c r="P61" s="181"/>
    </row>
    <row r="62" spans="1:16" x14ac:dyDescent="0.15">
      <c r="A62" s="181" t="s">
        <v>
35</v>
      </c>
      <c r="B62" s="181">
        <f>
'将来負担比率（分子）の構造'!I$45</f>
        <v>
8982</v>
      </c>
      <c r="C62" s="181"/>
      <c r="D62" s="181"/>
      <c r="E62" s="181">
        <f>
'将来負担比率（分子）の構造'!J$45</f>
        <v>
9072</v>
      </c>
      <c r="F62" s="181"/>
      <c r="G62" s="181"/>
      <c r="H62" s="181">
        <f>
'将来負担比率（分子）の構造'!K$45</f>
        <v>
9305</v>
      </c>
      <c r="I62" s="181"/>
      <c r="J62" s="181"/>
      <c r="K62" s="181">
        <f>
'将来負担比率（分子）の構造'!L$45</f>
        <v>
9493</v>
      </c>
      <c r="L62" s="181"/>
      <c r="M62" s="181"/>
      <c r="N62" s="181">
        <f>
'将来負担比率（分子）の構造'!M$45</f>
        <v>
9023</v>
      </c>
      <c r="O62" s="181"/>
      <c r="P62" s="181"/>
    </row>
    <row r="63" spans="1:16" x14ac:dyDescent="0.15">
      <c r="A63" s="181" t="s">
        <v>
34</v>
      </c>
      <c r="B63" s="181">
        <f>
'将来負担比率（分子）の構造'!I$44</f>
        <v>
330</v>
      </c>
      <c r="C63" s="181"/>
      <c r="D63" s="181"/>
      <c r="E63" s="181">
        <f>
'将来負担比率（分子）の構造'!J$44</f>
        <v>
244</v>
      </c>
      <c r="F63" s="181"/>
      <c r="G63" s="181"/>
      <c r="H63" s="181">
        <f>
'将来負担比率（分子）の構造'!K$44</f>
        <v>
258</v>
      </c>
      <c r="I63" s="181"/>
      <c r="J63" s="181"/>
      <c r="K63" s="181">
        <f>
'将来負担比率（分子）の構造'!L$44</f>
        <v>
1008</v>
      </c>
      <c r="L63" s="181"/>
      <c r="M63" s="181"/>
      <c r="N63" s="181">
        <f>
'将来負担比率（分子）の構造'!M$44</f>
        <v>
3851</v>
      </c>
      <c r="O63" s="181"/>
      <c r="P63" s="181"/>
    </row>
    <row r="64" spans="1:16" x14ac:dyDescent="0.15">
      <c r="A64" s="181" t="s">
        <v>
33</v>
      </c>
      <c r="B64" s="181">
        <f>
'将来負担比率（分子）の構造'!I$43</f>
        <v>
18238</v>
      </c>
      <c r="C64" s="181"/>
      <c r="D64" s="181"/>
      <c r="E64" s="181">
        <f>
'将来負担比率（分子）の構造'!J$43</f>
        <v>
17151</v>
      </c>
      <c r="F64" s="181"/>
      <c r="G64" s="181"/>
      <c r="H64" s="181">
        <f>
'将来負担比率（分子）の構造'!K$43</f>
        <v>
15299</v>
      </c>
      <c r="I64" s="181"/>
      <c r="J64" s="181"/>
      <c r="K64" s="181">
        <f>
'将来負担比率（分子）の構造'!L$43</f>
        <v>
11567</v>
      </c>
      <c r="L64" s="181"/>
      <c r="M64" s="181"/>
      <c r="N64" s="181">
        <f>
'将来負担比率（分子）の構造'!M$43</f>
        <v>
10301</v>
      </c>
      <c r="O64" s="181"/>
      <c r="P64" s="181"/>
    </row>
    <row r="65" spans="1:16" x14ac:dyDescent="0.15">
      <c r="A65" s="181" t="s">
        <v>
32</v>
      </c>
      <c r="B65" s="181">
        <f>
'将来負担比率（分子）の構造'!I$42</f>
        <v>
11484</v>
      </c>
      <c r="C65" s="181"/>
      <c r="D65" s="181"/>
      <c r="E65" s="181">
        <f>
'将来負担比率（分子）の構造'!J$42</f>
        <v>
11152</v>
      </c>
      <c r="F65" s="181"/>
      <c r="G65" s="181"/>
      <c r="H65" s="181">
        <f>
'将来負担比率（分子）の構造'!K$42</f>
        <v>
10374</v>
      </c>
      <c r="I65" s="181"/>
      <c r="J65" s="181"/>
      <c r="K65" s="181">
        <f>
'将来負担比率（分子）の構造'!L$42</f>
        <v>
8297</v>
      </c>
      <c r="L65" s="181"/>
      <c r="M65" s="181"/>
      <c r="N65" s="181">
        <f>
'将来負担比率（分子）の構造'!M$42</f>
        <v>
7583</v>
      </c>
      <c r="O65" s="181"/>
      <c r="P65" s="181"/>
    </row>
    <row r="66" spans="1:16" x14ac:dyDescent="0.15">
      <c r="A66" s="181" t="s">
        <v>
31</v>
      </c>
      <c r="B66" s="181">
        <f>
'将来負担比率（分子）の構造'!I$41</f>
        <v>
33806</v>
      </c>
      <c r="C66" s="181"/>
      <c r="D66" s="181"/>
      <c r="E66" s="181">
        <f>
'将来負担比率（分子）の構造'!J$41</f>
        <v>
34426</v>
      </c>
      <c r="F66" s="181"/>
      <c r="G66" s="181"/>
      <c r="H66" s="181">
        <f>
'将来負担比率（分子）の構造'!K$41</f>
        <v>
34154</v>
      </c>
      <c r="I66" s="181"/>
      <c r="J66" s="181"/>
      <c r="K66" s="181">
        <f>
'将来負担比率（分子）の構造'!L$41</f>
        <v>
34447</v>
      </c>
      <c r="L66" s="181"/>
      <c r="M66" s="181"/>
      <c r="N66" s="181">
        <f>
'将来負担比率（分子）の構造'!M$41</f>
        <v>
35894</v>
      </c>
      <c r="O66" s="181"/>
      <c r="P66" s="181"/>
    </row>
    <row r="67" spans="1:16" x14ac:dyDescent="0.15">
      <c r="A67" s="181" t="s">
        <v>
74</v>
      </c>
      <c r="B67" s="181" t="e">
        <f>
NA()</f>
        <v>
#N/A</v>
      </c>
      <c r="C67" s="181">
        <f>
IF(ISNUMBER('将来負担比率（分子）の構造'!I$53), IF('将来負担比率（分子）の構造'!I$53 &lt; 0, 0, '将来負担比率（分子）の構造'!I$53), NA())</f>
        <v>
2490</v>
      </c>
      <c r="D67" s="181" t="e">
        <f>
NA()</f>
        <v>
#N/A</v>
      </c>
      <c r="E67" s="181" t="e">
        <f>
NA()</f>
        <v>
#N/A</v>
      </c>
      <c r="F67" s="181">
        <f>
IF(ISNUMBER('将来負担比率（分子）の構造'!J$53), IF('将来負担比率（分子）の構造'!J$53 &lt; 0, 0, '将来負担比率（分子）の構造'!J$53), NA())</f>
        <v>
5366</v>
      </c>
      <c r="G67" s="181" t="e">
        <f>
NA()</f>
        <v>
#N/A</v>
      </c>
      <c r="H67" s="181" t="e">
        <f>
NA()</f>
        <v>
#N/A</v>
      </c>
      <c r="I67" s="181">
        <f>
IF(ISNUMBER('将来負担比率（分子）の構造'!K$53), IF('将来負担比率（分子）の構造'!K$53 &lt; 0, 0, '将来負担比率（分子）の構造'!K$53), NA())</f>
        <v>
3299</v>
      </c>
      <c r="J67" s="181" t="e">
        <f>
NA()</f>
        <v>
#N/A</v>
      </c>
      <c r="K67" s="181" t="e">
        <f>
NA()</f>
        <v>
#N/A</v>
      </c>
      <c r="L67" s="181">
        <f>
IF(ISNUMBER('将来負担比率（分子）の構造'!L$53), IF('将来負担比率（分子）の構造'!L$53 &lt; 0, 0, '将来負担比率（分子）の構造'!L$53), NA())</f>
        <v>
337</v>
      </c>
      <c r="M67" s="181" t="e">
        <f>
NA()</f>
        <v>
#N/A</v>
      </c>
      <c r="N67" s="181" t="e">
        <f>
NA()</f>
        <v>
#N/A</v>
      </c>
      <c r="O67" s="181">
        <f>
IF(ISNUMBER('将来負担比率（分子）の構造'!M$53), IF('将来負担比率（分子）の構造'!M$53 &lt; 0, 0, '将来負担比率（分子）の構造'!M$53), NA())</f>
        <v>
4112</v>
      </c>
      <c r="P67" s="181" t="e">
        <f>
NA()</f>
        <v>
#N/A</v>
      </c>
    </row>
    <row r="70" spans="1:16" x14ac:dyDescent="0.15">
      <c r="A70" s="183" t="s">
        <v>
75</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76</v>
      </c>
      <c r="B72" s="185">
        <f>
基金残高に係る経年分析!F55</f>
        <v>
4267</v>
      </c>
      <c r="C72" s="185">
        <f>
基金残高に係る経年分析!G55</f>
        <v>
4271</v>
      </c>
      <c r="D72" s="185">
        <f>
基金残高に係る経年分析!H55</f>
        <v>
3888</v>
      </c>
    </row>
    <row r="73" spans="1:16" x14ac:dyDescent="0.15">
      <c r="A73" s="184" t="s">
        <v>
77</v>
      </c>
      <c r="B73" s="185">
        <f>
基金残高に係る経年分析!F56</f>
        <v>
327</v>
      </c>
      <c r="C73" s="185">
        <f>
基金残高に係る経年分析!G56</f>
        <v>
327</v>
      </c>
      <c r="D73" s="185">
        <f>
基金残高に係る経年分析!H56</f>
        <v>
327</v>
      </c>
    </row>
    <row r="74" spans="1:16" x14ac:dyDescent="0.15">
      <c r="A74" s="184" t="s">
        <v>
78</v>
      </c>
      <c r="B74" s="185">
        <f>
基金残高に係る経年分析!F57</f>
        <v>
10000</v>
      </c>
      <c r="C74" s="185">
        <f>
基金残高に係る経年分析!G57</f>
        <v>
9677</v>
      </c>
      <c r="D74" s="185">
        <f>
基金残高に係る経年分析!H57</f>
        <v>
8184</v>
      </c>
    </row>
  </sheetData>
  <sheetProtection algorithmName="SHA-512" hashValue="7RoupsY4cofqpSYvnU7FgKQovbBNF6YYCH4HVhrfw44y9yxPt2SaDUwiJYbepyKFOqBcs3uz68rF9d66n+OzjA==" saltValue="BKENfkgB+v0Xt+fGBaC4a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
212</v>
      </c>
      <c r="DI1" s="760"/>
      <c r="DJ1" s="760"/>
      <c r="DK1" s="760"/>
      <c r="DL1" s="760"/>
      <c r="DM1" s="760"/>
      <c r="DN1" s="761"/>
      <c r="DO1" s="226"/>
      <c r="DP1" s="759" t="s">
        <v>
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
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
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
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
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
1</v>
      </c>
      <c r="C4" s="702"/>
      <c r="D4" s="702"/>
      <c r="E4" s="702"/>
      <c r="F4" s="702"/>
      <c r="G4" s="702"/>
      <c r="H4" s="702"/>
      <c r="I4" s="702"/>
      <c r="J4" s="702"/>
      <c r="K4" s="702"/>
      <c r="L4" s="702"/>
      <c r="M4" s="702"/>
      <c r="N4" s="702"/>
      <c r="O4" s="702"/>
      <c r="P4" s="702"/>
      <c r="Q4" s="703"/>
      <c r="R4" s="701" t="s">
        <v>
218</v>
      </c>
      <c r="S4" s="702"/>
      <c r="T4" s="702"/>
      <c r="U4" s="702"/>
      <c r="V4" s="702"/>
      <c r="W4" s="702"/>
      <c r="X4" s="702"/>
      <c r="Y4" s="703"/>
      <c r="Z4" s="701" t="s">
        <v>
219</v>
      </c>
      <c r="AA4" s="702"/>
      <c r="AB4" s="702"/>
      <c r="AC4" s="703"/>
      <c r="AD4" s="701" t="s">
        <v>
220</v>
      </c>
      <c r="AE4" s="702"/>
      <c r="AF4" s="702"/>
      <c r="AG4" s="702"/>
      <c r="AH4" s="702"/>
      <c r="AI4" s="702"/>
      <c r="AJ4" s="702"/>
      <c r="AK4" s="703"/>
      <c r="AL4" s="701" t="s">
        <v>
219</v>
      </c>
      <c r="AM4" s="702"/>
      <c r="AN4" s="702"/>
      <c r="AO4" s="703"/>
      <c r="AP4" s="762" t="s">
        <v>
221</v>
      </c>
      <c r="AQ4" s="762"/>
      <c r="AR4" s="762"/>
      <c r="AS4" s="762"/>
      <c r="AT4" s="762"/>
      <c r="AU4" s="762"/>
      <c r="AV4" s="762"/>
      <c r="AW4" s="762"/>
      <c r="AX4" s="762"/>
      <c r="AY4" s="762"/>
      <c r="AZ4" s="762"/>
      <c r="BA4" s="762"/>
      <c r="BB4" s="762"/>
      <c r="BC4" s="762"/>
      <c r="BD4" s="762"/>
      <c r="BE4" s="762"/>
      <c r="BF4" s="762"/>
      <c r="BG4" s="762" t="s">
        <v>
222</v>
      </c>
      <c r="BH4" s="762"/>
      <c r="BI4" s="762"/>
      <c r="BJ4" s="762"/>
      <c r="BK4" s="762"/>
      <c r="BL4" s="762"/>
      <c r="BM4" s="762"/>
      <c r="BN4" s="762"/>
      <c r="BO4" s="762" t="s">
        <v>
219</v>
      </c>
      <c r="BP4" s="762"/>
      <c r="BQ4" s="762"/>
      <c r="BR4" s="762"/>
      <c r="BS4" s="762" t="s">
        <v>
223</v>
      </c>
      <c r="BT4" s="762"/>
      <c r="BU4" s="762"/>
      <c r="BV4" s="762"/>
      <c r="BW4" s="762"/>
      <c r="BX4" s="762"/>
      <c r="BY4" s="762"/>
      <c r="BZ4" s="762"/>
      <c r="CA4" s="762"/>
      <c r="CB4" s="762"/>
      <c r="CD4" s="744" t="s">
        <v>
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
225</v>
      </c>
      <c r="C5" s="707"/>
      <c r="D5" s="707"/>
      <c r="E5" s="707"/>
      <c r="F5" s="707"/>
      <c r="G5" s="707"/>
      <c r="H5" s="707"/>
      <c r="I5" s="707"/>
      <c r="J5" s="707"/>
      <c r="K5" s="707"/>
      <c r="L5" s="707"/>
      <c r="M5" s="707"/>
      <c r="N5" s="707"/>
      <c r="O5" s="707"/>
      <c r="P5" s="707"/>
      <c r="Q5" s="708"/>
      <c r="R5" s="695">
        <v>
31113518</v>
      </c>
      <c r="S5" s="696"/>
      <c r="T5" s="696"/>
      <c r="U5" s="696"/>
      <c r="V5" s="696"/>
      <c r="W5" s="696"/>
      <c r="X5" s="696"/>
      <c r="Y5" s="739"/>
      <c r="Z5" s="757">
        <v>
42.3</v>
      </c>
      <c r="AA5" s="757"/>
      <c r="AB5" s="757"/>
      <c r="AC5" s="757"/>
      <c r="AD5" s="758">
        <v>
28591610</v>
      </c>
      <c r="AE5" s="758"/>
      <c r="AF5" s="758"/>
      <c r="AG5" s="758"/>
      <c r="AH5" s="758"/>
      <c r="AI5" s="758"/>
      <c r="AJ5" s="758"/>
      <c r="AK5" s="758"/>
      <c r="AL5" s="740">
        <v>
83.4</v>
      </c>
      <c r="AM5" s="711"/>
      <c r="AN5" s="711"/>
      <c r="AO5" s="741"/>
      <c r="AP5" s="706" t="s">
        <v>
226</v>
      </c>
      <c r="AQ5" s="707"/>
      <c r="AR5" s="707"/>
      <c r="AS5" s="707"/>
      <c r="AT5" s="707"/>
      <c r="AU5" s="707"/>
      <c r="AV5" s="707"/>
      <c r="AW5" s="707"/>
      <c r="AX5" s="707"/>
      <c r="AY5" s="707"/>
      <c r="AZ5" s="707"/>
      <c r="BA5" s="707"/>
      <c r="BB5" s="707"/>
      <c r="BC5" s="707"/>
      <c r="BD5" s="707"/>
      <c r="BE5" s="707"/>
      <c r="BF5" s="708"/>
      <c r="BG5" s="640">
        <v>
28591610</v>
      </c>
      <c r="BH5" s="641"/>
      <c r="BI5" s="641"/>
      <c r="BJ5" s="641"/>
      <c r="BK5" s="641"/>
      <c r="BL5" s="641"/>
      <c r="BM5" s="641"/>
      <c r="BN5" s="642"/>
      <c r="BO5" s="677">
        <v>
91.9</v>
      </c>
      <c r="BP5" s="677"/>
      <c r="BQ5" s="677"/>
      <c r="BR5" s="677"/>
      <c r="BS5" s="678">
        <v>
266207</v>
      </c>
      <c r="BT5" s="678"/>
      <c r="BU5" s="678"/>
      <c r="BV5" s="678"/>
      <c r="BW5" s="678"/>
      <c r="BX5" s="678"/>
      <c r="BY5" s="678"/>
      <c r="BZ5" s="678"/>
      <c r="CA5" s="678"/>
      <c r="CB5" s="737"/>
      <c r="CD5" s="744" t="s">
        <v>
221</v>
      </c>
      <c r="CE5" s="745"/>
      <c r="CF5" s="745"/>
      <c r="CG5" s="745"/>
      <c r="CH5" s="745"/>
      <c r="CI5" s="745"/>
      <c r="CJ5" s="745"/>
      <c r="CK5" s="745"/>
      <c r="CL5" s="745"/>
      <c r="CM5" s="745"/>
      <c r="CN5" s="745"/>
      <c r="CO5" s="745"/>
      <c r="CP5" s="745"/>
      <c r="CQ5" s="746"/>
      <c r="CR5" s="744" t="s">
        <v>
227</v>
      </c>
      <c r="CS5" s="745"/>
      <c r="CT5" s="745"/>
      <c r="CU5" s="745"/>
      <c r="CV5" s="745"/>
      <c r="CW5" s="745"/>
      <c r="CX5" s="745"/>
      <c r="CY5" s="746"/>
      <c r="CZ5" s="744" t="s">
        <v>
219</v>
      </c>
      <c r="DA5" s="745"/>
      <c r="DB5" s="745"/>
      <c r="DC5" s="746"/>
      <c r="DD5" s="744" t="s">
        <v>
228</v>
      </c>
      <c r="DE5" s="745"/>
      <c r="DF5" s="745"/>
      <c r="DG5" s="745"/>
      <c r="DH5" s="745"/>
      <c r="DI5" s="745"/>
      <c r="DJ5" s="745"/>
      <c r="DK5" s="745"/>
      <c r="DL5" s="745"/>
      <c r="DM5" s="745"/>
      <c r="DN5" s="745"/>
      <c r="DO5" s="745"/>
      <c r="DP5" s="746"/>
      <c r="DQ5" s="744" t="s">
        <v>
229</v>
      </c>
      <c r="DR5" s="745"/>
      <c r="DS5" s="745"/>
      <c r="DT5" s="745"/>
      <c r="DU5" s="745"/>
      <c r="DV5" s="745"/>
      <c r="DW5" s="745"/>
      <c r="DX5" s="745"/>
      <c r="DY5" s="745"/>
      <c r="DZ5" s="745"/>
      <c r="EA5" s="745"/>
      <c r="EB5" s="745"/>
      <c r="EC5" s="746"/>
    </row>
    <row r="6" spans="2:143" ht="11.25" customHeight="1" x14ac:dyDescent="0.15">
      <c r="B6" s="637" t="s">
        <v>
230</v>
      </c>
      <c r="C6" s="638"/>
      <c r="D6" s="638"/>
      <c r="E6" s="638"/>
      <c r="F6" s="638"/>
      <c r="G6" s="638"/>
      <c r="H6" s="638"/>
      <c r="I6" s="638"/>
      <c r="J6" s="638"/>
      <c r="K6" s="638"/>
      <c r="L6" s="638"/>
      <c r="M6" s="638"/>
      <c r="N6" s="638"/>
      <c r="O6" s="638"/>
      <c r="P6" s="638"/>
      <c r="Q6" s="639"/>
      <c r="R6" s="640">
        <v>
303102</v>
      </c>
      <c r="S6" s="641"/>
      <c r="T6" s="641"/>
      <c r="U6" s="641"/>
      <c r="V6" s="641"/>
      <c r="W6" s="641"/>
      <c r="X6" s="641"/>
      <c r="Y6" s="642"/>
      <c r="Z6" s="677">
        <v>
0.4</v>
      </c>
      <c r="AA6" s="677"/>
      <c r="AB6" s="677"/>
      <c r="AC6" s="677"/>
      <c r="AD6" s="678">
        <v>
303102</v>
      </c>
      <c r="AE6" s="678"/>
      <c r="AF6" s="678"/>
      <c r="AG6" s="678"/>
      <c r="AH6" s="678"/>
      <c r="AI6" s="678"/>
      <c r="AJ6" s="678"/>
      <c r="AK6" s="678"/>
      <c r="AL6" s="643">
        <v>
0.9</v>
      </c>
      <c r="AM6" s="644"/>
      <c r="AN6" s="644"/>
      <c r="AO6" s="679"/>
      <c r="AP6" s="637" t="s">
        <v>
231</v>
      </c>
      <c r="AQ6" s="638"/>
      <c r="AR6" s="638"/>
      <c r="AS6" s="638"/>
      <c r="AT6" s="638"/>
      <c r="AU6" s="638"/>
      <c r="AV6" s="638"/>
      <c r="AW6" s="638"/>
      <c r="AX6" s="638"/>
      <c r="AY6" s="638"/>
      <c r="AZ6" s="638"/>
      <c r="BA6" s="638"/>
      <c r="BB6" s="638"/>
      <c r="BC6" s="638"/>
      <c r="BD6" s="638"/>
      <c r="BE6" s="638"/>
      <c r="BF6" s="639"/>
      <c r="BG6" s="640">
        <v>
28591610</v>
      </c>
      <c r="BH6" s="641"/>
      <c r="BI6" s="641"/>
      <c r="BJ6" s="641"/>
      <c r="BK6" s="641"/>
      <c r="BL6" s="641"/>
      <c r="BM6" s="641"/>
      <c r="BN6" s="642"/>
      <c r="BO6" s="677">
        <v>
91.9</v>
      </c>
      <c r="BP6" s="677"/>
      <c r="BQ6" s="677"/>
      <c r="BR6" s="677"/>
      <c r="BS6" s="678">
        <v>
266207</v>
      </c>
      <c r="BT6" s="678"/>
      <c r="BU6" s="678"/>
      <c r="BV6" s="678"/>
      <c r="BW6" s="678"/>
      <c r="BX6" s="678"/>
      <c r="BY6" s="678"/>
      <c r="BZ6" s="678"/>
      <c r="CA6" s="678"/>
      <c r="CB6" s="737"/>
      <c r="CD6" s="698" t="s">
        <v>
232</v>
      </c>
      <c r="CE6" s="699"/>
      <c r="CF6" s="699"/>
      <c r="CG6" s="699"/>
      <c r="CH6" s="699"/>
      <c r="CI6" s="699"/>
      <c r="CJ6" s="699"/>
      <c r="CK6" s="699"/>
      <c r="CL6" s="699"/>
      <c r="CM6" s="699"/>
      <c r="CN6" s="699"/>
      <c r="CO6" s="699"/>
      <c r="CP6" s="699"/>
      <c r="CQ6" s="700"/>
      <c r="CR6" s="640">
        <v>
401244</v>
      </c>
      <c r="CS6" s="641"/>
      <c r="CT6" s="641"/>
      <c r="CU6" s="641"/>
      <c r="CV6" s="641"/>
      <c r="CW6" s="641"/>
      <c r="CX6" s="641"/>
      <c r="CY6" s="642"/>
      <c r="CZ6" s="740">
        <v>
0.6</v>
      </c>
      <c r="DA6" s="711"/>
      <c r="DB6" s="711"/>
      <c r="DC6" s="743"/>
      <c r="DD6" s="646" t="s">
        <v>
233</v>
      </c>
      <c r="DE6" s="641"/>
      <c r="DF6" s="641"/>
      <c r="DG6" s="641"/>
      <c r="DH6" s="641"/>
      <c r="DI6" s="641"/>
      <c r="DJ6" s="641"/>
      <c r="DK6" s="641"/>
      <c r="DL6" s="641"/>
      <c r="DM6" s="641"/>
      <c r="DN6" s="641"/>
      <c r="DO6" s="641"/>
      <c r="DP6" s="642"/>
      <c r="DQ6" s="646">
        <v>
400929</v>
      </c>
      <c r="DR6" s="641"/>
      <c r="DS6" s="641"/>
      <c r="DT6" s="641"/>
      <c r="DU6" s="641"/>
      <c r="DV6" s="641"/>
      <c r="DW6" s="641"/>
      <c r="DX6" s="641"/>
      <c r="DY6" s="641"/>
      <c r="DZ6" s="641"/>
      <c r="EA6" s="641"/>
      <c r="EB6" s="641"/>
      <c r="EC6" s="684"/>
    </row>
    <row r="7" spans="2:143" ht="11.25" customHeight="1" x14ac:dyDescent="0.15">
      <c r="B7" s="637" t="s">
        <v>
234</v>
      </c>
      <c r="C7" s="638"/>
      <c r="D7" s="638"/>
      <c r="E7" s="638"/>
      <c r="F7" s="638"/>
      <c r="G7" s="638"/>
      <c r="H7" s="638"/>
      <c r="I7" s="638"/>
      <c r="J7" s="638"/>
      <c r="K7" s="638"/>
      <c r="L7" s="638"/>
      <c r="M7" s="638"/>
      <c r="N7" s="638"/>
      <c r="O7" s="638"/>
      <c r="P7" s="638"/>
      <c r="Q7" s="639"/>
      <c r="R7" s="640">
        <v>
43788</v>
      </c>
      <c r="S7" s="641"/>
      <c r="T7" s="641"/>
      <c r="U7" s="641"/>
      <c r="V7" s="641"/>
      <c r="W7" s="641"/>
      <c r="X7" s="641"/>
      <c r="Y7" s="642"/>
      <c r="Z7" s="677">
        <v>
0.1</v>
      </c>
      <c r="AA7" s="677"/>
      <c r="AB7" s="677"/>
      <c r="AC7" s="677"/>
      <c r="AD7" s="678">
        <v>
43788</v>
      </c>
      <c r="AE7" s="678"/>
      <c r="AF7" s="678"/>
      <c r="AG7" s="678"/>
      <c r="AH7" s="678"/>
      <c r="AI7" s="678"/>
      <c r="AJ7" s="678"/>
      <c r="AK7" s="678"/>
      <c r="AL7" s="643">
        <v>
0.1</v>
      </c>
      <c r="AM7" s="644"/>
      <c r="AN7" s="644"/>
      <c r="AO7" s="679"/>
      <c r="AP7" s="637" t="s">
        <v>
235</v>
      </c>
      <c r="AQ7" s="638"/>
      <c r="AR7" s="638"/>
      <c r="AS7" s="638"/>
      <c r="AT7" s="638"/>
      <c r="AU7" s="638"/>
      <c r="AV7" s="638"/>
      <c r="AW7" s="638"/>
      <c r="AX7" s="638"/>
      <c r="AY7" s="638"/>
      <c r="AZ7" s="638"/>
      <c r="BA7" s="638"/>
      <c r="BB7" s="638"/>
      <c r="BC7" s="638"/>
      <c r="BD7" s="638"/>
      <c r="BE7" s="638"/>
      <c r="BF7" s="639"/>
      <c r="BG7" s="640">
        <v>
15638313</v>
      </c>
      <c r="BH7" s="641"/>
      <c r="BI7" s="641"/>
      <c r="BJ7" s="641"/>
      <c r="BK7" s="641"/>
      <c r="BL7" s="641"/>
      <c r="BM7" s="641"/>
      <c r="BN7" s="642"/>
      <c r="BO7" s="677">
        <v>
50.3</v>
      </c>
      <c r="BP7" s="677"/>
      <c r="BQ7" s="677"/>
      <c r="BR7" s="677"/>
      <c r="BS7" s="678">
        <v>
266207</v>
      </c>
      <c r="BT7" s="678"/>
      <c r="BU7" s="678"/>
      <c r="BV7" s="678"/>
      <c r="BW7" s="678"/>
      <c r="BX7" s="678"/>
      <c r="BY7" s="678"/>
      <c r="BZ7" s="678"/>
      <c r="CA7" s="678"/>
      <c r="CB7" s="737"/>
      <c r="CD7" s="673" t="s">
        <v>
236</v>
      </c>
      <c r="CE7" s="674"/>
      <c r="CF7" s="674"/>
      <c r="CG7" s="674"/>
      <c r="CH7" s="674"/>
      <c r="CI7" s="674"/>
      <c r="CJ7" s="674"/>
      <c r="CK7" s="674"/>
      <c r="CL7" s="674"/>
      <c r="CM7" s="674"/>
      <c r="CN7" s="674"/>
      <c r="CO7" s="674"/>
      <c r="CP7" s="674"/>
      <c r="CQ7" s="675"/>
      <c r="CR7" s="640">
        <v>
7769867</v>
      </c>
      <c r="CS7" s="641"/>
      <c r="CT7" s="641"/>
      <c r="CU7" s="641"/>
      <c r="CV7" s="641"/>
      <c r="CW7" s="641"/>
      <c r="CX7" s="641"/>
      <c r="CY7" s="642"/>
      <c r="CZ7" s="677">
        <v>
10.9</v>
      </c>
      <c r="DA7" s="677"/>
      <c r="DB7" s="677"/>
      <c r="DC7" s="677"/>
      <c r="DD7" s="646">
        <v>
1755796</v>
      </c>
      <c r="DE7" s="641"/>
      <c r="DF7" s="641"/>
      <c r="DG7" s="641"/>
      <c r="DH7" s="641"/>
      <c r="DI7" s="641"/>
      <c r="DJ7" s="641"/>
      <c r="DK7" s="641"/>
      <c r="DL7" s="641"/>
      <c r="DM7" s="641"/>
      <c r="DN7" s="641"/>
      <c r="DO7" s="641"/>
      <c r="DP7" s="642"/>
      <c r="DQ7" s="646">
        <v>
5483633</v>
      </c>
      <c r="DR7" s="641"/>
      <c r="DS7" s="641"/>
      <c r="DT7" s="641"/>
      <c r="DU7" s="641"/>
      <c r="DV7" s="641"/>
      <c r="DW7" s="641"/>
      <c r="DX7" s="641"/>
      <c r="DY7" s="641"/>
      <c r="DZ7" s="641"/>
      <c r="EA7" s="641"/>
      <c r="EB7" s="641"/>
      <c r="EC7" s="684"/>
    </row>
    <row r="8" spans="2:143" ht="11.25" customHeight="1" x14ac:dyDescent="0.15">
      <c r="B8" s="637" t="s">
        <v>
237</v>
      </c>
      <c r="C8" s="638"/>
      <c r="D8" s="638"/>
      <c r="E8" s="638"/>
      <c r="F8" s="638"/>
      <c r="G8" s="638"/>
      <c r="H8" s="638"/>
      <c r="I8" s="638"/>
      <c r="J8" s="638"/>
      <c r="K8" s="638"/>
      <c r="L8" s="638"/>
      <c r="M8" s="638"/>
      <c r="N8" s="638"/>
      <c r="O8" s="638"/>
      <c r="P8" s="638"/>
      <c r="Q8" s="639"/>
      <c r="R8" s="640">
        <v>
217514</v>
      </c>
      <c r="S8" s="641"/>
      <c r="T8" s="641"/>
      <c r="U8" s="641"/>
      <c r="V8" s="641"/>
      <c r="W8" s="641"/>
      <c r="X8" s="641"/>
      <c r="Y8" s="642"/>
      <c r="Z8" s="677">
        <v>
0.3</v>
      </c>
      <c r="AA8" s="677"/>
      <c r="AB8" s="677"/>
      <c r="AC8" s="677"/>
      <c r="AD8" s="678">
        <v>
217514</v>
      </c>
      <c r="AE8" s="678"/>
      <c r="AF8" s="678"/>
      <c r="AG8" s="678"/>
      <c r="AH8" s="678"/>
      <c r="AI8" s="678"/>
      <c r="AJ8" s="678"/>
      <c r="AK8" s="678"/>
      <c r="AL8" s="643">
        <v>
0.6</v>
      </c>
      <c r="AM8" s="644"/>
      <c r="AN8" s="644"/>
      <c r="AO8" s="679"/>
      <c r="AP8" s="637" t="s">
        <v>
238</v>
      </c>
      <c r="AQ8" s="638"/>
      <c r="AR8" s="638"/>
      <c r="AS8" s="638"/>
      <c r="AT8" s="638"/>
      <c r="AU8" s="638"/>
      <c r="AV8" s="638"/>
      <c r="AW8" s="638"/>
      <c r="AX8" s="638"/>
      <c r="AY8" s="638"/>
      <c r="AZ8" s="638"/>
      <c r="BA8" s="638"/>
      <c r="BB8" s="638"/>
      <c r="BC8" s="638"/>
      <c r="BD8" s="638"/>
      <c r="BE8" s="638"/>
      <c r="BF8" s="639"/>
      <c r="BG8" s="640">
        <v>
339642</v>
      </c>
      <c r="BH8" s="641"/>
      <c r="BI8" s="641"/>
      <c r="BJ8" s="641"/>
      <c r="BK8" s="641"/>
      <c r="BL8" s="641"/>
      <c r="BM8" s="641"/>
      <c r="BN8" s="642"/>
      <c r="BO8" s="677">
        <v>
1.1000000000000001</v>
      </c>
      <c r="BP8" s="677"/>
      <c r="BQ8" s="677"/>
      <c r="BR8" s="677"/>
      <c r="BS8" s="646" t="s">
        <v>
239</v>
      </c>
      <c r="BT8" s="641"/>
      <c r="BU8" s="641"/>
      <c r="BV8" s="641"/>
      <c r="BW8" s="641"/>
      <c r="BX8" s="641"/>
      <c r="BY8" s="641"/>
      <c r="BZ8" s="641"/>
      <c r="CA8" s="641"/>
      <c r="CB8" s="684"/>
      <c r="CD8" s="673" t="s">
        <v>
240</v>
      </c>
      <c r="CE8" s="674"/>
      <c r="CF8" s="674"/>
      <c r="CG8" s="674"/>
      <c r="CH8" s="674"/>
      <c r="CI8" s="674"/>
      <c r="CJ8" s="674"/>
      <c r="CK8" s="674"/>
      <c r="CL8" s="674"/>
      <c r="CM8" s="674"/>
      <c r="CN8" s="674"/>
      <c r="CO8" s="674"/>
      <c r="CP8" s="674"/>
      <c r="CQ8" s="675"/>
      <c r="CR8" s="640">
        <v>
33185997</v>
      </c>
      <c r="CS8" s="641"/>
      <c r="CT8" s="641"/>
      <c r="CU8" s="641"/>
      <c r="CV8" s="641"/>
      <c r="CW8" s="641"/>
      <c r="CX8" s="641"/>
      <c r="CY8" s="642"/>
      <c r="CZ8" s="677">
        <v>
46.3</v>
      </c>
      <c r="DA8" s="677"/>
      <c r="DB8" s="677"/>
      <c r="DC8" s="677"/>
      <c r="DD8" s="646">
        <v>
168721</v>
      </c>
      <c r="DE8" s="641"/>
      <c r="DF8" s="641"/>
      <c r="DG8" s="641"/>
      <c r="DH8" s="641"/>
      <c r="DI8" s="641"/>
      <c r="DJ8" s="641"/>
      <c r="DK8" s="641"/>
      <c r="DL8" s="641"/>
      <c r="DM8" s="641"/>
      <c r="DN8" s="641"/>
      <c r="DO8" s="641"/>
      <c r="DP8" s="642"/>
      <c r="DQ8" s="646">
        <v>
16141568</v>
      </c>
      <c r="DR8" s="641"/>
      <c r="DS8" s="641"/>
      <c r="DT8" s="641"/>
      <c r="DU8" s="641"/>
      <c r="DV8" s="641"/>
      <c r="DW8" s="641"/>
      <c r="DX8" s="641"/>
      <c r="DY8" s="641"/>
      <c r="DZ8" s="641"/>
      <c r="EA8" s="641"/>
      <c r="EB8" s="641"/>
      <c r="EC8" s="684"/>
    </row>
    <row r="9" spans="2:143" ht="11.25" customHeight="1" x14ac:dyDescent="0.15">
      <c r="B9" s="637" t="s">
        <v>
241</v>
      </c>
      <c r="C9" s="638"/>
      <c r="D9" s="638"/>
      <c r="E9" s="638"/>
      <c r="F9" s="638"/>
      <c r="G9" s="638"/>
      <c r="H9" s="638"/>
      <c r="I9" s="638"/>
      <c r="J9" s="638"/>
      <c r="K9" s="638"/>
      <c r="L9" s="638"/>
      <c r="M9" s="638"/>
      <c r="N9" s="638"/>
      <c r="O9" s="638"/>
      <c r="P9" s="638"/>
      <c r="Q9" s="639"/>
      <c r="R9" s="640">
        <v>
133962</v>
      </c>
      <c r="S9" s="641"/>
      <c r="T9" s="641"/>
      <c r="U9" s="641"/>
      <c r="V9" s="641"/>
      <c r="W9" s="641"/>
      <c r="X9" s="641"/>
      <c r="Y9" s="642"/>
      <c r="Z9" s="677">
        <v>
0.2</v>
      </c>
      <c r="AA9" s="677"/>
      <c r="AB9" s="677"/>
      <c r="AC9" s="677"/>
      <c r="AD9" s="678">
        <v>
133962</v>
      </c>
      <c r="AE9" s="678"/>
      <c r="AF9" s="678"/>
      <c r="AG9" s="678"/>
      <c r="AH9" s="678"/>
      <c r="AI9" s="678"/>
      <c r="AJ9" s="678"/>
      <c r="AK9" s="678"/>
      <c r="AL9" s="643">
        <v>
0.4</v>
      </c>
      <c r="AM9" s="644"/>
      <c r="AN9" s="644"/>
      <c r="AO9" s="679"/>
      <c r="AP9" s="637" t="s">
        <v>
242</v>
      </c>
      <c r="AQ9" s="638"/>
      <c r="AR9" s="638"/>
      <c r="AS9" s="638"/>
      <c r="AT9" s="638"/>
      <c r="AU9" s="638"/>
      <c r="AV9" s="638"/>
      <c r="AW9" s="638"/>
      <c r="AX9" s="638"/>
      <c r="AY9" s="638"/>
      <c r="AZ9" s="638"/>
      <c r="BA9" s="638"/>
      <c r="BB9" s="638"/>
      <c r="BC9" s="638"/>
      <c r="BD9" s="638"/>
      <c r="BE9" s="638"/>
      <c r="BF9" s="639"/>
      <c r="BG9" s="640">
        <v>
13236266</v>
      </c>
      <c r="BH9" s="641"/>
      <c r="BI9" s="641"/>
      <c r="BJ9" s="641"/>
      <c r="BK9" s="641"/>
      <c r="BL9" s="641"/>
      <c r="BM9" s="641"/>
      <c r="BN9" s="642"/>
      <c r="BO9" s="677">
        <v>
42.5</v>
      </c>
      <c r="BP9" s="677"/>
      <c r="BQ9" s="677"/>
      <c r="BR9" s="677"/>
      <c r="BS9" s="646" t="s">
        <v>
239</v>
      </c>
      <c r="BT9" s="641"/>
      <c r="BU9" s="641"/>
      <c r="BV9" s="641"/>
      <c r="BW9" s="641"/>
      <c r="BX9" s="641"/>
      <c r="BY9" s="641"/>
      <c r="BZ9" s="641"/>
      <c r="CA9" s="641"/>
      <c r="CB9" s="684"/>
      <c r="CD9" s="673" t="s">
        <v>
243</v>
      </c>
      <c r="CE9" s="674"/>
      <c r="CF9" s="674"/>
      <c r="CG9" s="674"/>
      <c r="CH9" s="674"/>
      <c r="CI9" s="674"/>
      <c r="CJ9" s="674"/>
      <c r="CK9" s="674"/>
      <c r="CL9" s="674"/>
      <c r="CM9" s="674"/>
      <c r="CN9" s="674"/>
      <c r="CO9" s="674"/>
      <c r="CP9" s="674"/>
      <c r="CQ9" s="675"/>
      <c r="CR9" s="640">
        <v>
8607979</v>
      </c>
      <c r="CS9" s="641"/>
      <c r="CT9" s="641"/>
      <c r="CU9" s="641"/>
      <c r="CV9" s="641"/>
      <c r="CW9" s="641"/>
      <c r="CX9" s="641"/>
      <c r="CY9" s="642"/>
      <c r="CZ9" s="677">
        <v>
12</v>
      </c>
      <c r="DA9" s="677"/>
      <c r="DB9" s="677"/>
      <c r="DC9" s="677"/>
      <c r="DD9" s="646">
        <v>
2851723</v>
      </c>
      <c r="DE9" s="641"/>
      <c r="DF9" s="641"/>
      <c r="DG9" s="641"/>
      <c r="DH9" s="641"/>
      <c r="DI9" s="641"/>
      <c r="DJ9" s="641"/>
      <c r="DK9" s="641"/>
      <c r="DL9" s="641"/>
      <c r="DM9" s="641"/>
      <c r="DN9" s="641"/>
      <c r="DO9" s="641"/>
      <c r="DP9" s="642"/>
      <c r="DQ9" s="646">
        <v>
3797960</v>
      </c>
      <c r="DR9" s="641"/>
      <c r="DS9" s="641"/>
      <c r="DT9" s="641"/>
      <c r="DU9" s="641"/>
      <c r="DV9" s="641"/>
      <c r="DW9" s="641"/>
      <c r="DX9" s="641"/>
      <c r="DY9" s="641"/>
      <c r="DZ9" s="641"/>
      <c r="EA9" s="641"/>
      <c r="EB9" s="641"/>
      <c r="EC9" s="684"/>
    </row>
    <row r="10" spans="2:143" ht="11.25" customHeight="1" x14ac:dyDescent="0.15">
      <c r="B10" s="637" t="s">
        <v>
244</v>
      </c>
      <c r="C10" s="638"/>
      <c r="D10" s="638"/>
      <c r="E10" s="638"/>
      <c r="F10" s="638"/>
      <c r="G10" s="638"/>
      <c r="H10" s="638"/>
      <c r="I10" s="638"/>
      <c r="J10" s="638"/>
      <c r="K10" s="638"/>
      <c r="L10" s="638"/>
      <c r="M10" s="638"/>
      <c r="N10" s="638"/>
      <c r="O10" s="638"/>
      <c r="P10" s="638"/>
      <c r="Q10" s="639"/>
      <c r="R10" s="640" t="s">
        <v>
239</v>
      </c>
      <c r="S10" s="641"/>
      <c r="T10" s="641"/>
      <c r="U10" s="641"/>
      <c r="V10" s="641"/>
      <c r="W10" s="641"/>
      <c r="X10" s="641"/>
      <c r="Y10" s="642"/>
      <c r="Z10" s="677" t="s">
        <v>
233</v>
      </c>
      <c r="AA10" s="677"/>
      <c r="AB10" s="677"/>
      <c r="AC10" s="677"/>
      <c r="AD10" s="678" t="s">
        <v>
239</v>
      </c>
      <c r="AE10" s="678"/>
      <c r="AF10" s="678"/>
      <c r="AG10" s="678"/>
      <c r="AH10" s="678"/>
      <c r="AI10" s="678"/>
      <c r="AJ10" s="678"/>
      <c r="AK10" s="678"/>
      <c r="AL10" s="643" t="s">
        <v>
233</v>
      </c>
      <c r="AM10" s="644"/>
      <c r="AN10" s="644"/>
      <c r="AO10" s="679"/>
      <c r="AP10" s="637" t="s">
        <v>
245</v>
      </c>
      <c r="AQ10" s="638"/>
      <c r="AR10" s="638"/>
      <c r="AS10" s="638"/>
      <c r="AT10" s="638"/>
      <c r="AU10" s="638"/>
      <c r="AV10" s="638"/>
      <c r="AW10" s="638"/>
      <c r="AX10" s="638"/>
      <c r="AY10" s="638"/>
      <c r="AZ10" s="638"/>
      <c r="BA10" s="638"/>
      <c r="BB10" s="638"/>
      <c r="BC10" s="638"/>
      <c r="BD10" s="638"/>
      <c r="BE10" s="638"/>
      <c r="BF10" s="639"/>
      <c r="BG10" s="640">
        <v>
366219</v>
      </c>
      <c r="BH10" s="641"/>
      <c r="BI10" s="641"/>
      <c r="BJ10" s="641"/>
      <c r="BK10" s="641"/>
      <c r="BL10" s="641"/>
      <c r="BM10" s="641"/>
      <c r="BN10" s="642"/>
      <c r="BO10" s="677">
        <v>
1.2</v>
      </c>
      <c r="BP10" s="677"/>
      <c r="BQ10" s="677"/>
      <c r="BR10" s="677"/>
      <c r="BS10" s="646" t="s">
        <v>
239</v>
      </c>
      <c r="BT10" s="641"/>
      <c r="BU10" s="641"/>
      <c r="BV10" s="641"/>
      <c r="BW10" s="641"/>
      <c r="BX10" s="641"/>
      <c r="BY10" s="641"/>
      <c r="BZ10" s="641"/>
      <c r="CA10" s="641"/>
      <c r="CB10" s="684"/>
      <c r="CD10" s="673" t="s">
        <v>
246</v>
      </c>
      <c r="CE10" s="674"/>
      <c r="CF10" s="674"/>
      <c r="CG10" s="674"/>
      <c r="CH10" s="674"/>
      <c r="CI10" s="674"/>
      <c r="CJ10" s="674"/>
      <c r="CK10" s="674"/>
      <c r="CL10" s="674"/>
      <c r="CM10" s="674"/>
      <c r="CN10" s="674"/>
      <c r="CO10" s="674"/>
      <c r="CP10" s="674"/>
      <c r="CQ10" s="675"/>
      <c r="CR10" s="640">
        <v>
275480</v>
      </c>
      <c r="CS10" s="641"/>
      <c r="CT10" s="641"/>
      <c r="CU10" s="641"/>
      <c r="CV10" s="641"/>
      <c r="CW10" s="641"/>
      <c r="CX10" s="641"/>
      <c r="CY10" s="642"/>
      <c r="CZ10" s="677">
        <v>
0.4</v>
      </c>
      <c r="DA10" s="677"/>
      <c r="DB10" s="677"/>
      <c r="DC10" s="677"/>
      <c r="DD10" s="646" t="s">
        <v>
239</v>
      </c>
      <c r="DE10" s="641"/>
      <c r="DF10" s="641"/>
      <c r="DG10" s="641"/>
      <c r="DH10" s="641"/>
      <c r="DI10" s="641"/>
      <c r="DJ10" s="641"/>
      <c r="DK10" s="641"/>
      <c r="DL10" s="641"/>
      <c r="DM10" s="641"/>
      <c r="DN10" s="641"/>
      <c r="DO10" s="641"/>
      <c r="DP10" s="642"/>
      <c r="DQ10" s="646">
        <v>
247068</v>
      </c>
      <c r="DR10" s="641"/>
      <c r="DS10" s="641"/>
      <c r="DT10" s="641"/>
      <c r="DU10" s="641"/>
      <c r="DV10" s="641"/>
      <c r="DW10" s="641"/>
      <c r="DX10" s="641"/>
      <c r="DY10" s="641"/>
      <c r="DZ10" s="641"/>
      <c r="EA10" s="641"/>
      <c r="EB10" s="641"/>
      <c r="EC10" s="684"/>
    </row>
    <row r="11" spans="2:143" ht="11.25" customHeight="1" x14ac:dyDescent="0.15">
      <c r="B11" s="637" t="s">
        <v>
247</v>
      </c>
      <c r="C11" s="638"/>
      <c r="D11" s="638"/>
      <c r="E11" s="638"/>
      <c r="F11" s="638"/>
      <c r="G11" s="638"/>
      <c r="H11" s="638"/>
      <c r="I11" s="638"/>
      <c r="J11" s="638"/>
      <c r="K11" s="638"/>
      <c r="L11" s="638"/>
      <c r="M11" s="638"/>
      <c r="N11" s="638"/>
      <c r="O11" s="638"/>
      <c r="P11" s="638"/>
      <c r="Q11" s="639"/>
      <c r="R11" s="640">
        <v>
3065331</v>
      </c>
      <c r="S11" s="641"/>
      <c r="T11" s="641"/>
      <c r="U11" s="641"/>
      <c r="V11" s="641"/>
      <c r="W11" s="641"/>
      <c r="X11" s="641"/>
      <c r="Y11" s="642"/>
      <c r="Z11" s="643">
        <v>
4.2</v>
      </c>
      <c r="AA11" s="644"/>
      <c r="AB11" s="644"/>
      <c r="AC11" s="645"/>
      <c r="AD11" s="646">
        <v>
3065331</v>
      </c>
      <c r="AE11" s="641"/>
      <c r="AF11" s="641"/>
      <c r="AG11" s="641"/>
      <c r="AH11" s="641"/>
      <c r="AI11" s="641"/>
      <c r="AJ11" s="641"/>
      <c r="AK11" s="642"/>
      <c r="AL11" s="643">
        <v>
8.9</v>
      </c>
      <c r="AM11" s="644"/>
      <c r="AN11" s="644"/>
      <c r="AO11" s="679"/>
      <c r="AP11" s="637" t="s">
        <v>
248</v>
      </c>
      <c r="AQ11" s="638"/>
      <c r="AR11" s="638"/>
      <c r="AS11" s="638"/>
      <c r="AT11" s="638"/>
      <c r="AU11" s="638"/>
      <c r="AV11" s="638"/>
      <c r="AW11" s="638"/>
      <c r="AX11" s="638"/>
      <c r="AY11" s="638"/>
      <c r="AZ11" s="638"/>
      <c r="BA11" s="638"/>
      <c r="BB11" s="638"/>
      <c r="BC11" s="638"/>
      <c r="BD11" s="638"/>
      <c r="BE11" s="638"/>
      <c r="BF11" s="639"/>
      <c r="BG11" s="640">
        <v>
1696186</v>
      </c>
      <c r="BH11" s="641"/>
      <c r="BI11" s="641"/>
      <c r="BJ11" s="641"/>
      <c r="BK11" s="641"/>
      <c r="BL11" s="641"/>
      <c r="BM11" s="641"/>
      <c r="BN11" s="642"/>
      <c r="BO11" s="677">
        <v>
5.5</v>
      </c>
      <c r="BP11" s="677"/>
      <c r="BQ11" s="677"/>
      <c r="BR11" s="677"/>
      <c r="BS11" s="646">
        <v>
266207</v>
      </c>
      <c r="BT11" s="641"/>
      <c r="BU11" s="641"/>
      <c r="BV11" s="641"/>
      <c r="BW11" s="641"/>
      <c r="BX11" s="641"/>
      <c r="BY11" s="641"/>
      <c r="BZ11" s="641"/>
      <c r="CA11" s="641"/>
      <c r="CB11" s="684"/>
      <c r="CD11" s="673" t="s">
        <v>
249</v>
      </c>
      <c r="CE11" s="674"/>
      <c r="CF11" s="674"/>
      <c r="CG11" s="674"/>
      <c r="CH11" s="674"/>
      <c r="CI11" s="674"/>
      <c r="CJ11" s="674"/>
      <c r="CK11" s="674"/>
      <c r="CL11" s="674"/>
      <c r="CM11" s="674"/>
      <c r="CN11" s="674"/>
      <c r="CO11" s="674"/>
      <c r="CP11" s="674"/>
      <c r="CQ11" s="675"/>
      <c r="CR11" s="640">
        <v>
127733</v>
      </c>
      <c r="CS11" s="641"/>
      <c r="CT11" s="641"/>
      <c r="CU11" s="641"/>
      <c r="CV11" s="641"/>
      <c r="CW11" s="641"/>
      <c r="CX11" s="641"/>
      <c r="CY11" s="642"/>
      <c r="CZ11" s="677">
        <v>
0.2</v>
      </c>
      <c r="DA11" s="677"/>
      <c r="DB11" s="677"/>
      <c r="DC11" s="677"/>
      <c r="DD11" s="646">
        <v>
16448</v>
      </c>
      <c r="DE11" s="641"/>
      <c r="DF11" s="641"/>
      <c r="DG11" s="641"/>
      <c r="DH11" s="641"/>
      <c r="DI11" s="641"/>
      <c r="DJ11" s="641"/>
      <c r="DK11" s="641"/>
      <c r="DL11" s="641"/>
      <c r="DM11" s="641"/>
      <c r="DN11" s="641"/>
      <c r="DO11" s="641"/>
      <c r="DP11" s="642"/>
      <c r="DQ11" s="646">
        <v>
107342</v>
      </c>
      <c r="DR11" s="641"/>
      <c r="DS11" s="641"/>
      <c r="DT11" s="641"/>
      <c r="DU11" s="641"/>
      <c r="DV11" s="641"/>
      <c r="DW11" s="641"/>
      <c r="DX11" s="641"/>
      <c r="DY11" s="641"/>
      <c r="DZ11" s="641"/>
      <c r="EA11" s="641"/>
      <c r="EB11" s="641"/>
      <c r="EC11" s="684"/>
    </row>
    <row r="12" spans="2:143" ht="11.25" customHeight="1" x14ac:dyDescent="0.15">
      <c r="B12" s="637" t="s">
        <v>
250</v>
      </c>
      <c r="C12" s="638"/>
      <c r="D12" s="638"/>
      <c r="E12" s="638"/>
      <c r="F12" s="638"/>
      <c r="G12" s="638"/>
      <c r="H12" s="638"/>
      <c r="I12" s="638"/>
      <c r="J12" s="638"/>
      <c r="K12" s="638"/>
      <c r="L12" s="638"/>
      <c r="M12" s="638"/>
      <c r="N12" s="638"/>
      <c r="O12" s="638"/>
      <c r="P12" s="638"/>
      <c r="Q12" s="639"/>
      <c r="R12" s="640" t="s">
        <v>
233</v>
      </c>
      <c r="S12" s="641"/>
      <c r="T12" s="641"/>
      <c r="U12" s="641"/>
      <c r="V12" s="641"/>
      <c r="W12" s="641"/>
      <c r="X12" s="641"/>
      <c r="Y12" s="642"/>
      <c r="Z12" s="677" t="s">
        <v>
239</v>
      </c>
      <c r="AA12" s="677"/>
      <c r="AB12" s="677"/>
      <c r="AC12" s="677"/>
      <c r="AD12" s="678" t="s">
        <v>
233</v>
      </c>
      <c r="AE12" s="678"/>
      <c r="AF12" s="678"/>
      <c r="AG12" s="678"/>
      <c r="AH12" s="678"/>
      <c r="AI12" s="678"/>
      <c r="AJ12" s="678"/>
      <c r="AK12" s="678"/>
      <c r="AL12" s="643" t="s">
        <v>
239</v>
      </c>
      <c r="AM12" s="644"/>
      <c r="AN12" s="644"/>
      <c r="AO12" s="679"/>
      <c r="AP12" s="637" t="s">
        <v>
251</v>
      </c>
      <c r="AQ12" s="638"/>
      <c r="AR12" s="638"/>
      <c r="AS12" s="638"/>
      <c r="AT12" s="638"/>
      <c r="AU12" s="638"/>
      <c r="AV12" s="638"/>
      <c r="AW12" s="638"/>
      <c r="AX12" s="638"/>
      <c r="AY12" s="638"/>
      <c r="AZ12" s="638"/>
      <c r="BA12" s="638"/>
      <c r="BB12" s="638"/>
      <c r="BC12" s="638"/>
      <c r="BD12" s="638"/>
      <c r="BE12" s="638"/>
      <c r="BF12" s="639"/>
      <c r="BG12" s="640">
        <v>
11939561</v>
      </c>
      <c r="BH12" s="641"/>
      <c r="BI12" s="641"/>
      <c r="BJ12" s="641"/>
      <c r="BK12" s="641"/>
      <c r="BL12" s="641"/>
      <c r="BM12" s="641"/>
      <c r="BN12" s="642"/>
      <c r="BO12" s="677">
        <v>
38.4</v>
      </c>
      <c r="BP12" s="677"/>
      <c r="BQ12" s="677"/>
      <c r="BR12" s="677"/>
      <c r="BS12" s="646" t="s">
        <v>
239</v>
      </c>
      <c r="BT12" s="641"/>
      <c r="BU12" s="641"/>
      <c r="BV12" s="641"/>
      <c r="BW12" s="641"/>
      <c r="BX12" s="641"/>
      <c r="BY12" s="641"/>
      <c r="BZ12" s="641"/>
      <c r="CA12" s="641"/>
      <c r="CB12" s="684"/>
      <c r="CD12" s="673" t="s">
        <v>
252</v>
      </c>
      <c r="CE12" s="674"/>
      <c r="CF12" s="674"/>
      <c r="CG12" s="674"/>
      <c r="CH12" s="674"/>
      <c r="CI12" s="674"/>
      <c r="CJ12" s="674"/>
      <c r="CK12" s="674"/>
      <c r="CL12" s="674"/>
      <c r="CM12" s="674"/>
      <c r="CN12" s="674"/>
      <c r="CO12" s="674"/>
      <c r="CP12" s="674"/>
      <c r="CQ12" s="675"/>
      <c r="CR12" s="640">
        <v>
800559</v>
      </c>
      <c r="CS12" s="641"/>
      <c r="CT12" s="641"/>
      <c r="CU12" s="641"/>
      <c r="CV12" s="641"/>
      <c r="CW12" s="641"/>
      <c r="CX12" s="641"/>
      <c r="CY12" s="642"/>
      <c r="CZ12" s="677">
        <v>
1.1000000000000001</v>
      </c>
      <c r="DA12" s="677"/>
      <c r="DB12" s="677"/>
      <c r="DC12" s="677"/>
      <c r="DD12" s="646">
        <v>
655</v>
      </c>
      <c r="DE12" s="641"/>
      <c r="DF12" s="641"/>
      <c r="DG12" s="641"/>
      <c r="DH12" s="641"/>
      <c r="DI12" s="641"/>
      <c r="DJ12" s="641"/>
      <c r="DK12" s="641"/>
      <c r="DL12" s="641"/>
      <c r="DM12" s="641"/>
      <c r="DN12" s="641"/>
      <c r="DO12" s="641"/>
      <c r="DP12" s="642"/>
      <c r="DQ12" s="646">
        <v>
544936</v>
      </c>
      <c r="DR12" s="641"/>
      <c r="DS12" s="641"/>
      <c r="DT12" s="641"/>
      <c r="DU12" s="641"/>
      <c r="DV12" s="641"/>
      <c r="DW12" s="641"/>
      <c r="DX12" s="641"/>
      <c r="DY12" s="641"/>
      <c r="DZ12" s="641"/>
      <c r="EA12" s="641"/>
      <c r="EB12" s="641"/>
      <c r="EC12" s="684"/>
    </row>
    <row r="13" spans="2:143" ht="11.25" customHeight="1" x14ac:dyDescent="0.15">
      <c r="B13" s="637" t="s">
        <v>
253</v>
      </c>
      <c r="C13" s="638"/>
      <c r="D13" s="638"/>
      <c r="E13" s="638"/>
      <c r="F13" s="638"/>
      <c r="G13" s="638"/>
      <c r="H13" s="638"/>
      <c r="I13" s="638"/>
      <c r="J13" s="638"/>
      <c r="K13" s="638"/>
      <c r="L13" s="638"/>
      <c r="M13" s="638"/>
      <c r="N13" s="638"/>
      <c r="O13" s="638"/>
      <c r="P13" s="638"/>
      <c r="Q13" s="639"/>
      <c r="R13" s="640" t="s">
        <v>
239</v>
      </c>
      <c r="S13" s="641"/>
      <c r="T13" s="641"/>
      <c r="U13" s="641"/>
      <c r="V13" s="641"/>
      <c r="W13" s="641"/>
      <c r="X13" s="641"/>
      <c r="Y13" s="642"/>
      <c r="Z13" s="677" t="s">
        <v>
239</v>
      </c>
      <c r="AA13" s="677"/>
      <c r="AB13" s="677"/>
      <c r="AC13" s="677"/>
      <c r="AD13" s="678" t="s">
        <v>
233</v>
      </c>
      <c r="AE13" s="678"/>
      <c r="AF13" s="678"/>
      <c r="AG13" s="678"/>
      <c r="AH13" s="678"/>
      <c r="AI13" s="678"/>
      <c r="AJ13" s="678"/>
      <c r="AK13" s="678"/>
      <c r="AL13" s="643" t="s">
        <v>
233</v>
      </c>
      <c r="AM13" s="644"/>
      <c r="AN13" s="644"/>
      <c r="AO13" s="679"/>
      <c r="AP13" s="637" t="s">
        <v>
254</v>
      </c>
      <c r="AQ13" s="638"/>
      <c r="AR13" s="638"/>
      <c r="AS13" s="638"/>
      <c r="AT13" s="638"/>
      <c r="AU13" s="638"/>
      <c r="AV13" s="638"/>
      <c r="AW13" s="638"/>
      <c r="AX13" s="638"/>
      <c r="AY13" s="638"/>
      <c r="AZ13" s="638"/>
      <c r="BA13" s="638"/>
      <c r="BB13" s="638"/>
      <c r="BC13" s="638"/>
      <c r="BD13" s="638"/>
      <c r="BE13" s="638"/>
      <c r="BF13" s="639"/>
      <c r="BG13" s="640">
        <v>
11762004</v>
      </c>
      <c r="BH13" s="641"/>
      <c r="BI13" s="641"/>
      <c r="BJ13" s="641"/>
      <c r="BK13" s="641"/>
      <c r="BL13" s="641"/>
      <c r="BM13" s="641"/>
      <c r="BN13" s="642"/>
      <c r="BO13" s="677">
        <v>
37.799999999999997</v>
      </c>
      <c r="BP13" s="677"/>
      <c r="BQ13" s="677"/>
      <c r="BR13" s="677"/>
      <c r="BS13" s="646" t="s">
        <v>
233</v>
      </c>
      <c r="BT13" s="641"/>
      <c r="BU13" s="641"/>
      <c r="BV13" s="641"/>
      <c r="BW13" s="641"/>
      <c r="BX13" s="641"/>
      <c r="BY13" s="641"/>
      <c r="BZ13" s="641"/>
      <c r="CA13" s="641"/>
      <c r="CB13" s="684"/>
      <c r="CD13" s="673" t="s">
        <v>
255</v>
      </c>
      <c r="CE13" s="674"/>
      <c r="CF13" s="674"/>
      <c r="CG13" s="674"/>
      <c r="CH13" s="674"/>
      <c r="CI13" s="674"/>
      <c r="CJ13" s="674"/>
      <c r="CK13" s="674"/>
      <c r="CL13" s="674"/>
      <c r="CM13" s="674"/>
      <c r="CN13" s="674"/>
      <c r="CO13" s="674"/>
      <c r="CP13" s="674"/>
      <c r="CQ13" s="675"/>
      <c r="CR13" s="640">
        <v>
7781399</v>
      </c>
      <c r="CS13" s="641"/>
      <c r="CT13" s="641"/>
      <c r="CU13" s="641"/>
      <c r="CV13" s="641"/>
      <c r="CW13" s="641"/>
      <c r="CX13" s="641"/>
      <c r="CY13" s="642"/>
      <c r="CZ13" s="677">
        <v>
10.9</v>
      </c>
      <c r="DA13" s="677"/>
      <c r="DB13" s="677"/>
      <c r="DC13" s="677"/>
      <c r="DD13" s="646">
        <v>
4152683</v>
      </c>
      <c r="DE13" s="641"/>
      <c r="DF13" s="641"/>
      <c r="DG13" s="641"/>
      <c r="DH13" s="641"/>
      <c r="DI13" s="641"/>
      <c r="DJ13" s="641"/>
      <c r="DK13" s="641"/>
      <c r="DL13" s="641"/>
      <c r="DM13" s="641"/>
      <c r="DN13" s="641"/>
      <c r="DO13" s="641"/>
      <c r="DP13" s="642"/>
      <c r="DQ13" s="646">
        <v>
3606075</v>
      </c>
      <c r="DR13" s="641"/>
      <c r="DS13" s="641"/>
      <c r="DT13" s="641"/>
      <c r="DU13" s="641"/>
      <c r="DV13" s="641"/>
      <c r="DW13" s="641"/>
      <c r="DX13" s="641"/>
      <c r="DY13" s="641"/>
      <c r="DZ13" s="641"/>
      <c r="EA13" s="641"/>
      <c r="EB13" s="641"/>
      <c r="EC13" s="684"/>
    </row>
    <row r="14" spans="2:143" ht="11.25" customHeight="1" x14ac:dyDescent="0.15">
      <c r="B14" s="637" t="s">
        <v>
256</v>
      </c>
      <c r="C14" s="638"/>
      <c r="D14" s="638"/>
      <c r="E14" s="638"/>
      <c r="F14" s="638"/>
      <c r="G14" s="638"/>
      <c r="H14" s="638"/>
      <c r="I14" s="638"/>
      <c r="J14" s="638"/>
      <c r="K14" s="638"/>
      <c r="L14" s="638"/>
      <c r="M14" s="638"/>
      <c r="N14" s="638"/>
      <c r="O14" s="638"/>
      <c r="P14" s="638"/>
      <c r="Q14" s="639"/>
      <c r="R14" s="640">
        <v>
89384</v>
      </c>
      <c r="S14" s="641"/>
      <c r="T14" s="641"/>
      <c r="U14" s="641"/>
      <c r="V14" s="641"/>
      <c r="W14" s="641"/>
      <c r="X14" s="641"/>
      <c r="Y14" s="642"/>
      <c r="Z14" s="677">
        <v>
0.1</v>
      </c>
      <c r="AA14" s="677"/>
      <c r="AB14" s="677"/>
      <c r="AC14" s="677"/>
      <c r="AD14" s="678">
        <v>
89384</v>
      </c>
      <c r="AE14" s="678"/>
      <c r="AF14" s="678"/>
      <c r="AG14" s="678"/>
      <c r="AH14" s="678"/>
      <c r="AI14" s="678"/>
      <c r="AJ14" s="678"/>
      <c r="AK14" s="678"/>
      <c r="AL14" s="643">
        <v>
0.3</v>
      </c>
      <c r="AM14" s="644"/>
      <c r="AN14" s="644"/>
      <c r="AO14" s="679"/>
      <c r="AP14" s="637" t="s">
        <v>
257</v>
      </c>
      <c r="AQ14" s="638"/>
      <c r="AR14" s="638"/>
      <c r="AS14" s="638"/>
      <c r="AT14" s="638"/>
      <c r="AU14" s="638"/>
      <c r="AV14" s="638"/>
      <c r="AW14" s="638"/>
      <c r="AX14" s="638"/>
      <c r="AY14" s="638"/>
      <c r="AZ14" s="638"/>
      <c r="BA14" s="638"/>
      <c r="BB14" s="638"/>
      <c r="BC14" s="638"/>
      <c r="BD14" s="638"/>
      <c r="BE14" s="638"/>
      <c r="BF14" s="639"/>
      <c r="BG14" s="640">
        <v>
168496</v>
      </c>
      <c r="BH14" s="641"/>
      <c r="BI14" s="641"/>
      <c r="BJ14" s="641"/>
      <c r="BK14" s="641"/>
      <c r="BL14" s="641"/>
      <c r="BM14" s="641"/>
      <c r="BN14" s="642"/>
      <c r="BO14" s="677">
        <v>
0.5</v>
      </c>
      <c r="BP14" s="677"/>
      <c r="BQ14" s="677"/>
      <c r="BR14" s="677"/>
      <c r="BS14" s="646" t="s">
        <v>
239</v>
      </c>
      <c r="BT14" s="641"/>
      <c r="BU14" s="641"/>
      <c r="BV14" s="641"/>
      <c r="BW14" s="641"/>
      <c r="BX14" s="641"/>
      <c r="BY14" s="641"/>
      <c r="BZ14" s="641"/>
      <c r="CA14" s="641"/>
      <c r="CB14" s="684"/>
      <c r="CD14" s="673" t="s">
        <v>
258</v>
      </c>
      <c r="CE14" s="674"/>
      <c r="CF14" s="674"/>
      <c r="CG14" s="674"/>
      <c r="CH14" s="674"/>
      <c r="CI14" s="674"/>
      <c r="CJ14" s="674"/>
      <c r="CK14" s="674"/>
      <c r="CL14" s="674"/>
      <c r="CM14" s="674"/>
      <c r="CN14" s="674"/>
      <c r="CO14" s="674"/>
      <c r="CP14" s="674"/>
      <c r="CQ14" s="675"/>
      <c r="CR14" s="640">
        <v>
2244366</v>
      </c>
      <c r="CS14" s="641"/>
      <c r="CT14" s="641"/>
      <c r="CU14" s="641"/>
      <c r="CV14" s="641"/>
      <c r="CW14" s="641"/>
      <c r="CX14" s="641"/>
      <c r="CY14" s="642"/>
      <c r="CZ14" s="677">
        <v>
3.1</v>
      </c>
      <c r="DA14" s="677"/>
      <c r="DB14" s="677"/>
      <c r="DC14" s="677"/>
      <c r="DD14" s="646">
        <v>
87398</v>
      </c>
      <c r="DE14" s="641"/>
      <c r="DF14" s="641"/>
      <c r="DG14" s="641"/>
      <c r="DH14" s="641"/>
      <c r="DI14" s="641"/>
      <c r="DJ14" s="641"/>
      <c r="DK14" s="641"/>
      <c r="DL14" s="641"/>
      <c r="DM14" s="641"/>
      <c r="DN14" s="641"/>
      <c r="DO14" s="641"/>
      <c r="DP14" s="642"/>
      <c r="DQ14" s="646">
        <v>
1439833</v>
      </c>
      <c r="DR14" s="641"/>
      <c r="DS14" s="641"/>
      <c r="DT14" s="641"/>
      <c r="DU14" s="641"/>
      <c r="DV14" s="641"/>
      <c r="DW14" s="641"/>
      <c r="DX14" s="641"/>
      <c r="DY14" s="641"/>
      <c r="DZ14" s="641"/>
      <c r="EA14" s="641"/>
      <c r="EB14" s="641"/>
      <c r="EC14" s="684"/>
    </row>
    <row r="15" spans="2:143" ht="11.25" customHeight="1" x14ac:dyDescent="0.15">
      <c r="B15" s="637" t="s">
        <v>
259</v>
      </c>
      <c r="C15" s="638"/>
      <c r="D15" s="638"/>
      <c r="E15" s="638"/>
      <c r="F15" s="638"/>
      <c r="G15" s="638"/>
      <c r="H15" s="638"/>
      <c r="I15" s="638"/>
      <c r="J15" s="638"/>
      <c r="K15" s="638"/>
      <c r="L15" s="638"/>
      <c r="M15" s="638"/>
      <c r="N15" s="638"/>
      <c r="O15" s="638"/>
      <c r="P15" s="638"/>
      <c r="Q15" s="639"/>
      <c r="R15" s="640" t="s">
        <v>
239</v>
      </c>
      <c r="S15" s="641"/>
      <c r="T15" s="641"/>
      <c r="U15" s="641"/>
      <c r="V15" s="641"/>
      <c r="W15" s="641"/>
      <c r="X15" s="641"/>
      <c r="Y15" s="642"/>
      <c r="Z15" s="677" t="s">
        <v>
233</v>
      </c>
      <c r="AA15" s="677"/>
      <c r="AB15" s="677"/>
      <c r="AC15" s="677"/>
      <c r="AD15" s="678" t="s">
        <v>
239</v>
      </c>
      <c r="AE15" s="678"/>
      <c r="AF15" s="678"/>
      <c r="AG15" s="678"/>
      <c r="AH15" s="678"/>
      <c r="AI15" s="678"/>
      <c r="AJ15" s="678"/>
      <c r="AK15" s="678"/>
      <c r="AL15" s="643" t="s">
        <v>
239</v>
      </c>
      <c r="AM15" s="644"/>
      <c r="AN15" s="644"/>
      <c r="AO15" s="679"/>
      <c r="AP15" s="637" t="s">
        <v>
260</v>
      </c>
      <c r="AQ15" s="638"/>
      <c r="AR15" s="638"/>
      <c r="AS15" s="638"/>
      <c r="AT15" s="638"/>
      <c r="AU15" s="638"/>
      <c r="AV15" s="638"/>
      <c r="AW15" s="638"/>
      <c r="AX15" s="638"/>
      <c r="AY15" s="638"/>
      <c r="AZ15" s="638"/>
      <c r="BA15" s="638"/>
      <c r="BB15" s="638"/>
      <c r="BC15" s="638"/>
      <c r="BD15" s="638"/>
      <c r="BE15" s="638"/>
      <c r="BF15" s="639"/>
      <c r="BG15" s="640">
        <v>
845240</v>
      </c>
      <c r="BH15" s="641"/>
      <c r="BI15" s="641"/>
      <c r="BJ15" s="641"/>
      <c r="BK15" s="641"/>
      <c r="BL15" s="641"/>
      <c r="BM15" s="641"/>
      <c r="BN15" s="642"/>
      <c r="BO15" s="677">
        <v>
2.7</v>
      </c>
      <c r="BP15" s="677"/>
      <c r="BQ15" s="677"/>
      <c r="BR15" s="677"/>
      <c r="BS15" s="646" t="s">
        <v>
239</v>
      </c>
      <c r="BT15" s="641"/>
      <c r="BU15" s="641"/>
      <c r="BV15" s="641"/>
      <c r="BW15" s="641"/>
      <c r="BX15" s="641"/>
      <c r="BY15" s="641"/>
      <c r="BZ15" s="641"/>
      <c r="CA15" s="641"/>
      <c r="CB15" s="684"/>
      <c r="CD15" s="673" t="s">
        <v>
261</v>
      </c>
      <c r="CE15" s="674"/>
      <c r="CF15" s="674"/>
      <c r="CG15" s="674"/>
      <c r="CH15" s="674"/>
      <c r="CI15" s="674"/>
      <c r="CJ15" s="674"/>
      <c r="CK15" s="674"/>
      <c r="CL15" s="674"/>
      <c r="CM15" s="674"/>
      <c r="CN15" s="674"/>
      <c r="CO15" s="674"/>
      <c r="CP15" s="674"/>
      <c r="CQ15" s="675"/>
      <c r="CR15" s="640">
        <v>
7126718</v>
      </c>
      <c r="CS15" s="641"/>
      <c r="CT15" s="641"/>
      <c r="CU15" s="641"/>
      <c r="CV15" s="641"/>
      <c r="CW15" s="641"/>
      <c r="CX15" s="641"/>
      <c r="CY15" s="642"/>
      <c r="CZ15" s="677">
        <v>
10</v>
      </c>
      <c r="DA15" s="677"/>
      <c r="DB15" s="677"/>
      <c r="DC15" s="677"/>
      <c r="DD15" s="646">
        <v>
1030656</v>
      </c>
      <c r="DE15" s="641"/>
      <c r="DF15" s="641"/>
      <c r="DG15" s="641"/>
      <c r="DH15" s="641"/>
      <c r="DI15" s="641"/>
      <c r="DJ15" s="641"/>
      <c r="DK15" s="641"/>
      <c r="DL15" s="641"/>
      <c r="DM15" s="641"/>
      <c r="DN15" s="641"/>
      <c r="DO15" s="641"/>
      <c r="DP15" s="642"/>
      <c r="DQ15" s="646">
        <v>
5375474</v>
      </c>
      <c r="DR15" s="641"/>
      <c r="DS15" s="641"/>
      <c r="DT15" s="641"/>
      <c r="DU15" s="641"/>
      <c r="DV15" s="641"/>
      <c r="DW15" s="641"/>
      <c r="DX15" s="641"/>
      <c r="DY15" s="641"/>
      <c r="DZ15" s="641"/>
      <c r="EA15" s="641"/>
      <c r="EB15" s="641"/>
      <c r="EC15" s="684"/>
    </row>
    <row r="16" spans="2:143" ht="11.25" customHeight="1" x14ac:dyDescent="0.15">
      <c r="B16" s="637" t="s">
        <v>
262</v>
      </c>
      <c r="C16" s="638"/>
      <c r="D16" s="638"/>
      <c r="E16" s="638"/>
      <c r="F16" s="638"/>
      <c r="G16" s="638"/>
      <c r="H16" s="638"/>
      <c r="I16" s="638"/>
      <c r="J16" s="638"/>
      <c r="K16" s="638"/>
      <c r="L16" s="638"/>
      <c r="M16" s="638"/>
      <c r="N16" s="638"/>
      <c r="O16" s="638"/>
      <c r="P16" s="638"/>
      <c r="Q16" s="639"/>
      <c r="R16" s="640">
        <v>
31584</v>
      </c>
      <c r="S16" s="641"/>
      <c r="T16" s="641"/>
      <c r="U16" s="641"/>
      <c r="V16" s="641"/>
      <c r="W16" s="641"/>
      <c r="X16" s="641"/>
      <c r="Y16" s="642"/>
      <c r="Z16" s="677">
        <v>
0</v>
      </c>
      <c r="AA16" s="677"/>
      <c r="AB16" s="677"/>
      <c r="AC16" s="677"/>
      <c r="AD16" s="678">
        <v>
31584</v>
      </c>
      <c r="AE16" s="678"/>
      <c r="AF16" s="678"/>
      <c r="AG16" s="678"/>
      <c r="AH16" s="678"/>
      <c r="AI16" s="678"/>
      <c r="AJ16" s="678"/>
      <c r="AK16" s="678"/>
      <c r="AL16" s="643">
        <v>
0.1</v>
      </c>
      <c r="AM16" s="644"/>
      <c r="AN16" s="644"/>
      <c r="AO16" s="679"/>
      <c r="AP16" s="637" t="s">
        <v>
263</v>
      </c>
      <c r="AQ16" s="638"/>
      <c r="AR16" s="638"/>
      <c r="AS16" s="638"/>
      <c r="AT16" s="638"/>
      <c r="AU16" s="638"/>
      <c r="AV16" s="638"/>
      <c r="AW16" s="638"/>
      <c r="AX16" s="638"/>
      <c r="AY16" s="638"/>
      <c r="AZ16" s="638"/>
      <c r="BA16" s="638"/>
      <c r="BB16" s="638"/>
      <c r="BC16" s="638"/>
      <c r="BD16" s="638"/>
      <c r="BE16" s="638"/>
      <c r="BF16" s="639"/>
      <c r="BG16" s="640" t="s">
        <v>
233</v>
      </c>
      <c r="BH16" s="641"/>
      <c r="BI16" s="641"/>
      <c r="BJ16" s="641"/>
      <c r="BK16" s="641"/>
      <c r="BL16" s="641"/>
      <c r="BM16" s="641"/>
      <c r="BN16" s="642"/>
      <c r="BO16" s="677" t="s">
        <v>
239</v>
      </c>
      <c r="BP16" s="677"/>
      <c r="BQ16" s="677"/>
      <c r="BR16" s="677"/>
      <c r="BS16" s="646" t="s">
        <v>
239</v>
      </c>
      <c r="BT16" s="641"/>
      <c r="BU16" s="641"/>
      <c r="BV16" s="641"/>
      <c r="BW16" s="641"/>
      <c r="BX16" s="641"/>
      <c r="BY16" s="641"/>
      <c r="BZ16" s="641"/>
      <c r="CA16" s="641"/>
      <c r="CB16" s="684"/>
      <c r="CD16" s="673" t="s">
        <v>
264</v>
      </c>
      <c r="CE16" s="674"/>
      <c r="CF16" s="674"/>
      <c r="CG16" s="674"/>
      <c r="CH16" s="674"/>
      <c r="CI16" s="674"/>
      <c r="CJ16" s="674"/>
      <c r="CK16" s="674"/>
      <c r="CL16" s="674"/>
      <c r="CM16" s="674"/>
      <c r="CN16" s="674"/>
      <c r="CO16" s="674"/>
      <c r="CP16" s="674"/>
      <c r="CQ16" s="675"/>
      <c r="CR16" s="640">
        <v>
47214</v>
      </c>
      <c r="CS16" s="641"/>
      <c r="CT16" s="641"/>
      <c r="CU16" s="641"/>
      <c r="CV16" s="641"/>
      <c r="CW16" s="641"/>
      <c r="CX16" s="641"/>
      <c r="CY16" s="642"/>
      <c r="CZ16" s="677">
        <v>
0.1</v>
      </c>
      <c r="DA16" s="677"/>
      <c r="DB16" s="677"/>
      <c r="DC16" s="677"/>
      <c r="DD16" s="646" t="s">
        <v>
239</v>
      </c>
      <c r="DE16" s="641"/>
      <c r="DF16" s="641"/>
      <c r="DG16" s="641"/>
      <c r="DH16" s="641"/>
      <c r="DI16" s="641"/>
      <c r="DJ16" s="641"/>
      <c r="DK16" s="641"/>
      <c r="DL16" s="641"/>
      <c r="DM16" s="641"/>
      <c r="DN16" s="641"/>
      <c r="DO16" s="641"/>
      <c r="DP16" s="642"/>
      <c r="DQ16" s="646">
        <v>
21670</v>
      </c>
      <c r="DR16" s="641"/>
      <c r="DS16" s="641"/>
      <c r="DT16" s="641"/>
      <c r="DU16" s="641"/>
      <c r="DV16" s="641"/>
      <c r="DW16" s="641"/>
      <c r="DX16" s="641"/>
      <c r="DY16" s="641"/>
      <c r="DZ16" s="641"/>
      <c r="EA16" s="641"/>
      <c r="EB16" s="641"/>
      <c r="EC16" s="684"/>
    </row>
    <row r="17" spans="2:133" ht="11.25" customHeight="1" x14ac:dyDescent="0.15">
      <c r="B17" s="637" t="s">
        <v>
265</v>
      </c>
      <c r="C17" s="638"/>
      <c r="D17" s="638"/>
      <c r="E17" s="638"/>
      <c r="F17" s="638"/>
      <c r="G17" s="638"/>
      <c r="H17" s="638"/>
      <c r="I17" s="638"/>
      <c r="J17" s="638"/>
      <c r="K17" s="638"/>
      <c r="L17" s="638"/>
      <c r="M17" s="638"/>
      <c r="N17" s="638"/>
      <c r="O17" s="638"/>
      <c r="P17" s="638"/>
      <c r="Q17" s="639"/>
      <c r="R17" s="640">
        <v>
529067</v>
      </c>
      <c r="S17" s="641"/>
      <c r="T17" s="641"/>
      <c r="U17" s="641"/>
      <c r="V17" s="641"/>
      <c r="W17" s="641"/>
      <c r="X17" s="641"/>
      <c r="Y17" s="642"/>
      <c r="Z17" s="677">
        <v>
0.7</v>
      </c>
      <c r="AA17" s="677"/>
      <c r="AB17" s="677"/>
      <c r="AC17" s="677"/>
      <c r="AD17" s="678">
        <v>
529067</v>
      </c>
      <c r="AE17" s="678"/>
      <c r="AF17" s="678"/>
      <c r="AG17" s="678"/>
      <c r="AH17" s="678"/>
      <c r="AI17" s="678"/>
      <c r="AJ17" s="678"/>
      <c r="AK17" s="678"/>
      <c r="AL17" s="643">
        <v>
1.5</v>
      </c>
      <c r="AM17" s="644"/>
      <c r="AN17" s="644"/>
      <c r="AO17" s="679"/>
      <c r="AP17" s="637" t="s">
        <v>
266</v>
      </c>
      <c r="AQ17" s="638"/>
      <c r="AR17" s="638"/>
      <c r="AS17" s="638"/>
      <c r="AT17" s="638"/>
      <c r="AU17" s="638"/>
      <c r="AV17" s="638"/>
      <c r="AW17" s="638"/>
      <c r="AX17" s="638"/>
      <c r="AY17" s="638"/>
      <c r="AZ17" s="638"/>
      <c r="BA17" s="638"/>
      <c r="BB17" s="638"/>
      <c r="BC17" s="638"/>
      <c r="BD17" s="638"/>
      <c r="BE17" s="638"/>
      <c r="BF17" s="639"/>
      <c r="BG17" s="640" t="s">
        <v>
233</v>
      </c>
      <c r="BH17" s="641"/>
      <c r="BI17" s="641"/>
      <c r="BJ17" s="641"/>
      <c r="BK17" s="641"/>
      <c r="BL17" s="641"/>
      <c r="BM17" s="641"/>
      <c r="BN17" s="642"/>
      <c r="BO17" s="677" t="s">
        <v>
233</v>
      </c>
      <c r="BP17" s="677"/>
      <c r="BQ17" s="677"/>
      <c r="BR17" s="677"/>
      <c r="BS17" s="646" t="s">
        <v>
239</v>
      </c>
      <c r="BT17" s="641"/>
      <c r="BU17" s="641"/>
      <c r="BV17" s="641"/>
      <c r="BW17" s="641"/>
      <c r="BX17" s="641"/>
      <c r="BY17" s="641"/>
      <c r="BZ17" s="641"/>
      <c r="CA17" s="641"/>
      <c r="CB17" s="684"/>
      <c r="CD17" s="673" t="s">
        <v>
267</v>
      </c>
      <c r="CE17" s="674"/>
      <c r="CF17" s="674"/>
      <c r="CG17" s="674"/>
      <c r="CH17" s="674"/>
      <c r="CI17" s="674"/>
      <c r="CJ17" s="674"/>
      <c r="CK17" s="674"/>
      <c r="CL17" s="674"/>
      <c r="CM17" s="674"/>
      <c r="CN17" s="674"/>
      <c r="CO17" s="674"/>
      <c r="CP17" s="674"/>
      <c r="CQ17" s="675"/>
      <c r="CR17" s="640">
        <v>
3237782</v>
      </c>
      <c r="CS17" s="641"/>
      <c r="CT17" s="641"/>
      <c r="CU17" s="641"/>
      <c r="CV17" s="641"/>
      <c r="CW17" s="641"/>
      <c r="CX17" s="641"/>
      <c r="CY17" s="642"/>
      <c r="CZ17" s="677">
        <v>
4.5</v>
      </c>
      <c r="DA17" s="677"/>
      <c r="DB17" s="677"/>
      <c r="DC17" s="677"/>
      <c r="DD17" s="646" t="s">
        <v>
233</v>
      </c>
      <c r="DE17" s="641"/>
      <c r="DF17" s="641"/>
      <c r="DG17" s="641"/>
      <c r="DH17" s="641"/>
      <c r="DI17" s="641"/>
      <c r="DJ17" s="641"/>
      <c r="DK17" s="641"/>
      <c r="DL17" s="641"/>
      <c r="DM17" s="641"/>
      <c r="DN17" s="641"/>
      <c r="DO17" s="641"/>
      <c r="DP17" s="642"/>
      <c r="DQ17" s="646">
        <v>
3191222</v>
      </c>
      <c r="DR17" s="641"/>
      <c r="DS17" s="641"/>
      <c r="DT17" s="641"/>
      <c r="DU17" s="641"/>
      <c r="DV17" s="641"/>
      <c r="DW17" s="641"/>
      <c r="DX17" s="641"/>
      <c r="DY17" s="641"/>
      <c r="DZ17" s="641"/>
      <c r="EA17" s="641"/>
      <c r="EB17" s="641"/>
      <c r="EC17" s="684"/>
    </row>
    <row r="18" spans="2:133" ht="11.25" customHeight="1" x14ac:dyDescent="0.15">
      <c r="B18" s="637" t="s">
        <v>
268</v>
      </c>
      <c r="C18" s="638"/>
      <c r="D18" s="638"/>
      <c r="E18" s="638"/>
      <c r="F18" s="638"/>
      <c r="G18" s="638"/>
      <c r="H18" s="638"/>
      <c r="I18" s="638"/>
      <c r="J18" s="638"/>
      <c r="K18" s="638"/>
      <c r="L18" s="638"/>
      <c r="M18" s="638"/>
      <c r="N18" s="638"/>
      <c r="O18" s="638"/>
      <c r="P18" s="638"/>
      <c r="Q18" s="639"/>
      <c r="R18" s="640">
        <v>
198386</v>
      </c>
      <c r="S18" s="641"/>
      <c r="T18" s="641"/>
      <c r="U18" s="641"/>
      <c r="V18" s="641"/>
      <c r="W18" s="641"/>
      <c r="X18" s="641"/>
      <c r="Y18" s="642"/>
      <c r="Z18" s="677">
        <v>
0.3</v>
      </c>
      <c r="AA18" s="677"/>
      <c r="AB18" s="677"/>
      <c r="AC18" s="677"/>
      <c r="AD18" s="678">
        <v>
198386</v>
      </c>
      <c r="AE18" s="678"/>
      <c r="AF18" s="678"/>
      <c r="AG18" s="678"/>
      <c r="AH18" s="678"/>
      <c r="AI18" s="678"/>
      <c r="AJ18" s="678"/>
      <c r="AK18" s="678"/>
      <c r="AL18" s="643">
        <v>
0.6</v>
      </c>
      <c r="AM18" s="644"/>
      <c r="AN18" s="644"/>
      <c r="AO18" s="679"/>
      <c r="AP18" s="637" t="s">
        <v>
269</v>
      </c>
      <c r="AQ18" s="638"/>
      <c r="AR18" s="638"/>
      <c r="AS18" s="638"/>
      <c r="AT18" s="638"/>
      <c r="AU18" s="638"/>
      <c r="AV18" s="638"/>
      <c r="AW18" s="638"/>
      <c r="AX18" s="638"/>
      <c r="AY18" s="638"/>
      <c r="AZ18" s="638"/>
      <c r="BA18" s="638"/>
      <c r="BB18" s="638"/>
      <c r="BC18" s="638"/>
      <c r="BD18" s="638"/>
      <c r="BE18" s="638"/>
      <c r="BF18" s="639"/>
      <c r="BG18" s="640" t="s">
        <v>
233</v>
      </c>
      <c r="BH18" s="641"/>
      <c r="BI18" s="641"/>
      <c r="BJ18" s="641"/>
      <c r="BK18" s="641"/>
      <c r="BL18" s="641"/>
      <c r="BM18" s="641"/>
      <c r="BN18" s="642"/>
      <c r="BO18" s="677" t="s">
        <v>
239</v>
      </c>
      <c r="BP18" s="677"/>
      <c r="BQ18" s="677"/>
      <c r="BR18" s="677"/>
      <c r="BS18" s="646" t="s">
        <v>
239</v>
      </c>
      <c r="BT18" s="641"/>
      <c r="BU18" s="641"/>
      <c r="BV18" s="641"/>
      <c r="BW18" s="641"/>
      <c r="BX18" s="641"/>
      <c r="BY18" s="641"/>
      <c r="BZ18" s="641"/>
      <c r="CA18" s="641"/>
      <c r="CB18" s="684"/>
      <c r="CD18" s="673" t="s">
        <v>
270</v>
      </c>
      <c r="CE18" s="674"/>
      <c r="CF18" s="674"/>
      <c r="CG18" s="674"/>
      <c r="CH18" s="674"/>
      <c r="CI18" s="674"/>
      <c r="CJ18" s="674"/>
      <c r="CK18" s="674"/>
      <c r="CL18" s="674"/>
      <c r="CM18" s="674"/>
      <c r="CN18" s="674"/>
      <c r="CO18" s="674"/>
      <c r="CP18" s="674"/>
      <c r="CQ18" s="675"/>
      <c r="CR18" s="640" t="s">
        <v>
239</v>
      </c>
      <c r="CS18" s="641"/>
      <c r="CT18" s="641"/>
      <c r="CU18" s="641"/>
      <c r="CV18" s="641"/>
      <c r="CW18" s="641"/>
      <c r="CX18" s="641"/>
      <c r="CY18" s="642"/>
      <c r="CZ18" s="677" t="s">
        <v>
239</v>
      </c>
      <c r="DA18" s="677"/>
      <c r="DB18" s="677"/>
      <c r="DC18" s="677"/>
      <c r="DD18" s="646" t="s">
        <v>
233</v>
      </c>
      <c r="DE18" s="641"/>
      <c r="DF18" s="641"/>
      <c r="DG18" s="641"/>
      <c r="DH18" s="641"/>
      <c r="DI18" s="641"/>
      <c r="DJ18" s="641"/>
      <c r="DK18" s="641"/>
      <c r="DL18" s="641"/>
      <c r="DM18" s="641"/>
      <c r="DN18" s="641"/>
      <c r="DO18" s="641"/>
      <c r="DP18" s="642"/>
      <c r="DQ18" s="646" t="s">
        <v>
233</v>
      </c>
      <c r="DR18" s="641"/>
      <c r="DS18" s="641"/>
      <c r="DT18" s="641"/>
      <c r="DU18" s="641"/>
      <c r="DV18" s="641"/>
      <c r="DW18" s="641"/>
      <c r="DX18" s="641"/>
      <c r="DY18" s="641"/>
      <c r="DZ18" s="641"/>
      <c r="EA18" s="641"/>
      <c r="EB18" s="641"/>
      <c r="EC18" s="684"/>
    </row>
    <row r="19" spans="2:133" ht="11.25" customHeight="1" x14ac:dyDescent="0.15">
      <c r="B19" s="637" t="s">
        <v>
271</v>
      </c>
      <c r="C19" s="638"/>
      <c r="D19" s="638"/>
      <c r="E19" s="638"/>
      <c r="F19" s="638"/>
      <c r="G19" s="638"/>
      <c r="H19" s="638"/>
      <c r="I19" s="638"/>
      <c r="J19" s="638"/>
      <c r="K19" s="638"/>
      <c r="L19" s="638"/>
      <c r="M19" s="638"/>
      <c r="N19" s="638"/>
      <c r="O19" s="638"/>
      <c r="P19" s="638"/>
      <c r="Q19" s="639"/>
      <c r="R19" s="640">
        <v>
15190</v>
      </c>
      <c r="S19" s="641"/>
      <c r="T19" s="641"/>
      <c r="U19" s="641"/>
      <c r="V19" s="641"/>
      <c r="W19" s="641"/>
      <c r="X19" s="641"/>
      <c r="Y19" s="642"/>
      <c r="Z19" s="677">
        <v>
0</v>
      </c>
      <c r="AA19" s="677"/>
      <c r="AB19" s="677"/>
      <c r="AC19" s="677"/>
      <c r="AD19" s="678">
        <v>
15190</v>
      </c>
      <c r="AE19" s="678"/>
      <c r="AF19" s="678"/>
      <c r="AG19" s="678"/>
      <c r="AH19" s="678"/>
      <c r="AI19" s="678"/>
      <c r="AJ19" s="678"/>
      <c r="AK19" s="678"/>
      <c r="AL19" s="643">
        <v>
0</v>
      </c>
      <c r="AM19" s="644"/>
      <c r="AN19" s="644"/>
      <c r="AO19" s="679"/>
      <c r="AP19" s="637" t="s">
        <v>
272</v>
      </c>
      <c r="AQ19" s="638"/>
      <c r="AR19" s="638"/>
      <c r="AS19" s="638"/>
      <c r="AT19" s="638"/>
      <c r="AU19" s="638"/>
      <c r="AV19" s="638"/>
      <c r="AW19" s="638"/>
      <c r="AX19" s="638"/>
      <c r="AY19" s="638"/>
      <c r="AZ19" s="638"/>
      <c r="BA19" s="638"/>
      <c r="BB19" s="638"/>
      <c r="BC19" s="638"/>
      <c r="BD19" s="638"/>
      <c r="BE19" s="638"/>
      <c r="BF19" s="639"/>
      <c r="BG19" s="640">
        <v>
2521908</v>
      </c>
      <c r="BH19" s="641"/>
      <c r="BI19" s="641"/>
      <c r="BJ19" s="641"/>
      <c r="BK19" s="641"/>
      <c r="BL19" s="641"/>
      <c r="BM19" s="641"/>
      <c r="BN19" s="642"/>
      <c r="BO19" s="677">
        <v>
8.1</v>
      </c>
      <c r="BP19" s="677"/>
      <c r="BQ19" s="677"/>
      <c r="BR19" s="677"/>
      <c r="BS19" s="646" t="s">
        <v>
233</v>
      </c>
      <c r="BT19" s="641"/>
      <c r="BU19" s="641"/>
      <c r="BV19" s="641"/>
      <c r="BW19" s="641"/>
      <c r="BX19" s="641"/>
      <c r="BY19" s="641"/>
      <c r="BZ19" s="641"/>
      <c r="CA19" s="641"/>
      <c r="CB19" s="684"/>
      <c r="CD19" s="673" t="s">
        <v>
273</v>
      </c>
      <c r="CE19" s="674"/>
      <c r="CF19" s="674"/>
      <c r="CG19" s="674"/>
      <c r="CH19" s="674"/>
      <c r="CI19" s="674"/>
      <c r="CJ19" s="674"/>
      <c r="CK19" s="674"/>
      <c r="CL19" s="674"/>
      <c r="CM19" s="674"/>
      <c r="CN19" s="674"/>
      <c r="CO19" s="674"/>
      <c r="CP19" s="674"/>
      <c r="CQ19" s="675"/>
      <c r="CR19" s="640" t="s">
        <v>
239</v>
      </c>
      <c r="CS19" s="641"/>
      <c r="CT19" s="641"/>
      <c r="CU19" s="641"/>
      <c r="CV19" s="641"/>
      <c r="CW19" s="641"/>
      <c r="CX19" s="641"/>
      <c r="CY19" s="642"/>
      <c r="CZ19" s="677" t="s">
        <v>
239</v>
      </c>
      <c r="DA19" s="677"/>
      <c r="DB19" s="677"/>
      <c r="DC19" s="677"/>
      <c r="DD19" s="646" t="s">
        <v>
239</v>
      </c>
      <c r="DE19" s="641"/>
      <c r="DF19" s="641"/>
      <c r="DG19" s="641"/>
      <c r="DH19" s="641"/>
      <c r="DI19" s="641"/>
      <c r="DJ19" s="641"/>
      <c r="DK19" s="641"/>
      <c r="DL19" s="641"/>
      <c r="DM19" s="641"/>
      <c r="DN19" s="641"/>
      <c r="DO19" s="641"/>
      <c r="DP19" s="642"/>
      <c r="DQ19" s="646" t="s">
        <v>
233</v>
      </c>
      <c r="DR19" s="641"/>
      <c r="DS19" s="641"/>
      <c r="DT19" s="641"/>
      <c r="DU19" s="641"/>
      <c r="DV19" s="641"/>
      <c r="DW19" s="641"/>
      <c r="DX19" s="641"/>
      <c r="DY19" s="641"/>
      <c r="DZ19" s="641"/>
      <c r="EA19" s="641"/>
      <c r="EB19" s="641"/>
      <c r="EC19" s="684"/>
    </row>
    <row r="20" spans="2:133" ht="11.25" customHeight="1" x14ac:dyDescent="0.15">
      <c r="B20" s="637" t="s">
        <v>
274</v>
      </c>
      <c r="C20" s="638"/>
      <c r="D20" s="638"/>
      <c r="E20" s="638"/>
      <c r="F20" s="638"/>
      <c r="G20" s="638"/>
      <c r="H20" s="638"/>
      <c r="I20" s="638"/>
      <c r="J20" s="638"/>
      <c r="K20" s="638"/>
      <c r="L20" s="638"/>
      <c r="M20" s="638"/>
      <c r="N20" s="638"/>
      <c r="O20" s="638"/>
      <c r="P20" s="638"/>
      <c r="Q20" s="639"/>
      <c r="R20" s="640">
        <v>
2832</v>
      </c>
      <c r="S20" s="641"/>
      <c r="T20" s="641"/>
      <c r="U20" s="641"/>
      <c r="V20" s="641"/>
      <c r="W20" s="641"/>
      <c r="X20" s="641"/>
      <c r="Y20" s="642"/>
      <c r="Z20" s="677">
        <v>
0</v>
      </c>
      <c r="AA20" s="677"/>
      <c r="AB20" s="677"/>
      <c r="AC20" s="677"/>
      <c r="AD20" s="678">
        <v>
2832</v>
      </c>
      <c r="AE20" s="678"/>
      <c r="AF20" s="678"/>
      <c r="AG20" s="678"/>
      <c r="AH20" s="678"/>
      <c r="AI20" s="678"/>
      <c r="AJ20" s="678"/>
      <c r="AK20" s="678"/>
      <c r="AL20" s="643">
        <v>
0</v>
      </c>
      <c r="AM20" s="644"/>
      <c r="AN20" s="644"/>
      <c r="AO20" s="679"/>
      <c r="AP20" s="637" t="s">
        <v>
275</v>
      </c>
      <c r="AQ20" s="638"/>
      <c r="AR20" s="638"/>
      <c r="AS20" s="638"/>
      <c r="AT20" s="638"/>
      <c r="AU20" s="638"/>
      <c r="AV20" s="638"/>
      <c r="AW20" s="638"/>
      <c r="AX20" s="638"/>
      <c r="AY20" s="638"/>
      <c r="AZ20" s="638"/>
      <c r="BA20" s="638"/>
      <c r="BB20" s="638"/>
      <c r="BC20" s="638"/>
      <c r="BD20" s="638"/>
      <c r="BE20" s="638"/>
      <c r="BF20" s="639"/>
      <c r="BG20" s="640">
        <v>
2521908</v>
      </c>
      <c r="BH20" s="641"/>
      <c r="BI20" s="641"/>
      <c r="BJ20" s="641"/>
      <c r="BK20" s="641"/>
      <c r="BL20" s="641"/>
      <c r="BM20" s="641"/>
      <c r="BN20" s="642"/>
      <c r="BO20" s="677">
        <v>
8.1</v>
      </c>
      <c r="BP20" s="677"/>
      <c r="BQ20" s="677"/>
      <c r="BR20" s="677"/>
      <c r="BS20" s="646" t="s">
        <v>
239</v>
      </c>
      <c r="BT20" s="641"/>
      <c r="BU20" s="641"/>
      <c r="BV20" s="641"/>
      <c r="BW20" s="641"/>
      <c r="BX20" s="641"/>
      <c r="BY20" s="641"/>
      <c r="BZ20" s="641"/>
      <c r="CA20" s="641"/>
      <c r="CB20" s="684"/>
      <c r="CD20" s="673" t="s">
        <v>
276</v>
      </c>
      <c r="CE20" s="674"/>
      <c r="CF20" s="674"/>
      <c r="CG20" s="674"/>
      <c r="CH20" s="674"/>
      <c r="CI20" s="674"/>
      <c r="CJ20" s="674"/>
      <c r="CK20" s="674"/>
      <c r="CL20" s="674"/>
      <c r="CM20" s="674"/>
      <c r="CN20" s="674"/>
      <c r="CO20" s="674"/>
      <c r="CP20" s="674"/>
      <c r="CQ20" s="675"/>
      <c r="CR20" s="640">
        <v>
71606338</v>
      </c>
      <c r="CS20" s="641"/>
      <c r="CT20" s="641"/>
      <c r="CU20" s="641"/>
      <c r="CV20" s="641"/>
      <c r="CW20" s="641"/>
      <c r="CX20" s="641"/>
      <c r="CY20" s="642"/>
      <c r="CZ20" s="677">
        <v>
100</v>
      </c>
      <c r="DA20" s="677"/>
      <c r="DB20" s="677"/>
      <c r="DC20" s="677"/>
      <c r="DD20" s="646">
        <v>
10064080</v>
      </c>
      <c r="DE20" s="641"/>
      <c r="DF20" s="641"/>
      <c r="DG20" s="641"/>
      <c r="DH20" s="641"/>
      <c r="DI20" s="641"/>
      <c r="DJ20" s="641"/>
      <c r="DK20" s="641"/>
      <c r="DL20" s="641"/>
      <c r="DM20" s="641"/>
      <c r="DN20" s="641"/>
      <c r="DO20" s="641"/>
      <c r="DP20" s="642"/>
      <c r="DQ20" s="646">
        <v>
40357710</v>
      </c>
      <c r="DR20" s="641"/>
      <c r="DS20" s="641"/>
      <c r="DT20" s="641"/>
      <c r="DU20" s="641"/>
      <c r="DV20" s="641"/>
      <c r="DW20" s="641"/>
      <c r="DX20" s="641"/>
      <c r="DY20" s="641"/>
      <c r="DZ20" s="641"/>
      <c r="EA20" s="641"/>
      <c r="EB20" s="641"/>
      <c r="EC20" s="684"/>
    </row>
    <row r="21" spans="2:133" ht="11.25" customHeight="1" x14ac:dyDescent="0.15">
      <c r="B21" s="637" t="s">
        <v>
277</v>
      </c>
      <c r="C21" s="638"/>
      <c r="D21" s="638"/>
      <c r="E21" s="638"/>
      <c r="F21" s="638"/>
      <c r="G21" s="638"/>
      <c r="H21" s="638"/>
      <c r="I21" s="638"/>
      <c r="J21" s="638"/>
      <c r="K21" s="638"/>
      <c r="L21" s="638"/>
      <c r="M21" s="638"/>
      <c r="N21" s="638"/>
      <c r="O21" s="638"/>
      <c r="P21" s="638"/>
      <c r="Q21" s="639"/>
      <c r="R21" s="640">
        <v>
312659</v>
      </c>
      <c r="S21" s="641"/>
      <c r="T21" s="641"/>
      <c r="U21" s="641"/>
      <c r="V21" s="641"/>
      <c r="W21" s="641"/>
      <c r="X21" s="641"/>
      <c r="Y21" s="642"/>
      <c r="Z21" s="677">
        <v>
0.4</v>
      </c>
      <c r="AA21" s="677"/>
      <c r="AB21" s="677"/>
      <c r="AC21" s="677"/>
      <c r="AD21" s="678">
        <v>
312659</v>
      </c>
      <c r="AE21" s="678"/>
      <c r="AF21" s="678"/>
      <c r="AG21" s="678"/>
      <c r="AH21" s="678"/>
      <c r="AI21" s="678"/>
      <c r="AJ21" s="678"/>
      <c r="AK21" s="678"/>
      <c r="AL21" s="643">
        <v>
0.9</v>
      </c>
      <c r="AM21" s="644"/>
      <c r="AN21" s="644"/>
      <c r="AO21" s="679"/>
      <c r="AP21" s="734" t="s">
        <v>
278</v>
      </c>
      <c r="AQ21" s="742"/>
      <c r="AR21" s="742"/>
      <c r="AS21" s="742"/>
      <c r="AT21" s="742"/>
      <c r="AU21" s="742"/>
      <c r="AV21" s="742"/>
      <c r="AW21" s="742"/>
      <c r="AX21" s="742"/>
      <c r="AY21" s="742"/>
      <c r="AZ21" s="742"/>
      <c r="BA21" s="742"/>
      <c r="BB21" s="742"/>
      <c r="BC21" s="742"/>
      <c r="BD21" s="742"/>
      <c r="BE21" s="742"/>
      <c r="BF21" s="736"/>
      <c r="BG21" s="640" t="s">
        <v>
239</v>
      </c>
      <c r="BH21" s="641"/>
      <c r="BI21" s="641"/>
      <c r="BJ21" s="641"/>
      <c r="BK21" s="641"/>
      <c r="BL21" s="641"/>
      <c r="BM21" s="641"/>
      <c r="BN21" s="642"/>
      <c r="BO21" s="677" t="s">
        <v>
233</v>
      </c>
      <c r="BP21" s="677"/>
      <c r="BQ21" s="677"/>
      <c r="BR21" s="677"/>
      <c r="BS21" s="646" t="s">
        <v>
239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
279</v>
      </c>
      <c r="C22" s="638"/>
      <c r="D22" s="638"/>
      <c r="E22" s="638"/>
      <c r="F22" s="638"/>
      <c r="G22" s="638"/>
      <c r="H22" s="638"/>
      <c r="I22" s="638"/>
      <c r="J22" s="638"/>
      <c r="K22" s="638"/>
      <c r="L22" s="638"/>
      <c r="M22" s="638"/>
      <c r="N22" s="638"/>
      <c r="O22" s="638"/>
      <c r="P22" s="638"/>
      <c r="Q22" s="639"/>
      <c r="R22" s="640">
        <v>
1176322</v>
      </c>
      <c r="S22" s="641"/>
      <c r="T22" s="641"/>
      <c r="U22" s="641"/>
      <c r="V22" s="641"/>
      <c r="W22" s="641"/>
      <c r="X22" s="641"/>
      <c r="Y22" s="642"/>
      <c r="Z22" s="677">
        <v>
1.6</v>
      </c>
      <c r="AA22" s="677"/>
      <c r="AB22" s="677"/>
      <c r="AC22" s="677"/>
      <c r="AD22" s="678">
        <v>
993407</v>
      </c>
      <c r="AE22" s="678"/>
      <c r="AF22" s="678"/>
      <c r="AG22" s="678"/>
      <c r="AH22" s="678"/>
      <c r="AI22" s="678"/>
      <c r="AJ22" s="678"/>
      <c r="AK22" s="678"/>
      <c r="AL22" s="643">
        <v>
2.9</v>
      </c>
      <c r="AM22" s="644"/>
      <c r="AN22" s="644"/>
      <c r="AO22" s="679"/>
      <c r="AP22" s="734" t="s">
        <v>
280</v>
      </c>
      <c r="AQ22" s="742"/>
      <c r="AR22" s="742"/>
      <c r="AS22" s="742"/>
      <c r="AT22" s="742"/>
      <c r="AU22" s="742"/>
      <c r="AV22" s="742"/>
      <c r="AW22" s="742"/>
      <c r="AX22" s="742"/>
      <c r="AY22" s="742"/>
      <c r="AZ22" s="742"/>
      <c r="BA22" s="742"/>
      <c r="BB22" s="742"/>
      <c r="BC22" s="742"/>
      <c r="BD22" s="742"/>
      <c r="BE22" s="742"/>
      <c r="BF22" s="736"/>
      <c r="BG22" s="640" t="s">
        <v>
239</v>
      </c>
      <c r="BH22" s="641"/>
      <c r="BI22" s="641"/>
      <c r="BJ22" s="641"/>
      <c r="BK22" s="641"/>
      <c r="BL22" s="641"/>
      <c r="BM22" s="641"/>
      <c r="BN22" s="642"/>
      <c r="BO22" s="677" t="s">
        <v>
233</v>
      </c>
      <c r="BP22" s="677"/>
      <c r="BQ22" s="677"/>
      <c r="BR22" s="677"/>
      <c r="BS22" s="646" t="s">
        <v>
239</v>
      </c>
      <c r="BT22" s="641"/>
      <c r="BU22" s="641"/>
      <c r="BV22" s="641"/>
      <c r="BW22" s="641"/>
      <c r="BX22" s="641"/>
      <c r="BY22" s="641"/>
      <c r="BZ22" s="641"/>
      <c r="CA22" s="641"/>
      <c r="CB22" s="684"/>
      <c r="CD22" s="744" t="s">
        <v>
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
282</v>
      </c>
      <c r="C23" s="638"/>
      <c r="D23" s="638"/>
      <c r="E23" s="638"/>
      <c r="F23" s="638"/>
      <c r="G23" s="638"/>
      <c r="H23" s="638"/>
      <c r="I23" s="638"/>
      <c r="J23" s="638"/>
      <c r="K23" s="638"/>
      <c r="L23" s="638"/>
      <c r="M23" s="638"/>
      <c r="N23" s="638"/>
      <c r="O23" s="638"/>
      <c r="P23" s="638"/>
      <c r="Q23" s="639"/>
      <c r="R23" s="640">
        <v>
993407</v>
      </c>
      <c r="S23" s="641"/>
      <c r="T23" s="641"/>
      <c r="U23" s="641"/>
      <c r="V23" s="641"/>
      <c r="W23" s="641"/>
      <c r="X23" s="641"/>
      <c r="Y23" s="642"/>
      <c r="Z23" s="677">
        <v>
1.4</v>
      </c>
      <c r="AA23" s="677"/>
      <c r="AB23" s="677"/>
      <c r="AC23" s="677"/>
      <c r="AD23" s="678">
        <v>
993407</v>
      </c>
      <c r="AE23" s="678"/>
      <c r="AF23" s="678"/>
      <c r="AG23" s="678"/>
      <c r="AH23" s="678"/>
      <c r="AI23" s="678"/>
      <c r="AJ23" s="678"/>
      <c r="AK23" s="678"/>
      <c r="AL23" s="643">
        <v>
2.9</v>
      </c>
      <c r="AM23" s="644"/>
      <c r="AN23" s="644"/>
      <c r="AO23" s="679"/>
      <c r="AP23" s="734" t="s">
        <v>
283</v>
      </c>
      <c r="AQ23" s="742"/>
      <c r="AR23" s="742"/>
      <c r="AS23" s="742"/>
      <c r="AT23" s="742"/>
      <c r="AU23" s="742"/>
      <c r="AV23" s="742"/>
      <c r="AW23" s="742"/>
      <c r="AX23" s="742"/>
      <c r="AY23" s="742"/>
      <c r="AZ23" s="742"/>
      <c r="BA23" s="742"/>
      <c r="BB23" s="742"/>
      <c r="BC23" s="742"/>
      <c r="BD23" s="742"/>
      <c r="BE23" s="742"/>
      <c r="BF23" s="736"/>
      <c r="BG23" s="640">
        <v>
2521908</v>
      </c>
      <c r="BH23" s="641"/>
      <c r="BI23" s="641"/>
      <c r="BJ23" s="641"/>
      <c r="BK23" s="641"/>
      <c r="BL23" s="641"/>
      <c r="BM23" s="641"/>
      <c r="BN23" s="642"/>
      <c r="BO23" s="677">
        <v>
8.1</v>
      </c>
      <c r="BP23" s="677"/>
      <c r="BQ23" s="677"/>
      <c r="BR23" s="677"/>
      <c r="BS23" s="646" t="s">
        <v>
284</v>
      </c>
      <c r="BT23" s="641"/>
      <c r="BU23" s="641"/>
      <c r="BV23" s="641"/>
      <c r="BW23" s="641"/>
      <c r="BX23" s="641"/>
      <c r="BY23" s="641"/>
      <c r="BZ23" s="641"/>
      <c r="CA23" s="641"/>
      <c r="CB23" s="684"/>
      <c r="CD23" s="744" t="s">
        <v>
221</v>
      </c>
      <c r="CE23" s="745"/>
      <c r="CF23" s="745"/>
      <c r="CG23" s="745"/>
      <c r="CH23" s="745"/>
      <c r="CI23" s="745"/>
      <c r="CJ23" s="745"/>
      <c r="CK23" s="745"/>
      <c r="CL23" s="745"/>
      <c r="CM23" s="745"/>
      <c r="CN23" s="745"/>
      <c r="CO23" s="745"/>
      <c r="CP23" s="745"/>
      <c r="CQ23" s="746"/>
      <c r="CR23" s="744" t="s">
        <v>
285</v>
      </c>
      <c r="CS23" s="745"/>
      <c r="CT23" s="745"/>
      <c r="CU23" s="745"/>
      <c r="CV23" s="745"/>
      <c r="CW23" s="745"/>
      <c r="CX23" s="745"/>
      <c r="CY23" s="746"/>
      <c r="CZ23" s="744" t="s">
        <v>
286</v>
      </c>
      <c r="DA23" s="745"/>
      <c r="DB23" s="745"/>
      <c r="DC23" s="746"/>
      <c r="DD23" s="744" t="s">
        <v>
287</v>
      </c>
      <c r="DE23" s="745"/>
      <c r="DF23" s="745"/>
      <c r="DG23" s="745"/>
      <c r="DH23" s="745"/>
      <c r="DI23" s="745"/>
      <c r="DJ23" s="745"/>
      <c r="DK23" s="746"/>
      <c r="DL23" s="753" t="s">
        <v>
288</v>
      </c>
      <c r="DM23" s="754"/>
      <c r="DN23" s="754"/>
      <c r="DO23" s="754"/>
      <c r="DP23" s="754"/>
      <c r="DQ23" s="754"/>
      <c r="DR23" s="754"/>
      <c r="DS23" s="754"/>
      <c r="DT23" s="754"/>
      <c r="DU23" s="754"/>
      <c r="DV23" s="755"/>
      <c r="DW23" s="744" t="s">
        <v>
289</v>
      </c>
      <c r="DX23" s="745"/>
      <c r="DY23" s="745"/>
      <c r="DZ23" s="745"/>
      <c r="EA23" s="745"/>
      <c r="EB23" s="745"/>
      <c r="EC23" s="746"/>
    </row>
    <row r="24" spans="2:133" ht="11.25" customHeight="1" x14ac:dyDescent="0.15">
      <c r="B24" s="637" t="s">
        <v>
290</v>
      </c>
      <c r="C24" s="638"/>
      <c r="D24" s="638"/>
      <c r="E24" s="638"/>
      <c r="F24" s="638"/>
      <c r="G24" s="638"/>
      <c r="H24" s="638"/>
      <c r="I24" s="638"/>
      <c r="J24" s="638"/>
      <c r="K24" s="638"/>
      <c r="L24" s="638"/>
      <c r="M24" s="638"/>
      <c r="N24" s="638"/>
      <c r="O24" s="638"/>
      <c r="P24" s="638"/>
      <c r="Q24" s="639"/>
      <c r="R24" s="640">
        <v>
182791</v>
      </c>
      <c r="S24" s="641"/>
      <c r="T24" s="641"/>
      <c r="U24" s="641"/>
      <c r="V24" s="641"/>
      <c r="W24" s="641"/>
      <c r="X24" s="641"/>
      <c r="Y24" s="642"/>
      <c r="Z24" s="677">
        <v>
0.2</v>
      </c>
      <c r="AA24" s="677"/>
      <c r="AB24" s="677"/>
      <c r="AC24" s="677"/>
      <c r="AD24" s="678" t="s">
        <v>
239</v>
      </c>
      <c r="AE24" s="678"/>
      <c r="AF24" s="678"/>
      <c r="AG24" s="678"/>
      <c r="AH24" s="678"/>
      <c r="AI24" s="678"/>
      <c r="AJ24" s="678"/>
      <c r="AK24" s="678"/>
      <c r="AL24" s="643" t="s">
        <v>
233</v>
      </c>
      <c r="AM24" s="644"/>
      <c r="AN24" s="644"/>
      <c r="AO24" s="679"/>
      <c r="AP24" s="734" t="s">
        <v>
291</v>
      </c>
      <c r="AQ24" s="742"/>
      <c r="AR24" s="742"/>
      <c r="AS24" s="742"/>
      <c r="AT24" s="742"/>
      <c r="AU24" s="742"/>
      <c r="AV24" s="742"/>
      <c r="AW24" s="742"/>
      <c r="AX24" s="742"/>
      <c r="AY24" s="742"/>
      <c r="AZ24" s="742"/>
      <c r="BA24" s="742"/>
      <c r="BB24" s="742"/>
      <c r="BC24" s="742"/>
      <c r="BD24" s="742"/>
      <c r="BE24" s="742"/>
      <c r="BF24" s="736"/>
      <c r="BG24" s="640" t="s">
        <v>
233</v>
      </c>
      <c r="BH24" s="641"/>
      <c r="BI24" s="641"/>
      <c r="BJ24" s="641"/>
      <c r="BK24" s="641"/>
      <c r="BL24" s="641"/>
      <c r="BM24" s="641"/>
      <c r="BN24" s="642"/>
      <c r="BO24" s="677" t="s">
        <v>
239</v>
      </c>
      <c r="BP24" s="677"/>
      <c r="BQ24" s="677"/>
      <c r="BR24" s="677"/>
      <c r="BS24" s="646" t="s">
        <v>
239</v>
      </c>
      <c r="BT24" s="641"/>
      <c r="BU24" s="641"/>
      <c r="BV24" s="641"/>
      <c r="BW24" s="641"/>
      <c r="BX24" s="641"/>
      <c r="BY24" s="641"/>
      <c r="BZ24" s="641"/>
      <c r="CA24" s="641"/>
      <c r="CB24" s="684"/>
      <c r="CD24" s="698" t="s">
        <v>
292</v>
      </c>
      <c r="CE24" s="699"/>
      <c r="CF24" s="699"/>
      <c r="CG24" s="699"/>
      <c r="CH24" s="699"/>
      <c r="CI24" s="699"/>
      <c r="CJ24" s="699"/>
      <c r="CK24" s="699"/>
      <c r="CL24" s="699"/>
      <c r="CM24" s="699"/>
      <c r="CN24" s="699"/>
      <c r="CO24" s="699"/>
      <c r="CP24" s="699"/>
      <c r="CQ24" s="700"/>
      <c r="CR24" s="695">
        <v>
33520660</v>
      </c>
      <c r="CS24" s="696"/>
      <c r="CT24" s="696"/>
      <c r="CU24" s="696"/>
      <c r="CV24" s="696"/>
      <c r="CW24" s="696"/>
      <c r="CX24" s="696"/>
      <c r="CY24" s="739"/>
      <c r="CZ24" s="740">
        <v>
46.8</v>
      </c>
      <c r="DA24" s="711"/>
      <c r="DB24" s="711"/>
      <c r="DC24" s="743"/>
      <c r="DD24" s="738">
        <v>
18190966</v>
      </c>
      <c r="DE24" s="696"/>
      <c r="DF24" s="696"/>
      <c r="DG24" s="696"/>
      <c r="DH24" s="696"/>
      <c r="DI24" s="696"/>
      <c r="DJ24" s="696"/>
      <c r="DK24" s="739"/>
      <c r="DL24" s="738">
        <v>
18178036</v>
      </c>
      <c r="DM24" s="696"/>
      <c r="DN24" s="696"/>
      <c r="DO24" s="696"/>
      <c r="DP24" s="696"/>
      <c r="DQ24" s="696"/>
      <c r="DR24" s="696"/>
      <c r="DS24" s="696"/>
      <c r="DT24" s="696"/>
      <c r="DU24" s="696"/>
      <c r="DV24" s="739"/>
      <c r="DW24" s="740">
        <v>
50.9</v>
      </c>
      <c r="DX24" s="711"/>
      <c r="DY24" s="711"/>
      <c r="DZ24" s="711"/>
      <c r="EA24" s="711"/>
      <c r="EB24" s="711"/>
      <c r="EC24" s="741"/>
    </row>
    <row r="25" spans="2:133" ht="11.25" customHeight="1" x14ac:dyDescent="0.15">
      <c r="B25" s="637" t="s">
        <v>
293</v>
      </c>
      <c r="C25" s="638"/>
      <c r="D25" s="638"/>
      <c r="E25" s="638"/>
      <c r="F25" s="638"/>
      <c r="G25" s="638"/>
      <c r="H25" s="638"/>
      <c r="I25" s="638"/>
      <c r="J25" s="638"/>
      <c r="K25" s="638"/>
      <c r="L25" s="638"/>
      <c r="M25" s="638"/>
      <c r="N25" s="638"/>
      <c r="O25" s="638"/>
      <c r="P25" s="638"/>
      <c r="Q25" s="639"/>
      <c r="R25" s="640">
        <v>
124</v>
      </c>
      <c r="S25" s="641"/>
      <c r="T25" s="641"/>
      <c r="U25" s="641"/>
      <c r="V25" s="641"/>
      <c r="W25" s="641"/>
      <c r="X25" s="641"/>
      <c r="Y25" s="642"/>
      <c r="Z25" s="677">
        <v>
0</v>
      </c>
      <c r="AA25" s="677"/>
      <c r="AB25" s="677"/>
      <c r="AC25" s="677"/>
      <c r="AD25" s="678" t="s">
        <v>
239</v>
      </c>
      <c r="AE25" s="678"/>
      <c r="AF25" s="678"/>
      <c r="AG25" s="678"/>
      <c r="AH25" s="678"/>
      <c r="AI25" s="678"/>
      <c r="AJ25" s="678"/>
      <c r="AK25" s="678"/>
      <c r="AL25" s="643" t="s">
        <v>
239</v>
      </c>
      <c r="AM25" s="644"/>
      <c r="AN25" s="644"/>
      <c r="AO25" s="679"/>
      <c r="AP25" s="734" t="s">
        <v>
294</v>
      </c>
      <c r="AQ25" s="742"/>
      <c r="AR25" s="742"/>
      <c r="AS25" s="742"/>
      <c r="AT25" s="742"/>
      <c r="AU25" s="742"/>
      <c r="AV25" s="742"/>
      <c r="AW25" s="742"/>
      <c r="AX25" s="742"/>
      <c r="AY25" s="742"/>
      <c r="AZ25" s="742"/>
      <c r="BA25" s="742"/>
      <c r="BB25" s="742"/>
      <c r="BC25" s="742"/>
      <c r="BD25" s="742"/>
      <c r="BE25" s="742"/>
      <c r="BF25" s="736"/>
      <c r="BG25" s="640" t="s">
        <v>
239</v>
      </c>
      <c r="BH25" s="641"/>
      <c r="BI25" s="641"/>
      <c r="BJ25" s="641"/>
      <c r="BK25" s="641"/>
      <c r="BL25" s="641"/>
      <c r="BM25" s="641"/>
      <c r="BN25" s="642"/>
      <c r="BO25" s="677" t="s">
        <v>
239</v>
      </c>
      <c r="BP25" s="677"/>
      <c r="BQ25" s="677"/>
      <c r="BR25" s="677"/>
      <c r="BS25" s="646" t="s">
        <v>
239</v>
      </c>
      <c r="BT25" s="641"/>
      <c r="BU25" s="641"/>
      <c r="BV25" s="641"/>
      <c r="BW25" s="641"/>
      <c r="BX25" s="641"/>
      <c r="BY25" s="641"/>
      <c r="BZ25" s="641"/>
      <c r="CA25" s="641"/>
      <c r="CB25" s="684"/>
      <c r="CD25" s="673" t="s">
        <v>
295</v>
      </c>
      <c r="CE25" s="674"/>
      <c r="CF25" s="674"/>
      <c r="CG25" s="674"/>
      <c r="CH25" s="674"/>
      <c r="CI25" s="674"/>
      <c r="CJ25" s="674"/>
      <c r="CK25" s="674"/>
      <c r="CL25" s="674"/>
      <c r="CM25" s="674"/>
      <c r="CN25" s="674"/>
      <c r="CO25" s="674"/>
      <c r="CP25" s="674"/>
      <c r="CQ25" s="675"/>
      <c r="CR25" s="640">
        <v>
9989330</v>
      </c>
      <c r="CS25" s="659"/>
      <c r="CT25" s="659"/>
      <c r="CU25" s="659"/>
      <c r="CV25" s="659"/>
      <c r="CW25" s="659"/>
      <c r="CX25" s="659"/>
      <c r="CY25" s="660"/>
      <c r="CZ25" s="643">
        <v>
14</v>
      </c>
      <c r="DA25" s="661"/>
      <c r="DB25" s="661"/>
      <c r="DC25" s="662"/>
      <c r="DD25" s="646">
        <v>
9053185</v>
      </c>
      <c r="DE25" s="659"/>
      <c r="DF25" s="659"/>
      <c r="DG25" s="659"/>
      <c r="DH25" s="659"/>
      <c r="DI25" s="659"/>
      <c r="DJ25" s="659"/>
      <c r="DK25" s="660"/>
      <c r="DL25" s="646">
        <v>
9040331</v>
      </c>
      <c r="DM25" s="659"/>
      <c r="DN25" s="659"/>
      <c r="DO25" s="659"/>
      <c r="DP25" s="659"/>
      <c r="DQ25" s="659"/>
      <c r="DR25" s="659"/>
      <c r="DS25" s="659"/>
      <c r="DT25" s="659"/>
      <c r="DU25" s="659"/>
      <c r="DV25" s="660"/>
      <c r="DW25" s="643">
        <v>
25.3</v>
      </c>
      <c r="DX25" s="661"/>
      <c r="DY25" s="661"/>
      <c r="DZ25" s="661"/>
      <c r="EA25" s="661"/>
      <c r="EB25" s="661"/>
      <c r="EC25" s="676"/>
    </row>
    <row r="26" spans="2:133" ht="11.25" customHeight="1" x14ac:dyDescent="0.15">
      <c r="B26" s="637" t="s">
        <v>
296</v>
      </c>
      <c r="C26" s="638"/>
      <c r="D26" s="638"/>
      <c r="E26" s="638"/>
      <c r="F26" s="638"/>
      <c r="G26" s="638"/>
      <c r="H26" s="638"/>
      <c r="I26" s="638"/>
      <c r="J26" s="638"/>
      <c r="K26" s="638"/>
      <c r="L26" s="638"/>
      <c r="M26" s="638"/>
      <c r="N26" s="638"/>
      <c r="O26" s="638"/>
      <c r="P26" s="638"/>
      <c r="Q26" s="639"/>
      <c r="R26" s="640">
        <v>
36703572</v>
      </c>
      <c r="S26" s="641"/>
      <c r="T26" s="641"/>
      <c r="U26" s="641"/>
      <c r="V26" s="641"/>
      <c r="W26" s="641"/>
      <c r="X26" s="641"/>
      <c r="Y26" s="642"/>
      <c r="Z26" s="677">
        <v>
49.9</v>
      </c>
      <c r="AA26" s="677"/>
      <c r="AB26" s="677"/>
      <c r="AC26" s="677"/>
      <c r="AD26" s="678">
        <v>
33998749</v>
      </c>
      <c r="AE26" s="678"/>
      <c r="AF26" s="678"/>
      <c r="AG26" s="678"/>
      <c r="AH26" s="678"/>
      <c r="AI26" s="678"/>
      <c r="AJ26" s="678"/>
      <c r="AK26" s="678"/>
      <c r="AL26" s="643">
        <v>
99.2</v>
      </c>
      <c r="AM26" s="644"/>
      <c r="AN26" s="644"/>
      <c r="AO26" s="679"/>
      <c r="AP26" s="734" t="s">
        <v>
297</v>
      </c>
      <c r="AQ26" s="735"/>
      <c r="AR26" s="735"/>
      <c r="AS26" s="735"/>
      <c r="AT26" s="735"/>
      <c r="AU26" s="735"/>
      <c r="AV26" s="735"/>
      <c r="AW26" s="735"/>
      <c r="AX26" s="735"/>
      <c r="AY26" s="735"/>
      <c r="AZ26" s="735"/>
      <c r="BA26" s="735"/>
      <c r="BB26" s="735"/>
      <c r="BC26" s="735"/>
      <c r="BD26" s="735"/>
      <c r="BE26" s="735"/>
      <c r="BF26" s="736"/>
      <c r="BG26" s="640" t="s">
        <v>
233</v>
      </c>
      <c r="BH26" s="641"/>
      <c r="BI26" s="641"/>
      <c r="BJ26" s="641"/>
      <c r="BK26" s="641"/>
      <c r="BL26" s="641"/>
      <c r="BM26" s="641"/>
      <c r="BN26" s="642"/>
      <c r="BO26" s="677" t="s">
        <v>
233</v>
      </c>
      <c r="BP26" s="677"/>
      <c r="BQ26" s="677"/>
      <c r="BR26" s="677"/>
      <c r="BS26" s="646" t="s">
        <v>
239</v>
      </c>
      <c r="BT26" s="641"/>
      <c r="BU26" s="641"/>
      <c r="BV26" s="641"/>
      <c r="BW26" s="641"/>
      <c r="BX26" s="641"/>
      <c r="BY26" s="641"/>
      <c r="BZ26" s="641"/>
      <c r="CA26" s="641"/>
      <c r="CB26" s="684"/>
      <c r="CD26" s="673" t="s">
        <v>
298</v>
      </c>
      <c r="CE26" s="674"/>
      <c r="CF26" s="674"/>
      <c r="CG26" s="674"/>
      <c r="CH26" s="674"/>
      <c r="CI26" s="674"/>
      <c r="CJ26" s="674"/>
      <c r="CK26" s="674"/>
      <c r="CL26" s="674"/>
      <c r="CM26" s="674"/>
      <c r="CN26" s="674"/>
      <c r="CO26" s="674"/>
      <c r="CP26" s="674"/>
      <c r="CQ26" s="675"/>
      <c r="CR26" s="640">
        <v>
6674776</v>
      </c>
      <c r="CS26" s="641"/>
      <c r="CT26" s="641"/>
      <c r="CU26" s="641"/>
      <c r="CV26" s="641"/>
      <c r="CW26" s="641"/>
      <c r="CX26" s="641"/>
      <c r="CY26" s="642"/>
      <c r="CZ26" s="643">
        <v>
9.3000000000000007</v>
      </c>
      <c r="DA26" s="661"/>
      <c r="DB26" s="661"/>
      <c r="DC26" s="662"/>
      <c r="DD26" s="646">
        <v>
6226563</v>
      </c>
      <c r="DE26" s="641"/>
      <c r="DF26" s="641"/>
      <c r="DG26" s="641"/>
      <c r="DH26" s="641"/>
      <c r="DI26" s="641"/>
      <c r="DJ26" s="641"/>
      <c r="DK26" s="642"/>
      <c r="DL26" s="646" t="s">
        <v>
233</v>
      </c>
      <c r="DM26" s="641"/>
      <c r="DN26" s="641"/>
      <c r="DO26" s="641"/>
      <c r="DP26" s="641"/>
      <c r="DQ26" s="641"/>
      <c r="DR26" s="641"/>
      <c r="DS26" s="641"/>
      <c r="DT26" s="641"/>
      <c r="DU26" s="641"/>
      <c r="DV26" s="642"/>
      <c r="DW26" s="643" t="s">
        <v>
233</v>
      </c>
      <c r="DX26" s="661"/>
      <c r="DY26" s="661"/>
      <c r="DZ26" s="661"/>
      <c r="EA26" s="661"/>
      <c r="EB26" s="661"/>
      <c r="EC26" s="676"/>
    </row>
    <row r="27" spans="2:133" ht="11.25" customHeight="1" x14ac:dyDescent="0.15">
      <c r="B27" s="637" t="s">
        <v>
299</v>
      </c>
      <c r="C27" s="638"/>
      <c r="D27" s="638"/>
      <c r="E27" s="638"/>
      <c r="F27" s="638"/>
      <c r="G27" s="638"/>
      <c r="H27" s="638"/>
      <c r="I27" s="638"/>
      <c r="J27" s="638"/>
      <c r="K27" s="638"/>
      <c r="L27" s="638"/>
      <c r="M27" s="638"/>
      <c r="N27" s="638"/>
      <c r="O27" s="638"/>
      <c r="P27" s="638"/>
      <c r="Q27" s="639"/>
      <c r="R27" s="640">
        <v>
18900</v>
      </c>
      <c r="S27" s="641"/>
      <c r="T27" s="641"/>
      <c r="U27" s="641"/>
      <c r="V27" s="641"/>
      <c r="W27" s="641"/>
      <c r="X27" s="641"/>
      <c r="Y27" s="642"/>
      <c r="Z27" s="677">
        <v>
0</v>
      </c>
      <c r="AA27" s="677"/>
      <c r="AB27" s="677"/>
      <c r="AC27" s="677"/>
      <c r="AD27" s="678">
        <v>
18900</v>
      </c>
      <c r="AE27" s="678"/>
      <c r="AF27" s="678"/>
      <c r="AG27" s="678"/>
      <c r="AH27" s="678"/>
      <c r="AI27" s="678"/>
      <c r="AJ27" s="678"/>
      <c r="AK27" s="678"/>
      <c r="AL27" s="643">
        <v>
0.1</v>
      </c>
      <c r="AM27" s="644"/>
      <c r="AN27" s="644"/>
      <c r="AO27" s="679"/>
      <c r="AP27" s="637" t="s">
        <v>
300</v>
      </c>
      <c r="AQ27" s="638"/>
      <c r="AR27" s="638"/>
      <c r="AS27" s="638"/>
      <c r="AT27" s="638"/>
      <c r="AU27" s="638"/>
      <c r="AV27" s="638"/>
      <c r="AW27" s="638"/>
      <c r="AX27" s="638"/>
      <c r="AY27" s="638"/>
      <c r="AZ27" s="638"/>
      <c r="BA27" s="638"/>
      <c r="BB27" s="638"/>
      <c r="BC27" s="638"/>
      <c r="BD27" s="638"/>
      <c r="BE27" s="638"/>
      <c r="BF27" s="639"/>
      <c r="BG27" s="640">
        <v>
31113518</v>
      </c>
      <c r="BH27" s="641"/>
      <c r="BI27" s="641"/>
      <c r="BJ27" s="641"/>
      <c r="BK27" s="641"/>
      <c r="BL27" s="641"/>
      <c r="BM27" s="641"/>
      <c r="BN27" s="642"/>
      <c r="BO27" s="677">
        <v>
100</v>
      </c>
      <c r="BP27" s="677"/>
      <c r="BQ27" s="677"/>
      <c r="BR27" s="677"/>
      <c r="BS27" s="646">
        <v>
266207</v>
      </c>
      <c r="BT27" s="641"/>
      <c r="BU27" s="641"/>
      <c r="BV27" s="641"/>
      <c r="BW27" s="641"/>
      <c r="BX27" s="641"/>
      <c r="BY27" s="641"/>
      <c r="BZ27" s="641"/>
      <c r="CA27" s="641"/>
      <c r="CB27" s="684"/>
      <c r="CD27" s="673" t="s">
        <v>
301</v>
      </c>
      <c r="CE27" s="674"/>
      <c r="CF27" s="674"/>
      <c r="CG27" s="674"/>
      <c r="CH27" s="674"/>
      <c r="CI27" s="674"/>
      <c r="CJ27" s="674"/>
      <c r="CK27" s="674"/>
      <c r="CL27" s="674"/>
      <c r="CM27" s="674"/>
      <c r="CN27" s="674"/>
      <c r="CO27" s="674"/>
      <c r="CP27" s="674"/>
      <c r="CQ27" s="675"/>
      <c r="CR27" s="640">
        <v>
20293548</v>
      </c>
      <c r="CS27" s="659"/>
      <c r="CT27" s="659"/>
      <c r="CU27" s="659"/>
      <c r="CV27" s="659"/>
      <c r="CW27" s="659"/>
      <c r="CX27" s="659"/>
      <c r="CY27" s="660"/>
      <c r="CZ27" s="643">
        <v>
28.3</v>
      </c>
      <c r="DA27" s="661"/>
      <c r="DB27" s="661"/>
      <c r="DC27" s="662"/>
      <c r="DD27" s="646">
        <v>
5946559</v>
      </c>
      <c r="DE27" s="659"/>
      <c r="DF27" s="659"/>
      <c r="DG27" s="659"/>
      <c r="DH27" s="659"/>
      <c r="DI27" s="659"/>
      <c r="DJ27" s="659"/>
      <c r="DK27" s="660"/>
      <c r="DL27" s="646">
        <v>
5946483</v>
      </c>
      <c r="DM27" s="659"/>
      <c r="DN27" s="659"/>
      <c r="DO27" s="659"/>
      <c r="DP27" s="659"/>
      <c r="DQ27" s="659"/>
      <c r="DR27" s="659"/>
      <c r="DS27" s="659"/>
      <c r="DT27" s="659"/>
      <c r="DU27" s="659"/>
      <c r="DV27" s="660"/>
      <c r="DW27" s="643">
        <v>
16.600000000000001</v>
      </c>
      <c r="DX27" s="661"/>
      <c r="DY27" s="661"/>
      <c r="DZ27" s="661"/>
      <c r="EA27" s="661"/>
      <c r="EB27" s="661"/>
      <c r="EC27" s="676"/>
    </row>
    <row r="28" spans="2:133" ht="11.25" customHeight="1" x14ac:dyDescent="0.15">
      <c r="B28" s="637" t="s">
        <v>
302</v>
      </c>
      <c r="C28" s="638"/>
      <c r="D28" s="638"/>
      <c r="E28" s="638"/>
      <c r="F28" s="638"/>
      <c r="G28" s="638"/>
      <c r="H28" s="638"/>
      <c r="I28" s="638"/>
      <c r="J28" s="638"/>
      <c r="K28" s="638"/>
      <c r="L28" s="638"/>
      <c r="M28" s="638"/>
      <c r="N28" s="638"/>
      <c r="O28" s="638"/>
      <c r="P28" s="638"/>
      <c r="Q28" s="639"/>
      <c r="R28" s="640">
        <v>
530274</v>
      </c>
      <c r="S28" s="641"/>
      <c r="T28" s="641"/>
      <c r="U28" s="641"/>
      <c r="V28" s="641"/>
      <c r="W28" s="641"/>
      <c r="X28" s="641"/>
      <c r="Y28" s="642"/>
      <c r="Z28" s="677">
        <v>
0.7</v>
      </c>
      <c r="AA28" s="677"/>
      <c r="AB28" s="677"/>
      <c r="AC28" s="677"/>
      <c r="AD28" s="678" t="s">
        <v>
233</v>
      </c>
      <c r="AE28" s="678"/>
      <c r="AF28" s="678"/>
      <c r="AG28" s="678"/>
      <c r="AH28" s="678"/>
      <c r="AI28" s="678"/>
      <c r="AJ28" s="678"/>
      <c r="AK28" s="678"/>
      <c r="AL28" s="643" t="s">
        <v>
284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
303</v>
      </c>
      <c r="CE28" s="674"/>
      <c r="CF28" s="674"/>
      <c r="CG28" s="674"/>
      <c r="CH28" s="674"/>
      <c r="CI28" s="674"/>
      <c r="CJ28" s="674"/>
      <c r="CK28" s="674"/>
      <c r="CL28" s="674"/>
      <c r="CM28" s="674"/>
      <c r="CN28" s="674"/>
      <c r="CO28" s="674"/>
      <c r="CP28" s="674"/>
      <c r="CQ28" s="675"/>
      <c r="CR28" s="640">
        <v>
3237782</v>
      </c>
      <c r="CS28" s="641"/>
      <c r="CT28" s="641"/>
      <c r="CU28" s="641"/>
      <c r="CV28" s="641"/>
      <c r="CW28" s="641"/>
      <c r="CX28" s="641"/>
      <c r="CY28" s="642"/>
      <c r="CZ28" s="643">
        <v>
4.5</v>
      </c>
      <c r="DA28" s="661"/>
      <c r="DB28" s="661"/>
      <c r="DC28" s="662"/>
      <c r="DD28" s="646">
        <v>
3191222</v>
      </c>
      <c r="DE28" s="641"/>
      <c r="DF28" s="641"/>
      <c r="DG28" s="641"/>
      <c r="DH28" s="641"/>
      <c r="DI28" s="641"/>
      <c r="DJ28" s="641"/>
      <c r="DK28" s="642"/>
      <c r="DL28" s="646">
        <v>
3191222</v>
      </c>
      <c r="DM28" s="641"/>
      <c r="DN28" s="641"/>
      <c r="DO28" s="641"/>
      <c r="DP28" s="641"/>
      <c r="DQ28" s="641"/>
      <c r="DR28" s="641"/>
      <c r="DS28" s="641"/>
      <c r="DT28" s="641"/>
      <c r="DU28" s="641"/>
      <c r="DV28" s="642"/>
      <c r="DW28" s="643">
        <v>
8.9</v>
      </c>
      <c r="DX28" s="661"/>
      <c r="DY28" s="661"/>
      <c r="DZ28" s="661"/>
      <c r="EA28" s="661"/>
      <c r="EB28" s="661"/>
      <c r="EC28" s="676"/>
    </row>
    <row r="29" spans="2:133" ht="11.25" customHeight="1" x14ac:dyDescent="0.15">
      <c r="B29" s="637" t="s">
        <v>
304</v>
      </c>
      <c r="C29" s="638"/>
      <c r="D29" s="638"/>
      <c r="E29" s="638"/>
      <c r="F29" s="638"/>
      <c r="G29" s="638"/>
      <c r="H29" s="638"/>
      <c r="I29" s="638"/>
      <c r="J29" s="638"/>
      <c r="K29" s="638"/>
      <c r="L29" s="638"/>
      <c r="M29" s="638"/>
      <c r="N29" s="638"/>
      <c r="O29" s="638"/>
      <c r="P29" s="638"/>
      <c r="Q29" s="639"/>
      <c r="R29" s="640">
        <v>
657326</v>
      </c>
      <c r="S29" s="641"/>
      <c r="T29" s="641"/>
      <c r="U29" s="641"/>
      <c r="V29" s="641"/>
      <c r="W29" s="641"/>
      <c r="X29" s="641"/>
      <c r="Y29" s="642"/>
      <c r="Z29" s="677">
        <v>
0.9</v>
      </c>
      <c r="AA29" s="677"/>
      <c r="AB29" s="677"/>
      <c r="AC29" s="677"/>
      <c r="AD29" s="678">
        <v>
159731</v>
      </c>
      <c r="AE29" s="678"/>
      <c r="AF29" s="678"/>
      <c r="AG29" s="678"/>
      <c r="AH29" s="678"/>
      <c r="AI29" s="678"/>
      <c r="AJ29" s="678"/>
      <c r="AK29" s="678"/>
      <c r="AL29" s="643">
        <v>
0.5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
305</v>
      </c>
      <c r="CE29" s="726"/>
      <c r="CF29" s="673" t="s">
        <v>
69</v>
      </c>
      <c r="CG29" s="674"/>
      <c r="CH29" s="674"/>
      <c r="CI29" s="674"/>
      <c r="CJ29" s="674"/>
      <c r="CK29" s="674"/>
      <c r="CL29" s="674"/>
      <c r="CM29" s="674"/>
      <c r="CN29" s="674"/>
      <c r="CO29" s="674"/>
      <c r="CP29" s="674"/>
      <c r="CQ29" s="675"/>
      <c r="CR29" s="640">
        <v>
3237782</v>
      </c>
      <c r="CS29" s="659"/>
      <c r="CT29" s="659"/>
      <c r="CU29" s="659"/>
      <c r="CV29" s="659"/>
      <c r="CW29" s="659"/>
      <c r="CX29" s="659"/>
      <c r="CY29" s="660"/>
      <c r="CZ29" s="643">
        <v>
4.5</v>
      </c>
      <c r="DA29" s="661"/>
      <c r="DB29" s="661"/>
      <c r="DC29" s="662"/>
      <c r="DD29" s="646">
        <v>
3191222</v>
      </c>
      <c r="DE29" s="659"/>
      <c r="DF29" s="659"/>
      <c r="DG29" s="659"/>
      <c r="DH29" s="659"/>
      <c r="DI29" s="659"/>
      <c r="DJ29" s="659"/>
      <c r="DK29" s="660"/>
      <c r="DL29" s="646">
        <v>
3191222</v>
      </c>
      <c r="DM29" s="659"/>
      <c r="DN29" s="659"/>
      <c r="DO29" s="659"/>
      <c r="DP29" s="659"/>
      <c r="DQ29" s="659"/>
      <c r="DR29" s="659"/>
      <c r="DS29" s="659"/>
      <c r="DT29" s="659"/>
      <c r="DU29" s="659"/>
      <c r="DV29" s="660"/>
      <c r="DW29" s="643">
        <v>
8.9</v>
      </c>
      <c r="DX29" s="661"/>
      <c r="DY29" s="661"/>
      <c r="DZ29" s="661"/>
      <c r="EA29" s="661"/>
      <c r="EB29" s="661"/>
      <c r="EC29" s="676"/>
    </row>
    <row r="30" spans="2:133" ht="11.25" customHeight="1" x14ac:dyDescent="0.15">
      <c r="B30" s="637" t="s">
        <v>
306</v>
      </c>
      <c r="C30" s="638"/>
      <c r="D30" s="638"/>
      <c r="E30" s="638"/>
      <c r="F30" s="638"/>
      <c r="G30" s="638"/>
      <c r="H30" s="638"/>
      <c r="I30" s="638"/>
      <c r="J30" s="638"/>
      <c r="K30" s="638"/>
      <c r="L30" s="638"/>
      <c r="M30" s="638"/>
      <c r="N30" s="638"/>
      <c r="O30" s="638"/>
      <c r="P30" s="638"/>
      <c r="Q30" s="639"/>
      <c r="R30" s="640">
        <v>
781562</v>
      </c>
      <c r="S30" s="641"/>
      <c r="T30" s="641"/>
      <c r="U30" s="641"/>
      <c r="V30" s="641"/>
      <c r="W30" s="641"/>
      <c r="X30" s="641"/>
      <c r="Y30" s="642"/>
      <c r="Z30" s="677">
        <v>
1.1000000000000001</v>
      </c>
      <c r="AA30" s="677"/>
      <c r="AB30" s="677"/>
      <c r="AC30" s="677"/>
      <c r="AD30" s="678" t="s">
        <v>
239</v>
      </c>
      <c r="AE30" s="678"/>
      <c r="AF30" s="678"/>
      <c r="AG30" s="678"/>
      <c r="AH30" s="678"/>
      <c r="AI30" s="678"/>
      <c r="AJ30" s="678"/>
      <c r="AK30" s="678"/>
      <c r="AL30" s="643" t="s">
        <v>
233</v>
      </c>
      <c r="AM30" s="644"/>
      <c r="AN30" s="644"/>
      <c r="AO30" s="679"/>
      <c r="AP30" s="701" t="s">
        <v>
221</v>
      </c>
      <c r="AQ30" s="702"/>
      <c r="AR30" s="702"/>
      <c r="AS30" s="702"/>
      <c r="AT30" s="702"/>
      <c r="AU30" s="702"/>
      <c r="AV30" s="702"/>
      <c r="AW30" s="702"/>
      <c r="AX30" s="702"/>
      <c r="AY30" s="702"/>
      <c r="AZ30" s="702"/>
      <c r="BA30" s="702"/>
      <c r="BB30" s="702"/>
      <c r="BC30" s="702"/>
      <c r="BD30" s="702"/>
      <c r="BE30" s="702"/>
      <c r="BF30" s="703"/>
      <c r="BG30" s="701" t="s">
        <v>
307</v>
      </c>
      <c r="BH30" s="714"/>
      <c r="BI30" s="714"/>
      <c r="BJ30" s="714"/>
      <c r="BK30" s="714"/>
      <c r="BL30" s="714"/>
      <c r="BM30" s="714"/>
      <c r="BN30" s="714"/>
      <c r="BO30" s="714"/>
      <c r="BP30" s="714"/>
      <c r="BQ30" s="715"/>
      <c r="BR30" s="701" t="s">
        <v>
308</v>
      </c>
      <c r="BS30" s="714"/>
      <c r="BT30" s="714"/>
      <c r="BU30" s="714"/>
      <c r="BV30" s="714"/>
      <c r="BW30" s="714"/>
      <c r="BX30" s="714"/>
      <c r="BY30" s="714"/>
      <c r="BZ30" s="714"/>
      <c r="CA30" s="714"/>
      <c r="CB30" s="715"/>
      <c r="CD30" s="727"/>
      <c r="CE30" s="728"/>
      <c r="CF30" s="673" t="s">
        <v>
309</v>
      </c>
      <c r="CG30" s="674"/>
      <c r="CH30" s="674"/>
      <c r="CI30" s="674"/>
      <c r="CJ30" s="674"/>
      <c r="CK30" s="674"/>
      <c r="CL30" s="674"/>
      <c r="CM30" s="674"/>
      <c r="CN30" s="674"/>
      <c r="CO30" s="674"/>
      <c r="CP30" s="674"/>
      <c r="CQ30" s="675"/>
      <c r="CR30" s="640">
        <v>
3023773</v>
      </c>
      <c r="CS30" s="641"/>
      <c r="CT30" s="641"/>
      <c r="CU30" s="641"/>
      <c r="CV30" s="641"/>
      <c r="CW30" s="641"/>
      <c r="CX30" s="641"/>
      <c r="CY30" s="642"/>
      <c r="CZ30" s="643">
        <v>
4.2</v>
      </c>
      <c r="DA30" s="661"/>
      <c r="DB30" s="661"/>
      <c r="DC30" s="662"/>
      <c r="DD30" s="646">
        <v>
2981997</v>
      </c>
      <c r="DE30" s="641"/>
      <c r="DF30" s="641"/>
      <c r="DG30" s="641"/>
      <c r="DH30" s="641"/>
      <c r="DI30" s="641"/>
      <c r="DJ30" s="641"/>
      <c r="DK30" s="642"/>
      <c r="DL30" s="646">
        <v>
2981997</v>
      </c>
      <c r="DM30" s="641"/>
      <c r="DN30" s="641"/>
      <c r="DO30" s="641"/>
      <c r="DP30" s="641"/>
      <c r="DQ30" s="641"/>
      <c r="DR30" s="641"/>
      <c r="DS30" s="641"/>
      <c r="DT30" s="641"/>
      <c r="DU30" s="641"/>
      <c r="DV30" s="642"/>
      <c r="DW30" s="643">
        <v>
8.3000000000000007</v>
      </c>
      <c r="DX30" s="661"/>
      <c r="DY30" s="661"/>
      <c r="DZ30" s="661"/>
      <c r="EA30" s="661"/>
      <c r="EB30" s="661"/>
      <c r="EC30" s="676"/>
    </row>
    <row r="31" spans="2:133" ht="11.25" customHeight="1" x14ac:dyDescent="0.15">
      <c r="B31" s="637" t="s">
        <v>
310</v>
      </c>
      <c r="C31" s="638"/>
      <c r="D31" s="638"/>
      <c r="E31" s="638"/>
      <c r="F31" s="638"/>
      <c r="G31" s="638"/>
      <c r="H31" s="638"/>
      <c r="I31" s="638"/>
      <c r="J31" s="638"/>
      <c r="K31" s="638"/>
      <c r="L31" s="638"/>
      <c r="M31" s="638"/>
      <c r="N31" s="638"/>
      <c r="O31" s="638"/>
      <c r="P31" s="638"/>
      <c r="Q31" s="639"/>
      <c r="R31" s="640">
        <v>
12562581</v>
      </c>
      <c r="S31" s="641"/>
      <c r="T31" s="641"/>
      <c r="U31" s="641"/>
      <c r="V31" s="641"/>
      <c r="W31" s="641"/>
      <c r="X31" s="641"/>
      <c r="Y31" s="642"/>
      <c r="Z31" s="677">
        <v>
17.100000000000001</v>
      </c>
      <c r="AA31" s="677"/>
      <c r="AB31" s="677"/>
      <c r="AC31" s="677"/>
      <c r="AD31" s="678" t="s">
        <v>
233</v>
      </c>
      <c r="AE31" s="678"/>
      <c r="AF31" s="678"/>
      <c r="AG31" s="678"/>
      <c r="AH31" s="678"/>
      <c r="AI31" s="678"/>
      <c r="AJ31" s="678"/>
      <c r="AK31" s="678"/>
      <c r="AL31" s="643" t="s">
        <v>
233</v>
      </c>
      <c r="AM31" s="644"/>
      <c r="AN31" s="644"/>
      <c r="AO31" s="679"/>
      <c r="AP31" s="716" t="s">
        <v>
311</v>
      </c>
      <c r="AQ31" s="717"/>
      <c r="AR31" s="717"/>
      <c r="AS31" s="717"/>
      <c r="AT31" s="722" t="s">
        <v>
312</v>
      </c>
      <c r="AU31" s="231"/>
      <c r="AV31" s="231"/>
      <c r="AW31" s="231"/>
      <c r="AX31" s="706" t="s">
        <v>
187</v>
      </c>
      <c r="AY31" s="707"/>
      <c r="AZ31" s="707"/>
      <c r="BA31" s="707"/>
      <c r="BB31" s="707"/>
      <c r="BC31" s="707"/>
      <c r="BD31" s="707"/>
      <c r="BE31" s="707"/>
      <c r="BF31" s="708"/>
      <c r="BG31" s="709">
        <v>
99.4</v>
      </c>
      <c r="BH31" s="710"/>
      <c r="BI31" s="710"/>
      <c r="BJ31" s="710"/>
      <c r="BK31" s="710"/>
      <c r="BL31" s="710"/>
      <c r="BM31" s="711">
        <v>
98.9</v>
      </c>
      <c r="BN31" s="710"/>
      <c r="BO31" s="710"/>
      <c r="BP31" s="710"/>
      <c r="BQ31" s="712"/>
      <c r="BR31" s="709">
        <v>
99.5</v>
      </c>
      <c r="BS31" s="710"/>
      <c r="BT31" s="710"/>
      <c r="BU31" s="710"/>
      <c r="BV31" s="710"/>
      <c r="BW31" s="710"/>
      <c r="BX31" s="711">
        <v>
99</v>
      </c>
      <c r="BY31" s="710"/>
      <c r="BZ31" s="710"/>
      <c r="CA31" s="710"/>
      <c r="CB31" s="712"/>
      <c r="CD31" s="727"/>
      <c r="CE31" s="728"/>
      <c r="CF31" s="673" t="s">
        <v>
313</v>
      </c>
      <c r="CG31" s="674"/>
      <c r="CH31" s="674"/>
      <c r="CI31" s="674"/>
      <c r="CJ31" s="674"/>
      <c r="CK31" s="674"/>
      <c r="CL31" s="674"/>
      <c r="CM31" s="674"/>
      <c r="CN31" s="674"/>
      <c r="CO31" s="674"/>
      <c r="CP31" s="674"/>
      <c r="CQ31" s="675"/>
      <c r="CR31" s="640">
        <v>
214009</v>
      </c>
      <c r="CS31" s="659"/>
      <c r="CT31" s="659"/>
      <c r="CU31" s="659"/>
      <c r="CV31" s="659"/>
      <c r="CW31" s="659"/>
      <c r="CX31" s="659"/>
      <c r="CY31" s="660"/>
      <c r="CZ31" s="643">
        <v>
0.3</v>
      </c>
      <c r="DA31" s="661"/>
      <c r="DB31" s="661"/>
      <c r="DC31" s="662"/>
      <c r="DD31" s="646">
        <v>
209225</v>
      </c>
      <c r="DE31" s="659"/>
      <c r="DF31" s="659"/>
      <c r="DG31" s="659"/>
      <c r="DH31" s="659"/>
      <c r="DI31" s="659"/>
      <c r="DJ31" s="659"/>
      <c r="DK31" s="660"/>
      <c r="DL31" s="646">
        <v>
209225</v>
      </c>
      <c r="DM31" s="659"/>
      <c r="DN31" s="659"/>
      <c r="DO31" s="659"/>
      <c r="DP31" s="659"/>
      <c r="DQ31" s="659"/>
      <c r="DR31" s="659"/>
      <c r="DS31" s="659"/>
      <c r="DT31" s="659"/>
      <c r="DU31" s="659"/>
      <c r="DV31" s="660"/>
      <c r="DW31" s="643">
        <v>
0.6</v>
      </c>
      <c r="DX31" s="661"/>
      <c r="DY31" s="661"/>
      <c r="DZ31" s="661"/>
      <c r="EA31" s="661"/>
      <c r="EB31" s="661"/>
      <c r="EC31" s="676"/>
    </row>
    <row r="32" spans="2:133" ht="11.25" customHeight="1" x14ac:dyDescent="0.15">
      <c r="B32" s="731" t="s">
        <v>
314</v>
      </c>
      <c r="C32" s="732"/>
      <c r="D32" s="732"/>
      <c r="E32" s="732"/>
      <c r="F32" s="732"/>
      <c r="G32" s="732"/>
      <c r="H32" s="732"/>
      <c r="I32" s="732"/>
      <c r="J32" s="732"/>
      <c r="K32" s="732"/>
      <c r="L32" s="732"/>
      <c r="M32" s="732"/>
      <c r="N32" s="732"/>
      <c r="O32" s="732"/>
      <c r="P32" s="732"/>
      <c r="Q32" s="733"/>
      <c r="R32" s="640" t="s">
        <v>
233</v>
      </c>
      <c r="S32" s="641"/>
      <c r="T32" s="641"/>
      <c r="U32" s="641"/>
      <c r="V32" s="641"/>
      <c r="W32" s="641"/>
      <c r="X32" s="641"/>
      <c r="Y32" s="642"/>
      <c r="Z32" s="677" t="s">
        <v>
233</v>
      </c>
      <c r="AA32" s="677"/>
      <c r="AB32" s="677"/>
      <c r="AC32" s="677"/>
      <c r="AD32" s="678" t="s">
        <v>
239</v>
      </c>
      <c r="AE32" s="678"/>
      <c r="AF32" s="678"/>
      <c r="AG32" s="678"/>
      <c r="AH32" s="678"/>
      <c r="AI32" s="678"/>
      <c r="AJ32" s="678"/>
      <c r="AK32" s="678"/>
      <c r="AL32" s="643" t="s">
        <v>
284</v>
      </c>
      <c r="AM32" s="644"/>
      <c r="AN32" s="644"/>
      <c r="AO32" s="679"/>
      <c r="AP32" s="718"/>
      <c r="AQ32" s="719"/>
      <c r="AR32" s="719"/>
      <c r="AS32" s="719"/>
      <c r="AT32" s="723"/>
      <c r="AU32" s="230" t="s">
        <v>
315</v>
      </c>
      <c r="AV32" s="230"/>
      <c r="AW32" s="230"/>
      <c r="AX32" s="637" t="s">
        <v>
316</v>
      </c>
      <c r="AY32" s="638"/>
      <c r="AZ32" s="638"/>
      <c r="BA32" s="638"/>
      <c r="BB32" s="638"/>
      <c r="BC32" s="638"/>
      <c r="BD32" s="638"/>
      <c r="BE32" s="638"/>
      <c r="BF32" s="639"/>
      <c r="BG32" s="713">
        <v>
99.3</v>
      </c>
      <c r="BH32" s="659"/>
      <c r="BI32" s="659"/>
      <c r="BJ32" s="659"/>
      <c r="BK32" s="659"/>
      <c r="BL32" s="659"/>
      <c r="BM32" s="644">
        <v>
98.5</v>
      </c>
      <c r="BN32" s="705"/>
      <c r="BO32" s="705"/>
      <c r="BP32" s="705"/>
      <c r="BQ32" s="683"/>
      <c r="BR32" s="713">
        <v>
99.4</v>
      </c>
      <c r="BS32" s="659"/>
      <c r="BT32" s="659"/>
      <c r="BU32" s="659"/>
      <c r="BV32" s="659"/>
      <c r="BW32" s="659"/>
      <c r="BX32" s="644">
        <v>
98.7</v>
      </c>
      <c r="BY32" s="705"/>
      <c r="BZ32" s="705"/>
      <c r="CA32" s="705"/>
      <c r="CB32" s="683"/>
      <c r="CD32" s="729"/>
      <c r="CE32" s="730"/>
      <c r="CF32" s="673" t="s">
        <v>
317</v>
      </c>
      <c r="CG32" s="674"/>
      <c r="CH32" s="674"/>
      <c r="CI32" s="674"/>
      <c r="CJ32" s="674"/>
      <c r="CK32" s="674"/>
      <c r="CL32" s="674"/>
      <c r="CM32" s="674"/>
      <c r="CN32" s="674"/>
      <c r="CO32" s="674"/>
      <c r="CP32" s="674"/>
      <c r="CQ32" s="675"/>
      <c r="CR32" s="640" t="s">
        <v>
233</v>
      </c>
      <c r="CS32" s="641"/>
      <c r="CT32" s="641"/>
      <c r="CU32" s="641"/>
      <c r="CV32" s="641"/>
      <c r="CW32" s="641"/>
      <c r="CX32" s="641"/>
      <c r="CY32" s="642"/>
      <c r="CZ32" s="643" t="s">
        <v>
233</v>
      </c>
      <c r="DA32" s="661"/>
      <c r="DB32" s="661"/>
      <c r="DC32" s="662"/>
      <c r="DD32" s="646" t="s">
        <v>
239</v>
      </c>
      <c r="DE32" s="641"/>
      <c r="DF32" s="641"/>
      <c r="DG32" s="641"/>
      <c r="DH32" s="641"/>
      <c r="DI32" s="641"/>
      <c r="DJ32" s="641"/>
      <c r="DK32" s="642"/>
      <c r="DL32" s="646" t="s">
        <v>
239</v>
      </c>
      <c r="DM32" s="641"/>
      <c r="DN32" s="641"/>
      <c r="DO32" s="641"/>
      <c r="DP32" s="641"/>
      <c r="DQ32" s="641"/>
      <c r="DR32" s="641"/>
      <c r="DS32" s="641"/>
      <c r="DT32" s="641"/>
      <c r="DU32" s="641"/>
      <c r="DV32" s="642"/>
      <c r="DW32" s="643" t="s">
        <v>
239</v>
      </c>
      <c r="DX32" s="661"/>
      <c r="DY32" s="661"/>
      <c r="DZ32" s="661"/>
      <c r="EA32" s="661"/>
      <c r="EB32" s="661"/>
      <c r="EC32" s="676"/>
    </row>
    <row r="33" spans="2:133" ht="11.25" customHeight="1" x14ac:dyDescent="0.15">
      <c r="B33" s="637" t="s">
        <v>
318</v>
      </c>
      <c r="C33" s="638"/>
      <c r="D33" s="638"/>
      <c r="E33" s="638"/>
      <c r="F33" s="638"/>
      <c r="G33" s="638"/>
      <c r="H33" s="638"/>
      <c r="I33" s="638"/>
      <c r="J33" s="638"/>
      <c r="K33" s="638"/>
      <c r="L33" s="638"/>
      <c r="M33" s="638"/>
      <c r="N33" s="638"/>
      <c r="O33" s="638"/>
      <c r="P33" s="638"/>
      <c r="Q33" s="639"/>
      <c r="R33" s="640">
        <v>
9838693</v>
      </c>
      <c r="S33" s="641"/>
      <c r="T33" s="641"/>
      <c r="U33" s="641"/>
      <c r="V33" s="641"/>
      <c r="W33" s="641"/>
      <c r="X33" s="641"/>
      <c r="Y33" s="642"/>
      <c r="Z33" s="677">
        <v>
13.4</v>
      </c>
      <c r="AA33" s="677"/>
      <c r="AB33" s="677"/>
      <c r="AC33" s="677"/>
      <c r="AD33" s="678" t="s">
        <v>
233</v>
      </c>
      <c r="AE33" s="678"/>
      <c r="AF33" s="678"/>
      <c r="AG33" s="678"/>
      <c r="AH33" s="678"/>
      <c r="AI33" s="678"/>
      <c r="AJ33" s="678"/>
      <c r="AK33" s="678"/>
      <c r="AL33" s="643" t="s">
        <v>
239</v>
      </c>
      <c r="AM33" s="644"/>
      <c r="AN33" s="644"/>
      <c r="AO33" s="679"/>
      <c r="AP33" s="720"/>
      <c r="AQ33" s="721"/>
      <c r="AR33" s="721"/>
      <c r="AS33" s="721"/>
      <c r="AT33" s="724"/>
      <c r="AU33" s="232"/>
      <c r="AV33" s="232"/>
      <c r="AW33" s="232"/>
      <c r="AX33" s="621" t="s">
        <v>
319</v>
      </c>
      <c r="AY33" s="622"/>
      <c r="AZ33" s="622"/>
      <c r="BA33" s="622"/>
      <c r="BB33" s="622"/>
      <c r="BC33" s="622"/>
      <c r="BD33" s="622"/>
      <c r="BE33" s="622"/>
      <c r="BF33" s="623"/>
      <c r="BG33" s="704">
        <v>
99.5</v>
      </c>
      <c r="BH33" s="625"/>
      <c r="BI33" s="625"/>
      <c r="BJ33" s="625"/>
      <c r="BK33" s="625"/>
      <c r="BL33" s="625"/>
      <c r="BM33" s="668">
        <v>
99.2</v>
      </c>
      <c r="BN33" s="625"/>
      <c r="BO33" s="625"/>
      <c r="BP33" s="625"/>
      <c r="BQ33" s="689"/>
      <c r="BR33" s="704">
        <v>
99.7</v>
      </c>
      <c r="BS33" s="625"/>
      <c r="BT33" s="625"/>
      <c r="BU33" s="625"/>
      <c r="BV33" s="625"/>
      <c r="BW33" s="625"/>
      <c r="BX33" s="668">
        <v>
99.4</v>
      </c>
      <c r="BY33" s="625"/>
      <c r="BZ33" s="625"/>
      <c r="CA33" s="625"/>
      <c r="CB33" s="689"/>
      <c r="CD33" s="673" t="s">
        <v>
320</v>
      </c>
      <c r="CE33" s="674"/>
      <c r="CF33" s="674"/>
      <c r="CG33" s="674"/>
      <c r="CH33" s="674"/>
      <c r="CI33" s="674"/>
      <c r="CJ33" s="674"/>
      <c r="CK33" s="674"/>
      <c r="CL33" s="674"/>
      <c r="CM33" s="674"/>
      <c r="CN33" s="674"/>
      <c r="CO33" s="674"/>
      <c r="CP33" s="674"/>
      <c r="CQ33" s="675"/>
      <c r="CR33" s="640">
        <v>
27974384</v>
      </c>
      <c r="CS33" s="659"/>
      <c r="CT33" s="659"/>
      <c r="CU33" s="659"/>
      <c r="CV33" s="659"/>
      <c r="CW33" s="659"/>
      <c r="CX33" s="659"/>
      <c r="CY33" s="660"/>
      <c r="CZ33" s="643">
        <v>
39.1</v>
      </c>
      <c r="DA33" s="661"/>
      <c r="DB33" s="661"/>
      <c r="DC33" s="662"/>
      <c r="DD33" s="646">
        <v>
21500967</v>
      </c>
      <c r="DE33" s="659"/>
      <c r="DF33" s="659"/>
      <c r="DG33" s="659"/>
      <c r="DH33" s="659"/>
      <c r="DI33" s="659"/>
      <c r="DJ33" s="659"/>
      <c r="DK33" s="660"/>
      <c r="DL33" s="646">
        <v>
15772754</v>
      </c>
      <c r="DM33" s="659"/>
      <c r="DN33" s="659"/>
      <c r="DO33" s="659"/>
      <c r="DP33" s="659"/>
      <c r="DQ33" s="659"/>
      <c r="DR33" s="659"/>
      <c r="DS33" s="659"/>
      <c r="DT33" s="659"/>
      <c r="DU33" s="659"/>
      <c r="DV33" s="660"/>
      <c r="DW33" s="643">
        <v>
44.2</v>
      </c>
      <c r="DX33" s="661"/>
      <c r="DY33" s="661"/>
      <c r="DZ33" s="661"/>
      <c r="EA33" s="661"/>
      <c r="EB33" s="661"/>
      <c r="EC33" s="676"/>
    </row>
    <row r="34" spans="2:133" ht="11.25" customHeight="1" x14ac:dyDescent="0.15">
      <c r="B34" s="637" t="s">
        <v>
321</v>
      </c>
      <c r="C34" s="638"/>
      <c r="D34" s="638"/>
      <c r="E34" s="638"/>
      <c r="F34" s="638"/>
      <c r="G34" s="638"/>
      <c r="H34" s="638"/>
      <c r="I34" s="638"/>
      <c r="J34" s="638"/>
      <c r="K34" s="638"/>
      <c r="L34" s="638"/>
      <c r="M34" s="638"/>
      <c r="N34" s="638"/>
      <c r="O34" s="638"/>
      <c r="P34" s="638"/>
      <c r="Q34" s="639"/>
      <c r="R34" s="640">
        <v>
164256</v>
      </c>
      <c r="S34" s="641"/>
      <c r="T34" s="641"/>
      <c r="U34" s="641"/>
      <c r="V34" s="641"/>
      <c r="W34" s="641"/>
      <c r="X34" s="641"/>
      <c r="Y34" s="642"/>
      <c r="Z34" s="677">
        <v>
0.2</v>
      </c>
      <c r="AA34" s="677"/>
      <c r="AB34" s="677"/>
      <c r="AC34" s="677"/>
      <c r="AD34" s="678">
        <v>
108381</v>
      </c>
      <c r="AE34" s="678"/>
      <c r="AF34" s="678"/>
      <c r="AG34" s="678"/>
      <c r="AH34" s="678"/>
      <c r="AI34" s="678"/>
      <c r="AJ34" s="678"/>
      <c r="AK34" s="678"/>
      <c r="AL34" s="643">
        <v>
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
322</v>
      </c>
      <c r="CE34" s="674"/>
      <c r="CF34" s="674"/>
      <c r="CG34" s="674"/>
      <c r="CH34" s="674"/>
      <c r="CI34" s="674"/>
      <c r="CJ34" s="674"/>
      <c r="CK34" s="674"/>
      <c r="CL34" s="674"/>
      <c r="CM34" s="674"/>
      <c r="CN34" s="674"/>
      <c r="CO34" s="674"/>
      <c r="CP34" s="674"/>
      <c r="CQ34" s="675"/>
      <c r="CR34" s="640">
        <v>
10257572</v>
      </c>
      <c r="CS34" s="641"/>
      <c r="CT34" s="641"/>
      <c r="CU34" s="641"/>
      <c r="CV34" s="641"/>
      <c r="CW34" s="641"/>
      <c r="CX34" s="641"/>
      <c r="CY34" s="642"/>
      <c r="CZ34" s="643">
        <v>
14.3</v>
      </c>
      <c r="DA34" s="661"/>
      <c r="DB34" s="661"/>
      <c r="DC34" s="662"/>
      <c r="DD34" s="646">
        <v>
7560368</v>
      </c>
      <c r="DE34" s="641"/>
      <c r="DF34" s="641"/>
      <c r="DG34" s="641"/>
      <c r="DH34" s="641"/>
      <c r="DI34" s="641"/>
      <c r="DJ34" s="641"/>
      <c r="DK34" s="642"/>
      <c r="DL34" s="646">
        <v>
6257980</v>
      </c>
      <c r="DM34" s="641"/>
      <c r="DN34" s="641"/>
      <c r="DO34" s="641"/>
      <c r="DP34" s="641"/>
      <c r="DQ34" s="641"/>
      <c r="DR34" s="641"/>
      <c r="DS34" s="641"/>
      <c r="DT34" s="641"/>
      <c r="DU34" s="641"/>
      <c r="DV34" s="642"/>
      <c r="DW34" s="643">
        <v>
17.5</v>
      </c>
      <c r="DX34" s="661"/>
      <c r="DY34" s="661"/>
      <c r="DZ34" s="661"/>
      <c r="EA34" s="661"/>
      <c r="EB34" s="661"/>
      <c r="EC34" s="676"/>
    </row>
    <row r="35" spans="2:133" ht="11.25" customHeight="1" x14ac:dyDescent="0.15">
      <c r="B35" s="637" t="s">
        <v>
323</v>
      </c>
      <c r="C35" s="638"/>
      <c r="D35" s="638"/>
      <c r="E35" s="638"/>
      <c r="F35" s="638"/>
      <c r="G35" s="638"/>
      <c r="H35" s="638"/>
      <c r="I35" s="638"/>
      <c r="J35" s="638"/>
      <c r="K35" s="638"/>
      <c r="L35" s="638"/>
      <c r="M35" s="638"/>
      <c r="N35" s="638"/>
      <c r="O35" s="638"/>
      <c r="P35" s="638"/>
      <c r="Q35" s="639"/>
      <c r="R35" s="640">
        <v>
41412</v>
      </c>
      <c r="S35" s="641"/>
      <c r="T35" s="641"/>
      <c r="U35" s="641"/>
      <c r="V35" s="641"/>
      <c r="W35" s="641"/>
      <c r="X35" s="641"/>
      <c r="Y35" s="642"/>
      <c r="Z35" s="677">
        <v>
0.1</v>
      </c>
      <c r="AA35" s="677"/>
      <c r="AB35" s="677"/>
      <c r="AC35" s="677"/>
      <c r="AD35" s="678" t="s">
        <v>
239</v>
      </c>
      <c r="AE35" s="678"/>
      <c r="AF35" s="678"/>
      <c r="AG35" s="678"/>
      <c r="AH35" s="678"/>
      <c r="AI35" s="678"/>
      <c r="AJ35" s="678"/>
      <c r="AK35" s="678"/>
      <c r="AL35" s="643" t="s">
        <v>
239</v>
      </c>
      <c r="AM35" s="644"/>
      <c r="AN35" s="644"/>
      <c r="AO35" s="679"/>
      <c r="AP35" s="235"/>
      <c r="AQ35" s="701" t="s">
        <v>
324</v>
      </c>
      <c r="AR35" s="702"/>
      <c r="AS35" s="702"/>
      <c r="AT35" s="702"/>
      <c r="AU35" s="702"/>
      <c r="AV35" s="702"/>
      <c r="AW35" s="702"/>
      <c r="AX35" s="702"/>
      <c r="AY35" s="702"/>
      <c r="AZ35" s="702"/>
      <c r="BA35" s="702"/>
      <c r="BB35" s="702"/>
      <c r="BC35" s="702"/>
      <c r="BD35" s="702"/>
      <c r="BE35" s="702"/>
      <c r="BF35" s="703"/>
      <c r="BG35" s="701" t="s">
        <v>
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
326</v>
      </c>
      <c r="CE35" s="674"/>
      <c r="CF35" s="674"/>
      <c r="CG35" s="674"/>
      <c r="CH35" s="674"/>
      <c r="CI35" s="674"/>
      <c r="CJ35" s="674"/>
      <c r="CK35" s="674"/>
      <c r="CL35" s="674"/>
      <c r="CM35" s="674"/>
      <c r="CN35" s="674"/>
      <c r="CO35" s="674"/>
      <c r="CP35" s="674"/>
      <c r="CQ35" s="675"/>
      <c r="CR35" s="640">
        <v>
347730</v>
      </c>
      <c r="CS35" s="659"/>
      <c r="CT35" s="659"/>
      <c r="CU35" s="659"/>
      <c r="CV35" s="659"/>
      <c r="CW35" s="659"/>
      <c r="CX35" s="659"/>
      <c r="CY35" s="660"/>
      <c r="CZ35" s="643">
        <v>
0.5</v>
      </c>
      <c r="DA35" s="661"/>
      <c r="DB35" s="661"/>
      <c r="DC35" s="662"/>
      <c r="DD35" s="646">
        <v>
300341</v>
      </c>
      <c r="DE35" s="659"/>
      <c r="DF35" s="659"/>
      <c r="DG35" s="659"/>
      <c r="DH35" s="659"/>
      <c r="DI35" s="659"/>
      <c r="DJ35" s="659"/>
      <c r="DK35" s="660"/>
      <c r="DL35" s="646">
        <v>
300341</v>
      </c>
      <c r="DM35" s="659"/>
      <c r="DN35" s="659"/>
      <c r="DO35" s="659"/>
      <c r="DP35" s="659"/>
      <c r="DQ35" s="659"/>
      <c r="DR35" s="659"/>
      <c r="DS35" s="659"/>
      <c r="DT35" s="659"/>
      <c r="DU35" s="659"/>
      <c r="DV35" s="660"/>
      <c r="DW35" s="643">
        <v>
0.8</v>
      </c>
      <c r="DX35" s="661"/>
      <c r="DY35" s="661"/>
      <c r="DZ35" s="661"/>
      <c r="EA35" s="661"/>
      <c r="EB35" s="661"/>
      <c r="EC35" s="676"/>
    </row>
    <row r="36" spans="2:133" ht="11.25" customHeight="1" x14ac:dyDescent="0.15">
      <c r="B36" s="637" t="s">
        <v>
327</v>
      </c>
      <c r="C36" s="638"/>
      <c r="D36" s="638"/>
      <c r="E36" s="638"/>
      <c r="F36" s="638"/>
      <c r="G36" s="638"/>
      <c r="H36" s="638"/>
      <c r="I36" s="638"/>
      <c r="J36" s="638"/>
      <c r="K36" s="638"/>
      <c r="L36" s="638"/>
      <c r="M36" s="638"/>
      <c r="N36" s="638"/>
      <c r="O36" s="638"/>
      <c r="P36" s="638"/>
      <c r="Q36" s="639"/>
      <c r="R36" s="640">
        <v>
4467662</v>
      </c>
      <c r="S36" s="641"/>
      <c r="T36" s="641"/>
      <c r="U36" s="641"/>
      <c r="V36" s="641"/>
      <c r="W36" s="641"/>
      <c r="X36" s="641"/>
      <c r="Y36" s="642"/>
      <c r="Z36" s="677">
        <v>
6.1</v>
      </c>
      <c r="AA36" s="677"/>
      <c r="AB36" s="677"/>
      <c r="AC36" s="677"/>
      <c r="AD36" s="678" t="s">
        <v>
233</v>
      </c>
      <c r="AE36" s="678"/>
      <c r="AF36" s="678"/>
      <c r="AG36" s="678"/>
      <c r="AH36" s="678"/>
      <c r="AI36" s="678"/>
      <c r="AJ36" s="678"/>
      <c r="AK36" s="678"/>
      <c r="AL36" s="643" t="s">
        <v>
239</v>
      </c>
      <c r="AM36" s="644"/>
      <c r="AN36" s="644"/>
      <c r="AO36" s="679"/>
      <c r="AP36" s="235"/>
      <c r="AQ36" s="692" t="s">
        <v>
328</v>
      </c>
      <c r="AR36" s="693"/>
      <c r="AS36" s="693"/>
      <c r="AT36" s="693"/>
      <c r="AU36" s="693"/>
      <c r="AV36" s="693"/>
      <c r="AW36" s="693"/>
      <c r="AX36" s="693"/>
      <c r="AY36" s="694"/>
      <c r="AZ36" s="695">
        <v>
8942674</v>
      </c>
      <c r="BA36" s="696"/>
      <c r="BB36" s="696"/>
      <c r="BC36" s="696"/>
      <c r="BD36" s="696"/>
      <c r="BE36" s="696"/>
      <c r="BF36" s="697"/>
      <c r="BG36" s="698" t="s">
        <v>
329</v>
      </c>
      <c r="BH36" s="699"/>
      <c r="BI36" s="699"/>
      <c r="BJ36" s="699"/>
      <c r="BK36" s="699"/>
      <c r="BL36" s="699"/>
      <c r="BM36" s="699"/>
      <c r="BN36" s="699"/>
      <c r="BO36" s="699"/>
      <c r="BP36" s="699"/>
      <c r="BQ36" s="699"/>
      <c r="BR36" s="699"/>
      <c r="BS36" s="699"/>
      <c r="BT36" s="699"/>
      <c r="BU36" s="700"/>
      <c r="BV36" s="695">
        <v>
59724</v>
      </c>
      <c r="BW36" s="696"/>
      <c r="BX36" s="696"/>
      <c r="BY36" s="696"/>
      <c r="BZ36" s="696"/>
      <c r="CA36" s="696"/>
      <c r="CB36" s="697"/>
      <c r="CD36" s="673" t="s">
        <v>
330</v>
      </c>
      <c r="CE36" s="674"/>
      <c r="CF36" s="674"/>
      <c r="CG36" s="674"/>
      <c r="CH36" s="674"/>
      <c r="CI36" s="674"/>
      <c r="CJ36" s="674"/>
      <c r="CK36" s="674"/>
      <c r="CL36" s="674"/>
      <c r="CM36" s="674"/>
      <c r="CN36" s="674"/>
      <c r="CO36" s="674"/>
      <c r="CP36" s="674"/>
      <c r="CQ36" s="675"/>
      <c r="CR36" s="640">
        <v>
6862481</v>
      </c>
      <c r="CS36" s="641"/>
      <c r="CT36" s="641"/>
      <c r="CU36" s="641"/>
      <c r="CV36" s="641"/>
      <c r="CW36" s="641"/>
      <c r="CX36" s="641"/>
      <c r="CY36" s="642"/>
      <c r="CZ36" s="643">
        <v>
9.6</v>
      </c>
      <c r="DA36" s="661"/>
      <c r="DB36" s="661"/>
      <c r="DC36" s="662"/>
      <c r="DD36" s="646">
        <v>
4683112</v>
      </c>
      <c r="DE36" s="641"/>
      <c r="DF36" s="641"/>
      <c r="DG36" s="641"/>
      <c r="DH36" s="641"/>
      <c r="DI36" s="641"/>
      <c r="DJ36" s="641"/>
      <c r="DK36" s="642"/>
      <c r="DL36" s="646">
        <v>
4148516</v>
      </c>
      <c r="DM36" s="641"/>
      <c r="DN36" s="641"/>
      <c r="DO36" s="641"/>
      <c r="DP36" s="641"/>
      <c r="DQ36" s="641"/>
      <c r="DR36" s="641"/>
      <c r="DS36" s="641"/>
      <c r="DT36" s="641"/>
      <c r="DU36" s="641"/>
      <c r="DV36" s="642"/>
      <c r="DW36" s="643">
        <v>
11.6</v>
      </c>
      <c r="DX36" s="661"/>
      <c r="DY36" s="661"/>
      <c r="DZ36" s="661"/>
      <c r="EA36" s="661"/>
      <c r="EB36" s="661"/>
      <c r="EC36" s="676"/>
    </row>
    <row r="37" spans="2:133" ht="11.25" customHeight="1" x14ac:dyDescent="0.15">
      <c r="B37" s="637" t="s">
        <v>
331</v>
      </c>
      <c r="C37" s="638"/>
      <c r="D37" s="638"/>
      <c r="E37" s="638"/>
      <c r="F37" s="638"/>
      <c r="G37" s="638"/>
      <c r="H37" s="638"/>
      <c r="I37" s="638"/>
      <c r="J37" s="638"/>
      <c r="K37" s="638"/>
      <c r="L37" s="638"/>
      <c r="M37" s="638"/>
      <c r="N37" s="638"/>
      <c r="O37" s="638"/>
      <c r="P37" s="638"/>
      <c r="Q37" s="639"/>
      <c r="R37" s="640">
        <v>
1789511</v>
      </c>
      <c r="S37" s="641"/>
      <c r="T37" s="641"/>
      <c r="U37" s="641"/>
      <c r="V37" s="641"/>
      <c r="W37" s="641"/>
      <c r="X37" s="641"/>
      <c r="Y37" s="642"/>
      <c r="Z37" s="677">
        <v>
2.4</v>
      </c>
      <c r="AA37" s="677"/>
      <c r="AB37" s="677"/>
      <c r="AC37" s="677"/>
      <c r="AD37" s="678" t="s">
        <v>
233</v>
      </c>
      <c r="AE37" s="678"/>
      <c r="AF37" s="678"/>
      <c r="AG37" s="678"/>
      <c r="AH37" s="678"/>
      <c r="AI37" s="678"/>
      <c r="AJ37" s="678"/>
      <c r="AK37" s="678"/>
      <c r="AL37" s="643" t="s">
        <v>
239</v>
      </c>
      <c r="AM37" s="644"/>
      <c r="AN37" s="644"/>
      <c r="AO37" s="679"/>
      <c r="AQ37" s="680" t="s">
        <v>
332</v>
      </c>
      <c r="AR37" s="681"/>
      <c r="AS37" s="681"/>
      <c r="AT37" s="681"/>
      <c r="AU37" s="681"/>
      <c r="AV37" s="681"/>
      <c r="AW37" s="681"/>
      <c r="AX37" s="681"/>
      <c r="AY37" s="682"/>
      <c r="AZ37" s="640">
        <v>
1663876</v>
      </c>
      <c r="BA37" s="641"/>
      <c r="BB37" s="641"/>
      <c r="BC37" s="641"/>
      <c r="BD37" s="659"/>
      <c r="BE37" s="659"/>
      <c r="BF37" s="683"/>
      <c r="BG37" s="673" t="s">
        <v>
333</v>
      </c>
      <c r="BH37" s="674"/>
      <c r="BI37" s="674"/>
      <c r="BJ37" s="674"/>
      <c r="BK37" s="674"/>
      <c r="BL37" s="674"/>
      <c r="BM37" s="674"/>
      <c r="BN37" s="674"/>
      <c r="BO37" s="674"/>
      <c r="BP37" s="674"/>
      <c r="BQ37" s="674"/>
      <c r="BR37" s="674"/>
      <c r="BS37" s="674"/>
      <c r="BT37" s="674"/>
      <c r="BU37" s="675"/>
      <c r="BV37" s="640">
        <v>
-1167221</v>
      </c>
      <c r="BW37" s="641"/>
      <c r="BX37" s="641"/>
      <c r="BY37" s="641"/>
      <c r="BZ37" s="641"/>
      <c r="CA37" s="641"/>
      <c r="CB37" s="684"/>
      <c r="CD37" s="673" t="s">
        <v>
334</v>
      </c>
      <c r="CE37" s="674"/>
      <c r="CF37" s="674"/>
      <c r="CG37" s="674"/>
      <c r="CH37" s="674"/>
      <c r="CI37" s="674"/>
      <c r="CJ37" s="674"/>
      <c r="CK37" s="674"/>
      <c r="CL37" s="674"/>
      <c r="CM37" s="674"/>
      <c r="CN37" s="674"/>
      <c r="CO37" s="674"/>
      <c r="CP37" s="674"/>
      <c r="CQ37" s="675"/>
      <c r="CR37" s="640">
        <v>
756026</v>
      </c>
      <c r="CS37" s="659"/>
      <c r="CT37" s="659"/>
      <c r="CU37" s="659"/>
      <c r="CV37" s="659"/>
      <c r="CW37" s="659"/>
      <c r="CX37" s="659"/>
      <c r="CY37" s="660"/>
      <c r="CZ37" s="643">
        <v>
1.1000000000000001</v>
      </c>
      <c r="DA37" s="661"/>
      <c r="DB37" s="661"/>
      <c r="DC37" s="662"/>
      <c r="DD37" s="646">
        <v>
626026</v>
      </c>
      <c r="DE37" s="659"/>
      <c r="DF37" s="659"/>
      <c r="DG37" s="659"/>
      <c r="DH37" s="659"/>
      <c r="DI37" s="659"/>
      <c r="DJ37" s="659"/>
      <c r="DK37" s="660"/>
      <c r="DL37" s="646">
        <v>
488290</v>
      </c>
      <c r="DM37" s="659"/>
      <c r="DN37" s="659"/>
      <c r="DO37" s="659"/>
      <c r="DP37" s="659"/>
      <c r="DQ37" s="659"/>
      <c r="DR37" s="659"/>
      <c r="DS37" s="659"/>
      <c r="DT37" s="659"/>
      <c r="DU37" s="659"/>
      <c r="DV37" s="660"/>
      <c r="DW37" s="643">
        <v>
1.4</v>
      </c>
      <c r="DX37" s="661"/>
      <c r="DY37" s="661"/>
      <c r="DZ37" s="661"/>
      <c r="EA37" s="661"/>
      <c r="EB37" s="661"/>
      <c r="EC37" s="676"/>
    </row>
    <row r="38" spans="2:133" ht="11.25" customHeight="1" x14ac:dyDescent="0.15">
      <c r="B38" s="637" t="s">
        <v>
335</v>
      </c>
      <c r="C38" s="638"/>
      <c r="D38" s="638"/>
      <c r="E38" s="638"/>
      <c r="F38" s="638"/>
      <c r="G38" s="638"/>
      <c r="H38" s="638"/>
      <c r="I38" s="638"/>
      <c r="J38" s="638"/>
      <c r="K38" s="638"/>
      <c r="L38" s="638"/>
      <c r="M38" s="638"/>
      <c r="N38" s="638"/>
      <c r="O38" s="638"/>
      <c r="P38" s="638"/>
      <c r="Q38" s="639"/>
      <c r="R38" s="640">
        <v>
1555547</v>
      </c>
      <c r="S38" s="641"/>
      <c r="T38" s="641"/>
      <c r="U38" s="641"/>
      <c r="V38" s="641"/>
      <c r="W38" s="641"/>
      <c r="X38" s="641"/>
      <c r="Y38" s="642"/>
      <c r="Z38" s="677">
        <v>
2.1</v>
      </c>
      <c r="AA38" s="677"/>
      <c r="AB38" s="677"/>
      <c r="AC38" s="677"/>
      <c r="AD38" s="678">
        <v>
101</v>
      </c>
      <c r="AE38" s="678"/>
      <c r="AF38" s="678"/>
      <c r="AG38" s="678"/>
      <c r="AH38" s="678"/>
      <c r="AI38" s="678"/>
      <c r="AJ38" s="678"/>
      <c r="AK38" s="678"/>
      <c r="AL38" s="643">
        <v>
0</v>
      </c>
      <c r="AM38" s="644"/>
      <c r="AN38" s="644"/>
      <c r="AO38" s="679"/>
      <c r="AQ38" s="680" t="s">
        <v>
336</v>
      </c>
      <c r="AR38" s="681"/>
      <c r="AS38" s="681"/>
      <c r="AT38" s="681"/>
      <c r="AU38" s="681"/>
      <c r="AV38" s="681"/>
      <c r="AW38" s="681"/>
      <c r="AX38" s="681"/>
      <c r="AY38" s="682"/>
      <c r="AZ38" s="640">
        <v>
1000000</v>
      </c>
      <c r="BA38" s="641"/>
      <c r="BB38" s="641"/>
      <c r="BC38" s="641"/>
      <c r="BD38" s="659"/>
      <c r="BE38" s="659"/>
      <c r="BF38" s="683"/>
      <c r="BG38" s="673" t="s">
        <v>
337</v>
      </c>
      <c r="BH38" s="674"/>
      <c r="BI38" s="674"/>
      <c r="BJ38" s="674"/>
      <c r="BK38" s="674"/>
      <c r="BL38" s="674"/>
      <c r="BM38" s="674"/>
      <c r="BN38" s="674"/>
      <c r="BO38" s="674"/>
      <c r="BP38" s="674"/>
      <c r="BQ38" s="674"/>
      <c r="BR38" s="674"/>
      <c r="BS38" s="674"/>
      <c r="BT38" s="674"/>
      <c r="BU38" s="675"/>
      <c r="BV38" s="640">
        <v>
24351</v>
      </c>
      <c r="BW38" s="641"/>
      <c r="BX38" s="641"/>
      <c r="BY38" s="641"/>
      <c r="BZ38" s="641"/>
      <c r="CA38" s="641"/>
      <c r="CB38" s="684"/>
      <c r="CD38" s="673" t="s">
        <v>
338</v>
      </c>
      <c r="CE38" s="674"/>
      <c r="CF38" s="674"/>
      <c r="CG38" s="674"/>
      <c r="CH38" s="674"/>
      <c r="CI38" s="674"/>
      <c r="CJ38" s="674"/>
      <c r="CK38" s="674"/>
      <c r="CL38" s="674"/>
      <c r="CM38" s="674"/>
      <c r="CN38" s="674"/>
      <c r="CO38" s="674"/>
      <c r="CP38" s="674"/>
      <c r="CQ38" s="675"/>
      <c r="CR38" s="640">
        <v>
7908542</v>
      </c>
      <c r="CS38" s="641"/>
      <c r="CT38" s="641"/>
      <c r="CU38" s="641"/>
      <c r="CV38" s="641"/>
      <c r="CW38" s="641"/>
      <c r="CX38" s="641"/>
      <c r="CY38" s="642"/>
      <c r="CZ38" s="643">
        <v>
11</v>
      </c>
      <c r="DA38" s="661"/>
      <c r="DB38" s="661"/>
      <c r="DC38" s="662"/>
      <c r="DD38" s="646">
        <v>
7000482</v>
      </c>
      <c r="DE38" s="641"/>
      <c r="DF38" s="641"/>
      <c r="DG38" s="641"/>
      <c r="DH38" s="641"/>
      <c r="DI38" s="641"/>
      <c r="DJ38" s="641"/>
      <c r="DK38" s="642"/>
      <c r="DL38" s="646">
        <v>
5015917</v>
      </c>
      <c r="DM38" s="641"/>
      <c r="DN38" s="641"/>
      <c r="DO38" s="641"/>
      <c r="DP38" s="641"/>
      <c r="DQ38" s="641"/>
      <c r="DR38" s="641"/>
      <c r="DS38" s="641"/>
      <c r="DT38" s="641"/>
      <c r="DU38" s="641"/>
      <c r="DV38" s="642"/>
      <c r="DW38" s="643">
        <v>
14</v>
      </c>
      <c r="DX38" s="661"/>
      <c r="DY38" s="661"/>
      <c r="DZ38" s="661"/>
      <c r="EA38" s="661"/>
      <c r="EB38" s="661"/>
      <c r="EC38" s="676"/>
    </row>
    <row r="39" spans="2:133" ht="11.25" customHeight="1" x14ac:dyDescent="0.15">
      <c r="B39" s="637" t="s">
        <v>
339</v>
      </c>
      <c r="C39" s="638"/>
      <c r="D39" s="638"/>
      <c r="E39" s="638"/>
      <c r="F39" s="638"/>
      <c r="G39" s="638"/>
      <c r="H39" s="638"/>
      <c r="I39" s="638"/>
      <c r="J39" s="638"/>
      <c r="K39" s="638"/>
      <c r="L39" s="638"/>
      <c r="M39" s="638"/>
      <c r="N39" s="638"/>
      <c r="O39" s="638"/>
      <c r="P39" s="638"/>
      <c r="Q39" s="639"/>
      <c r="R39" s="640">
        <v>
4470682</v>
      </c>
      <c r="S39" s="641"/>
      <c r="T39" s="641"/>
      <c r="U39" s="641"/>
      <c r="V39" s="641"/>
      <c r="W39" s="641"/>
      <c r="X39" s="641"/>
      <c r="Y39" s="642"/>
      <c r="Z39" s="677">
        <v>
6.1</v>
      </c>
      <c r="AA39" s="677"/>
      <c r="AB39" s="677"/>
      <c r="AC39" s="677"/>
      <c r="AD39" s="678" t="s">
        <v>
233</v>
      </c>
      <c r="AE39" s="678"/>
      <c r="AF39" s="678"/>
      <c r="AG39" s="678"/>
      <c r="AH39" s="678"/>
      <c r="AI39" s="678"/>
      <c r="AJ39" s="678"/>
      <c r="AK39" s="678"/>
      <c r="AL39" s="643" t="s">
        <v>
239</v>
      </c>
      <c r="AM39" s="644"/>
      <c r="AN39" s="644"/>
      <c r="AO39" s="679"/>
      <c r="AQ39" s="680" t="s">
        <v>
340</v>
      </c>
      <c r="AR39" s="681"/>
      <c r="AS39" s="681"/>
      <c r="AT39" s="681"/>
      <c r="AU39" s="681"/>
      <c r="AV39" s="681"/>
      <c r="AW39" s="681"/>
      <c r="AX39" s="681"/>
      <c r="AY39" s="682"/>
      <c r="AZ39" s="640">
        <v>
34132</v>
      </c>
      <c r="BA39" s="641"/>
      <c r="BB39" s="641"/>
      <c r="BC39" s="641"/>
      <c r="BD39" s="659"/>
      <c r="BE39" s="659"/>
      <c r="BF39" s="683"/>
      <c r="BG39" s="673" t="s">
        <v>
341</v>
      </c>
      <c r="BH39" s="674"/>
      <c r="BI39" s="674"/>
      <c r="BJ39" s="674"/>
      <c r="BK39" s="674"/>
      <c r="BL39" s="674"/>
      <c r="BM39" s="674"/>
      <c r="BN39" s="674"/>
      <c r="BO39" s="674"/>
      <c r="BP39" s="674"/>
      <c r="BQ39" s="674"/>
      <c r="BR39" s="674"/>
      <c r="BS39" s="674"/>
      <c r="BT39" s="674"/>
      <c r="BU39" s="675"/>
      <c r="BV39" s="640">
        <v>
35478</v>
      </c>
      <c r="BW39" s="641"/>
      <c r="BX39" s="641"/>
      <c r="BY39" s="641"/>
      <c r="BZ39" s="641"/>
      <c r="CA39" s="641"/>
      <c r="CB39" s="684"/>
      <c r="CD39" s="673" t="s">
        <v>
342</v>
      </c>
      <c r="CE39" s="674"/>
      <c r="CF39" s="674"/>
      <c r="CG39" s="674"/>
      <c r="CH39" s="674"/>
      <c r="CI39" s="674"/>
      <c r="CJ39" s="674"/>
      <c r="CK39" s="674"/>
      <c r="CL39" s="674"/>
      <c r="CM39" s="674"/>
      <c r="CN39" s="674"/>
      <c r="CO39" s="674"/>
      <c r="CP39" s="674"/>
      <c r="CQ39" s="675"/>
      <c r="CR39" s="640">
        <v>
2545559</v>
      </c>
      <c r="CS39" s="659"/>
      <c r="CT39" s="659"/>
      <c r="CU39" s="659"/>
      <c r="CV39" s="659"/>
      <c r="CW39" s="659"/>
      <c r="CX39" s="659"/>
      <c r="CY39" s="660"/>
      <c r="CZ39" s="643">
        <v>
3.6</v>
      </c>
      <c r="DA39" s="661"/>
      <c r="DB39" s="661"/>
      <c r="DC39" s="662"/>
      <c r="DD39" s="646">
        <v>
1906664</v>
      </c>
      <c r="DE39" s="659"/>
      <c r="DF39" s="659"/>
      <c r="DG39" s="659"/>
      <c r="DH39" s="659"/>
      <c r="DI39" s="659"/>
      <c r="DJ39" s="659"/>
      <c r="DK39" s="660"/>
      <c r="DL39" s="646" t="s">
        <v>
233</v>
      </c>
      <c r="DM39" s="659"/>
      <c r="DN39" s="659"/>
      <c r="DO39" s="659"/>
      <c r="DP39" s="659"/>
      <c r="DQ39" s="659"/>
      <c r="DR39" s="659"/>
      <c r="DS39" s="659"/>
      <c r="DT39" s="659"/>
      <c r="DU39" s="659"/>
      <c r="DV39" s="660"/>
      <c r="DW39" s="643" t="s">
        <v>
233</v>
      </c>
      <c r="DX39" s="661"/>
      <c r="DY39" s="661"/>
      <c r="DZ39" s="661"/>
      <c r="EA39" s="661"/>
      <c r="EB39" s="661"/>
      <c r="EC39" s="676"/>
    </row>
    <row r="40" spans="2:133" ht="11.25" customHeight="1" x14ac:dyDescent="0.15">
      <c r="B40" s="637" t="s">
        <v>
343</v>
      </c>
      <c r="C40" s="638"/>
      <c r="D40" s="638"/>
      <c r="E40" s="638"/>
      <c r="F40" s="638"/>
      <c r="G40" s="638"/>
      <c r="H40" s="638"/>
      <c r="I40" s="638"/>
      <c r="J40" s="638"/>
      <c r="K40" s="638"/>
      <c r="L40" s="638"/>
      <c r="M40" s="638"/>
      <c r="N40" s="638"/>
      <c r="O40" s="638"/>
      <c r="P40" s="638"/>
      <c r="Q40" s="639"/>
      <c r="R40" s="640" t="s">
        <v>
239</v>
      </c>
      <c r="S40" s="641"/>
      <c r="T40" s="641"/>
      <c r="U40" s="641"/>
      <c r="V40" s="641"/>
      <c r="W40" s="641"/>
      <c r="X40" s="641"/>
      <c r="Y40" s="642"/>
      <c r="Z40" s="677" t="s">
        <v>
233</v>
      </c>
      <c r="AA40" s="677"/>
      <c r="AB40" s="677"/>
      <c r="AC40" s="677"/>
      <c r="AD40" s="678" t="s">
        <v>
239</v>
      </c>
      <c r="AE40" s="678"/>
      <c r="AF40" s="678"/>
      <c r="AG40" s="678"/>
      <c r="AH40" s="678"/>
      <c r="AI40" s="678"/>
      <c r="AJ40" s="678"/>
      <c r="AK40" s="678"/>
      <c r="AL40" s="643" t="s">
        <v>
239</v>
      </c>
      <c r="AM40" s="644"/>
      <c r="AN40" s="644"/>
      <c r="AO40" s="679"/>
      <c r="AQ40" s="680" t="s">
        <v>
344</v>
      </c>
      <c r="AR40" s="681"/>
      <c r="AS40" s="681"/>
      <c r="AT40" s="681"/>
      <c r="AU40" s="681"/>
      <c r="AV40" s="681"/>
      <c r="AW40" s="681"/>
      <c r="AX40" s="681"/>
      <c r="AY40" s="682"/>
      <c r="AZ40" s="640" t="s">
        <v>
239</v>
      </c>
      <c r="BA40" s="641"/>
      <c r="BB40" s="641"/>
      <c r="BC40" s="641"/>
      <c r="BD40" s="659"/>
      <c r="BE40" s="659"/>
      <c r="BF40" s="683"/>
      <c r="BG40" s="685" t="s">
        <v>
345</v>
      </c>
      <c r="BH40" s="686"/>
      <c r="BI40" s="686"/>
      <c r="BJ40" s="686"/>
      <c r="BK40" s="686"/>
      <c r="BL40" s="236"/>
      <c r="BM40" s="674" t="s">
        <v>
346</v>
      </c>
      <c r="BN40" s="674"/>
      <c r="BO40" s="674"/>
      <c r="BP40" s="674"/>
      <c r="BQ40" s="674"/>
      <c r="BR40" s="674"/>
      <c r="BS40" s="674"/>
      <c r="BT40" s="674"/>
      <c r="BU40" s="675"/>
      <c r="BV40" s="640">
        <v>
86</v>
      </c>
      <c r="BW40" s="641"/>
      <c r="BX40" s="641"/>
      <c r="BY40" s="641"/>
      <c r="BZ40" s="641"/>
      <c r="CA40" s="641"/>
      <c r="CB40" s="684"/>
      <c r="CD40" s="673" t="s">
        <v>
347</v>
      </c>
      <c r="CE40" s="674"/>
      <c r="CF40" s="674"/>
      <c r="CG40" s="674"/>
      <c r="CH40" s="674"/>
      <c r="CI40" s="674"/>
      <c r="CJ40" s="674"/>
      <c r="CK40" s="674"/>
      <c r="CL40" s="674"/>
      <c r="CM40" s="674"/>
      <c r="CN40" s="674"/>
      <c r="CO40" s="674"/>
      <c r="CP40" s="674"/>
      <c r="CQ40" s="675"/>
      <c r="CR40" s="640">
        <v>
52500</v>
      </c>
      <c r="CS40" s="641"/>
      <c r="CT40" s="641"/>
      <c r="CU40" s="641"/>
      <c r="CV40" s="641"/>
      <c r="CW40" s="641"/>
      <c r="CX40" s="641"/>
      <c r="CY40" s="642"/>
      <c r="CZ40" s="643">
        <v>
0.1</v>
      </c>
      <c r="DA40" s="661"/>
      <c r="DB40" s="661"/>
      <c r="DC40" s="662"/>
      <c r="DD40" s="646">
        <v>
50000</v>
      </c>
      <c r="DE40" s="641"/>
      <c r="DF40" s="641"/>
      <c r="DG40" s="641"/>
      <c r="DH40" s="641"/>
      <c r="DI40" s="641"/>
      <c r="DJ40" s="641"/>
      <c r="DK40" s="642"/>
      <c r="DL40" s="646">
        <v>
50000</v>
      </c>
      <c r="DM40" s="641"/>
      <c r="DN40" s="641"/>
      <c r="DO40" s="641"/>
      <c r="DP40" s="641"/>
      <c r="DQ40" s="641"/>
      <c r="DR40" s="641"/>
      <c r="DS40" s="641"/>
      <c r="DT40" s="641"/>
      <c r="DU40" s="641"/>
      <c r="DV40" s="642"/>
      <c r="DW40" s="643">
        <v>
0.1</v>
      </c>
      <c r="DX40" s="661"/>
      <c r="DY40" s="661"/>
      <c r="DZ40" s="661"/>
      <c r="EA40" s="661"/>
      <c r="EB40" s="661"/>
      <c r="EC40" s="676"/>
    </row>
    <row r="41" spans="2:133" ht="11.25" customHeight="1" x14ac:dyDescent="0.15">
      <c r="B41" s="637" t="s">
        <v>
348</v>
      </c>
      <c r="C41" s="638"/>
      <c r="D41" s="638"/>
      <c r="E41" s="638"/>
      <c r="F41" s="638"/>
      <c r="G41" s="638"/>
      <c r="H41" s="638"/>
      <c r="I41" s="638"/>
      <c r="J41" s="638"/>
      <c r="K41" s="638"/>
      <c r="L41" s="638"/>
      <c r="M41" s="638"/>
      <c r="N41" s="638"/>
      <c r="O41" s="638"/>
      <c r="P41" s="638"/>
      <c r="Q41" s="639"/>
      <c r="R41" s="640">
        <v>
1433982</v>
      </c>
      <c r="S41" s="641"/>
      <c r="T41" s="641"/>
      <c r="U41" s="641"/>
      <c r="V41" s="641"/>
      <c r="W41" s="641"/>
      <c r="X41" s="641"/>
      <c r="Y41" s="642"/>
      <c r="Z41" s="677">
        <v>
1.9</v>
      </c>
      <c r="AA41" s="677"/>
      <c r="AB41" s="677"/>
      <c r="AC41" s="677"/>
      <c r="AD41" s="678" t="s">
        <v>
233</v>
      </c>
      <c r="AE41" s="678"/>
      <c r="AF41" s="678"/>
      <c r="AG41" s="678"/>
      <c r="AH41" s="678"/>
      <c r="AI41" s="678"/>
      <c r="AJ41" s="678"/>
      <c r="AK41" s="678"/>
      <c r="AL41" s="643" t="s">
        <v>
233</v>
      </c>
      <c r="AM41" s="644"/>
      <c r="AN41" s="644"/>
      <c r="AO41" s="679"/>
      <c r="AQ41" s="680" t="s">
        <v>
349</v>
      </c>
      <c r="AR41" s="681"/>
      <c r="AS41" s="681"/>
      <c r="AT41" s="681"/>
      <c r="AU41" s="681"/>
      <c r="AV41" s="681"/>
      <c r="AW41" s="681"/>
      <c r="AX41" s="681"/>
      <c r="AY41" s="682"/>
      <c r="AZ41" s="640">
        <v>
2022785</v>
      </c>
      <c r="BA41" s="641"/>
      <c r="BB41" s="641"/>
      <c r="BC41" s="641"/>
      <c r="BD41" s="659"/>
      <c r="BE41" s="659"/>
      <c r="BF41" s="683"/>
      <c r="BG41" s="685"/>
      <c r="BH41" s="686"/>
      <c r="BI41" s="686"/>
      <c r="BJ41" s="686"/>
      <c r="BK41" s="686"/>
      <c r="BL41" s="236"/>
      <c r="BM41" s="674" t="s">
        <v>
350</v>
      </c>
      <c r="BN41" s="674"/>
      <c r="BO41" s="674"/>
      <c r="BP41" s="674"/>
      <c r="BQ41" s="674"/>
      <c r="BR41" s="674"/>
      <c r="BS41" s="674"/>
      <c r="BT41" s="674"/>
      <c r="BU41" s="675"/>
      <c r="BV41" s="640" t="s">
        <v>
233</v>
      </c>
      <c r="BW41" s="641"/>
      <c r="BX41" s="641"/>
      <c r="BY41" s="641"/>
      <c r="BZ41" s="641"/>
      <c r="CA41" s="641"/>
      <c r="CB41" s="684"/>
      <c r="CD41" s="673" t="s">
        <v>
351</v>
      </c>
      <c r="CE41" s="674"/>
      <c r="CF41" s="674"/>
      <c r="CG41" s="674"/>
      <c r="CH41" s="674"/>
      <c r="CI41" s="674"/>
      <c r="CJ41" s="674"/>
      <c r="CK41" s="674"/>
      <c r="CL41" s="674"/>
      <c r="CM41" s="674"/>
      <c r="CN41" s="674"/>
      <c r="CO41" s="674"/>
      <c r="CP41" s="674"/>
      <c r="CQ41" s="675"/>
      <c r="CR41" s="640" t="s">
        <v>
233</v>
      </c>
      <c r="CS41" s="659"/>
      <c r="CT41" s="659"/>
      <c r="CU41" s="659"/>
      <c r="CV41" s="659"/>
      <c r="CW41" s="659"/>
      <c r="CX41" s="659"/>
      <c r="CY41" s="660"/>
      <c r="CZ41" s="643" t="s">
        <v>
239</v>
      </c>
      <c r="DA41" s="661"/>
      <c r="DB41" s="661"/>
      <c r="DC41" s="662"/>
      <c r="DD41" s="646" t="s">
        <v>
239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
352</v>
      </c>
      <c r="C42" s="622"/>
      <c r="D42" s="622"/>
      <c r="E42" s="622"/>
      <c r="F42" s="622"/>
      <c r="G42" s="622"/>
      <c r="H42" s="622"/>
      <c r="I42" s="622"/>
      <c r="J42" s="622"/>
      <c r="K42" s="622"/>
      <c r="L42" s="622"/>
      <c r="M42" s="622"/>
      <c r="N42" s="622"/>
      <c r="O42" s="622"/>
      <c r="P42" s="622"/>
      <c r="Q42" s="623"/>
      <c r="R42" s="624">
        <v>
73581978</v>
      </c>
      <c r="S42" s="663"/>
      <c r="T42" s="663"/>
      <c r="U42" s="663"/>
      <c r="V42" s="663"/>
      <c r="W42" s="663"/>
      <c r="X42" s="663"/>
      <c r="Y42" s="665"/>
      <c r="Z42" s="666">
        <v>
100</v>
      </c>
      <c r="AA42" s="666"/>
      <c r="AB42" s="666"/>
      <c r="AC42" s="666"/>
      <c r="AD42" s="667">
        <v>
34285862</v>
      </c>
      <c r="AE42" s="667"/>
      <c r="AF42" s="667"/>
      <c r="AG42" s="667"/>
      <c r="AH42" s="667"/>
      <c r="AI42" s="667"/>
      <c r="AJ42" s="667"/>
      <c r="AK42" s="667"/>
      <c r="AL42" s="627">
        <v>
100</v>
      </c>
      <c r="AM42" s="668"/>
      <c r="AN42" s="668"/>
      <c r="AO42" s="669"/>
      <c r="AQ42" s="670" t="s">
        <v>
353</v>
      </c>
      <c r="AR42" s="671"/>
      <c r="AS42" s="671"/>
      <c r="AT42" s="671"/>
      <c r="AU42" s="671"/>
      <c r="AV42" s="671"/>
      <c r="AW42" s="671"/>
      <c r="AX42" s="671"/>
      <c r="AY42" s="672"/>
      <c r="AZ42" s="624">
        <v>
4221881</v>
      </c>
      <c r="BA42" s="663"/>
      <c r="BB42" s="663"/>
      <c r="BC42" s="663"/>
      <c r="BD42" s="625"/>
      <c r="BE42" s="625"/>
      <c r="BF42" s="689"/>
      <c r="BG42" s="687"/>
      <c r="BH42" s="688"/>
      <c r="BI42" s="688"/>
      <c r="BJ42" s="688"/>
      <c r="BK42" s="688"/>
      <c r="BL42" s="237"/>
      <c r="BM42" s="690" t="s">
        <v>
354</v>
      </c>
      <c r="BN42" s="690"/>
      <c r="BO42" s="690"/>
      <c r="BP42" s="690"/>
      <c r="BQ42" s="690"/>
      <c r="BR42" s="690"/>
      <c r="BS42" s="690"/>
      <c r="BT42" s="690"/>
      <c r="BU42" s="691"/>
      <c r="BV42" s="624">
        <v>
299</v>
      </c>
      <c r="BW42" s="663"/>
      <c r="BX42" s="663"/>
      <c r="BY42" s="663"/>
      <c r="BZ42" s="663"/>
      <c r="CA42" s="663"/>
      <c r="CB42" s="664"/>
      <c r="CD42" s="637" t="s">
        <v>
355</v>
      </c>
      <c r="CE42" s="638"/>
      <c r="CF42" s="638"/>
      <c r="CG42" s="638"/>
      <c r="CH42" s="638"/>
      <c r="CI42" s="638"/>
      <c r="CJ42" s="638"/>
      <c r="CK42" s="638"/>
      <c r="CL42" s="638"/>
      <c r="CM42" s="638"/>
      <c r="CN42" s="638"/>
      <c r="CO42" s="638"/>
      <c r="CP42" s="638"/>
      <c r="CQ42" s="639"/>
      <c r="CR42" s="640">
        <v>
10111294</v>
      </c>
      <c r="CS42" s="641"/>
      <c r="CT42" s="641"/>
      <c r="CU42" s="641"/>
      <c r="CV42" s="641"/>
      <c r="CW42" s="641"/>
      <c r="CX42" s="641"/>
      <c r="CY42" s="642"/>
      <c r="CZ42" s="643">
        <v>
14.1</v>
      </c>
      <c r="DA42" s="644"/>
      <c r="DB42" s="644"/>
      <c r="DC42" s="645"/>
      <c r="DD42" s="646">
        <v>
665777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
356</v>
      </c>
      <c r="CE43" s="638"/>
      <c r="CF43" s="638"/>
      <c r="CG43" s="638"/>
      <c r="CH43" s="638"/>
      <c r="CI43" s="638"/>
      <c r="CJ43" s="638"/>
      <c r="CK43" s="638"/>
      <c r="CL43" s="638"/>
      <c r="CM43" s="638"/>
      <c r="CN43" s="638"/>
      <c r="CO43" s="638"/>
      <c r="CP43" s="638"/>
      <c r="CQ43" s="639"/>
      <c r="CR43" s="640">
        <v>
128250</v>
      </c>
      <c r="CS43" s="659"/>
      <c r="CT43" s="659"/>
      <c r="CU43" s="659"/>
      <c r="CV43" s="659"/>
      <c r="CW43" s="659"/>
      <c r="CX43" s="659"/>
      <c r="CY43" s="660"/>
      <c r="CZ43" s="643">
        <v>
0.2</v>
      </c>
      <c r="DA43" s="661"/>
      <c r="DB43" s="661"/>
      <c r="DC43" s="662"/>
      <c r="DD43" s="646">
        <v>
106687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
305</v>
      </c>
      <c r="CE44" s="654"/>
      <c r="CF44" s="637" t="s">
        <v>
357</v>
      </c>
      <c r="CG44" s="638"/>
      <c r="CH44" s="638"/>
      <c r="CI44" s="638"/>
      <c r="CJ44" s="638"/>
      <c r="CK44" s="638"/>
      <c r="CL44" s="638"/>
      <c r="CM44" s="638"/>
      <c r="CN44" s="638"/>
      <c r="CO44" s="638"/>
      <c r="CP44" s="638"/>
      <c r="CQ44" s="639"/>
      <c r="CR44" s="640">
        <v>
10064080</v>
      </c>
      <c r="CS44" s="641"/>
      <c r="CT44" s="641"/>
      <c r="CU44" s="641"/>
      <c r="CV44" s="641"/>
      <c r="CW44" s="641"/>
      <c r="CX44" s="641"/>
      <c r="CY44" s="642"/>
      <c r="CZ44" s="643">
        <v>
14.1</v>
      </c>
      <c r="DA44" s="644"/>
      <c r="DB44" s="644"/>
      <c r="DC44" s="645"/>
      <c r="DD44" s="646">
        <v>
644107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
358</v>
      </c>
      <c r="CG45" s="638"/>
      <c r="CH45" s="638"/>
      <c r="CI45" s="638"/>
      <c r="CJ45" s="638"/>
      <c r="CK45" s="638"/>
      <c r="CL45" s="638"/>
      <c r="CM45" s="638"/>
      <c r="CN45" s="638"/>
      <c r="CO45" s="638"/>
      <c r="CP45" s="638"/>
      <c r="CQ45" s="639"/>
      <c r="CR45" s="640">
        <v>
4957281</v>
      </c>
      <c r="CS45" s="659"/>
      <c r="CT45" s="659"/>
      <c r="CU45" s="659"/>
      <c r="CV45" s="659"/>
      <c r="CW45" s="659"/>
      <c r="CX45" s="659"/>
      <c r="CY45" s="660"/>
      <c r="CZ45" s="643">
        <v>
6.9</v>
      </c>
      <c r="DA45" s="661"/>
      <c r="DB45" s="661"/>
      <c r="DC45" s="662"/>
      <c r="DD45" s="646">
        <v>
231559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
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
360</v>
      </c>
      <c r="CG46" s="638"/>
      <c r="CH46" s="638"/>
      <c r="CI46" s="638"/>
      <c r="CJ46" s="638"/>
      <c r="CK46" s="638"/>
      <c r="CL46" s="638"/>
      <c r="CM46" s="638"/>
      <c r="CN46" s="638"/>
      <c r="CO46" s="638"/>
      <c r="CP46" s="638"/>
      <c r="CQ46" s="639"/>
      <c r="CR46" s="640">
        <v>
5106799</v>
      </c>
      <c r="CS46" s="641"/>
      <c r="CT46" s="641"/>
      <c r="CU46" s="641"/>
      <c r="CV46" s="641"/>
      <c r="CW46" s="641"/>
      <c r="CX46" s="641"/>
      <c r="CY46" s="642"/>
      <c r="CZ46" s="643">
        <v>
7.1</v>
      </c>
      <c r="DA46" s="644"/>
      <c r="DB46" s="644"/>
      <c r="DC46" s="645"/>
      <c r="DD46" s="646">
        <v>
412548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
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
362</v>
      </c>
      <c r="CG47" s="638"/>
      <c r="CH47" s="638"/>
      <c r="CI47" s="638"/>
      <c r="CJ47" s="638"/>
      <c r="CK47" s="638"/>
      <c r="CL47" s="638"/>
      <c r="CM47" s="638"/>
      <c r="CN47" s="638"/>
      <c r="CO47" s="638"/>
      <c r="CP47" s="638"/>
      <c r="CQ47" s="639"/>
      <c r="CR47" s="640">
        <v>
47214</v>
      </c>
      <c r="CS47" s="659"/>
      <c r="CT47" s="659"/>
      <c r="CU47" s="659"/>
      <c r="CV47" s="659"/>
      <c r="CW47" s="659"/>
      <c r="CX47" s="659"/>
      <c r="CY47" s="660"/>
      <c r="CZ47" s="643">
        <v>
0.1</v>
      </c>
      <c r="DA47" s="661"/>
      <c r="DB47" s="661"/>
      <c r="DC47" s="662"/>
      <c r="DD47" s="646">
        <v>
21670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
363</v>
      </c>
      <c r="CD48" s="657"/>
      <c r="CE48" s="658"/>
      <c r="CF48" s="637" t="s">
        <v>
364</v>
      </c>
      <c r="CG48" s="638"/>
      <c r="CH48" s="638"/>
      <c r="CI48" s="638"/>
      <c r="CJ48" s="638"/>
      <c r="CK48" s="638"/>
      <c r="CL48" s="638"/>
      <c r="CM48" s="638"/>
      <c r="CN48" s="638"/>
      <c r="CO48" s="638"/>
      <c r="CP48" s="638"/>
      <c r="CQ48" s="639"/>
      <c r="CR48" s="640" t="s">
        <v>
239</v>
      </c>
      <c r="CS48" s="641"/>
      <c r="CT48" s="641"/>
      <c r="CU48" s="641"/>
      <c r="CV48" s="641"/>
      <c r="CW48" s="641"/>
      <c r="CX48" s="641"/>
      <c r="CY48" s="642"/>
      <c r="CZ48" s="643" t="s">
        <v>
239</v>
      </c>
      <c r="DA48" s="644"/>
      <c r="DB48" s="644"/>
      <c r="DC48" s="645"/>
      <c r="DD48" s="646" t="s">
        <v>
233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
365</v>
      </c>
      <c r="CE49" s="622"/>
      <c r="CF49" s="622"/>
      <c r="CG49" s="622"/>
      <c r="CH49" s="622"/>
      <c r="CI49" s="622"/>
      <c r="CJ49" s="622"/>
      <c r="CK49" s="622"/>
      <c r="CL49" s="622"/>
      <c r="CM49" s="622"/>
      <c r="CN49" s="622"/>
      <c r="CO49" s="622"/>
      <c r="CP49" s="622"/>
      <c r="CQ49" s="623"/>
      <c r="CR49" s="624">
        <v>
71606338</v>
      </c>
      <c r="CS49" s="625"/>
      <c r="CT49" s="625"/>
      <c r="CU49" s="625"/>
      <c r="CV49" s="625"/>
      <c r="CW49" s="625"/>
      <c r="CX49" s="625"/>
      <c r="CY49" s="626"/>
      <c r="CZ49" s="627">
        <v>
100</v>
      </c>
      <c r="DA49" s="628"/>
      <c r="DB49" s="628"/>
      <c r="DC49" s="629"/>
      <c r="DD49" s="630">
        <v>
40357710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cmIUD/62wsnvOjRWk9axTfbg6Nyr6YAsZbgKCms/8mk5s2axuLogfrLVXfYKAmp4TFZT5EcTC1Fj6FrL49nR2g==" saltValue="VpUjIRxEnXQmR1hKwCdEl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BJ1" zoomScale="85" zoomScaleNormal="85" zoomScaleSheetLayoutView="70" workbookViewId="0">
      <selection activeCell="DQ8" sqref="DQ8:DU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
367</v>
      </c>
      <c r="DK2" s="1166"/>
      <c r="DL2" s="1166"/>
      <c r="DM2" s="1166"/>
      <c r="DN2" s="1166"/>
      <c r="DO2" s="1167"/>
      <c r="DP2" s="250"/>
      <c r="DQ2" s="1165" t="s">
        <v>
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
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
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
371</v>
      </c>
      <c r="B5" s="1051"/>
      <c r="C5" s="1051"/>
      <c r="D5" s="1051"/>
      <c r="E5" s="1051"/>
      <c r="F5" s="1051"/>
      <c r="G5" s="1051"/>
      <c r="H5" s="1051"/>
      <c r="I5" s="1051"/>
      <c r="J5" s="1051"/>
      <c r="K5" s="1051"/>
      <c r="L5" s="1051"/>
      <c r="M5" s="1051"/>
      <c r="N5" s="1051"/>
      <c r="O5" s="1051"/>
      <c r="P5" s="1052"/>
      <c r="Q5" s="1056" t="s">
        <v>
372</v>
      </c>
      <c r="R5" s="1057"/>
      <c r="S5" s="1057"/>
      <c r="T5" s="1057"/>
      <c r="U5" s="1058"/>
      <c r="V5" s="1056" t="s">
        <v>
373</v>
      </c>
      <c r="W5" s="1057"/>
      <c r="X5" s="1057"/>
      <c r="Y5" s="1057"/>
      <c r="Z5" s="1058"/>
      <c r="AA5" s="1056" t="s">
        <v>
374</v>
      </c>
      <c r="AB5" s="1057"/>
      <c r="AC5" s="1057"/>
      <c r="AD5" s="1057"/>
      <c r="AE5" s="1057"/>
      <c r="AF5" s="1168" t="s">
        <v>
375</v>
      </c>
      <c r="AG5" s="1057"/>
      <c r="AH5" s="1057"/>
      <c r="AI5" s="1057"/>
      <c r="AJ5" s="1072"/>
      <c r="AK5" s="1057" t="s">
        <v>
376</v>
      </c>
      <c r="AL5" s="1057"/>
      <c r="AM5" s="1057"/>
      <c r="AN5" s="1057"/>
      <c r="AO5" s="1058"/>
      <c r="AP5" s="1056" t="s">
        <v>
377</v>
      </c>
      <c r="AQ5" s="1057"/>
      <c r="AR5" s="1057"/>
      <c r="AS5" s="1057"/>
      <c r="AT5" s="1058"/>
      <c r="AU5" s="1056" t="s">
        <v>
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
379</v>
      </c>
      <c r="BR5" s="1051"/>
      <c r="BS5" s="1051"/>
      <c r="BT5" s="1051"/>
      <c r="BU5" s="1051"/>
      <c r="BV5" s="1051"/>
      <c r="BW5" s="1051"/>
      <c r="BX5" s="1051"/>
      <c r="BY5" s="1051"/>
      <c r="BZ5" s="1051"/>
      <c r="CA5" s="1051"/>
      <c r="CB5" s="1051"/>
      <c r="CC5" s="1051"/>
      <c r="CD5" s="1051"/>
      <c r="CE5" s="1051"/>
      <c r="CF5" s="1051"/>
      <c r="CG5" s="1052"/>
      <c r="CH5" s="1056" t="s">
        <v>
380</v>
      </c>
      <c r="CI5" s="1057"/>
      <c r="CJ5" s="1057"/>
      <c r="CK5" s="1057"/>
      <c r="CL5" s="1058"/>
      <c r="CM5" s="1056" t="s">
        <v>
381</v>
      </c>
      <c r="CN5" s="1057"/>
      <c r="CO5" s="1057"/>
      <c r="CP5" s="1057"/>
      <c r="CQ5" s="1058"/>
      <c r="CR5" s="1056" t="s">
        <v>
382</v>
      </c>
      <c r="CS5" s="1057"/>
      <c r="CT5" s="1057"/>
      <c r="CU5" s="1057"/>
      <c r="CV5" s="1058"/>
      <c r="CW5" s="1056" t="s">
        <v>
383</v>
      </c>
      <c r="CX5" s="1057"/>
      <c r="CY5" s="1057"/>
      <c r="CZ5" s="1057"/>
      <c r="DA5" s="1058"/>
      <c r="DB5" s="1056" t="s">
        <v>
384</v>
      </c>
      <c r="DC5" s="1057"/>
      <c r="DD5" s="1057"/>
      <c r="DE5" s="1057"/>
      <c r="DF5" s="1058"/>
      <c r="DG5" s="1153" t="s">
        <v>
385</v>
      </c>
      <c r="DH5" s="1154"/>
      <c r="DI5" s="1154"/>
      <c r="DJ5" s="1154"/>
      <c r="DK5" s="1155"/>
      <c r="DL5" s="1153" t="s">
        <v>
386</v>
      </c>
      <c r="DM5" s="1154"/>
      <c r="DN5" s="1154"/>
      <c r="DO5" s="1154"/>
      <c r="DP5" s="1155"/>
      <c r="DQ5" s="1056" t="s">
        <v>
387</v>
      </c>
      <c r="DR5" s="1057"/>
      <c r="DS5" s="1057"/>
      <c r="DT5" s="1057"/>
      <c r="DU5" s="1058"/>
      <c r="DV5" s="1056" t="s">
        <v>
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
1</v>
      </c>
      <c r="B7" s="1105" t="s">
        <v>
388</v>
      </c>
      <c r="C7" s="1106"/>
      <c r="D7" s="1106"/>
      <c r="E7" s="1106"/>
      <c r="F7" s="1106"/>
      <c r="G7" s="1106"/>
      <c r="H7" s="1106"/>
      <c r="I7" s="1106"/>
      <c r="J7" s="1106"/>
      <c r="K7" s="1106"/>
      <c r="L7" s="1106"/>
      <c r="M7" s="1106"/>
      <c r="N7" s="1106"/>
      <c r="O7" s="1106"/>
      <c r="P7" s="1107"/>
      <c r="Q7" s="1159">
        <v>
71523</v>
      </c>
      <c r="R7" s="1160"/>
      <c r="S7" s="1160"/>
      <c r="T7" s="1160"/>
      <c r="U7" s="1160"/>
      <c r="V7" s="1160">
        <v>
69651</v>
      </c>
      <c r="W7" s="1160"/>
      <c r="X7" s="1160"/>
      <c r="Y7" s="1160"/>
      <c r="Z7" s="1160"/>
      <c r="AA7" s="1160">
        <f>
Q7-V7</f>
        <v>
1872</v>
      </c>
      <c r="AB7" s="1160"/>
      <c r="AC7" s="1160"/>
      <c r="AD7" s="1160"/>
      <c r="AE7" s="1161"/>
      <c r="AF7" s="1162">
        <v>
1856</v>
      </c>
      <c r="AG7" s="1163"/>
      <c r="AH7" s="1163"/>
      <c r="AI7" s="1163"/>
      <c r="AJ7" s="1164"/>
      <c r="AK7" s="1146">
        <v>
46</v>
      </c>
      <c r="AL7" s="1147"/>
      <c r="AM7" s="1147"/>
      <c r="AN7" s="1147"/>
      <c r="AO7" s="1147"/>
      <c r="AP7" s="1147">
        <v>
34176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
1</v>
      </c>
      <c r="BR7" s="261" t="s">
        <v>
610</v>
      </c>
      <c r="BS7" s="1150" t="s">
        <v>
606</v>
      </c>
      <c r="BT7" s="1151"/>
      <c r="BU7" s="1151"/>
      <c r="BV7" s="1151"/>
      <c r="BW7" s="1151"/>
      <c r="BX7" s="1151"/>
      <c r="BY7" s="1151"/>
      <c r="BZ7" s="1151"/>
      <c r="CA7" s="1151"/>
      <c r="CB7" s="1151"/>
      <c r="CC7" s="1151"/>
      <c r="CD7" s="1151"/>
      <c r="CE7" s="1151"/>
      <c r="CF7" s="1151"/>
      <c r="CG7" s="1152"/>
      <c r="CH7" s="1143">
        <v>
62</v>
      </c>
      <c r="CI7" s="1144"/>
      <c r="CJ7" s="1144"/>
      <c r="CK7" s="1144"/>
      <c r="CL7" s="1145"/>
      <c r="CM7" s="1143">
        <v>
-927</v>
      </c>
      <c r="CN7" s="1144"/>
      <c r="CO7" s="1144"/>
      <c r="CP7" s="1144"/>
      <c r="CQ7" s="1145"/>
      <c r="CR7" s="1143">
        <v>
5</v>
      </c>
      <c r="CS7" s="1144"/>
      <c r="CT7" s="1144"/>
      <c r="CU7" s="1144"/>
      <c r="CV7" s="1145"/>
      <c r="CW7" s="1143">
        <v>
75</v>
      </c>
      <c r="CX7" s="1144"/>
      <c r="CY7" s="1144"/>
      <c r="CZ7" s="1144"/>
      <c r="DA7" s="1145"/>
      <c r="DB7" s="1143" t="s">
        <v>
612</v>
      </c>
      <c r="DC7" s="1144"/>
      <c r="DD7" s="1144"/>
      <c r="DE7" s="1144"/>
      <c r="DF7" s="1145"/>
      <c r="DG7" s="1143">
        <v>
7039</v>
      </c>
      <c r="DH7" s="1144"/>
      <c r="DI7" s="1144"/>
      <c r="DJ7" s="1144"/>
      <c r="DK7" s="1145"/>
      <c r="DL7" s="1143" t="s">
        <v>
612</v>
      </c>
      <c r="DM7" s="1144"/>
      <c r="DN7" s="1144"/>
      <c r="DO7" s="1144"/>
      <c r="DP7" s="1145"/>
      <c r="DQ7" s="1143">
        <v>
927</v>
      </c>
      <c r="DR7" s="1144"/>
      <c r="DS7" s="1144"/>
      <c r="DT7" s="1144"/>
      <c r="DU7" s="1145"/>
      <c r="DV7" s="1170"/>
      <c r="DW7" s="1171"/>
      <c r="DX7" s="1171"/>
      <c r="DY7" s="1171"/>
      <c r="DZ7" s="1172"/>
      <c r="EA7" s="255"/>
    </row>
    <row r="8" spans="1:131" s="256" customFormat="1" ht="26.25" customHeight="1" x14ac:dyDescent="0.15">
      <c r="A8" s="262">
        <v>
2</v>
      </c>
      <c r="B8" s="1092" t="s">
        <v>
389</v>
      </c>
      <c r="C8" s="1093"/>
      <c r="D8" s="1093"/>
      <c r="E8" s="1093"/>
      <c r="F8" s="1093"/>
      <c r="G8" s="1093"/>
      <c r="H8" s="1093"/>
      <c r="I8" s="1093"/>
      <c r="J8" s="1093"/>
      <c r="K8" s="1093"/>
      <c r="L8" s="1093"/>
      <c r="M8" s="1093"/>
      <c r="N8" s="1093"/>
      <c r="O8" s="1093"/>
      <c r="P8" s="1094"/>
      <c r="Q8" s="1098">
        <v>
3453</v>
      </c>
      <c r="R8" s="1099"/>
      <c r="S8" s="1099"/>
      <c r="T8" s="1099"/>
      <c r="U8" s="1099"/>
      <c r="V8" s="1099">
        <v>
3350</v>
      </c>
      <c r="W8" s="1099"/>
      <c r="X8" s="1099"/>
      <c r="Y8" s="1099"/>
      <c r="Z8" s="1099"/>
      <c r="AA8" s="1099">
        <v>
103</v>
      </c>
      <c r="AB8" s="1099"/>
      <c r="AC8" s="1099"/>
      <c r="AD8" s="1099"/>
      <c r="AE8" s="1100"/>
      <c r="AF8" s="1074">
        <v>
95</v>
      </c>
      <c r="AG8" s="1075"/>
      <c r="AH8" s="1075"/>
      <c r="AI8" s="1075"/>
      <c r="AJ8" s="1076"/>
      <c r="AK8" s="1141">
        <v>
1312</v>
      </c>
      <c r="AL8" s="1142"/>
      <c r="AM8" s="1142"/>
      <c r="AN8" s="1142"/>
      <c r="AO8" s="1142"/>
      <c r="AP8" s="1142">
        <v>
1718</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
2</v>
      </c>
      <c r="BR8" s="264"/>
      <c r="BS8" s="1069" t="s">
        <v>
607</v>
      </c>
      <c r="BT8" s="1070"/>
      <c r="BU8" s="1070"/>
      <c r="BV8" s="1070"/>
      <c r="BW8" s="1070"/>
      <c r="BX8" s="1070"/>
      <c r="BY8" s="1070"/>
      <c r="BZ8" s="1070"/>
      <c r="CA8" s="1070"/>
      <c r="CB8" s="1070"/>
      <c r="CC8" s="1070"/>
      <c r="CD8" s="1070"/>
      <c r="CE8" s="1070"/>
      <c r="CF8" s="1070"/>
      <c r="CG8" s="1071"/>
      <c r="CH8" s="1044">
        <v>
-5</v>
      </c>
      <c r="CI8" s="1045"/>
      <c r="CJ8" s="1045"/>
      <c r="CK8" s="1045"/>
      <c r="CL8" s="1046"/>
      <c r="CM8" s="1044">
        <v>
127</v>
      </c>
      <c r="CN8" s="1045"/>
      <c r="CO8" s="1045"/>
      <c r="CP8" s="1045"/>
      <c r="CQ8" s="1046"/>
      <c r="CR8" s="1044">
        <v>
30</v>
      </c>
      <c r="CS8" s="1045"/>
      <c r="CT8" s="1045"/>
      <c r="CU8" s="1045"/>
      <c r="CV8" s="1046"/>
      <c r="CW8" s="1044" t="s">
        <v>
612</v>
      </c>
      <c r="CX8" s="1045"/>
      <c r="CY8" s="1045"/>
      <c r="CZ8" s="1045"/>
      <c r="DA8" s="1046"/>
      <c r="DB8" s="1044" t="s">
        <v>
612</v>
      </c>
      <c r="DC8" s="1045"/>
      <c r="DD8" s="1045"/>
      <c r="DE8" s="1045"/>
      <c r="DF8" s="1046"/>
      <c r="DG8" s="1044" t="s">
        <v>
612</v>
      </c>
      <c r="DH8" s="1045"/>
      <c r="DI8" s="1045"/>
      <c r="DJ8" s="1045"/>
      <c r="DK8" s="1046"/>
      <c r="DL8" s="1044" t="s">
        <v>
612</v>
      </c>
      <c r="DM8" s="1045"/>
      <c r="DN8" s="1045"/>
      <c r="DO8" s="1045"/>
      <c r="DP8" s="1046"/>
      <c r="DQ8" s="1044" t="s">
        <v>
612</v>
      </c>
      <c r="DR8" s="1045"/>
      <c r="DS8" s="1045"/>
      <c r="DT8" s="1045"/>
      <c r="DU8" s="1046"/>
      <c r="DV8" s="1047"/>
      <c r="DW8" s="1048"/>
      <c r="DX8" s="1048"/>
      <c r="DY8" s="1048"/>
      <c r="DZ8" s="1049"/>
      <c r="EA8" s="255"/>
    </row>
    <row r="9" spans="1:131" s="256" customFormat="1" ht="26.25" customHeight="1" x14ac:dyDescent="0.15">
      <c r="A9" s="262">
        <v>
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
3</v>
      </c>
      <c r="BR9" s="264"/>
      <c r="BS9" s="1069" t="s">
        <v>
608</v>
      </c>
      <c r="BT9" s="1070"/>
      <c r="BU9" s="1070"/>
      <c r="BV9" s="1070"/>
      <c r="BW9" s="1070"/>
      <c r="BX9" s="1070"/>
      <c r="BY9" s="1070"/>
      <c r="BZ9" s="1070"/>
      <c r="CA9" s="1070"/>
      <c r="CB9" s="1070"/>
      <c r="CC9" s="1070"/>
      <c r="CD9" s="1070"/>
      <c r="CE9" s="1070"/>
      <c r="CF9" s="1070"/>
      <c r="CG9" s="1071"/>
      <c r="CH9" s="1044">
        <v>
0</v>
      </c>
      <c r="CI9" s="1045"/>
      <c r="CJ9" s="1045"/>
      <c r="CK9" s="1045"/>
      <c r="CL9" s="1046"/>
      <c r="CM9" s="1044">
        <v>
304</v>
      </c>
      <c r="CN9" s="1045"/>
      <c r="CO9" s="1045"/>
      <c r="CP9" s="1045"/>
      <c r="CQ9" s="1046"/>
      <c r="CR9" s="1044">
        <v>
300</v>
      </c>
      <c r="CS9" s="1045"/>
      <c r="CT9" s="1045"/>
      <c r="CU9" s="1045"/>
      <c r="CV9" s="1046"/>
      <c r="CW9" s="1044">
        <v>
22</v>
      </c>
      <c r="CX9" s="1045"/>
      <c r="CY9" s="1045"/>
      <c r="CZ9" s="1045"/>
      <c r="DA9" s="1046"/>
      <c r="DB9" s="1044" t="s">
        <v>
612</v>
      </c>
      <c r="DC9" s="1045"/>
      <c r="DD9" s="1045"/>
      <c r="DE9" s="1045"/>
      <c r="DF9" s="1046"/>
      <c r="DG9" s="1044" t="s">
        <v>
612</v>
      </c>
      <c r="DH9" s="1045"/>
      <c r="DI9" s="1045"/>
      <c r="DJ9" s="1045"/>
      <c r="DK9" s="1046"/>
      <c r="DL9" s="1044" t="s">
        <v>
612</v>
      </c>
      <c r="DM9" s="1045"/>
      <c r="DN9" s="1045"/>
      <c r="DO9" s="1045"/>
      <c r="DP9" s="1046"/>
      <c r="DQ9" s="1044" t="s">
        <v>
612</v>
      </c>
      <c r="DR9" s="1045"/>
      <c r="DS9" s="1045"/>
      <c r="DT9" s="1045"/>
      <c r="DU9" s="1046"/>
      <c r="DV9" s="1047"/>
      <c r="DW9" s="1048"/>
      <c r="DX9" s="1048"/>
      <c r="DY9" s="1048"/>
      <c r="DZ9" s="1049"/>
      <c r="EA9" s="255"/>
    </row>
    <row r="10" spans="1:131" s="256" customFormat="1" ht="26.25" customHeight="1" x14ac:dyDescent="0.15">
      <c r="A10" s="262">
        <v>
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
4</v>
      </c>
      <c r="BR10" s="264"/>
      <c r="BS10" s="1069" t="s">
        <v>
609</v>
      </c>
      <c r="BT10" s="1070"/>
      <c r="BU10" s="1070"/>
      <c r="BV10" s="1070"/>
      <c r="BW10" s="1070"/>
      <c r="BX10" s="1070"/>
      <c r="BY10" s="1070"/>
      <c r="BZ10" s="1070"/>
      <c r="CA10" s="1070"/>
      <c r="CB10" s="1070"/>
      <c r="CC10" s="1070"/>
      <c r="CD10" s="1070"/>
      <c r="CE10" s="1070"/>
      <c r="CF10" s="1070"/>
      <c r="CG10" s="1071"/>
      <c r="CH10" s="1044">
        <v>
645</v>
      </c>
      <c r="CI10" s="1045"/>
      <c r="CJ10" s="1045"/>
      <c r="CK10" s="1045"/>
      <c r="CL10" s="1046"/>
      <c r="CM10" s="1044">
        <v>
34130</v>
      </c>
      <c r="CN10" s="1045"/>
      <c r="CO10" s="1045"/>
      <c r="CP10" s="1045"/>
      <c r="CQ10" s="1046"/>
      <c r="CR10" s="1044">
        <v>
331</v>
      </c>
      <c r="CS10" s="1045"/>
      <c r="CT10" s="1045"/>
      <c r="CU10" s="1045"/>
      <c r="CV10" s="1046"/>
      <c r="CW10" s="1044" t="s">
        <v>
612</v>
      </c>
      <c r="CX10" s="1045"/>
      <c r="CY10" s="1045"/>
      <c r="CZ10" s="1045"/>
      <c r="DA10" s="1046"/>
      <c r="DB10" s="1044">
        <v>
1500</v>
      </c>
      <c r="DC10" s="1045"/>
      <c r="DD10" s="1045"/>
      <c r="DE10" s="1045"/>
      <c r="DF10" s="1046"/>
      <c r="DG10" s="1044" t="s">
        <v>
612</v>
      </c>
      <c r="DH10" s="1045"/>
      <c r="DI10" s="1045"/>
      <c r="DJ10" s="1045"/>
      <c r="DK10" s="1046"/>
      <c r="DL10" s="1044" t="s">
        <v>
612</v>
      </c>
      <c r="DM10" s="1045"/>
      <c r="DN10" s="1045"/>
      <c r="DO10" s="1045"/>
      <c r="DP10" s="1046"/>
      <c r="DQ10" s="1044" t="s">
        <v>
612</v>
      </c>
      <c r="DR10" s="1045"/>
      <c r="DS10" s="1045"/>
      <c r="DT10" s="1045"/>
      <c r="DU10" s="1046"/>
      <c r="DV10" s="1047"/>
      <c r="DW10" s="1048"/>
      <c r="DX10" s="1048"/>
      <c r="DY10" s="1048"/>
      <c r="DZ10" s="1049"/>
      <c r="EA10" s="255"/>
    </row>
    <row r="11" spans="1:131" s="256" customFormat="1" ht="26.25" customHeight="1" x14ac:dyDescent="0.15">
      <c r="A11" s="262">
        <v>
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
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
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
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
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
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
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
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
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
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
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
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
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
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
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
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
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
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
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
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
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
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
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
390</v>
      </c>
      <c r="BA22" s="1090"/>
      <c r="BB22" s="1090"/>
      <c r="BC22" s="1090"/>
      <c r="BD22" s="1091"/>
      <c r="BE22" s="254"/>
      <c r="BF22" s="254"/>
      <c r="BG22" s="254"/>
      <c r="BH22" s="254"/>
      <c r="BI22" s="254"/>
      <c r="BJ22" s="254"/>
      <c r="BK22" s="254"/>
      <c r="BL22" s="254"/>
      <c r="BM22" s="254"/>
      <c r="BN22" s="254"/>
      <c r="BO22" s="254"/>
      <c r="BP22" s="254"/>
      <c r="BQ22" s="263">
        <v>
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
391</v>
      </c>
      <c r="B23" s="999" t="s">
        <v>
392</v>
      </c>
      <c r="C23" s="1000"/>
      <c r="D23" s="1000"/>
      <c r="E23" s="1000"/>
      <c r="F23" s="1000"/>
      <c r="G23" s="1000"/>
      <c r="H23" s="1000"/>
      <c r="I23" s="1000"/>
      <c r="J23" s="1000"/>
      <c r="K23" s="1000"/>
      <c r="L23" s="1000"/>
      <c r="M23" s="1000"/>
      <c r="N23" s="1000"/>
      <c r="O23" s="1000"/>
      <c r="P23" s="1001"/>
      <c r="Q23" s="1123">
        <v>
73665</v>
      </c>
      <c r="R23" s="1124"/>
      <c r="S23" s="1124"/>
      <c r="T23" s="1124"/>
      <c r="U23" s="1124"/>
      <c r="V23" s="1124">
        <v>
71689</v>
      </c>
      <c r="W23" s="1124"/>
      <c r="X23" s="1124"/>
      <c r="Y23" s="1124"/>
      <c r="Z23" s="1124"/>
      <c r="AA23" s="1124">
        <v>
1976</v>
      </c>
      <c r="AB23" s="1124"/>
      <c r="AC23" s="1124"/>
      <c r="AD23" s="1124"/>
      <c r="AE23" s="1125"/>
      <c r="AF23" s="1126">
        <v>
1950</v>
      </c>
      <c r="AG23" s="1124"/>
      <c r="AH23" s="1124"/>
      <c r="AI23" s="1124"/>
      <c r="AJ23" s="1127"/>
      <c r="AK23" s="1128"/>
      <c r="AL23" s="1129"/>
      <c r="AM23" s="1129"/>
      <c r="AN23" s="1129"/>
      <c r="AO23" s="1129"/>
      <c r="AP23" s="1124">
        <v>
35894</v>
      </c>
      <c r="AQ23" s="1124"/>
      <c r="AR23" s="1124"/>
      <c r="AS23" s="1124"/>
      <c r="AT23" s="1124"/>
      <c r="AU23" s="1130"/>
      <c r="AV23" s="1130"/>
      <c r="AW23" s="1130"/>
      <c r="AX23" s="1130"/>
      <c r="AY23" s="1131"/>
      <c r="AZ23" s="1120" t="s">
        <v>
393</v>
      </c>
      <c r="BA23" s="1121"/>
      <c r="BB23" s="1121"/>
      <c r="BC23" s="1121"/>
      <c r="BD23" s="1122"/>
      <c r="BE23" s="254"/>
      <c r="BF23" s="254"/>
      <c r="BG23" s="254"/>
      <c r="BH23" s="254"/>
      <c r="BI23" s="254"/>
      <c r="BJ23" s="254"/>
      <c r="BK23" s="254"/>
      <c r="BL23" s="254"/>
      <c r="BM23" s="254"/>
      <c r="BN23" s="254"/>
      <c r="BO23" s="254"/>
      <c r="BP23" s="254"/>
      <c r="BQ23" s="263">
        <v>
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
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
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
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
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
371</v>
      </c>
      <c r="B26" s="1051"/>
      <c r="C26" s="1051"/>
      <c r="D26" s="1051"/>
      <c r="E26" s="1051"/>
      <c r="F26" s="1051"/>
      <c r="G26" s="1051"/>
      <c r="H26" s="1051"/>
      <c r="I26" s="1051"/>
      <c r="J26" s="1051"/>
      <c r="K26" s="1051"/>
      <c r="L26" s="1051"/>
      <c r="M26" s="1051"/>
      <c r="N26" s="1051"/>
      <c r="O26" s="1051"/>
      <c r="P26" s="1052"/>
      <c r="Q26" s="1056" t="s">
        <v>
396</v>
      </c>
      <c r="R26" s="1057"/>
      <c r="S26" s="1057"/>
      <c r="T26" s="1057"/>
      <c r="U26" s="1058"/>
      <c r="V26" s="1056" t="s">
        <v>
397</v>
      </c>
      <c r="W26" s="1057"/>
      <c r="X26" s="1057"/>
      <c r="Y26" s="1057"/>
      <c r="Z26" s="1058"/>
      <c r="AA26" s="1056" t="s">
        <v>
398</v>
      </c>
      <c r="AB26" s="1057"/>
      <c r="AC26" s="1057"/>
      <c r="AD26" s="1057"/>
      <c r="AE26" s="1057"/>
      <c r="AF26" s="1114" t="s">
        <v>
399</v>
      </c>
      <c r="AG26" s="1063"/>
      <c r="AH26" s="1063"/>
      <c r="AI26" s="1063"/>
      <c r="AJ26" s="1115"/>
      <c r="AK26" s="1057" t="s">
        <v>
400</v>
      </c>
      <c r="AL26" s="1057"/>
      <c r="AM26" s="1057"/>
      <c r="AN26" s="1057"/>
      <c r="AO26" s="1058"/>
      <c r="AP26" s="1056" t="s">
        <v>
401</v>
      </c>
      <c r="AQ26" s="1057"/>
      <c r="AR26" s="1057"/>
      <c r="AS26" s="1057"/>
      <c r="AT26" s="1058"/>
      <c r="AU26" s="1056" t="s">
        <v>
402</v>
      </c>
      <c r="AV26" s="1057"/>
      <c r="AW26" s="1057"/>
      <c r="AX26" s="1057"/>
      <c r="AY26" s="1058"/>
      <c r="AZ26" s="1056" t="s">
        <v>
403</v>
      </c>
      <c r="BA26" s="1057"/>
      <c r="BB26" s="1057"/>
      <c r="BC26" s="1057"/>
      <c r="BD26" s="1058"/>
      <c r="BE26" s="1056" t="s">
        <v>
378</v>
      </c>
      <c r="BF26" s="1057"/>
      <c r="BG26" s="1057"/>
      <c r="BH26" s="1057"/>
      <c r="BI26" s="1072"/>
      <c r="BJ26" s="253"/>
      <c r="BK26" s="253"/>
      <c r="BL26" s="253"/>
      <c r="BM26" s="253"/>
      <c r="BN26" s="253"/>
      <c r="BO26" s="266"/>
      <c r="BP26" s="266"/>
      <c r="BQ26" s="263">
        <v>
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
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
1</v>
      </c>
      <c r="B28" s="1105" t="s">
        <v>
404</v>
      </c>
      <c r="C28" s="1106"/>
      <c r="D28" s="1106"/>
      <c r="E28" s="1106"/>
      <c r="F28" s="1106"/>
      <c r="G28" s="1106"/>
      <c r="H28" s="1106"/>
      <c r="I28" s="1106"/>
      <c r="J28" s="1106"/>
      <c r="K28" s="1106"/>
      <c r="L28" s="1106"/>
      <c r="M28" s="1106"/>
      <c r="N28" s="1106"/>
      <c r="O28" s="1106"/>
      <c r="P28" s="1107"/>
      <c r="Q28" s="1108">
        <v>
16214</v>
      </c>
      <c r="R28" s="1109"/>
      <c r="S28" s="1109"/>
      <c r="T28" s="1109"/>
      <c r="U28" s="1109"/>
      <c r="V28" s="1109">
        <v>
16154</v>
      </c>
      <c r="W28" s="1109"/>
      <c r="X28" s="1109"/>
      <c r="Y28" s="1109"/>
      <c r="Z28" s="1109"/>
      <c r="AA28" s="1109">
        <v>
60</v>
      </c>
      <c r="AB28" s="1109"/>
      <c r="AC28" s="1109"/>
      <c r="AD28" s="1109"/>
      <c r="AE28" s="1110"/>
      <c r="AF28" s="1111">
        <v>
60</v>
      </c>
      <c r="AG28" s="1109"/>
      <c r="AH28" s="1109"/>
      <c r="AI28" s="1109"/>
      <c r="AJ28" s="1112"/>
      <c r="AK28" s="1113">
        <v>
2023</v>
      </c>
      <c r="AL28" s="1101"/>
      <c r="AM28" s="1101"/>
      <c r="AN28" s="1101"/>
      <c r="AO28" s="1101"/>
      <c r="AP28" s="1101" t="s">
        <v>
596</v>
      </c>
      <c r="AQ28" s="1101"/>
      <c r="AR28" s="1101"/>
      <c r="AS28" s="1101"/>
      <c r="AT28" s="1101"/>
      <c r="AU28" s="1101" t="s">
        <v>
596</v>
      </c>
      <c r="AV28" s="1101"/>
      <c r="AW28" s="1101"/>
      <c r="AX28" s="1101"/>
      <c r="AY28" s="1101"/>
      <c r="AZ28" s="1102" t="s">
        <v>
596</v>
      </c>
      <c r="BA28" s="1102"/>
      <c r="BB28" s="1102"/>
      <c r="BC28" s="1102"/>
      <c r="BD28" s="1102"/>
      <c r="BE28" s="1103"/>
      <c r="BF28" s="1103"/>
      <c r="BG28" s="1103"/>
      <c r="BH28" s="1103"/>
      <c r="BI28" s="1104"/>
      <c r="BJ28" s="253"/>
      <c r="BK28" s="253"/>
      <c r="BL28" s="253"/>
      <c r="BM28" s="253"/>
      <c r="BN28" s="253"/>
      <c r="BO28" s="266"/>
      <c r="BP28" s="266"/>
      <c r="BQ28" s="263">
        <v>
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
2</v>
      </c>
      <c r="B29" s="1092" t="s">
        <v>
405</v>
      </c>
      <c r="C29" s="1093"/>
      <c r="D29" s="1093"/>
      <c r="E29" s="1093"/>
      <c r="F29" s="1093"/>
      <c r="G29" s="1093"/>
      <c r="H29" s="1093"/>
      <c r="I29" s="1093"/>
      <c r="J29" s="1093"/>
      <c r="K29" s="1093"/>
      <c r="L29" s="1093"/>
      <c r="M29" s="1093"/>
      <c r="N29" s="1093"/>
      <c r="O29" s="1093"/>
      <c r="P29" s="1094"/>
      <c r="Q29" s="1098">
        <v>
14040</v>
      </c>
      <c r="R29" s="1099"/>
      <c r="S29" s="1099"/>
      <c r="T29" s="1099"/>
      <c r="U29" s="1099"/>
      <c r="V29" s="1099">
        <v>
13982</v>
      </c>
      <c r="W29" s="1099"/>
      <c r="X29" s="1099"/>
      <c r="Y29" s="1099"/>
      <c r="Z29" s="1099"/>
      <c r="AA29" s="1099">
        <v>
58</v>
      </c>
      <c r="AB29" s="1099"/>
      <c r="AC29" s="1099"/>
      <c r="AD29" s="1099"/>
      <c r="AE29" s="1100"/>
      <c r="AF29" s="1074">
        <v>
58</v>
      </c>
      <c r="AG29" s="1075"/>
      <c r="AH29" s="1075"/>
      <c r="AI29" s="1075"/>
      <c r="AJ29" s="1076"/>
      <c r="AK29" s="1035">
        <v>
2185</v>
      </c>
      <c r="AL29" s="1026"/>
      <c r="AM29" s="1026"/>
      <c r="AN29" s="1026"/>
      <c r="AO29" s="1026"/>
      <c r="AP29" s="1026" t="s">
        <v>
596</v>
      </c>
      <c r="AQ29" s="1026"/>
      <c r="AR29" s="1026"/>
      <c r="AS29" s="1026"/>
      <c r="AT29" s="1026"/>
      <c r="AU29" s="1026" t="s">
        <v>
596</v>
      </c>
      <c r="AV29" s="1026"/>
      <c r="AW29" s="1026"/>
      <c r="AX29" s="1026"/>
      <c r="AY29" s="1026"/>
      <c r="AZ29" s="1097" t="s">
        <v>
596</v>
      </c>
      <c r="BA29" s="1097"/>
      <c r="BB29" s="1097"/>
      <c r="BC29" s="1097"/>
      <c r="BD29" s="1097"/>
      <c r="BE29" s="1087"/>
      <c r="BF29" s="1087"/>
      <c r="BG29" s="1087"/>
      <c r="BH29" s="1087"/>
      <c r="BI29" s="1088"/>
      <c r="BJ29" s="253"/>
      <c r="BK29" s="253"/>
      <c r="BL29" s="253"/>
      <c r="BM29" s="253"/>
      <c r="BN29" s="253"/>
      <c r="BO29" s="266"/>
      <c r="BP29" s="266"/>
      <c r="BQ29" s="263">
        <v>
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
3</v>
      </c>
      <c r="B30" s="1092" t="s">
        <v>
406</v>
      </c>
      <c r="C30" s="1093"/>
      <c r="D30" s="1093"/>
      <c r="E30" s="1093"/>
      <c r="F30" s="1093"/>
      <c r="G30" s="1093"/>
      <c r="H30" s="1093"/>
      <c r="I30" s="1093"/>
      <c r="J30" s="1093"/>
      <c r="K30" s="1093"/>
      <c r="L30" s="1093"/>
      <c r="M30" s="1093"/>
      <c r="N30" s="1093"/>
      <c r="O30" s="1093"/>
      <c r="P30" s="1094"/>
      <c r="Q30" s="1098">
        <v>
2926</v>
      </c>
      <c r="R30" s="1099"/>
      <c r="S30" s="1099"/>
      <c r="T30" s="1099"/>
      <c r="U30" s="1099"/>
      <c r="V30" s="1099">
        <v>
2911</v>
      </c>
      <c r="W30" s="1099"/>
      <c r="X30" s="1099"/>
      <c r="Y30" s="1099"/>
      <c r="Z30" s="1099"/>
      <c r="AA30" s="1099">
        <v>
16</v>
      </c>
      <c r="AB30" s="1099"/>
      <c r="AC30" s="1099"/>
      <c r="AD30" s="1099"/>
      <c r="AE30" s="1100"/>
      <c r="AF30" s="1074">
        <v>
16</v>
      </c>
      <c r="AG30" s="1075"/>
      <c r="AH30" s="1075"/>
      <c r="AI30" s="1075"/>
      <c r="AJ30" s="1076"/>
      <c r="AK30" s="1035">
        <v>
333</v>
      </c>
      <c r="AL30" s="1026"/>
      <c r="AM30" s="1026"/>
      <c r="AN30" s="1026"/>
      <c r="AO30" s="1026"/>
      <c r="AP30" s="1026" t="s">
        <v>
596</v>
      </c>
      <c r="AQ30" s="1026"/>
      <c r="AR30" s="1026"/>
      <c r="AS30" s="1026"/>
      <c r="AT30" s="1026"/>
      <c r="AU30" s="1026" t="s">
        <v>
596</v>
      </c>
      <c r="AV30" s="1026"/>
      <c r="AW30" s="1026"/>
      <c r="AX30" s="1026"/>
      <c r="AY30" s="1026"/>
      <c r="AZ30" s="1097" t="s">
        <v>
596</v>
      </c>
      <c r="BA30" s="1097"/>
      <c r="BB30" s="1097"/>
      <c r="BC30" s="1097"/>
      <c r="BD30" s="1097"/>
      <c r="BE30" s="1087"/>
      <c r="BF30" s="1087"/>
      <c r="BG30" s="1087"/>
      <c r="BH30" s="1087"/>
      <c r="BI30" s="1088"/>
      <c r="BJ30" s="253"/>
      <c r="BK30" s="253"/>
      <c r="BL30" s="253"/>
      <c r="BM30" s="253"/>
      <c r="BN30" s="253"/>
      <c r="BO30" s="266"/>
      <c r="BP30" s="266"/>
      <c r="BQ30" s="263">
        <v>
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
4</v>
      </c>
      <c r="B31" s="1092" t="s">
        <v>
407</v>
      </c>
      <c r="C31" s="1093"/>
      <c r="D31" s="1093"/>
      <c r="E31" s="1093"/>
      <c r="F31" s="1093"/>
      <c r="G31" s="1093"/>
      <c r="H31" s="1093"/>
      <c r="I31" s="1093"/>
      <c r="J31" s="1093"/>
      <c r="K31" s="1093"/>
      <c r="L31" s="1093"/>
      <c r="M31" s="1093"/>
      <c r="N31" s="1093"/>
      <c r="O31" s="1093"/>
      <c r="P31" s="1094"/>
      <c r="Q31" s="1098">
        <v>
8550</v>
      </c>
      <c r="R31" s="1099"/>
      <c r="S31" s="1099"/>
      <c r="T31" s="1099"/>
      <c r="U31" s="1099"/>
      <c r="V31" s="1099">
        <v>
8353</v>
      </c>
      <c r="W31" s="1099"/>
      <c r="X31" s="1099"/>
      <c r="Y31" s="1099"/>
      <c r="Z31" s="1099"/>
      <c r="AA31" s="1099">
        <v>
198</v>
      </c>
      <c r="AB31" s="1099"/>
      <c r="AC31" s="1099"/>
      <c r="AD31" s="1099"/>
      <c r="AE31" s="1100"/>
      <c r="AF31" s="1074">
        <v>
912</v>
      </c>
      <c r="AG31" s="1075"/>
      <c r="AH31" s="1075"/>
      <c r="AI31" s="1075"/>
      <c r="AJ31" s="1076"/>
      <c r="AK31" s="1035">
        <v>
1000</v>
      </c>
      <c r="AL31" s="1026"/>
      <c r="AM31" s="1026"/>
      <c r="AN31" s="1026"/>
      <c r="AO31" s="1026"/>
      <c r="AP31" s="1026">
        <v>
5719</v>
      </c>
      <c r="AQ31" s="1026"/>
      <c r="AR31" s="1026"/>
      <c r="AS31" s="1026"/>
      <c r="AT31" s="1026"/>
      <c r="AU31" s="1026">
        <v>
1235</v>
      </c>
      <c r="AV31" s="1026"/>
      <c r="AW31" s="1026"/>
      <c r="AX31" s="1026"/>
      <c r="AY31" s="1026"/>
      <c r="AZ31" s="1097" t="s">
        <v>
596</v>
      </c>
      <c r="BA31" s="1097"/>
      <c r="BB31" s="1097"/>
      <c r="BC31" s="1097"/>
      <c r="BD31" s="1097"/>
      <c r="BE31" s="1087" t="s">
        <v>
408</v>
      </c>
      <c r="BF31" s="1087"/>
      <c r="BG31" s="1087"/>
      <c r="BH31" s="1087"/>
      <c r="BI31" s="1088"/>
      <c r="BJ31" s="253"/>
      <c r="BK31" s="253"/>
      <c r="BL31" s="253"/>
      <c r="BM31" s="253"/>
      <c r="BN31" s="253"/>
      <c r="BO31" s="266"/>
      <c r="BP31" s="266"/>
      <c r="BQ31" s="263">
        <v>
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
5</v>
      </c>
      <c r="B32" s="1092" t="s">
        <v>
409</v>
      </c>
      <c r="C32" s="1093"/>
      <c r="D32" s="1093"/>
      <c r="E32" s="1093"/>
      <c r="F32" s="1093"/>
      <c r="G32" s="1093"/>
      <c r="H32" s="1093"/>
      <c r="I32" s="1093"/>
      <c r="J32" s="1093"/>
      <c r="K32" s="1093"/>
      <c r="L32" s="1093"/>
      <c r="M32" s="1093"/>
      <c r="N32" s="1093"/>
      <c r="O32" s="1093"/>
      <c r="P32" s="1094"/>
      <c r="Q32" s="1098">
        <v>
4211</v>
      </c>
      <c r="R32" s="1099"/>
      <c r="S32" s="1099"/>
      <c r="T32" s="1099"/>
      <c r="U32" s="1099"/>
      <c r="V32" s="1099">
        <v>
4136</v>
      </c>
      <c r="W32" s="1099"/>
      <c r="X32" s="1099"/>
      <c r="Y32" s="1099"/>
      <c r="Z32" s="1099"/>
      <c r="AA32" s="1099">
        <v>
76</v>
      </c>
      <c r="AB32" s="1099"/>
      <c r="AC32" s="1099"/>
      <c r="AD32" s="1099"/>
      <c r="AE32" s="1100"/>
      <c r="AF32" s="1074">
        <v>
76</v>
      </c>
      <c r="AG32" s="1075"/>
      <c r="AH32" s="1075"/>
      <c r="AI32" s="1075"/>
      <c r="AJ32" s="1076"/>
      <c r="AK32" s="1035">
        <v>
1664</v>
      </c>
      <c r="AL32" s="1026"/>
      <c r="AM32" s="1026"/>
      <c r="AN32" s="1026"/>
      <c r="AO32" s="1026"/>
      <c r="AP32" s="1026">
        <v>
17434</v>
      </c>
      <c r="AQ32" s="1026"/>
      <c r="AR32" s="1026"/>
      <c r="AS32" s="1026"/>
      <c r="AT32" s="1026"/>
      <c r="AU32" s="1026">
        <v>
9066</v>
      </c>
      <c r="AV32" s="1026"/>
      <c r="AW32" s="1026"/>
      <c r="AX32" s="1026"/>
      <c r="AY32" s="1026"/>
      <c r="AZ32" s="1097" t="s">
        <v>
596</v>
      </c>
      <c r="BA32" s="1097"/>
      <c r="BB32" s="1097"/>
      <c r="BC32" s="1097"/>
      <c r="BD32" s="1097"/>
      <c r="BE32" s="1087" t="s">
        <v>
410</v>
      </c>
      <c r="BF32" s="1087"/>
      <c r="BG32" s="1087"/>
      <c r="BH32" s="1087"/>
      <c r="BI32" s="1088"/>
      <c r="BJ32" s="253"/>
      <c r="BK32" s="253"/>
      <c r="BL32" s="253"/>
      <c r="BM32" s="253"/>
      <c r="BN32" s="253"/>
      <c r="BO32" s="266"/>
      <c r="BP32" s="266"/>
      <c r="BQ32" s="263">
        <v>
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
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
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
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
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
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
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
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
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
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
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
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
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
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
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
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
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
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
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
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
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
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
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
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
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
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
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
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
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
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
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
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
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
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
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
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
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
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
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
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
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
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
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
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
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
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
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
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
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
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
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
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
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
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
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
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
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
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
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
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
411</v>
      </c>
      <c r="BK62" s="1090"/>
      <c r="BL62" s="1090"/>
      <c r="BM62" s="1090"/>
      <c r="BN62" s="1091"/>
      <c r="BO62" s="266"/>
      <c r="BP62" s="266"/>
      <c r="BQ62" s="263">
        <v>
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
391</v>
      </c>
      <c r="B63" s="999" t="s">
        <v>
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
1121</v>
      </c>
      <c r="AG63" s="1014"/>
      <c r="AH63" s="1014"/>
      <c r="AI63" s="1014"/>
      <c r="AJ63" s="1085"/>
      <c r="AK63" s="1086"/>
      <c r="AL63" s="1018"/>
      <c r="AM63" s="1018"/>
      <c r="AN63" s="1018"/>
      <c r="AO63" s="1018"/>
      <c r="AP63" s="1014">
        <f>
SUM(AP31:AT32)</f>
        <v>
23153</v>
      </c>
      <c r="AQ63" s="1014"/>
      <c r="AR63" s="1014"/>
      <c r="AS63" s="1014"/>
      <c r="AT63" s="1014"/>
      <c r="AU63" s="1014">
        <f>
SUM(AU31:AY32)</f>
        <v>
10301</v>
      </c>
      <c r="AV63" s="1014"/>
      <c r="AW63" s="1014"/>
      <c r="AX63" s="1014"/>
      <c r="AY63" s="1014"/>
      <c r="AZ63" s="1080"/>
      <c r="BA63" s="1080"/>
      <c r="BB63" s="1080"/>
      <c r="BC63" s="1080"/>
      <c r="BD63" s="1080"/>
      <c r="BE63" s="1015"/>
      <c r="BF63" s="1015"/>
      <c r="BG63" s="1015"/>
      <c r="BH63" s="1015"/>
      <c r="BI63" s="1016"/>
      <c r="BJ63" s="1081" t="s">
        <v>
413</v>
      </c>
      <c r="BK63" s="1006"/>
      <c r="BL63" s="1006"/>
      <c r="BM63" s="1006"/>
      <c r="BN63" s="1082"/>
      <c r="BO63" s="266"/>
      <c r="BP63" s="266"/>
      <c r="BQ63" s="263">
        <v>
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
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
415</v>
      </c>
      <c r="B66" s="1051"/>
      <c r="C66" s="1051"/>
      <c r="D66" s="1051"/>
      <c r="E66" s="1051"/>
      <c r="F66" s="1051"/>
      <c r="G66" s="1051"/>
      <c r="H66" s="1051"/>
      <c r="I66" s="1051"/>
      <c r="J66" s="1051"/>
      <c r="K66" s="1051"/>
      <c r="L66" s="1051"/>
      <c r="M66" s="1051"/>
      <c r="N66" s="1051"/>
      <c r="O66" s="1051"/>
      <c r="P66" s="1052"/>
      <c r="Q66" s="1056" t="s">
        <v>
416</v>
      </c>
      <c r="R66" s="1057"/>
      <c r="S66" s="1057"/>
      <c r="T66" s="1057"/>
      <c r="U66" s="1058"/>
      <c r="V66" s="1056" t="s">
        <v>
417</v>
      </c>
      <c r="W66" s="1057"/>
      <c r="X66" s="1057"/>
      <c r="Y66" s="1057"/>
      <c r="Z66" s="1058"/>
      <c r="AA66" s="1056" t="s">
        <v>
398</v>
      </c>
      <c r="AB66" s="1057"/>
      <c r="AC66" s="1057"/>
      <c r="AD66" s="1057"/>
      <c r="AE66" s="1058"/>
      <c r="AF66" s="1062" t="s">
        <v>
418</v>
      </c>
      <c r="AG66" s="1063"/>
      <c r="AH66" s="1063"/>
      <c r="AI66" s="1063"/>
      <c r="AJ66" s="1064"/>
      <c r="AK66" s="1056" t="s">
        <v>
419</v>
      </c>
      <c r="AL66" s="1051"/>
      <c r="AM66" s="1051"/>
      <c r="AN66" s="1051"/>
      <c r="AO66" s="1052"/>
      <c r="AP66" s="1056" t="s">
        <v>
401</v>
      </c>
      <c r="AQ66" s="1057"/>
      <c r="AR66" s="1057"/>
      <c r="AS66" s="1057"/>
      <c r="AT66" s="1058"/>
      <c r="AU66" s="1056" t="s">
        <v>
420</v>
      </c>
      <c r="AV66" s="1057"/>
      <c r="AW66" s="1057"/>
      <c r="AX66" s="1057"/>
      <c r="AY66" s="1058"/>
      <c r="AZ66" s="1056" t="s">
        <v>
378</v>
      </c>
      <c r="BA66" s="1057"/>
      <c r="BB66" s="1057"/>
      <c r="BC66" s="1057"/>
      <c r="BD66" s="1072"/>
      <c r="BE66" s="266"/>
      <c r="BF66" s="266"/>
      <c r="BG66" s="266"/>
      <c r="BH66" s="266"/>
      <c r="BI66" s="266"/>
      <c r="BJ66" s="266"/>
      <c r="BK66" s="266"/>
      <c r="BL66" s="266"/>
      <c r="BM66" s="266"/>
      <c r="BN66" s="266"/>
      <c r="BO66" s="266"/>
      <c r="BP66" s="266"/>
      <c r="BQ66" s="263">
        <v>
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
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
1</v>
      </c>
      <c r="B68" s="1040" t="s">
        <v>
597</v>
      </c>
      <c r="C68" s="1041"/>
      <c r="D68" s="1041"/>
      <c r="E68" s="1041"/>
      <c r="F68" s="1041"/>
      <c r="G68" s="1041"/>
      <c r="H68" s="1041"/>
      <c r="I68" s="1041"/>
      <c r="J68" s="1041"/>
      <c r="K68" s="1041"/>
      <c r="L68" s="1041"/>
      <c r="M68" s="1041"/>
      <c r="N68" s="1041"/>
      <c r="O68" s="1041"/>
      <c r="P68" s="1042"/>
      <c r="Q68" s="1043">
        <v>
986</v>
      </c>
      <c r="R68" s="1037"/>
      <c r="S68" s="1037"/>
      <c r="T68" s="1037"/>
      <c r="U68" s="1037"/>
      <c r="V68" s="1037">
        <v>
974</v>
      </c>
      <c r="W68" s="1037"/>
      <c r="X68" s="1037"/>
      <c r="Y68" s="1037"/>
      <c r="Z68" s="1037"/>
      <c r="AA68" s="1037">
        <v>
12</v>
      </c>
      <c r="AB68" s="1037"/>
      <c r="AC68" s="1037"/>
      <c r="AD68" s="1037"/>
      <c r="AE68" s="1037"/>
      <c r="AF68" s="1037">
        <v>
12</v>
      </c>
      <c r="AG68" s="1037"/>
      <c r="AH68" s="1037"/>
      <c r="AI68" s="1037"/>
      <c r="AJ68" s="1037"/>
      <c r="AK68" s="1037">
        <v>
12</v>
      </c>
      <c r="AL68" s="1037"/>
      <c r="AM68" s="1037"/>
      <c r="AN68" s="1037"/>
      <c r="AO68" s="1037"/>
      <c r="AP68" s="1037" t="s">
        <v>
611</v>
      </c>
      <c r="AQ68" s="1037"/>
      <c r="AR68" s="1037"/>
      <c r="AS68" s="1037"/>
      <c r="AT68" s="1037"/>
      <c r="AU68" s="1037" t="s">
        <v>
611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
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
2</v>
      </c>
      <c r="B69" s="1029" t="s">
        <v>
598</v>
      </c>
      <c r="C69" s="1030"/>
      <c r="D69" s="1030"/>
      <c r="E69" s="1030"/>
      <c r="F69" s="1030"/>
      <c r="G69" s="1030"/>
      <c r="H69" s="1030"/>
      <c r="I69" s="1030"/>
      <c r="J69" s="1030"/>
      <c r="K69" s="1030"/>
      <c r="L69" s="1030"/>
      <c r="M69" s="1030"/>
      <c r="N69" s="1030"/>
      <c r="O69" s="1030"/>
      <c r="P69" s="1031"/>
      <c r="Q69" s="1032">
        <v>
288</v>
      </c>
      <c r="R69" s="1026"/>
      <c r="S69" s="1026"/>
      <c r="T69" s="1026"/>
      <c r="U69" s="1026"/>
      <c r="V69" s="1026">
        <v>
206</v>
      </c>
      <c r="W69" s="1026"/>
      <c r="X69" s="1026"/>
      <c r="Y69" s="1026"/>
      <c r="Z69" s="1026"/>
      <c r="AA69" s="1026">
        <v>
82</v>
      </c>
      <c r="AB69" s="1026"/>
      <c r="AC69" s="1026"/>
      <c r="AD69" s="1026"/>
      <c r="AE69" s="1026"/>
      <c r="AF69" s="1026">
        <v>
82</v>
      </c>
      <c r="AG69" s="1026"/>
      <c r="AH69" s="1026"/>
      <c r="AI69" s="1026"/>
      <c r="AJ69" s="1026"/>
      <c r="AK69" s="1026">
        <v>
47</v>
      </c>
      <c r="AL69" s="1026"/>
      <c r="AM69" s="1026"/>
      <c r="AN69" s="1026"/>
      <c r="AO69" s="1026"/>
      <c r="AP69" s="1026" t="s">
        <v>
611</v>
      </c>
      <c r="AQ69" s="1026"/>
      <c r="AR69" s="1026"/>
      <c r="AS69" s="1026"/>
      <c r="AT69" s="1026"/>
      <c r="AU69" s="1026" t="s">
        <v>
611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
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
3</v>
      </c>
      <c r="B70" s="1029" t="s">
        <v>
599</v>
      </c>
      <c r="C70" s="1030"/>
      <c r="D70" s="1030"/>
      <c r="E70" s="1030"/>
      <c r="F70" s="1030"/>
      <c r="G70" s="1030"/>
      <c r="H70" s="1030"/>
      <c r="I70" s="1030"/>
      <c r="J70" s="1030"/>
      <c r="K70" s="1030"/>
      <c r="L70" s="1030"/>
      <c r="M70" s="1030"/>
      <c r="N70" s="1030"/>
      <c r="O70" s="1030"/>
      <c r="P70" s="1031"/>
      <c r="Q70" s="1032">
        <v>
17015</v>
      </c>
      <c r="R70" s="1026"/>
      <c r="S70" s="1026"/>
      <c r="T70" s="1026"/>
      <c r="U70" s="1026"/>
      <c r="V70" s="1026">
        <v>
16873</v>
      </c>
      <c r="W70" s="1026"/>
      <c r="X70" s="1026"/>
      <c r="Y70" s="1026"/>
      <c r="Z70" s="1026"/>
      <c r="AA70" s="1026">
        <v>
142</v>
      </c>
      <c r="AB70" s="1026"/>
      <c r="AC70" s="1026"/>
      <c r="AD70" s="1026"/>
      <c r="AE70" s="1026"/>
      <c r="AF70" s="1026">
        <v>
142</v>
      </c>
      <c r="AG70" s="1026"/>
      <c r="AH70" s="1026"/>
      <c r="AI70" s="1026"/>
      <c r="AJ70" s="1026"/>
      <c r="AK70" s="1026">
        <v>
152</v>
      </c>
      <c r="AL70" s="1026"/>
      <c r="AM70" s="1026"/>
      <c r="AN70" s="1026"/>
      <c r="AO70" s="1026"/>
      <c r="AP70" s="1026" t="s">
        <v>
612</v>
      </c>
      <c r="AQ70" s="1026"/>
      <c r="AR70" s="1026"/>
      <c r="AS70" s="1026"/>
      <c r="AT70" s="1026"/>
      <c r="AU70" s="1026" t="s">
        <v>
612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
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
4</v>
      </c>
      <c r="B71" s="1029" t="s">
        <v>
600</v>
      </c>
      <c r="C71" s="1030"/>
      <c r="D71" s="1030"/>
      <c r="E71" s="1030"/>
      <c r="F71" s="1030"/>
      <c r="G71" s="1030"/>
      <c r="H71" s="1030"/>
      <c r="I71" s="1030"/>
      <c r="J71" s="1030"/>
      <c r="K71" s="1030"/>
      <c r="L71" s="1030"/>
      <c r="M71" s="1030"/>
      <c r="N71" s="1030"/>
      <c r="O71" s="1030"/>
      <c r="P71" s="1031"/>
      <c r="Q71" s="1032">
        <v>
6786</v>
      </c>
      <c r="R71" s="1026"/>
      <c r="S71" s="1026"/>
      <c r="T71" s="1026"/>
      <c r="U71" s="1026"/>
      <c r="V71" s="1026">
        <v>
6550</v>
      </c>
      <c r="W71" s="1026"/>
      <c r="X71" s="1026"/>
      <c r="Y71" s="1026"/>
      <c r="Z71" s="1026"/>
      <c r="AA71" s="1026">
        <v>
236</v>
      </c>
      <c r="AB71" s="1026"/>
      <c r="AC71" s="1026"/>
      <c r="AD71" s="1026"/>
      <c r="AE71" s="1026"/>
      <c r="AF71" s="1026">
        <v>
236</v>
      </c>
      <c r="AG71" s="1026"/>
      <c r="AH71" s="1026"/>
      <c r="AI71" s="1026"/>
      <c r="AJ71" s="1026"/>
      <c r="AK71" s="1026">
        <v>
49</v>
      </c>
      <c r="AL71" s="1026"/>
      <c r="AM71" s="1026"/>
      <c r="AN71" s="1026"/>
      <c r="AO71" s="1026"/>
      <c r="AP71" s="1026" t="s">
        <v>
612</v>
      </c>
      <c r="AQ71" s="1026"/>
      <c r="AR71" s="1026"/>
      <c r="AS71" s="1026"/>
      <c r="AT71" s="1026"/>
      <c r="AU71" s="1026" t="s">
        <v>
612</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
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
5</v>
      </c>
      <c r="B72" s="1029" t="s">
        <v>
601</v>
      </c>
      <c r="C72" s="1030"/>
      <c r="D72" s="1030"/>
      <c r="E72" s="1030"/>
      <c r="F72" s="1030"/>
      <c r="G72" s="1030"/>
      <c r="H72" s="1030"/>
      <c r="I72" s="1030"/>
      <c r="J72" s="1030"/>
      <c r="K72" s="1030"/>
      <c r="L72" s="1030"/>
      <c r="M72" s="1030"/>
      <c r="N72" s="1030"/>
      <c r="O72" s="1030"/>
      <c r="P72" s="1031"/>
      <c r="Q72" s="1032">
        <v>
10992</v>
      </c>
      <c r="R72" s="1026"/>
      <c r="S72" s="1026"/>
      <c r="T72" s="1026"/>
      <c r="U72" s="1026"/>
      <c r="V72" s="1026">
        <v>
10500</v>
      </c>
      <c r="W72" s="1026"/>
      <c r="X72" s="1026"/>
      <c r="Y72" s="1026"/>
      <c r="Z72" s="1026"/>
      <c r="AA72" s="1026">
        <v>
491</v>
      </c>
      <c r="AB72" s="1026"/>
      <c r="AC72" s="1026"/>
      <c r="AD72" s="1026"/>
      <c r="AE72" s="1026"/>
      <c r="AF72" s="1026">
        <v>
491</v>
      </c>
      <c r="AG72" s="1026"/>
      <c r="AH72" s="1026"/>
      <c r="AI72" s="1026"/>
      <c r="AJ72" s="1026"/>
      <c r="AK72" s="1026" t="s">
        <v>
612</v>
      </c>
      <c r="AL72" s="1026"/>
      <c r="AM72" s="1026"/>
      <c r="AN72" s="1026"/>
      <c r="AO72" s="1026"/>
      <c r="AP72" s="1026">
        <v>
799</v>
      </c>
      <c r="AQ72" s="1026"/>
      <c r="AR72" s="1026"/>
      <c r="AS72" s="1026"/>
      <c r="AT72" s="1026"/>
      <c r="AU72" s="1026">
        <v>
38</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
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
6</v>
      </c>
      <c r="B73" s="1029" t="s">
        <v>
602</v>
      </c>
      <c r="C73" s="1030"/>
      <c r="D73" s="1030"/>
      <c r="E73" s="1030"/>
      <c r="F73" s="1030"/>
      <c r="G73" s="1030"/>
      <c r="H73" s="1030"/>
      <c r="I73" s="1030"/>
      <c r="J73" s="1030"/>
      <c r="K73" s="1030"/>
      <c r="L73" s="1030"/>
      <c r="M73" s="1030"/>
      <c r="N73" s="1030"/>
      <c r="O73" s="1030"/>
      <c r="P73" s="1031"/>
      <c r="Q73" s="1032">
        <v>
312</v>
      </c>
      <c r="R73" s="1026"/>
      <c r="S73" s="1026"/>
      <c r="T73" s="1026"/>
      <c r="U73" s="1026"/>
      <c r="V73" s="1026">
        <v>
297</v>
      </c>
      <c r="W73" s="1026"/>
      <c r="X73" s="1026"/>
      <c r="Y73" s="1026"/>
      <c r="Z73" s="1026"/>
      <c r="AA73" s="1026">
        <v>
15</v>
      </c>
      <c r="AB73" s="1026"/>
      <c r="AC73" s="1026"/>
      <c r="AD73" s="1026"/>
      <c r="AE73" s="1026"/>
      <c r="AF73" s="1026">
        <v>
15</v>
      </c>
      <c r="AG73" s="1026"/>
      <c r="AH73" s="1026"/>
      <c r="AI73" s="1026"/>
      <c r="AJ73" s="1026"/>
      <c r="AK73" s="1026" t="s">
        <v>
612</v>
      </c>
      <c r="AL73" s="1026"/>
      <c r="AM73" s="1026"/>
      <c r="AN73" s="1026"/>
      <c r="AO73" s="1026"/>
      <c r="AP73" s="1026" t="s">
        <v>
612</v>
      </c>
      <c r="AQ73" s="1026"/>
      <c r="AR73" s="1026"/>
      <c r="AS73" s="1026"/>
      <c r="AT73" s="1026"/>
      <c r="AU73" s="1026" t="s">
        <v>
612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
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
7</v>
      </c>
      <c r="B74" s="1029" t="s">
        <v>
603</v>
      </c>
      <c r="C74" s="1030"/>
      <c r="D74" s="1030"/>
      <c r="E74" s="1030"/>
      <c r="F74" s="1030"/>
      <c r="G74" s="1030"/>
      <c r="H74" s="1030"/>
      <c r="I74" s="1030"/>
      <c r="J74" s="1030"/>
      <c r="K74" s="1030"/>
      <c r="L74" s="1030"/>
      <c r="M74" s="1030"/>
      <c r="N74" s="1030"/>
      <c r="O74" s="1030"/>
      <c r="P74" s="1031"/>
      <c r="Q74" s="1032">
        <v>
6529</v>
      </c>
      <c r="R74" s="1026">
        <v>
6933</v>
      </c>
      <c r="S74" s="1026">
        <v>
6933</v>
      </c>
      <c r="T74" s="1026">
        <v>
6933</v>
      </c>
      <c r="U74" s="1026">
        <v>
6933</v>
      </c>
      <c r="V74" s="1026">
        <v>
6443</v>
      </c>
      <c r="W74" s="1026">
        <v>
6850</v>
      </c>
      <c r="X74" s="1026">
        <v>
6850</v>
      </c>
      <c r="Y74" s="1026">
        <v>
6850</v>
      </c>
      <c r="Z74" s="1026">
        <v>
6850</v>
      </c>
      <c r="AA74" s="1026">
        <v>
86</v>
      </c>
      <c r="AB74" s="1026">
        <v>
82</v>
      </c>
      <c r="AC74" s="1026">
        <v>
82</v>
      </c>
      <c r="AD74" s="1026">
        <v>
82</v>
      </c>
      <c r="AE74" s="1026">
        <v>
82</v>
      </c>
      <c r="AF74" s="1026">
        <v>
86</v>
      </c>
      <c r="AG74" s="1026">
        <v>
82</v>
      </c>
      <c r="AH74" s="1026">
        <v>
82</v>
      </c>
      <c r="AI74" s="1026">
        <v>
82</v>
      </c>
      <c r="AJ74" s="1026">
        <v>
82</v>
      </c>
      <c r="AK74" s="1026">
        <v>
1926</v>
      </c>
      <c r="AL74" s="1026">
        <v>
2485</v>
      </c>
      <c r="AM74" s="1026">
        <v>
2485</v>
      </c>
      <c r="AN74" s="1026">
        <v>
2485</v>
      </c>
      <c r="AO74" s="1026">
        <v>
2485</v>
      </c>
      <c r="AP74" s="1026" t="s">
        <v>
612</v>
      </c>
      <c r="AQ74" s="1026"/>
      <c r="AR74" s="1026"/>
      <c r="AS74" s="1026"/>
      <c r="AT74" s="1026"/>
      <c r="AU74" s="1026" t="s">
        <v>
612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
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
8</v>
      </c>
      <c r="B75" s="1029" t="s">
        <v>
604</v>
      </c>
      <c r="C75" s="1030"/>
      <c r="D75" s="1030"/>
      <c r="E75" s="1030"/>
      <c r="F75" s="1030"/>
      <c r="G75" s="1030"/>
      <c r="H75" s="1030"/>
      <c r="I75" s="1030"/>
      <c r="J75" s="1030"/>
      <c r="K75" s="1030"/>
      <c r="L75" s="1030"/>
      <c r="M75" s="1030"/>
      <c r="N75" s="1030"/>
      <c r="O75" s="1030"/>
      <c r="P75" s="1031"/>
      <c r="Q75" s="1033">
        <v>
1444184</v>
      </c>
      <c r="R75" s="1034">
        <v>
1385861</v>
      </c>
      <c r="S75" s="1034">
        <v>
1385861</v>
      </c>
      <c r="T75" s="1034">
        <v>
1385861</v>
      </c>
      <c r="U75" s="1035">
        <v>
1385861</v>
      </c>
      <c r="V75" s="1036">
        <v>
1404896</v>
      </c>
      <c r="W75" s="1034">
        <v>
1346246</v>
      </c>
      <c r="X75" s="1034">
        <v>
1346246</v>
      </c>
      <c r="Y75" s="1034">
        <v>
1346246</v>
      </c>
      <c r="Z75" s="1035">
        <v>
1346246</v>
      </c>
      <c r="AA75" s="1036">
        <v>
39288</v>
      </c>
      <c r="AB75" s="1034">
        <v>
39615</v>
      </c>
      <c r="AC75" s="1034">
        <v>
39615</v>
      </c>
      <c r="AD75" s="1034">
        <v>
39615</v>
      </c>
      <c r="AE75" s="1035">
        <v>
39615</v>
      </c>
      <c r="AF75" s="1036">
        <v>
39288</v>
      </c>
      <c r="AG75" s="1034">
        <v>
39615</v>
      </c>
      <c r="AH75" s="1034">
        <v>
39615</v>
      </c>
      <c r="AI75" s="1034">
        <v>
39615</v>
      </c>
      <c r="AJ75" s="1035">
        <v>
39615</v>
      </c>
      <c r="AK75" s="1036">
        <v>
16623</v>
      </c>
      <c r="AL75" s="1034">
        <v>
13582</v>
      </c>
      <c r="AM75" s="1034">
        <v>
13582</v>
      </c>
      <c r="AN75" s="1034">
        <v>
13582</v>
      </c>
      <c r="AO75" s="1035">
        <v>
13582</v>
      </c>
      <c r="AP75" s="1036" t="s">
        <v>
612</v>
      </c>
      <c r="AQ75" s="1034"/>
      <c r="AR75" s="1034"/>
      <c r="AS75" s="1034"/>
      <c r="AT75" s="1035"/>
      <c r="AU75" s="1036" t="s">
        <v>
612</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
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
9</v>
      </c>
      <c r="B76" s="1029" t="s">
        <v>
605</v>
      </c>
      <c r="C76" s="1030"/>
      <c r="D76" s="1030"/>
      <c r="E76" s="1030"/>
      <c r="F76" s="1030"/>
      <c r="G76" s="1030"/>
      <c r="H76" s="1030"/>
      <c r="I76" s="1030"/>
      <c r="J76" s="1030"/>
      <c r="K76" s="1030"/>
      <c r="L76" s="1030"/>
      <c r="M76" s="1030"/>
      <c r="N76" s="1030"/>
      <c r="O76" s="1030"/>
      <c r="P76" s="1031"/>
      <c r="Q76" s="1033">
        <v>
12602</v>
      </c>
      <c r="R76" s="1034"/>
      <c r="S76" s="1034"/>
      <c r="T76" s="1034"/>
      <c r="U76" s="1035"/>
      <c r="V76" s="1036">
        <v>
12528</v>
      </c>
      <c r="W76" s="1034"/>
      <c r="X76" s="1034"/>
      <c r="Y76" s="1034"/>
      <c r="Z76" s="1035"/>
      <c r="AA76" s="1036">
        <v>
75</v>
      </c>
      <c r="AB76" s="1034"/>
      <c r="AC76" s="1034"/>
      <c r="AD76" s="1034"/>
      <c r="AE76" s="1035"/>
      <c r="AF76" s="1036">
        <v>
75</v>
      </c>
      <c r="AG76" s="1034"/>
      <c r="AH76" s="1034"/>
      <c r="AI76" s="1034"/>
      <c r="AJ76" s="1035"/>
      <c r="AK76" s="1036" t="s">
        <v>
612</v>
      </c>
      <c r="AL76" s="1034"/>
      <c r="AM76" s="1034"/>
      <c r="AN76" s="1034"/>
      <c r="AO76" s="1035"/>
      <c r="AP76" s="1036">
        <v>
11441</v>
      </c>
      <c r="AQ76" s="1034"/>
      <c r="AR76" s="1034"/>
      <c r="AS76" s="1034"/>
      <c r="AT76" s="1035"/>
      <c r="AU76" s="1036">
        <v>
3814</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
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
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
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
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
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
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
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
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
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
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
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
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
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
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
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
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
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
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
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
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
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
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
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
391</v>
      </c>
      <c r="B88" s="999" t="s">
        <v>
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
SUM(AF68:AJ76)</f>
        <v>
199215</v>
      </c>
      <c r="AG88" s="1014"/>
      <c r="AH88" s="1014"/>
      <c r="AI88" s="1014"/>
      <c r="AJ88" s="1014"/>
      <c r="AK88" s="1018"/>
      <c r="AL88" s="1018"/>
      <c r="AM88" s="1018"/>
      <c r="AN88" s="1018"/>
      <c r="AO88" s="1018"/>
      <c r="AP88" s="1014">
        <f>
SUM(AP72:AT76)</f>
        <v>
12240</v>
      </c>
      <c r="AQ88" s="1014"/>
      <c r="AR88" s="1014"/>
      <c r="AS88" s="1014"/>
      <c r="AT88" s="1014"/>
      <c r="AU88" s="1014">
        <f>
SUM(AU68:AY76)</f>
        <v>
3852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
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391</v>
      </c>
      <c r="BR102" s="999" t="s">
        <v>
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
666</v>
      </c>
      <c r="CS102" s="1006"/>
      <c r="CT102" s="1006"/>
      <c r="CU102" s="1006"/>
      <c r="CV102" s="1007"/>
      <c r="CW102" s="1005">
        <v>
97</v>
      </c>
      <c r="CX102" s="1006"/>
      <c r="CY102" s="1006"/>
      <c r="CZ102" s="1006"/>
      <c r="DA102" s="1007"/>
      <c r="DB102" s="1005">
        <v>
1500</v>
      </c>
      <c r="DC102" s="1006"/>
      <c r="DD102" s="1006"/>
      <c r="DE102" s="1006"/>
      <c r="DF102" s="1007"/>
      <c r="DG102" s="1005">
        <v>
7039</v>
      </c>
      <c r="DH102" s="1006"/>
      <c r="DI102" s="1006"/>
      <c r="DJ102" s="1006"/>
      <c r="DK102" s="1007"/>
      <c r="DL102" s="1005">
        <v>
0</v>
      </c>
      <c r="DM102" s="1006"/>
      <c r="DN102" s="1006"/>
      <c r="DO102" s="1006"/>
      <c r="DP102" s="1007"/>
      <c r="DQ102" s="1005">
        <v>
927</v>
      </c>
      <c r="DR102" s="1006"/>
      <c r="DS102" s="1006"/>
      <c r="DT102" s="1006"/>
      <c r="DU102" s="1007"/>
      <c r="DV102" s="988">
        <v>
0</v>
      </c>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
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
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
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
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
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
430</v>
      </c>
      <c r="AB109" s="949"/>
      <c r="AC109" s="949"/>
      <c r="AD109" s="949"/>
      <c r="AE109" s="950"/>
      <c r="AF109" s="951" t="s">
        <v>
308</v>
      </c>
      <c r="AG109" s="949"/>
      <c r="AH109" s="949"/>
      <c r="AI109" s="949"/>
      <c r="AJ109" s="950"/>
      <c r="AK109" s="951" t="s">
        <v>
307</v>
      </c>
      <c r="AL109" s="949"/>
      <c r="AM109" s="949"/>
      <c r="AN109" s="949"/>
      <c r="AO109" s="950"/>
      <c r="AP109" s="951" t="s">
        <v>
431</v>
      </c>
      <c r="AQ109" s="949"/>
      <c r="AR109" s="949"/>
      <c r="AS109" s="949"/>
      <c r="AT109" s="980"/>
      <c r="AU109" s="948" t="s">
        <v>
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
430</v>
      </c>
      <c r="BR109" s="949"/>
      <c r="BS109" s="949"/>
      <c r="BT109" s="949"/>
      <c r="BU109" s="950"/>
      <c r="BV109" s="951" t="s">
        <v>
308</v>
      </c>
      <c r="BW109" s="949"/>
      <c r="BX109" s="949"/>
      <c r="BY109" s="949"/>
      <c r="BZ109" s="950"/>
      <c r="CA109" s="951" t="s">
        <v>
307</v>
      </c>
      <c r="CB109" s="949"/>
      <c r="CC109" s="949"/>
      <c r="CD109" s="949"/>
      <c r="CE109" s="950"/>
      <c r="CF109" s="987" t="s">
        <v>
431</v>
      </c>
      <c r="CG109" s="987"/>
      <c r="CH109" s="987"/>
      <c r="CI109" s="987"/>
      <c r="CJ109" s="987"/>
      <c r="CK109" s="951" t="s">
        <v>
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
430</v>
      </c>
      <c r="DH109" s="949"/>
      <c r="DI109" s="949"/>
      <c r="DJ109" s="949"/>
      <c r="DK109" s="950"/>
      <c r="DL109" s="951" t="s">
        <v>
308</v>
      </c>
      <c r="DM109" s="949"/>
      <c r="DN109" s="949"/>
      <c r="DO109" s="949"/>
      <c r="DP109" s="950"/>
      <c r="DQ109" s="951" t="s">
        <v>
307</v>
      </c>
      <c r="DR109" s="949"/>
      <c r="DS109" s="949"/>
      <c r="DT109" s="949"/>
      <c r="DU109" s="950"/>
      <c r="DV109" s="951" t="s">
        <v>
431</v>
      </c>
      <c r="DW109" s="949"/>
      <c r="DX109" s="949"/>
      <c r="DY109" s="949"/>
      <c r="DZ109" s="980"/>
    </row>
    <row r="110" spans="1:131" s="247" customFormat="1" ht="26.25" customHeight="1" x14ac:dyDescent="0.15">
      <c r="A110" s="851" t="s">
        <v>
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
3131815</v>
      </c>
      <c r="AB110" s="942"/>
      <c r="AC110" s="942"/>
      <c r="AD110" s="942"/>
      <c r="AE110" s="943"/>
      <c r="AF110" s="944">
        <v>
3180432</v>
      </c>
      <c r="AG110" s="942"/>
      <c r="AH110" s="942"/>
      <c r="AI110" s="942"/>
      <c r="AJ110" s="943"/>
      <c r="AK110" s="944">
        <v>
3216216</v>
      </c>
      <c r="AL110" s="942"/>
      <c r="AM110" s="942"/>
      <c r="AN110" s="942"/>
      <c r="AO110" s="943"/>
      <c r="AP110" s="945">
        <v>
10.3</v>
      </c>
      <c r="AQ110" s="946"/>
      <c r="AR110" s="946"/>
      <c r="AS110" s="946"/>
      <c r="AT110" s="947"/>
      <c r="AU110" s="981" t="s">
        <v>
72</v>
      </c>
      <c r="AV110" s="982"/>
      <c r="AW110" s="982"/>
      <c r="AX110" s="982"/>
      <c r="AY110" s="982"/>
      <c r="AZ110" s="907" t="s">
        <v>
434</v>
      </c>
      <c r="BA110" s="852"/>
      <c r="BB110" s="852"/>
      <c r="BC110" s="852"/>
      <c r="BD110" s="852"/>
      <c r="BE110" s="852"/>
      <c r="BF110" s="852"/>
      <c r="BG110" s="852"/>
      <c r="BH110" s="852"/>
      <c r="BI110" s="852"/>
      <c r="BJ110" s="852"/>
      <c r="BK110" s="852"/>
      <c r="BL110" s="852"/>
      <c r="BM110" s="852"/>
      <c r="BN110" s="852"/>
      <c r="BO110" s="852"/>
      <c r="BP110" s="853"/>
      <c r="BQ110" s="908">
        <v>
34153665</v>
      </c>
      <c r="BR110" s="889"/>
      <c r="BS110" s="889"/>
      <c r="BT110" s="889"/>
      <c r="BU110" s="889"/>
      <c r="BV110" s="889">
        <v>
34446880</v>
      </c>
      <c r="BW110" s="889"/>
      <c r="BX110" s="889"/>
      <c r="BY110" s="889"/>
      <c r="BZ110" s="889"/>
      <c r="CA110" s="889">
        <v>
35893792</v>
      </c>
      <c r="CB110" s="889"/>
      <c r="CC110" s="889"/>
      <c r="CD110" s="889"/>
      <c r="CE110" s="889"/>
      <c r="CF110" s="913">
        <v>
114.9</v>
      </c>
      <c r="CG110" s="914"/>
      <c r="CH110" s="914"/>
      <c r="CI110" s="914"/>
      <c r="CJ110" s="914"/>
      <c r="CK110" s="977" t="s">
        <v>
435</v>
      </c>
      <c r="CL110" s="863"/>
      <c r="CM110" s="938" t="s">
        <v>
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
393</v>
      </c>
      <c r="DH110" s="889"/>
      <c r="DI110" s="889"/>
      <c r="DJ110" s="889"/>
      <c r="DK110" s="889"/>
      <c r="DL110" s="889" t="s">
        <v>
393</v>
      </c>
      <c r="DM110" s="889"/>
      <c r="DN110" s="889"/>
      <c r="DO110" s="889"/>
      <c r="DP110" s="889"/>
      <c r="DQ110" s="889" t="s">
        <v>
437</v>
      </c>
      <c r="DR110" s="889"/>
      <c r="DS110" s="889"/>
      <c r="DT110" s="889"/>
      <c r="DU110" s="889"/>
      <c r="DV110" s="890" t="s">
        <v>
393</v>
      </c>
      <c r="DW110" s="890"/>
      <c r="DX110" s="890"/>
      <c r="DY110" s="890"/>
      <c r="DZ110" s="891"/>
    </row>
    <row r="111" spans="1:131" s="247" customFormat="1" ht="26.25" customHeight="1" x14ac:dyDescent="0.15">
      <c r="A111" s="818" t="s">
        <v>
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
393</v>
      </c>
      <c r="AB111" s="970"/>
      <c r="AC111" s="970"/>
      <c r="AD111" s="970"/>
      <c r="AE111" s="971"/>
      <c r="AF111" s="972" t="s">
        <v>
439</v>
      </c>
      <c r="AG111" s="970"/>
      <c r="AH111" s="970"/>
      <c r="AI111" s="970"/>
      <c r="AJ111" s="971"/>
      <c r="AK111" s="972" t="s">
        <v>
439</v>
      </c>
      <c r="AL111" s="970"/>
      <c r="AM111" s="970"/>
      <c r="AN111" s="970"/>
      <c r="AO111" s="971"/>
      <c r="AP111" s="973" t="s">
        <v>
439</v>
      </c>
      <c r="AQ111" s="974"/>
      <c r="AR111" s="974"/>
      <c r="AS111" s="974"/>
      <c r="AT111" s="975"/>
      <c r="AU111" s="983"/>
      <c r="AV111" s="984"/>
      <c r="AW111" s="984"/>
      <c r="AX111" s="984"/>
      <c r="AY111" s="984"/>
      <c r="AZ111" s="859" t="s">
        <v>
440</v>
      </c>
      <c r="BA111" s="794"/>
      <c r="BB111" s="794"/>
      <c r="BC111" s="794"/>
      <c r="BD111" s="794"/>
      <c r="BE111" s="794"/>
      <c r="BF111" s="794"/>
      <c r="BG111" s="794"/>
      <c r="BH111" s="794"/>
      <c r="BI111" s="794"/>
      <c r="BJ111" s="794"/>
      <c r="BK111" s="794"/>
      <c r="BL111" s="794"/>
      <c r="BM111" s="794"/>
      <c r="BN111" s="794"/>
      <c r="BO111" s="794"/>
      <c r="BP111" s="795"/>
      <c r="BQ111" s="860">
        <v>
10373767</v>
      </c>
      <c r="BR111" s="861"/>
      <c r="BS111" s="861"/>
      <c r="BT111" s="861"/>
      <c r="BU111" s="861"/>
      <c r="BV111" s="861">
        <v>
8296825</v>
      </c>
      <c r="BW111" s="861"/>
      <c r="BX111" s="861"/>
      <c r="BY111" s="861"/>
      <c r="BZ111" s="861"/>
      <c r="CA111" s="861">
        <v>
7582631</v>
      </c>
      <c r="CB111" s="861"/>
      <c r="CC111" s="861"/>
      <c r="CD111" s="861"/>
      <c r="CE111" s="861"/>
      <c r="CF111" s="922">
        <v>
24.3</v>
      </c>
      <c r="CG111" s="923"/>
      <c r="CH111" s="923"/>
      <c r="CI111" s="923"/>
      <c r="CJ111" s="923"/>
      <c r="CK111" s="978"/>
      <c r="CL111" s="865"/>
      <c r="CM111" s="868" t="s">
        <v>
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
393</v>
      </c>
      <c r="DH111" s="861"/>
      <c r="DI111" s="861"/>
      <c r="DJ111" s="861"/>
      <c r="DK111" s="861"/>
      <c r="DL111" s="861" t="s">
        <v>
442</v>
      </c>
      <c r="DM111" s="861"/>
      <c r="DN111" s="861"/>
      <c r="DO111" s="861"/>
      <c r="DP111" s="861"/>
      <c r="DQ111" s="861" t="s">
        <v>
443</v>
      </c>
      <c r="DR111" s="861"/>
      <c r="DS111" s="861"/>
      <c r="DT111" s="861"/>
      <c r="DU111" s="861"/>
      <c r="DV111" s="838" t="s">
        <v>
393</v>
      </c>
      <c r="DW111" s="838"/>
      <c r="DX111" s="838"/>
      <c r="DY111" s="838"/>
      <c r="DZ111" s="839"/>
    </row>
    <row r="112" spans="1:131" s="247" customFormat="1" ht="26.25" customHeight="1" x14ac:dyDescent="0.15">
      <c r="A112" s="963" t="s">
        <v>
444</v>
      </c>
      <c r="B112" s="964"/>
      <c r="C112" s="794" t="s">
        <v>
445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
446</v>
      </c>
      <c r="AB112" s="824"/>
      <c r="AC112" s="824"/>
      <c r="AD112" s="824"/>
      <c r="AE112" s="825"/>
      <c r="AF112" s="826" t="s">
        <v>
233</v>
      </c>
      <c r="AG112" s="824"/>
      <c r="AH112" s="824"/>
      <c r="AI112" s="824"/>
      <c r="AJ112" s="825"/>
      <c r="AK112" s="826" t="s">
        <v>
447</v>
      </c>
      <c r="AL112" s="824"/>
      <c r="AM112" s="824"/>
      <c r="AN112" s="824"/>
      <c r="AO112" s="825"/>
      <c r="AP112" s="871" t="s">
        <v>
448</v>
      </c>
      <c r="AQ112" s="872"/>
      <c r="AR112" s="872"/>
      <c r="AS112" s="872"/>
      <c r="AT112" s="873"/>
      <c r="AU112" s="983"/>
      <c r="AV112" s="984"/>
      <c r="AW112" s="984"/>
      <c r="AX112" s="984"/>
      <c r="AY112" s="984"/>
      <c r="AZ112" s="859" t="s">
        <v>
449</v>
      </c>
      <c r="BA112" s="794"/>
      <c r="BB112" s="794"/>
      <c r="BC112" s="794"/>
      <c r="BD112" s="794"/>
      <c r="BE112" s="794"/>
      <c r="BF112" s="794"/>
      <c r="BG112" s="794"/>
      <c r="BH112" s="794"/>
      <c r="BI112" s="794"/>
      <c r="BJ112" s="794"/>
      <c r="BK112" s="794"/>
      <c r="BL112" s="794"/>
      <c r="BM112" s="794"/>
      <c r="BN112" s="794"/>
      <c r="BO112" s="794"/>
      <c r="BP112" s="795"/>
      <c r="BQ112" s="860">
        <v>
15299147</v>
      </c>
      <c r="BR112" s="861"/>
      <c r="BS112" s="861"/>
      <c r="BT112" s="861"/>
      <c r="BU112" s="861"/>
      <c r="BV112" s="861">
        <v>
11567437</v>
      </c>
      <c r="BW112" s="861"/>
      <c r="BX112" s="861"/>
      <c r="BY112" s="861"/>
      <c r="BZ112" s="861"/>
      <c r="CA112" s="861">
        <v>
10301110</v>
      </c>
      <c r="CB112" s="861"/>
      <c r="CC112" s="861"/>
      <c r="CD112" s="861"/>
      <c r="CE112" s="861"/>
      <c r="CF112" s="922">
        <v>
33</v>
      </c>
      <c r="CG112" s="923"/>
      <c r="CH112" s="923"/>
      <c r="CI112" s="923"/>
      <c r="CJ112" s="923"/>
      <c r="CK112" s="978"/>
      <c r="CL112" s="865"/>
      <c r="CM112" s="868" t="s">
        <v>
450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
233</v>
      </c>
      <c r="DH112" s="861"/>
      <c r="DI112" s="861"/>
      <c r="DJ112" s="861"/>
      <c r="DK112" s="861"/>
      <c r="DL112" s="861" t="s">
        <v>
451</v>
      </c>
      <c r="DM112" s="861"/>
      <c r="DN112" s="861"/>
      <c r="DO112" s="861"/>
      <c r="DP112" s="861"/>
      <c r="DQ112" s="861" t="s">
        <v>
447</v>
      </c>
      <c r="DR112" s="861"/>
      <c r="DS112" s="861"/>
      <c r="DT112" s="861"/>
      <c r="DU112" s="861"/>
      <c r="DV112" s="838" t="s">
        <v>
451</v>
      </c>
      <c r="DW112" s="838"/>
      <c r="DX112" s="838"/>
      <c r="DY112" s="838"/>
      <c r="DZ112" s="839"/>
    </row>
    <row r="113" spans="1:130" s="247" customFormat="1" ht="26.25" customHeight="1" x14ac:dyDescent="0.15">
      <c r="A113" s="965"/>
      <c r="B113" s="966"/>
      <c r="C113" s="794" t="s">
        <v>
452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
1385160</v>
      </c>
      <c r="AB113" s="970"/>
      <c r="AC113" s="970"/>
      <c r="AD113" s="970"/>
      <c r="AE113" s="971"/>
      <c r="AF113" s="972">
        <v>
1486112</v>
      </c>
      <c r="AG113" s="970"/>
      <c r="AH113" s="970"/>
      <c r="AI113" s="970"/>
      <c r="AJ113" s="971"/>
      <c r="AK113" s="972">
        <v>
1453809</v>
      </c>
      <c r="AL113" s="970"/>
      <c r="AM113" s="970"/>
      <c r="AN113" s="970"/>
      <c r="AO113" s="971"/>
      <c r="AP113" s="973">
        <v>
4.7</v>
      </c>
      <c r="AQ113" s="974"/>
      <c r="AR113" s="974"/>
      <c r="AS113" s="974"/>
      <c r="AT113" s="975"/>
      <c r="AU113" s="983"/>
      <c r="AV113" s="984"/>
      <c r="AW113" s="984"/>
      <c r="AX113" s="984"/>
      <c r="AY113" s="984"/>
      <c r="AZ113" s="859" t="s">
        <v>
453</v>
      </c>
      <c r="BA113" s="794"/>
      <c r="BB113" s="794"/>
      <c r="BC113" s="794"/>
      <c r="BD113" s="794"/>
      <c r="BE113" s="794"/>
      <c r="BF113" s="794"/>
      <c r="BG113" s="794"/>
      <c r="BH113" s="794"/>
      <c r="BI113" s="794"/>
      <c r="BJ113" s="794"/>
      <c r="BK113" s="794"/>
      <c r="BL113" s="794"/>
      <c r="BM113" s="794"/>
      <c r="BN113" s="794"/>
      <c r="BO113" s="794"/>
      <c r="BP113" s="795"/>
      <c r="BQ113" s="860">
        <v>
258125</v>
      </c>
      <c r="BR113" s="861"/>
      <c r="BS113" s="861"/>
      <c r="BT113" s="861"/>
      <c r="BU113" s="861"/>
      <c r="BV113" s="861">
        <v>
1008275</v>
      </c>
      <c r="BW113" s="861"/>
      <c r="BX113" s="861"/>
      <c r="BY113" s="861"/>
      <c r="BZ113" s="861"/>
      <c r="CA113" s="861">
        <v>
3851338</v>
      </c>
      <c r="CB113" s="861"/>
      <c r="CC113" s="861"/>
      <c r="CD113" s="861"/>
      <c r="CE113" s="861"/>
      <c r="CF113" s="922">
        <v>
12.3</v>
      </c>
      <c r="CG113" s="923"/>
      <c r="CH113" s="923"/>
      <c r="CI113" s="923"/>
      <c r="CJ113" s="923"/>
      <c r="CK113" s="978"/>
      <c r="CL113" s="865"/>
      <c r="CM113" s="868" t="s">
        <v>
454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
455</v>
      </c>
      <c r="DH113" s="824"/>
      <c r="DI113" s="824"/>
      <c r="DJ113" s="824"/>
      <c r="DK113" s="825"/>
      <c r="DL113" s="826" t="s">
        <v>
456</v>
      </c>
      <c r="DM113" s="824"/>
      <c r="DN113" s="824"/>
      <c r="DO113" s="824"/>
      <c r="DP113" s="825"/>
      <c r="DQ113" s="826" t="s">
        <v>
233</v>
      </c>
      <c r="DR113" s="824"/>
      <c r="DS113" s="824"/>
      <c r="DT113" s="824"/>
      <c r="DU113" s="825"/>
      <c r="DV113" s="871" t="s">
        <v>
393</v>
      </c>
      <c r="DW113" s="872"/>
      <c r="DX113" s="872"/>
      <c r="DY113" s="872"/>
      <c r="DZ113" s="873"/>
    </row>
    <row r="114" spans="1:130" s="247" customFormat="1" ht="26.25" customHeight="1" x14ac:dyDescent="0.15">
      <c r="A114" s="965"/>
      <c r="B114" s="966"/>
      <c r="C114" s="794" t="s">
        <v>
457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
76166</v>
      </c>
      <c r="AB114" s="824"/>
      <c r="AC114" s="824"/>
      <c r="AD114" s="824"/>
      <c r="AE114" s="825"/>
      <c r="AF114" s="826">
        <v>
64956</v>
      </c>
      <c r="AG114" s="824"/>
      <c r="AH114" s="824"/>
      <c r="AI114" s="824"/>
      <c r="AJ114" s="825"/>
      <c r="AK114" s="826">
        <v>
56462</v>
      </c>
      <c r="AL114" s="824"/>
      <c r="AM114" s="824"/>
      <c r="AN114" s="824"/>
      <c r="AO114" s="825"/>
      <c r="AP114" s="871">
        <v>
0.2</v>
      </c>
      <c r="AQ114" s="872"/>
      <c r="AR114" s="872"/>
      <c r="AS114" s="872"/>
      <c r="AT114" s="873"/>
      <c r="AU114" s="983"/>
      <c r="AV114" s="984"/>
      <c r="AW114" s="984"/>
      <c r="AX114" s="984"/>
      <c r="AY114" s="984"/>
      <c r="AZ114" s="859" t="s">
        <v>
458</v>
      </c>
      <c r="BA114" s="794"/>
      <c r="BB114" s="794"/>
      <c r="BC114" s="794"/>
      <c r="BD114" s="794"/>
      <c r="BE114" s="794"/>
      <c r="BF114" s="794"/>
      <c r="BG114" s="794"/>
      <c r="BH114" s="794"/>
      <c r="BI114" s="794"/>
      <c r="BJ114" s="794"/>
      <c r="BK114" s="794"/>
      <c r="BL114" s="794"/>
      <c r="BM114" s="794"/>
      <c r="BN114" s="794"/>
      <c r="BO114" s="794"/>
      <c r="BP114" s="795"/>
      <c r="BQ114" s="860">
        <v>
9304936</v>
      </c>
      <c r="BR114" s="861"/>
      <c r="BS114" s="861"/>
      <c r="BT114" s="861"/>
      <c r="BU114" s="861"/>
      <c r="BV114" s="861">
        <v>
9493398</v>
      </c>
      <c r="BW114" s="861"/>
      <c r="BX114" s="861"/>
      <c r="BY114" s="861"/>
      <c r="BZ114" s="861"/>
      <c r="CA114" s="861">
        <v>
9022509</v>
      </c>
      <c r="CB114" s="861"/>
      <c r="CC114" s="861"/>
      <c r="CD114" s="861"/>
      <c r="CE114" s="861"/>
      <c r="CF114" s="922">
        <v>
28.9</v>
      </c>
      <c r="CG114" s="923"/>
      <c r="CH114" s="923"/>
      <c r="CI114" s="923"/>
      <c r="CJ114" s="923"/>
      <c r="CK114" s="978"/>
      <c r="CL114" s="865"/>
      <c r="CM114" s="868" t="s">
        <v>
459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
460</v>
      </c>
      <c r="DH114" s="824"/>
      <c r="DI114" s="824"/>
      <c r="DJ114" s="824"/>
      <c r="DK114" s="825"/>
      <c r="DL114" s="826" t="s">
        <v>
461</v>
      </c>
      <c r="DM114" s="824"/>
      <c r="DN114" s="824"/>
      <c r="DO114" s="824"/>
      <c r="DP114" s="825"/>
      <c r="DQ114" s="826" t="s">
        <v>
462</v>
      </c>
      <c r="DR114" s="824"/>
      <c r="DS114" s="824"/>
      <c r="DT114" s="824"/>
      <c r="DU114" s="825"/>
      <c r="DV114" s="871" t="s">
        <v>
462</v>
      </c>
      <c r="DW114" s="872"/>
      <c r="DX114" s="872"/>
      <c r="DY114" s="872"/>
      <c r="DZ114" s="873"/>
    </row>
    <row r="115" spans="1:130" s="247" customFormat="1" ht="26.25" customHeight="1" x14ac:dyDescent="0.15">
      <c r="A115" s="965"/>
      <c r="B115" s="966"/>
      <c r="C115" s="794" t="s">
        <v>
463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
176960</v>
      </c>
      <c r="AB115" s="970"/>
      <c r="AC115" s="970"/>
      <c r="AD115" s="970"/>
      <c r="AE115" s="971"/>
      <c r="AF115" s="972">
        <v>
108570</v>
      </c>
      <c r="AG115" s="970"/>
      <c r="AH115" s="970"/>
      <c r="AI115" s="970"/>
      <c r="AJ115" s="971"/>
      <c r="AK115" s="972">
        <v>
125190</v>
      </c>
      <c r="AL115" s="970"/>
      <c r="AM115" s="970"/>
      <c r="AN115" s="970"/>
      <c r="AO115" s="971"/>
      <c r="AP115" s="973">
        <v>
0.4</v>
      </c>
      <c r="AQ115" s="974"/>
      <c r="AR115" s="974"/>
      <c r="AS115" s="974"/>
      <c r="AT115" s="975"/>
      <c r="AU115" s="983"/>
      <c r="AV115" s="984"/>
      <c r="AW115" s="984"/>
      <c r="AX115" s="984"/>
      <c r="AY115" s="984"/>
      <c r="AZ115" s="859" t="s">
        <v>
464</v>
      </c>
      <c r="BA115" s="794"/>
      <c r="BB115" s="794"/>
      <c r="BC115" s="794"/>
      <c r="BD115" s="794"/>
      <c r="BE115" s="794"/>
      <c r="BF115" s="794"/>
      <c r="BG115" s="794"/>
      <c r="BH115" s="794"/>
      <c r="BI115" s="794"/>
      <c r="BJ115" s="794"/>
      <c r="BK115" s="794"/>
      <c r="BL115" s="794"/>
      <c r="BM115" s="794"/>
      <c r="BN115" s="794"/>
      <c r="BO115" s="794"/>
      <c r="BP115" s="795"/>
      <c r="BQ115" s="860">
        <v>
443090</v>
      </c>
      <c r="BR115" s="861"/>
      <c r="BS115" s="861"/>
      <c r="BT115" s="861"/>
      <c r="BU115" s="861"/>
      <c r="BV115" s="861">
        <v>
989742</v>
      </c>
      <c r="BW115" s="861"/>
      <c r="BX115" s="861"/>
      <c r="BY115" s="861"/>
      <c r="BZ115" s="861"/>
      <c r="CA115" s="861">
        <v>
927348</v>
      </c>
      <c r="CB115" s="861"/>
      <c r="CC115" s="861"/>
      <c r="CD115" s="861"/>
      <c r="CE115" s="861"/>
      <c r="CF115" s="922">
        <v>
3</v>
      </c>
      <c r="CG115" s="923"/>
      <c r="CH115" s="923"/>
      <c r="CI115" s="923"/>
      <c r="CJ115" s="923"/>
      <c r="CK115" s="978"/>
      <c r="CL115" s="865"/>
      <c r="CM115" s="859" t="s">
        <v>
465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
7813692</v>
      </c>
      <c r="DH115" s="824"/>
      <c r="DI115" s="824"/>
      <c r="DJ115" s="824"/>
      <c r="DK115" s="825"/>
      <c r="DL115" s="826">
        <v>
6576296</v>
      </c>
      <c r="DM115" s="824"/>
      <c r="DN115" s="824"/>
      <c r="DO115" s="824"/>
      <c r="DP115" s="825"/>
      <c r="DQ115" s="826">
        <v>
6100982</v>
      </c>
      <c r="DR115" s="824"/>
      <c r="DS115" s="824"/>
      <c r="DT115" s="824"/>
      <c r="DU115" s="825"/>
      <c r="DV115" s="871">
        <v>
19.5</v>
      </c>
      <c r="DW115" s="872"/>
      <c r="DX115" s="872"/>
      <c r="DY115" s="872"/>
      <c r="DZ115" s="873"/>
    </row>
    <row r="116" spans="1:130" s="247" customFormat="1" ht="26.25" customHeight="1" x14ac:dyDescent="0.15">
      <c r="A116" s="967"/>
      <c r="B116" s="968"/>
      <c r="C116" s="927" t="s">
        <v>
466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
461</v>
      </c>
      <c r="AB116" s="824"/>
      <c r="AC116" s="824"/>
      <c r="AD116" s="824"/>
      <c r="AE116" s="825"/>
      <c r="AF116" s="826" t="s">
        <v>
461</v>
      </c>
      <c r="AG116" s="824"/>
      <c r="AH116" s="824"/>
      <c r="AI116" s="824"/>
      <c r="AJ116" s="825"/>
      <c r="AK116" s="826" t="s">
        <v>
467</v>
      </c>
      <c r="AL116" s="824"/>
      <c r="AM116" s="824"/>
      <c r="AN116" s="824"/>
      <c r="AO116" s="825"/>
      <c r="AP116" s="871" t="s">
        <v>
233</v>
      </c>
      <c r="AQ116" s="872"/>
      <c r="AR116" s="872"/>
      <c r="AS116" s="872"/>
      <c r="AT116" s="873"/>
      <c r="AU116" s="983"/>
      <c r="AV116" s="984"/>
      <c r="AW116" s="984"/>
      <c r="AX116" s="984"/>
      <c r="AY116" s="984"/>
      <c r="AZ116" s="910" t="s">
        <v>
468</v>
      </c>
      <c r="BA116" s="911"/>
      <c r="BB116" s="911"/>
      <c r="BC116" s="911"/>
      <c r="BD116" s="911"/>
      <c r="BE116" s="911"/>
      <c r="BF116" s="911"/>
      <c r="BG116" s="911"/>
      <c r="BH116" s="911"/>
      <c r="BI116" s="911"/>
      <c r="BJ116" s="911"/>
      <c r="BK116" s="911"/>
      <c r="BL116" s="911"/>
      <c r="BM116" s="911"/>
      <c r="BN116" s="911"/>
      <c r="BO116" s="911"/>
      <c r="BP116" s="912"/>
      <c r="BQ116" s="860" t="s">
        <v>
469</v>
      </c>
      <c r="BR116" s="861"/>
      <c r="BS116" s="861"/>
      <c r="BT116" s="861"/>
      <c r="BU116" s="861"/>
      <c r="BV116" s="861" t="s">
        <v>
470</v>
      </c>
      <c r="BW116" s="861"/>
      <c r="BX116" s="861"/>
      <c r="BY116" s="861"/>
      <c r="BZ116" s="861"/>
      <c r="CA116" s="861" t="s">
        <v>
470</v>
      </c>
      <c r="CB116" s="861"/>
      <c r="CC116" s="861"/>
      <c r="CD116" s="861"/>
      <c r="CE116" s="861"/>
      <c r="CF116" s="922" t="s">
        <v>
471</v>
      </c>
      <c r="CG116" s="923"/>
      <c r="CH116" s="923"/>
      <c r="CI116" s="923"/>
      <c r="CJ116" s="923"/>
      <c r="CK116" s="978"/>
      <c r="CL116" s="865"/>
      <c r="CM116" s="868" t="s">
        <v>
472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
2560075</v>
      </c>
      <c r="DH116" s="824"/>
      <c r="DI116" s="824"/>
      <c r="DJ116" s="824"/>
      <c r="DK116" s="825"/>
      <c r="DL116" s="826">
        <v>
1720529</v>
      </c>
      <c r="DM116" s="824"/>
      <c r="DN116" s="824"/>
      <c r="DO116" s="824"/>
      <c r="DP116" s="825"/>
      <c r="DQ116" s="826">
        <v>
1481649</v>
      </c>
      <c r="DR116" s="824"/>
      <c r="DS116" s="824"/>
      <c r="DT116" s="824"/>
      <c r="DU116" s="825"/>
      <c r="DV116" s="871">
        <v>
4.7</v>
      </c>
      <c r="DW116" s="872"/>
      <c r="DX116" s="872"/>
      <c r="DY116" s="872"/>
      <c r="DZ116" s="873"/>
    </row>
    <row r="117" spans="1:130" s="247" customFormat="1" ht="26.25" customHeight="1" x14ac:dyDescent="0.15">
      <c r="A117" s="948" t="s">
        <v>
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
473</v>
      </c>
      <c r="Z117" s="950"/>
      <c r="AA117" s="955">
        <v>
4770101</v>
      </c>
      <c r="AB117" s="956"/>
      <c r="AC117" s="956"/>
      <c r="AD117" s="956"/>
      <c r="AE117" s="957"/>
      <c r="AF117" s="958">
        <v>
4840070</v>
      </c>
      <c r="AG117" s="956"/>
      <c r="AH117" s="956"/>
      <c r="AI117" s="956"/>
      <c r="AJ117" s="957"/>
      <c r="AK117" s="958">
        <v>
4851677</v>
      </c>
      <c r="AL117" s="956"/>
      <c r="AM117" s="956"/>
      <c r="AN117" s="956"/>
      <c r="AO117" s="957"/>
      <c r="AP117" s="959"/>
      <c r="AQ117" s="960"/>
      <c r="AR117" s="960"/>
      <c r="AS117" s="960"/>
      <c r="AT117" s="961"/>
      <c r="AU117" s="983"/>
      <c r="AV117" s="984"/>
      <c r="AW117" s="984"/>
      <c r="AX117" s="984"/>
      <c r="AY117" s="984"/>
      <c r="AZ117" s="910" t="s">
        <v>
474</v>
      </c>
      <c r="BA117" s="911"/>
      <c r="BB117" s="911"/>
      <c r="BC117" s="911"/>
      <c r="BD117" s="911"/>
      <c r="BE117" s="911"/>
      <c r="BF117" s="911"/>
      <c r="BG117" s="911"/>
      <c r="BH117" s="911"/>
      <c r="BI117" s="911"/>
      <c r="BJ117" s="911"/>
      <c r="BK117" s="911"/>
      <c r="BL117" s="911"/>
      <c r="BM117" s="911"/>
      <c r="BN117" s="911"/>
      <c r="BO117" s="911"/>
      <c r="BP117" s="912"/>
      <c r="BQ117" s="860" t="s">
        <v>
446</v>
      </c>
      <c r="BR117" s="861"/>
      <c r="BS117" s="861"/>
      <c r="BT117" s="861"/>
      <c r="BU117" s="861"/>
      <c r="BV117" s="861" t="s">
        <v>
467</v>
      </c>
      <c r="BW117" s="861"/>
      <c r="BX117" s="861"/>
      <c r="BY117" s="861"/>
      <c r="BZ117" s="861"/>
      <c r="CA117" s="861" t="s">
        <v>
475</v>
      </c>
      <c r="CB117" s="861"/>
      <c r="CC117" s="861"/>
      <c r="CD117" s="861"/>
      <c r="CE117" s="861"/>
      <c r="CF117" s="922" t="s">
        <v>
471</v>
      </c>
      <c r="CG117" s="923"/>
      <c r="CH117" s="923"/>
      <c r="CI117" s="923"/>
      <c r="CJ117" s="923"/>
      <c r="CK117" s="978"/>
      <c r="CL117" s="865"/>
      <c r="CM117" s="868" t="s">
        <v>
476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
448</v>
      </c>
      <c r="DH117" s="824"/>
      <c r="DI117" s="824"/>
      <c r="DJ117" s="824"/>
      <c r="DK117" s="825"/>
      <c r="DL117" s="826" t="s">
        <v>
467</v>
      </c>
      <c r="DM117" s="824"/>
      <c r="DN117" s="824"/>
      <c r="DO117" s="824"/>
      <c r="DP117" s="825"/>
      <c r="DQ117" s="826" t="s">
        <v>
451</v>
      </c>
      <c r="DR117" s="824"/>
      <c r="DS117" s="824"/>
      <c r="DT117" s="824"/>
      <c r="DU117" s="825"/>
      <c r="DV117" s="871" t="s">
        <v>
442</v>
      </c>
      <c r="DW117" s="872"/>
      <c r="DX117" s="872"/>
      <c r="DY117" s="872"/>
      <c r="DZ117" s="873"/>
    </row>
    <row r="118" spans="1:130" s="247" customFormat="1" ht="26.25" customHeight="1" x14ac:dyDescent="0.15">
      <c r="A118" s="948" t="s">
        <v>
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
430</v>
      </c>
      <c r="AB118" s="949"/>
      <c r="AC118" s="949"/>
      <c r="AD118" s="949"/>
      <c r="AE118" s="950"/>
      <c r="AF118" s="951" t="s">
        <v>
308</v>
      </c>
      <c r="AG118" s="949"/>
      <c r="AH118" s="949"/>
      <c r="AI118" s="949"/>
      <c r="AJ118" s="950"/>
      <c r="AK118" s="951" t="s">
        <v>
307</v>
      </c>
      <c r="AL118" s="949"/>
      <c r="AM118" s="949"/>
      <c r="AN118" s="949"/>
      <c r="AO118" s="950"/>
      <c r="AP118" s="952" t="s">
        <v>
431</v>
      </c>
      <c r="AQ118" s="953"/>
      <c r="AR118" s="953"/>
      <c r="AS118" s="953"/>
      <c r="AT118" s="954"/>
      <c r="AU118" s="983"/>
      <c r="AV118" s="984"/>
      <c r="AW118" s="984"/>
      <c r="AX118" s="984"/>
      <c r="AY118" s="984"/>
      <c r="AZ118" s="926" t="s">
        <v>
477</v>
      </c>
      <c r="BA118" s="927"/>
      <c r="BB118" s="927"/>
      <c r="BC118" s="927"/>
      <c r="BD118" s="927"/>
      <c r="BE118" s="927"/>
      <c r="BF118" s="927"/>
      <c r="BG118" s="927"/>
      <c r="BH118" s="927"/>
      <c r="BI118" s="927"/>
      <c r="BJ118" s="927"/>
      <c r="BK118" s="927"/>
      <c r="BL118" s="927"/>
      <c r="BM118" s="927"/>
      <c r="BN118" s="927"/>
      <c r="BO118" s="927"/>
      <c r="BP118" s="928"/>
      <c r="BQ118" s="929" t="s">
        <v>
233</v>
      </c>
      <c r="BR118" s="892"/>
      <c r="BS118" s="892"/>
      <c r="BT118" s="892"/>
      <c r="BU118" s="892"/>
      <c r="BV118" s="892" t="s">
        <v>
448</v>
      </c>
      <c r="BW118" s="892"/>
      <c r="BX118" s="892"/>
      <c r="BY118" s="892"/>
      <c r="BZ118" s="892"/>
      <c r="CA118" s="892" t="s">
        <v>
462</v>
      </c>
      <c r="CB118" s="892"/>
      <c r="CC118" s="892"/>
      <c r="CD118" s="892"/>
      <c r="CE118" s="892"/>
      <c r="CF118" s="922" t="s">
        <v>
447</v>
      </c>
      <c r="CG118" s="923"/>
      <c r="CH118" s="923"/>
      <c r="CI118" s="923"/>
      <c r="CJ118" s="923"/>
      <c r="CK118" s="978"/>
      <c r="CL118" s="865"/>
      <c r="CM118" s="868" t="s">
        <v>
478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
393</v>
      </c>
      <c r="DH118" s="824"/>
      <c r="DI118" s="824"/>
      <c r="DJ118" s="824"/>
      <c r="DK118" s="825"/>
      <c r="DL118" s="826" t="s">
        <v>
451</v>
      </c>
      <c r="DM118" s="824"/>
      <c r="DN118" s="824"/>
      <c r="DO118" s="824"/>
      <c r="DP118" s="825"/>
      <c r="DQ118" s="826" t="s">
        <v>
448</v>
      </c>
      <c r="DR118" s="824"/>
      <c r="DS118" s="824"/>
      <c r="DT118" s="824"/>
      <c r="DU118" s="825"/>
      <c r="DV118" s="871" t="s">
        <v>
479</v>
      </c>
      <c r="DW118" s="872"/>
      <c r="DX118" s="872"/>
      <c r="DY118" s="872"/>
      <c r="DZ118" s="873"/>
    </row>
    <row r="119" spans="1:130" s="247" customFormat="1" ht="26.25" customHeight="1" x14ac:dyDescent="0.15">
      <c r="A119" s="862" t="s">
        <v>
435</v>
      </c>
      <c r="B119" s="863"/>
      <c r="C119" s="938" t="s">
        <v>
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
480</v>
      </c>
      <c r="AB119" s="942"/>
      <c r="AC119" s="942"/>
      <c r="AD119" s="942"/>
      <c r="AE119" s="943"/>
      <c r="AF119" s="944" t="s">
        <v>
479</v>
      </c>
      <c r="AG119" s="942"/>
      <c r="AH119" s="942"/>
      <c r="AI119" s="942"/>
      <c r="AJ119" s="943"/>
      <c r="AK119" s="944" t="s">
        <v>
393</v>
      </c>
      <c r="AL119" s="942"/>
      <c r="AM119" s="942"/>
      <c r="AN119" s="942"/>
      <c r="AO119" s="943"/>
      <c r="AP119" s="945" t="s">
        <v>
481</v>
      </c>
      <c r="AQ119" s="946"/>
      <c r="AR119" s="946"/>
      <c r="AS119" s="946"/>
      <c r="AT119" s="947"/>
      <c r="AU119" s="985"/>
      <c r="AV119" s="986"/>
      <c r="AW119" s="986"/>
      <c r="AX119" s="986"/>
      <c r="AY119" s="986"/>
      <c r="AZ119" s="278" t="s">
        <v>
187</v>
      </c>
      <c r="BA119" s="278"/>
      <c r="BB119" s="278"/>
      <c r="BC119" s="278"/>
      <c r="BD119" s="278"/>
      <c r="BE119" s="278"/>
      <c r="BF119" s="278"/>
      <c r="BG119" s="278"/>
      <c r="BH119" s="278"/>
      <c r="BI119" s="278"/>
      <c r="BJ119" s="278"/>
      <c r="BK119" s="278"/>
      <c r="BL119" s="278"/>
      <c r="BM119" s="278"/>
      <c r="BN119" s="278"/>
      <c r="BO119" s="924" t="s">
        <v>
482</v>
      </c>
      <c r="BP119" s="925"/>
      <c r="BQ119" s="929">
        <v>
69832730</v>
      </c>
      <c r="BR119" s="892"/>
      <c r="BS119" s="892"/>
      <c r="BT119" s="892"/>
      <c r="BU119" s="892"/>
      <c r="BV119" s="892">
        <v>
65802557</v>
      </c>
      <c r="BW119" s="892"/>
      <c r="BX119" s="892"/>
      <c r="BY119" s="892"/>
      <c r="BZ119" s="892"/>
      <c r="CA119" s="892">
        <v>
67578728</v>
      </c>
      <c r="CB119" s="892"/>
      <c r="CC119" s="892"/>
      <c r="CD119" s="892"/>
      <c r="CE119" s="892"/>
      <c r="CF119" s="790"/>
      <c r="CG119" s="791"/>
      <c r="CH119" s="791"/>
      <c r="CI119" s="791"/>
      <c r="CJ119" s="881"/>
      <c r="CK119" s="979"/>
      <c r="CL119" s="867"/>
      <c r="CM119" s="885" t="s">
        <v>
483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
471</v>
      </c>
      <c r="DH119" s="807"/>
      <c r="DI119" s="807"/>
      <c r="DJ119" s="807"/>
      <c r="DK119" s="808"/>
      <c r="DL119" s="809" t="s">
        <v>
469</v>
      </c>
      <c r="DM119" s="807"/>
      <c r="DN119" s="807"/>
      <c r="DO119" s="807"/>
      <c r="DP119" s="808"/>
      <c r="DQ119" s="809" t="s">
        <v>
448</v>
      </c>
      <c r="DR119" s="807"/>
      <c r="DS119" s="807"/>
      <c r="DT119" s="807"/>
      <c r="DU119" s="808"/>
      <c r="DV119" s="895" t="s">
        <v>
470</v>
      </c>
      <c r="DW119" s="896"/>
      <c r="DX119" s="896"/>
      <c r="DY119" s="896"/>
      <c r="DZ119" s="897"/>
    </row>
    <row r="120" spans="1:130" s="247" customFormat="1" ht="26.25" customHeight="1" x14ac:dyDescent="0.15">
      <c r="A120" s="864"/>
      <c r="B120" s="865"/>
      <c r="C120" s="868" t="s">
        <v>
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
451</v>
      </c>
      <c r="AB120" s="824"/>
      <c r="AC120" s="824"/>
      <c r="AD120" s="824"/>
      <c r="AE120" s="825"/>
      <c r="AF120" s="826" t="s">
        <v>
461</v>
      </c>
      <c r="AG120" s="824"/>
      <c r="AH120" s="824"/>
      <c r="AI120" s="824"/>
      <c r="AJ120" s="825"/>
      <c r="AK120" s="826" t="s">
        <v>
448</v>
      </c>
      <c r="AL120" s="824"/>
      <c r="AM120" s="824"/>
      <c r="AN120" s="824"/>
      <c r="AO120" s="825"/>
      <c r="AP120" s="871" t="s">
        <v>
451</v>
      </c>
      <c r="AQ120" s="872"/>
      <c r="AR120" s="872"/>
      <c r="AS120" s="872"/>
      <c r="AT120" s="873"/>
      <c r="AU120" s="930" t="s">
        <v>
484</v>
      </c>
      <c r="AV120" s="931"/>
      <c r="AW120" s="931"/>
      <c r="AX120" s="931"/>
      <c r="AY120" s="932"/>
      <c r="AZ120" s="907" t="s">
        <v>
485</v>
      </c>
      <c r="BA120" s="852"/>
      <c r="BB120" s="852"/>
      <c r="BC120" s="852"/>
      <c r="BD120" s="852"/>
      <c r="BE120" s="852"/>
      <c r="BF120" s="852"/>
      <c r="BG120" s="852"/>
      <c r="BH120" s="852"/>
      <c r="BI120" s="852"/>
      <c r="BJ120" s="852"/>
      <c r="BK120" s="852"/>
      <c r="BL120" s="852"/>
      <c r="BM120" s="852"/>
      <c r="BN120" s="852"/>
      <c r="BO120" s="852"/>
      <c r="BP120" s="853"/>
      <c r="BQ120" s="908">
        <v>
14594601</v>
      </c>
      <c r="BR120" s="889"/>
      <c r="BS120" s="889"/>
      <c r="BT120" s="889"/>
      <c r="BU120" s="889"/>
      <c r="BV120" s="889">
        <v>
14275088</v>
      </c>
      <c r="BW120" s="889"/>
      <c r="BX120" s="889"/>
      <c r="BY120" s="889"/>
      <c r="BZ120" s="889"/>
      <c r="CA120" s="889">
        <v>
12385797</v>
      </c>
      <c r="CB120" s="889"/>
      <c r="CC120" s="889"/>
      <c r="CD120" s="889"/>
      <c r="CE120" s="889"/>
      <c r="CF120" s="913">
        <v>
39.6</v>
      </c>
      <c r="CG120" s="914"/>
      <c r="CH120" s="914"/>
      <c r="CI120" s="914"/>
      <c r="CJ120" s="914"/>
      <c r="CK120" s="915" t="s">
        <v>
486</v>
      </c>
      <c r="CL120" s="899"/>
      <c r="CM120" s="899"/>
      <c r="CN120" s="899"/>
      <c r="CO120" s="900"/>
      <c r="CP120" s="919" t="s">
        <v>
409</v>
      </c>
      <c r="CQ120" s="920"/>
      <c r="CR120" s="920"/>
      <c r="CS120" s="920"/>
      <c r="CT120" s="920"/>
      <c r="CU120" s="920"/>
      <c r="CV120" s="920"/>
      <c r="CW120" s="920"/>
      <c r="CX120" s="920"/>
      <c r="CY120" s="920"/>
      <c r="CZ120" s="920"/>
      <c r="DA120" s="920"/>
      <c r="DB120" s="920"/>
      <c r="DC120" s="920"/>
      <c r="DD120" s="920"/>
      <c r="DE120" s="920"/>
      <c r="DF120" s="921"/>
      <c r="DG120" s="908">
        <v>
11045384</v>
      </c>
      <c r="DH120" s="889"/>
      <c r="DI120" s="889"/>
      <c r="DJ120" s="889"/>
      <c r="DK120" s="889"/>
      <c r="DL120" s="889">
        <v>
9940184</v>
      </c>
      <c r="DM120" s="889"/>
      <c r="DN120" s="889"/>
      <c r="DO120" s="889"/>
      <c r="DP120" s="889"/>
      <c r="DQ120" s="889">
        <v>
9065786</v>
      </c>
      <c r="DR120" s="889"/>
      <c r="DS120" s="889"/>
      <c r="DT120" s="889"/>
      <c r="DU120" s="889"/>
      <c r="DV120" s="890">
        <v>
29</v>
      </c>
      <c r="DW120" s="890"/>
      <c r="DX120" s="890"/>
      <c r="DY120" s="890"/>
      <c r="DZ120" s="891"/>
    </row>
    <row r="121" spans="1:130" s="247" customFormat="1" ht="26.25" customHeight="1" x14ac:dyDescent="0.15">
      <c r="A121" s="864"/>
      <c r="B121" s="865"/>
      <c r="C121" s="910" t="s">
        <v>
487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
233</v>
      </c>
      <c r="AB121" s="824"/>
      <c r="AC121" s="824"/>
      <c r="AD121" s="824"/>
      <c r="AE121" s="825"/>
      <c r="AF121" s="826" t="s">
        <v>
393</v>
      </c>
      <c r="AG121" s="824"/>
      <c r="AH121" s="824"/>
      <c r="AI121" s="824"/>
      <c r="AJ121" s="825"/>
      <c r="AK121" s="826" t="s">
        <v>
461</v>
      </c>
      <c r="AL121" s="824"/>
      <c r="AM121" s="824"/>
      <c r="AN121" s="824"/>
      <c r="AO121" s="825"/>
      <c r="AP121" s="871" t="s">
        <v>
451</v>
      </c>
      <c r="AQ121" s="872"/>
      <c r="AR121" s="872"/>
      <c r="AS121" s="872"/>
      <c r="AT121" s="873"/>
      <c r="AU121" s="933"/>
      <c r="AV121" s="934"/>
      <c r="AW121" s="934"/>
      <c r="AX121" s="934"/>
      <c r="AY121" s="935"/>
      <c r="AZ121" s="859" t="s">
        <v>
488</v>
      </c>
      <c r="BA121" s="794"/>
      <c r="BB121" s="794"/>
      <c r="BC121" s="794"/>
      <c r="BD121" s="794"/>
      <c r="BE121" s="794"/>
      <c r="BF121" s="794"/>
      <c r="BG121" s="794"/>
      <c r="BH121" s="794"/>
      <c r="BI121" s="794"/>
      <c r="BJ121" s="794"/>
      <c r="BK121" s="794"/>
      <c r="BL121" s="794"/>
      <c r="BM121" s="794"/>
      <c r="BN121" s="794"/>
      <c r="BO121" s="794"/>
      <c r="BP121" s="795"/>
      <c r="BQ121" s="860">
        <v>
17168933</v>
      </c>
      <c r="BR121" s="861"/>
      <c r="BS121" s="861"/>
      <c r="BT121" s="861"/>
      <c r="BU121" s="861"/>
      <c r="BV121" s="861">
        <v>
17307259</v>
      </c>
      <c r="BW121" s="861"/>
      <c r="BX121" s="861"/>
      <c r="BY121" s="861"/>
      <c r="BZ121" s="861"/>
      <c r="CA121" s="861">
        <v>
16798764</v>
      </c>
      <c r="CB121" s="861"/>
      <c r="CC121" s="861"/>
      <c r="CD121" s="861"/>
      <c r="CE121" s="861"/>
      <c r="CF121" s="922">
        <v>
53.8</v>
      </c>
      <c r="CG121" s="923"/>
      <c r="CH121" s="923"/>
      <c r="CI121" s="923"/>
      <c r="CJ121" s="923"/>
      <c r="CK121" s="916"/>
      <c r="CL121" s="902"/>
      <c r="CM121" s="902"/>
      <c r="CN121" s="902"/>
      <c r="CO121" s="903"/>
      <c r="CP121" s="882" t="s">
        <v>
489</v>
      </c>
      <c r="CQ121" s="883"/>
      <c r="CR121" s="883"/>
      <c r="CS121" s="883"/>
      <c r="CT121" s="883"/>
      <c r="CU121" s="883"/>
      <c r="CV121" s="883"/>
      <c r="CW121" s="883"/>
      <c r="CX121" s="883"/>
      <c r="CY121" s="883"/>
      <c r="CZ121" s="883"/>
      <c r="DA121" s="883"/>
      <c r="DB121" s="883"/>
      <c r="DC121" s="883"/>
      <c r="DD121" s="883"/>
      <c r="DE121" s="883"/>
      <c r="DF121" s="884"/>
      <c r="DG121" s="860">
        <v>
4253763</v>
      </c>
      <c r="DH121" s="861"/>
      <c r="DI121" s="861"/>
      <c r="DJ121" s="861"/>
      <c r="DK121" s="861"/>
      <c r="DL121" s="861">
        <v>
1627253</v>
      </c>
      <c r="DM121" s="861"/>
      <c r="DN121" s="861"/>
      <c r="DO121" s="861"/>
      <c r="DP121" s="861"/>
      <c r="DQ121" s="861">
        <v>
1235324</v>
      </c>
      <c r="DR121" s="861"/>
      <c r="DS121" s="861"/>
      <c r="DT121" s="861"/>
      <c r="DU121" s="861"/>
      <c r="DV121" s="838">
        <v>
4</v>
      </c>
      <c r="DW121" s="838"/>
      <c r="DX121" s="838"/>
      <c r="DY121" s="838"/>
      <c r="DZ121" s="839"/>
    </row>
    <row r="122" spans="1:130" s="247" customFormat="1" ht="26.25" customHeight="1" x14ac:dyDescent="0.15">
      <c r="A122" s="864"/>
      <c r="B122" s="865"/>
      <c r="C122" s="868" t="s">
        <v>
459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
448</v>
      </c>
      <c r="AB122" s="824"/>
      <c r="AC122" s="824"/>
      <c r="AD122" s="824"/>
      <c r="AE122" s="825"/>
      <c r="AF122" s="826" t="s">
        <v>
448</v>
      </c>
      <c r="AG122" s="824"/>
      <c r="AH122" s="824"/>
      <c r="AI122" s="824"/>
      <c r="AJ122" s="825"/>
      <c r="AK122" s="826" t="s">
        <v>
233</v>
      </c>
      <c r="AL122" s="824"/>
      <c r="AM122" s="824"/>
      <c r="AN122" s="824"/>
      <c r="AO122" s="825"/>
      <c r="AP122" s="871" t="s">
        <v>
467</v>
      </c>
      <c r="AQ122" s="872"/>
      <c r="AR122" s="872"/>
      <c r="AS122" s="872"/>
      <c r="AT122" s="873"/>
      <c r="AU122" s="933"/>
      <c r="AV122" s="934"/>
      <c r="AW122" s="934"/>
      <c r="AX122" s="934"/>
      <c r="AY122" s="935"/>
      <c r="AZ122" s="926" t="s">
        <v>
490</v>
      </c>
      <c r="BA122" s="927"/>
      <c r="BB122" s="927"/>
      <c r="BC122" s="927"/>
      <c r="BD122" s="927"/>
      <c r="BE122" s="927"/>
      <c r="BF122" s="927"/>
      <c r="BG122" s="927"/>
      <c r="BH122" s="927"/>
      <c r="BI122" s="927"/>
      <c r="BJ122" s="927"/>
      <c r="BK122" s="927"/>
      <c r="BL122" s="927"/>
      <c r="BM122" s="927"/>
      <c r="BN122" s="927"/>
      <c r="BO122" s="927"/>
      <c r="BP122" s="928"/>
      <c r="BQ122" s="929">
        <v>
34770182</v>
      </c>
      <c r="BR122" s="892"/>
      <c r="BS122" s="892"/>
      <c r="BT122" s="892"/>
      <c r="BU122" s="892"/>
      <c r="BV122" s="892">
        <v>
33883110</v>
      </c>
      <c r="BW122" s="892"/>
      <c r="BX122" s="892"/>
      <c r="BY122" s="892"/>
      <c r="BZ122" s="892"/>
      <c r="CA122" s="892">
        <v>
34281750</v>
      </c>
      <c r="CB122" s="892"/>
      <c r="CC122" s="892"/>
      <c r="CD122" s="892"/>
      <c r="CE122" s="892"/>
      <c r="CF122" s="893">
        <v>
109.7</v>
      </c>
      <c r="CG122" s="894"/>
      <c r="CH122" s="894"/>
      <c r="CI122" s="894"/>
      <c r="CJ122" s="894"/>
      <c r="CK122" s="916"/>
      <c r="CL122" s="902"/>
      <c r="CM122" s="902"/>
      <c r="CN122" s="902"/>
      <c r="CO122" s="903"/>
      <c r="CP122" s="882" t="s">
        <v>
491</v>
      </c>
      <c r="CQ122" s="883"/>
      <c r="CR122" s="883"/>
      <c r="CS122" s="883"/>
      <c r="CT122" s="883"/>
      <c r="CU122" s="883"/>
      <c r="CV122" s="883"/>
      <c r="CW122" s="883"/>
      <c r="CX122" s="883"/>
      <c r="CY122" s="883"/>
      <c r="CZ122" s="883"/>
      <c r="DA122" s="883"/>
      <c r="DB122" s="883"/>
      <c r="DC122" s="883"/>
      <c r="DD122" s="883"/>
      <c r="DE122" s="883"/>
      <c r="DF122" s="884"/>
      <c r="DG122" s="860" t="s">
        <v>
467</v>
      </c>
      <c r="DH122" s="861"/>
      <c r="DI122" s="861"/>
      <c r="DJ122" s="861"/>
      <c r="DK122" s="861"/>
      <c r="DL122" s="861" t="s">
        <v>
467</v>
      </c>
      <c r="DM122" s="861"/>
      <c r="DN122" s="861"/>
      <c r="DO122" s="861"/>
      <c r="DP122" s="861"/>
      <c r="DQ122" s="861" t="s">
        <v>
467</v>
      </c>
      <c r="DR122" s="861"/>
      <c r="DS122" s="861"/>
      <c r="DT122" s="861"/>
      <c r="DU122" s="861"/>
      <c r="DV122" s="838" t="s">
        <v>
233</v>
      </c>
      <c r="DW122" s="838"/>
      <c r="DX122" s="838"/>
      <c r="DY122" s="838"/>
      <c r="DZ122" s="839"/>
    </row>
    <row r="123" spans="1:130" s="247" customFormat="1" ht="26.25" customHeight="1" x14ac:dyDescent="0.15">
      <c r="A123" s="864"/>
      <c r="B123" s="865"/>
      <c r="C123" s="868" t="s">
        <v>
472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
176960</v>
      </c>
      <c r="AB123" s="824"/>
      <c r="AC123" s="824"/>
      <c r="AD123" s="824"/>
      <c r="AE123" s="825"/>
      <c r="AF123" s="826">
        <v>
108570</v>
      </c>
      <c r="AG123" s="824"/>
      <c r="AH123" s="824"/>
      <c r="AI123" s="824"/>
      <c r="AJ123" s="825"/>
      <c r="AK123" s="826">
        <v>
125190</v>
      </c>
      <c r="AL123" s="824"/>
      <c r="AM123" s="824"/>
      <c r="AN123" s="824"/>
      <c r="AO123" s="825"/>
      <c r="AP123" s="871">
        <v>
0.4</v>
      </c>
      <c r="AQ123" s="872"/>
      <c r="AR123" s="872"/>
      <c r="AS123" s="872"/>
      <c r="AT123" s="873"/>
      <c r="AU123" s="936"/>
      <c r="AV123" s="937"/>
      <c r="AW123" s="937"/>
      <c r="AX123" s="937"/>
      <c r="AY123" s="937"/>
      <c r="AZ123" s="278" t="s">
        <v>
187</v>
      </c>
      <c r="BA123" s="278"/>
      <c r="BB123" s="278"/>
      <c r="BC123" s="278"/>
      <c r="BD123" s="278"/>
      <c r="BE123" s="278"/>
      <c r="BF123" s="278"/>
      <c r="BG123" s="278"/>
      <c r="BH123" s="278"/>
      <c r="BI123" s="278"/>
      <c r="BJ123" s="278"/>
      <c r="BK123" s="278"/>
      <c r="BL123" s="278"/>
      <c r="BM123" s="278"/>
      <c r="BN123" s="278"/>
      <c r="BO123" s="924" t="s">
        <v>
492</v>
      </c>
      <c r="BP123" s="925"/>
      <c r="BQ123" s="879">
        <v>
66533716</v>
      </c>
      <c r="BR123" s="880"/>
      <c r="BS123" s="880"/>
      <c r="BT123" s="880"/>
      <c r="BU123" s="880"/>
      <c r="BV123" s="880">
        <v>
65465457</v>
      </c>
      <c r="BW123" s="880"/>
      <c r="BX123" s="880"/>
      <c r="BY123" s="880"/>
      <c r="BZ123" s="880"/>
      <c r="CA123" s="880">
        <v>
63466311</v>
      </c>
      <c r="CB123" s="880"/>
      <c r="CC123" s="880"/>
      <c r="CD123" s="880"/>
      <c r="CE123" s="880"/>
      <c r="CF123" s="790"/>
      <c r="CG123" s="791"/>
      <c r="CH123" s="791"/>
      <c r="CI123" s="791"/>
      <c r="CJ123" s="881"/>
      <c r="CK123" s="916"/>
      <c r="CL123" s="902"/>
      <c r="CM123" s="902"/>
      <c r="CN123" s="902"/>
      <c r="CO123" s="903"/>
      <c r="CP123" s="882" t="s">
        <v>
493</v>
      </c>
      <c r="CQ123" s="883"/>
      <c r="CR123" s="883"/>
      <c r="CS123" s="883"/>
      <c r="CT123" s="883"/>
      <c r="CU123" s="883"/>
      <c r="CV123" s="883"/>
      <c r="CW123" s="883"/>
      <c r="CX123" s="883"/>
      <c r="CY123" s="883"/>
      <c r="CZ123" s="883"/>
      <c r="DA123" s="883"/>
      <c r="DB123" s="883"/>
      <c r="DC123" s="883"/>
      <c r="DD123" s="883"/>
      <c r="DE123" s="883"/>
      <c r="DF123" s="884"/>
      <c r="DG123" s="823" t="s">
        <v>
448</v>
      </c>
      <c r="DH123" s="824"/>
      <c r="DI123" s="824"/>
      <c r="DJ123" s="824"/>
      <c r="DK123" s="825"/>
      <c r="DL123" s="826" t="s">
        <v>
455</v>
      </c>
      <c r="DM123" s="824"/>
      <c r="DN123" s="824"/>
      <c r="DO123" s="824"/>
      <c r="DP123" s="825"/>
      <c r="DQ123" s="826" t="s">
        <v>
461</v>
      </c>
      <c r="DR123" s="824"/>
      <c r="DS123" s="824"/>
      <c r="DT123" s="824"/>
      <c r="DU123" s="825"/>
      <c r="DV123" s="871" t="s">
        <v>
475</v>
      </c>
      <c r="DW123" s="872"/>
      <c r="DX123" s="872"/>
      <c r="DY123" s="872"/>
      <c r="DZ123" s="873"/>
    </row>
    <row r="124" spans="1:130" s="247" customFormat="1" ht="26.25" customHeight="1" thickBot="1" x14ac:dyDescent="0.2">
      <c r="A124" s="864"/>
      <c r="B124" s="865"/>
      <c r="C124" s="868" t="s">
        <v>
476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
393</v>
      </c>
      <c r="AB124" s="824"/>
      <c r="AC124" s="824"/>
      <c r="AD124" s="824"/>
      <c r="AE124" s="825"/>
      <c r="AF124" s="826" t="s">
        <v>
480</v>
      </c>
      <c r="AG124" s="824"/>
      <c r="AH124" s="824"/>
      <c r="AI124" s="824"/>
      <c r="AJ124" s="825"/>
      <c r="AK124" s="826" t="s">
        <v>
469</v>
      </c>
      <c r="AL124" s="824"/>
      <c r="AM124" s="824"/>
      <c r="AN124" s="824"/>
      <c r="AO124" s="825"/>
      <c r="AP124" s="871" t="s">
        <v>
443</v>
      </c>
      <c r="AQ124" s="872"/>
      <c r="AR124" s="872"/>
      <c r="AS124" s="872"/>
      <c r="AT124" s="873"/>
      <c r="AU124" s="874" t="s">
        <v>
494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
10.6</v>
      </c>
      <c r="BR124" s="878"/>
      <c r="BS124" s="878"/>
      <c r="BT124" s="878"/>
      <c r="BU124" s="878"/>
      <c r="BV124" s="878">
        <v>
1</v>
      </c>
      <c r="BW124" s="878"/>
      <c r="BX124" s="878"/>
      <c r="BY124" s="878"/>
      <c r="BZ124" s="878"/>
      <c r="CA124" s="878">
        <v>
13.1</v>
      </c>
      <c r="CB124" s="878"/>
      <c r="CC124" s="878"/>
      <c r="CD124" s="878"/>
      <c r="CE124" s="878"/>
      <c r="CF124" s="768"/>
      <c r="CG124" s="769"/>
      <c r="CH124" s="769"/>
      <c r="CI124" s="769"/>
      <c r="CJ124" s="909"/>
      <c r="CK124" s="917"/>
      <c r="CL124" s="917"/>
      <c r="CM124" s="917"/>
      <c r="CN124" s="917"/>
      <c r="CO124" s="918"/>
      <c r="CP124" s="882" t="s">
        <v>
495</v>
      </c>
      <c r="CQ124" s="883"/>
      <c r="CR124" s="883"/>
      <c r="CS124" s="883"/>
      <c r="CT124" s="883"/>
      <c r="CU124" s="883"/>
      <c r="CV124" s="883"/>
      <c r="CW124" s="883"/>
      <c r="CX124" s="883"/>
      <c r="CY124" s="883"/>
      <c r="CZ124" s="883"/>
      <c r="DA124" s="883"/>
      <c r="DB124" s="883"/>
      <c r="DC124" s="883"/>
      <c r="DD124" s="883"/>
      <c r="DE124" s="883"/>
      <c r="DF124" s="884"/>
      <c r="DG124" s="806" t="s">
        <v>
393</v>
      </c>
      <c r="DH124" s="807"/>
      <c r="DI124" s="807"/>
      <c r="DJ124" s="807"/>
      <c r="DK124" s="808"/>
      <c r="DL124" s="809" t="s">
        <v>
393</v>
      </c>
      <c r="DM124" s="807"/>
      <c r="DN124" s="807"/>
      <c r="DO124" s="807"/>
      <c r="DP124" s="808"/>
      <c r="DQ124" s="809" t="s">
        <v>
461</v>
      </c>
      <c r="DR124" s="807"/>
      <c r="DS124" s="807"/>
      <c r="DT124" s="807"/>
      <c r="DU124" s="808"/>
      <c r="DV124" s="895" t="s">
        <v>
470</v>
      </c>
      <c r="DW124" s="896"/>
      <c r="DX124" s="896"/>
      <c r="DY124" s="896"/>
      <c r="DZ124" s="897"/>
    </row>
    <row r="125" spans="1:130" s="247" customFormat="1" ht="26.25" customHeight="1" x14ac:dyDescent="0.15">
      <c r="A125" s="864"/>
      <c r="B125" s="865"/>
      <c r="C125" s="868" t="s">
        <v>
478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
393</v>
      </c>
      <c r="AB125" s="824"/>
      <c r="AC125" s="824"/>
      <c r="AD125" s="824"/>
      <c r="AE125" s="825"/>
      <c r="AF125" s="826" t="s">
        <v>
393</v>
      </c>
      <c r="AG125" s="824"/>
      <c r="AH125" s="824"/>
      <c r="AI125" s="824"/>
      <c r="AJ125" s="825"/>
      <c r="AK125" s="826" t="s">
        <v>
448</v>
      </c>
      <c r="AL125" s="824"/>
      <c r="AM125" s="824"/>
      <c r="AN125" s="824"/>
      <c r="AO125" s="825"/>
      <c r="AP125" s="871" t="s">
        <v>
233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
496</v>
      </c>
      <c r="CL125" s="899"/>
      <c r="CM125" s="899"/>
      <c r="CN125" s="899"/>
      <c r="CO125" s="900"/>
      <c r="CP125" s="907" t="s">
        <v>
497</v>
      </c>
      <c r="CQ125" s="852"/>
      <c r="CR125" s="852"/>
      <c r="CS125" s="852"/>
      <c r="CT125" s="852"/>
      <c r="CU125" s="852"/>
      <c r="CV125" s="852"/>
      <c r="CW125" s="852"/>
      <c r="CX125" s="852"/>
      <c r="CY125" s="852"/>
      <c r="CZ125" s="852"/>
      <c r="DA125" s="852"/>
      <c r="DB125" s="852"/>
      <c r="DC125" s="852"/>
      <c r="DD125" s="852"/>
      <c r="DE125" s="852"/>
      <c r="DF125" s="853"/>
      <c r="DG125" s="908" t="s">
        <v>
470</v>
      </c>
      <c r="DH125" s="889"/>
      <c r="DI125" s="889"/>
      <c r="DJ125" s="889"/>
      <c r="DK125" s="889"/>
      <c r="DL125" s="889" t="s">
        <v>
461</v>
      </c>
      <c r="DM125" s="889"/>
      <c r="DN125" s="889"/>
      <c r="DO125" s="889"/>
      <c r="DP125" s="889"/>
      <c r="DQ125" s="889" t="s">
        <v>
461</v>
      </c>
      <c r="DR125" s="889"/>
      <c r="DS125" s="889"/>
      <c r="DT125" s="889"/>
      <c r="DU125" s="889"/>
      <c r="DV125" s="890" t="s">
        <v>
393</v>
      </c>
      <c r="DW125" s="890"/>
      <c r="DX125" s="890"/>
      <c r="DY125" s="890"/>
      <c r="DZ125" s="891"/>
    </row>
    <row r="126" spans="1:130" s="247" customFormat="1" ht="26.25" customHeight="1" thickBot="1" x14ac:dyDescent="0.2">
      <c r="A126" s="864"/>
      <c r="B126" s="865"/>
      <c r="C126" s="868" t="s">
        <v>
483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
470</v>
      </c>
      <c r="AB126" s="824"/>
      <c r="AC126" s="824"/>
      <c r="AD126" s="824"/>
      <c r="AE126" s="825"/>
      <c r="AF126" s="826" t="s">
        <v>
448</v>
      </c>
      <c r="AG126" s="824"/>
      <c r="AH126" s="824"/>
      <c r="AI126" s="824"/>
      <c r="AJ126" s="825"/>
      <c r="AK126" s="826" t="s">
        <v>
470</v>
      </c>
      <c r="AL126" s="824"/>
      <c r="AM126" s="824"/>
      <c r="AN126" s="824"/>
      <c r="AO126" s="825"/>
      <c r="AP126" s="871" t="s">
        <v>
470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
498</v>
      </c>
      <c r="CQ126" s="794"/>
      <c r="CR126" s="794"/>
      <c r="CS126" s="794"/>
      <c r="CT126" s="794"/>
      <c r="CU126" s="794"/>
      <c r="CV126" s="794"/>
      <c r="CW126" s="794"/>
      <c r="CX126" s="794"/>
      <c r="CY126" s="794"/>
      <c r="CZ126" s="794"/>
      <c r="DA126" s="794"/>
      <c r="DB126" s="794"/>
      <c r="DC126" s="794"/>
      <c r="DD126" s="794"/>
      <c r="DE126" s="794"/>
      <c r="DF126" s="795"/>
      <c r="DG126" s="860">
        <v>
443090</v>
      </c>
      <c r="DH126" s="861"/>
      <c r="DI126" s="861"/>
      <c r="DJ126" s="861"/>
      <c r="DK126" s="861"/>
      <c r="DL126" s="861">
        <v>
989742</v>
      </c>
      <c r="DM126" s="861"/>
      <c r="DN126" s="861"/>
      <c r="DO126" s="861"/>
      <c r="DP126" s="861"/>
      <c r="DQ126" s="861">
        <v>
927348</v>
      </c>
      <c r="DR126" s="861"/>
      <c r="DS126" s="861"/>
      <c r="DT126" s="861"/>
      <c r="DU126" s="861"/>
      <c r="DV126" s="838">
        <v>
3</v>
      </c>
      <c r="DW126" s="838"/>
      <c r="DX126" s="838"/>
      <c r="DY126" s="838"/>
      <c r="DZ126" s="839"/>
    </row>
    <row r="127" spans="1:130" s="247" customFormat="1" ht="26.25" customHeight="1" x14ac:dyDescent="0.15">
      <c r="A127" s="866"/>
      <c r="B127" s="867"/>
      <c r="C127" s="885" t="s">
        <v>
499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
462</v>
      </c>
      <c r="AB127" s="824"/>
      <c r="AC127" s="824"/>
      <c r="AD127" s="824"/>
      <c r="AE127" s="825"/>
      <c r="AF127" s="826" t="s">
        <v>
393</v>
      </c>
      <c r="AG127" s="824"/>
      <c r="AH127" s="824"/>
      <c r="AI127" s="824"/>
      <c r="AJ127" s="825"/>
      <c r="AK127" s="826" t="s">
        <v>
470</v>
      </c>
      <c r="AL127" s="824"/>
      <c r="AM127" s="824"/>
      <c r="AN127" s="824"/>
      <c r="AO127" s="825"/>
      <c r="AP127" s="871" t="s">
        <v>
233</v>
      </c>
      <c r="AQ127" s="872"/>
      <c r="AR127" s="872"/>
      <c r="AS127" s="872"/>
      <c r="AT127" s="873"/>
      <c r="AU127" s="283"/>
      <c r="AV127" s="283"/>
      <c r="AW127" s="283"/>
      <c r="AX127" s="888" t="s">
        <v>
500</v>
      </c>
      <c r="AY127" s="856"/>
      <c r="AZ127" s="856"/>
      <c r="BA127" s="856"/>
      <c r="BB127" s="856"/>
      <c r="BC127" s="856"/>
      <c r="BD127" s="856"/>
      <c r="BE127" s="857"/>
      <c r="BF127" s="855" t="s">
        <v>
501</v>
      </c>
      <c r="BG127" s="856"/>
      <c r="BH127" s="856"/>
      <c r="BI127" s="856"/>
      <c r="BJ127" s="856"/>
      <c r="BK127" s="856"/>
      <c r="BL127" s="857"/>
      <c r="BM127" s="855" t="s">
        <v>
502</v>
      </c>
      <c r="BN127" s="856"/>
      <c r="BO127" s="856"/>
      <c r="BP127" s="856"/>
      <c r="BQ127" s="856"/>
      <c r="BR127" s="856"/>
      <c r="BS127" s="857"/>
      <c r="BT127" s="855" t="s">
        <v>
503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
504</v>
      </c>
      <c r="CQ127" s="794"/>
      <c r="CR127" s="794"/>
      <c r="CS127" s="794"/>
      <c r="CT127" s="794"/>
      <c r="CU127" s="794"/>
      <c r="CV127" s="794"/>
      <c r="CW127" s="794"/>
      <c r="CX127" s="794"/>
      <c r="CY127" s="794"/>
      <c r="CZ127" s="794"/>
      <c r="DA127" s="794"/>
      <c r="DB127" s="794"/>
      <c r="DC127" s="794"/>
      <c r="DD127" s="794"/>
      <c r="DE127" s="794"/>
      <c r="DF127" s="795"/>
      <c r="DG127" s="860" t="s">
        <v>
448</v>
      </c>
      <c r="DH127" s="861"/>
      <c r="DI127" s="861"/>
      <c r="DJ127" s="861"/>
      <c r="DK127" s="861"/>
      <c r="DL127" s="861" t="s">
        <v>
448</v>
      </c>
      <c r="DM127" s="861"/>
      <c r="DN127" s="861"/>
      <c r="DO127" s="861"/>
      <c r="DP127" s="861"/>
      <c r="DQ127" s="861" t="s">
        <v>
233</v>
      </c>
      <c r="DR127" s="861"/>
      <c r="DS127" s="861"/>
      <c r="DT127" s="861"/>
      <c r="DU127" s="861"/>
      <c r="DV127" s="838" t="s">
        <v>
393</v>
      </c>
      <c r="DW127" s="838"/>
      <c r="DX127" s="838"/>
      <c r="DY127" s="838"/>
      <c r="DZ127" s="839"/>
    </row>
    <row r="128" spans="1:130" s="247" customFormat="1" ht="26.25" customHeight="1" thickBot="1" x14ac:dyDescent="0.2">
      <c r="A128" s="840" t="s">
        <v>
505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
506</v>
      </c>
      <c r="X128" s="842"/>
      <c r="Y128" s="842"/>
      <c r="Z128" s="843"/>
      <c r="AA128" s="844">
        <v>
1987591</v>
      </c>
      <c r="AB128" s="845"/>
      <c r="AC128" s="845"/>
      <c r="AD128" s="845"/>
      <c r="AE128" s="846"/>
      <c r="AF128" s="847">
        <v>
2124604</v>
      </c>
      <c r="AG128" s="845"/>
      <c r="AH128" s="845"/>
      <c r="AI128" s="845"/>
      <c r="AJ128" s="846"/>
      <c r="AK128" s="847">
        <v>
2026453</v>
      </c>
      <c r="AL128" s="845"/>
      <c r="AM128" s="845"/>
      <c r="AN128" s="845"/>
      <c r="AO128" s="846"/>
      <c r="AP128" s="848"/>
      <c r="AQ128" s="849"/>
      <c r="AR128" s="849"/>
      <c r="AS128" s="849"/>
      <c r="AT128" s="850"/>
      <c r="AU128" s="283"/>
      <c r="AV128" s="283"/>
      <c r="AW128" s="283"/>
      <c r="AX128" s="851" t="s">
        <v>
507</v>
      </c>
      <c r="AY128" s="852"/>
      <c r="AZ128" s="852"/>
      <c r="BA128" s="852"/>
      <c r="BB128" s="852"/>
      <c r="BC128" s="852"/>
      <c r="BD128" s="852"/>
      <c r="BE128" s="853"/>
      <c r="BF128" s="830" t="s">
        <v>
393</v>
      </c>
      <c r="BG128" s="831"/>
      <c r="BH128" s="831"/>
      <c r="BI128" s="831"/>
      <c r="BJ128" s="831"/>
      <c r="BK128" s="831"/>
      <c r="BL128" s="854"/>
      <c r="BM128" s="830">
        <v>
11.62</v>
      </c>
      <c r="BN128" s="831"/>
      <c r="BO128" s="831"/>
      <c r="BP128" s="831"/>
      <c r="BQ128" s="831"/>
      <c r="BR128" s="831"/>
      <c r="BS128" s="854"/>
      <c r="BT128" s="830">
        <v>
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
508</v>
      </c>
      <c r="CQ128" s="772"/>
      <c r="CR128" s="772"/>
      <c r="CS128" s="772"/>
      <c r="CT128" s="772"/>
      <c r="CU128" s="772"/>
      <c r="CV128" s="772"/>
      <c r="CW128" s="772"/>
      <c r="CX128" s="772"/>
      <c r="CY128" s="772"/>
      <c r="CZ128" s="772"/>
      <c r="DA128" s="772"/>
      <c r="DB128" s="772"/>
      <c r="DC128" s="772"/>
      <c r="DD128" s="772"/>
      <c r="DE128" s="772"/>
      <c r="DF128" s="773"/>
      <c r="DG128" s="834" t="s">
        <v>
451</v>
      </c>
      <c r="DH128" s="835"/>
      <c r="DI128" s="835"/>
      <c r="DJ128" s="835"/>
      <c r="DK128" s="835"/>
      <c r="DL128" s="835" t="s">
        <v>
393</v>
      </c>
      <c r="DM128" s="835"/>
      <c r="DN128" s="835"/>
      <c r="DO128" s="835"/>
      <c r="DP128" s="835"/>
      <c r="DQ128" s="835" t="s">
        <v>
233</v>
      </c>
      <c r="DR128" s="835"/>
      <c r="DS128" s="835"/>
      <c r="DT128" s="835"/>
      <c r="DU128" s="835"/>
      <c r="DV128" s="836" t="s">
        <v>
393</v>
      </c>
      <c r="DW128" s="836"/>
      <c r="DX128" s="836"/>
      <c r="DY128" s="836"/>
      <c r="DZ128" s="837"/>
    </row>
    <row r="129" spans="1:131" s="247" customFormat="1" ht="26.25" customHeight="1" x14ac:dyDescent="0.15">
      <c r="A129" s="818" t="s">
        <v>
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
509</v>
      </c>
      <c r="X129" s="821"/>
      <c r="Y129" s="821"/>
      <c r="Z129" s="822"/>
      <c r="AA129" s="823">
        <v>
34394050</v>
      </c>
      <c r="AB129" s="824"/>
      <c r="AC129" s="824"/>
      <c r="AD129" s="824"/>
      <c r="AE129" s="825"/>
      <c r="AF129" s="826">
        <v>
34388561</v>
      </c>
      <c r="AG129" s="824"/>
      <c r="AH129" s="824"/>
      <c r="AI129" s="824"/>
      <c r="AJ129" s="825"/>
      <c r="AK129" s="826">
        <v>
34622858</v>
      </c>
      <c r="AL129" s="824"/>
      <c r="AM129" s="824"/>
      <c r="AN129" s="824"/>
      <c r="AO129" s="825"/>
      <c r="AP129" s="827"/>
      <c r="AQ129" s="828"/>
      <c r="AR129" s="828"/>
      <c r="AS129" s="828"/>
      <c r="AT129" s="829"/>
      <c r="AU129" s="285"/>
      <c r="AV129" s="285"/>
      <c r="AW129" s="285"/>
      <c r="AX129" s="793" t="s">
        <v>
510</v>
      </c>
      <c r="AY129" s="794"/>
      <c r="AZ129" s="794"/>
      <c r="BA129" s="794"/>
      <c r="BB129" s="794"/>
      <c r="BC129" s="794"/>
      <c r="BD129" s="794"/>
      <c r="BE129" s="795"/>
      <c r="BF129" s="813" t="s">
        <v>
462</v>
      </c>
      <c r="BG129" s="814"/>
      <c r="BH129" s="814"/>
      <c r="BI129" s="814"/>
      <c r="BJ129" s="814"/>
      <c r="BK129" s="814"/>
      <c r="BL129" s="815"/>
      <c r="BM129" s="813">
        <v>
16.62</v>
      </c>
      <c r="BN129" s="814"/>
      <c r="BO129" s="814"/>
      <c r="BP129" s="814"/>
      <c r="BQ129" s="814"/>
      <c r="BR129" s="814"/>
      <c r="BS129" s="815"/>
      <c r="BT129" s="813">
        <v>
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
511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
512</v>
      </c>
      <c r="X130" s="821"/>
      <c r="Y130" s="821"/>
      <c r="Z130" s="822"/>
      <c r="AA130" s="823">
        <v>
3546738</v>
      </c>
      <c r="AB130" s="824"/>
      <c r="AC130" s="824"/>
      <c r="AD130" s="824"/>
      <c r="AE130" s="825"/>
      <c r="AF130" s="826">
        <v>
3525409</v>
      </c>
      <c r="AG130" s="824"/>
      <c r="AH130" s="824"/>
      <c r="AI130" s="824"/>
      <c r="AJ130" s="825"/>
      <c r="AK130" s="826">
        <v>
3370472</v>
      </c>
      <c r="AL130" s="824"/>
      <c r="AM130" s="824"/>
      <c r="AN130" s="824"/>
      <c r="AO130" s="825"/>
      <c r="AP130" s="827"/>
      <c r="AQ130" s="828"/>
      <c r="AR130" s="828"/>
      <c r="AS130" s="828"/>
      <c r="AT130" s="829"/>
      <c r="AU130" s="285"/>
      <c r="AV130" s="285"/>
      <c r="AW130" s="285"/>
      <c r="AX130" s="793" t="s">
        <v>
513</v>
      </c>
      <c r="AY130" s="794"/>
      <c r="AZ130" s="794"/>
      <c r="BA130" s="794"/>
      <c r="BB130" s="794"/>
      <c r="BC130" s="794"/>
      <c r="BD130" s="794"/>
      <c r="BE130" s="795"/>
      <c r="BF130" s="796">
        <v>
-2.2000000000000002</v>
      </c>
      <c r="BG130" s="797"/>
      <c r="BH130" s="797"/>
      <c r="BI130" s="797"/>
      <c r="BJ130" s="797"/>
      <c r="BK130" s="797"/>
      <c r="BL130" s="798"/>
      <c r="BM130" s="796">
        <v>
25</v>
      </c>
      <c r="BN130" s="797"/>
      <c r="BO130" s="797"/>
      <c r="BP130" s="797"/>
      <c r="BQ130" s="797"/>
      <c r="BR130" s="797"/>
      <c r="BS130" s="798"/>
      <c r="BT130" s="796">
        <v>
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
514</v>
      </c>
      <c r="X131" s="804"/>
      <c r="Y131" s="804"/>
      <c r="Z131" s="805"/>
      <c r="AA131" s="806">
        <v>
30847312</v>
      </c>
      <c r="AB131" s="807"/>
      <c r="AC131" s="807"/>
      <c r="AD131" s="807"/>
      <c r="AE131" s="808"/>
      <c r="AF131" s="809">
        <v>
30863152</v>
      </c>
      <c r="AG131" s="807"/>
      <c r="AH131" s="807"/>
      <c r="AI131" s="807"/>
      <c r="AJ131" s="808"/>
      <c r="AK131" s="809">
        <v>
31252386</v>
      </c>
      <c r="AL131" s="807"/>
      <c r="AM131" s="807"/>
      <c r="AN131" s="807"/>
      <c r="AO131" s="808"/>
      <c r="AP131" s="810"/>
      <c r="AQ131" s="811"/>
      <c r="AR131" s="811"/>
      <c r="AS131" s="811"/>
      <c r="AT131" s="812"/>
      <c r="AU131" s="285"/>
      <c r="AV131" s="285"/>
      <c r="AW131" s="285"/>
      <c r="AX131" s="771" t="s">
        <v>
515</v>
      </c>
      <c r="AY131" s="772"/>
      <c r="AZ131" s="772"/>
      <c r="BA131" s="772"/>
      <c r="BB131" s="772"/>
      <c r="BC131" s="772"/>
      <c r="BD131" s="772"/>
      <c r="BE131" s="773"/>
      <c r="BF131" s="774">
        <v>
13.1</v>
      </c>
      <c r="BG131" s="775"/>
      <c r="BH131" s="775"/>
      <c r="BI131" s="775"/>
      <c r="BJ131" s="775"/>
      <c r="BK131" s="775"/>
      <c r="BL131" s="776"/>
      <c r="BM131" s="774">
        <v>
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
516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
517</v>
      </c>
      <c r="W132" s="784"/>
      <c r="X132" s="784"/>
      <c r="Y132" s="784"/>
      <c r="Z132" s="785"/>
      <c r="AA132" s="786">
        <v>
-2.4774541129999998</v>
      </c>
      <c r="AB132" s="787"/>
      <c r="AC132" s="787"/>
      <c r="AD132" s="787"/>
      <c r="AE132" s="788"/>
      <c r="AF132" s="789">
        <v>
-2.6243042189999999</v>
      </c>
      <c r="AG132" s="787"/>
      <c r="AH132" s="787"/>
      <c r="AI132" s="787"/>
      <c r="AJ132" s="788"/>
      <c r="AK132" s="789">
        <v>
-1.7446603919999999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
518</v>
      </c>
      <c r="W133" s="763"/>
      <c r="X133" s="763"/>
      <c r="Y133" s="763"/>
      <c r="Z133" s="764"/>
      <c r="AA133" s="765">
        <v>
-1.7</v>
      </c>
      <c r="AB133" s="766"/>
      <c r="AC133" s="766"/>
      <c r="AD133" s="766"/>
      <c r="AE133" s="767"/>
      <c r="AF133" s="765">
        <v>
-2.2999999999999998</v>
      </c>
      <c r="AG133" s="766"/>
      <c r="AH133" s="766"/>
      <c r="AI133" s="766"/>
      <c r="AJ133" s="767"/>
      <c r="AK133" s="765">
        <v>
-2.2000000000000002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rzheAxH8uIhNhr4DxdtFd6V4aKbtWUMW1OPkhli5bFDEONo0Kiq8/kteF+7In9YHPDFS9bPOe1/xGiQnBLimA==" saltValue="p75OTg3+36FvCdfNjFoQ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AC38" sqref="AC3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GJ1y3XFhdn152brWmaDoOzxJqY1288TFcFCWY2n0mCP67xqnRhwC0Rjeo7XqPXcrbgucGezC7lHLS0iyqqrg==" saltValue="93ALvrv9uWBJ8Ojapfp6d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CK89" sqref="CK89"/>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kpuyyUt5ChjTJjWzMVpvrh3G0O5H3CA8lHiQytrSKsI1B8ze7PAU1pF7/1zd6x+gWHm4wnIPTTX9QT2eiFMsw==" saltValue="ffuSHpqIYSdvzkYZdgAkj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election activeCell="AI33" sqref="AI33"/>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
522</v>
      </c>
      <c r="AP7" s="304"/>
      <c r="AQ7" s="305" t="s">
        <v>
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
524</v>
      </c>
      <c r="AQ8" s="311" t="s">
        <v>
525</v>
      </c>
      <c r="AR8" s="312" t="s">
        <v>
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
527</v>
      </c>
      <c r="AL9" s="1193"/>
      <c r="AM9" s="1193"/>
      <c r="AN9" s="1194"/>
      <c r="AO9" s="313">
        <v>
9989330</v>
      </c>
      <c r="AP9" s="313">
        <v>
53606</v>
      </c>
      <c r="AQ9" s="314">
        <v>
56205</v>
      </c>
      <c r="AR9" s="315">
        <v>
-4.5999999999999996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
528</v>
      </c>
      <c r="AL10" s="1193"/>
      <c r="AM10" s="1193"/>
      <c r="AN10" s="1194"/>
      <c r="AO10" s="316">
        <v>
859653</v>
      </c>
      <c r="AP10" s="316">
        <v>
4613</v>
      </c>
      <c r="AQ10" s="317">
        <v>
3535</v>
      </c>
      <c r="AR10" s="318">
        <v>
30.5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
529</v>
      </c>
      <c r="AL11" s="1193"/>
      <c r="AM11" s="1193"/>
      <c r="AN11" s="1194"/>
      <c r="AO11" s="316">
        <v>
57493</v>
      </c>
      <c r="AP11" s="316">
        <v>
309</v>
      </c>
      <c r="AQ11" s="317">
        <v>
1601</v>
      </c>
      <c r="AR11" s="318">
        <v>
-80.7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
530</v>
      </c>
      <c r="AL12" s="1193"/>
      <c r="AM12" s="1193"/>
      <c r="AN12" s="1194"/>
      <c r="AO12" s="316">
        <v>
509381</v>
      </c>
      <c r="AP12" s="316">
        <v>
2734</v>
      </c>
      <c r="AQ12" s="317">
        <v>
977</v>
      </c>
      <c r="AR12" s="318">
        <v>
179.8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
531</v>
      </c>
      <c r="AL13" s="1193"/>
      <c r="AM13" s="1193"/>
      <c r="AN13" s="1194"/>
      <c r="AO13" s="316" t="s">
        <v>
532</v>
      </c>
      <c r="AP13" s="316" t="s">
        <v>
532</v>
      </c>
      <c r="AQ13" s="317">
        <v>
14</v>
      </c>
      <c r="AR13" s="318" t="s">
        <v>
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
533</v>
      </c>
      <c r="AL14" s="1193"/>
      <c r="AM14" s="1193"/>
      <c r="AN14" s="1194"/>
      <c r="AO14" s="316">
        <v>
331092</v>
      </c>
      <c r="AP14" s="316">
        <v>
1777</v>
      </c>
      <c r="AQ14" s="317">
        <v>
2086</v>
      </c>
      <c r="AR14" s="318">
        <v>
-14.8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
534</v>
      </c>
      <c r="AL15" s="1193"/>
      <c r="AM15" s="1193"/>
      <c r="AN15" s="1194"/>
      <c r="AO15" s="316">
        <v>
128250</v>
      </c>
      <c r="AP15" s="316">
        <v>
688</v>
      </c>
      <c r="AQ15" s="317">
        <v>
1354</v>
      </c>
      <c r="AR15" s="318">
        <v>
-49.2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
535</v>
      </c>
      <c r="AL16" s="1196"/>
      <c r="AM16" s="1196"/>
      <c r="AN16" s="1197"/>
      <c r="AO16" s="316">
        <v>
-717899</v>
      </c>
      <c r="AP16" s="316">
        <v>
-3853</v>
      </c>
      <c r="AQ16" s="317">
        <v>
-3936</v>
      </c>
      <c r="AR16" s="318">
        <v>
-2.1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
187</v>
      </c>
      <c r="AL17" s="1196"/>
      <c r="AM17" s="1196"/>
      <c r="AN17" s="1197"/>
      <c r="AO17" s="316">
        <v>
11157300</v>
      </c>
      <c r="AP17" s="316">
        <v>
59874</v>
      </c>
      <c r="AQ17" s="317">
        <v>
61836</v>
      </c>
      <c r="AR17" s="318">
        <v>
-3.2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537</v>
      </c>
      <c r="AP20" s="324" t="s">
        <v>
538</v>
      </c>
      <c r="AQ20" s="325" t="s">
        <v>
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
540</v>
      </c>
      <c r="AL21" s="1190"/>
      <c r="AM21" s="1190"/>
      <c r="AN21" s="1191"/>
      <c r="AO21" s="328">
        <v>
5.4</v>
      </c>
      <c r="AP21" s="329">
        <v>
6.05</v>
      </c>
      <c r="AQ21" s="330">
        <v>
-0.65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
541</v>
      </c>
      <c r="AL22" s="1190"/>
      <c r="AM22" s="1190"/>
      <c r="AN22" s="1191"/>
      <c r="AO22" s="333">
        <v>
98.3</v>
      </c>
      <c r="AP22" s="334">
        <v>
100</v>
      </c>
      <c r="AQ22" s="335">
        <v>
-1.7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
522</v>
      </c>
      <c r="AP30" s="304"/>
      <c r="AQ30" s="305" t="s">
        <v>
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
524</v>
      </c>
      <c r="AQ31" s="311" t="s">
        <v>
525</v>
      </c>
      <c r="AR31" s="312" t="s">
        <v>
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
545</v>
      </c>
      <c r="AL32" s="1181"/>
      <c r="AM32" s="1181"/>
      <c r="AN32" s="1182"/>
      <c r="AO32" s="343">
        <v>
3216216</v>
      </c>
      <c r="AP32" s="343">
        <v>
17259</v>
      </c>
      <c r="AQ32" s="344">
        <v>
27026</v>
      </c>
      <c r="AR32" s="345">
        <v>
-36.1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
546</v>
      </c>
      <c r="AL33" s="1181"/>
      <c r="AM33" s="1181"/>
      <c r="AN33" s="1182"/>
      <c r="AO33" s="343" t="s">
        <v>
532</v>
      </c>
      <c r="AP33" s="343" t="s">
        <v>
532</v>
      </c>
      <c r="AQ33" s="344" t="s">
        <v>
532</v>
      </c>
      <c r="AR33" s="345" t="s">
        <v>
532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
547</v>
      </c>
      <c r="AL34" s="1181"/>
      <c r="AM34" s="1181"/>
      <c r="AN34" s="1182"/>
      <c r="AO34" s="343" t="s">
        <v>
532</v>
      </c>
      <c r="AP34" s="343" t="s">
        <v>
532</v>
      </c>
      <c r="AQ34" s="344">
        <v>
25</v>
      </c>
      <c r="AR34" s="345" t="s">
        <v>
532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
548</v>
      </c>
      <c r="AL35" s="1181"/>
      <c r="AM35" s="1181"/>
      <c r="AN35" s="1182"/>
      <c r="AO35" s="343">
        <v>
1453809</v>
      </c>
      <c r="AP35" s="343">
        <v>
7802</v>
      </c>
      <c r="AQ35" s="344">
        <v>
6128</v>
      </c>
      <c r="AR35" s="345">
        <v>
27.3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
549</v>
      </c>
      <c r="AL36" s="1181"/>
      <c r="AM36" s="1181"/>
      <c r="AN36" s="1182"/>
      <c r="AO36" s="343">
        <v>
56462</v>
      </c>
      <c r="AP36" s="343">
        <v>
303</v>
      </c>
      <c r="AQ36" s="344">
        <v>
667</v>
      </c>
      <c r="AR36" s="345">
        <v>
-54.6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
550</v>
      </c>
      <c r="AL37" s="1181"/>
      <c r="AM37" s="1181"/>
      <c r="AN37" s="1182"/>
      <c r="AO37" s="343">
        <v>
125190</v>
      </c>
      <c r="AP37" s="343">
        <v>
672</v>
      </c>
      <c r="AQ37" s="344">
        <v>
1499</v>
      </c>
      <c r="AR37" s="345">
        <v>
-55.2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
551</v>
      </c>
      <c r="AL38" s="1184"/>
      <c r="AM38" s="1184"/>
      <c r="AN38" s="1185"/>
      <c r="AO38" s="346" t="s">
        <v>
532</v>
      </c>
      <c r="AP38" s="346" t="s">
        <v>
532</v>
      </c>
      <c r="AQ38" s="347">
        <v>
0</v>
      </c>
      <c r="AR38" s="335" t="s">
        <v>
532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
552</v>
      </c>
      <c r="AL39" s="1184"/>
      <c r="AM39" s="1184"/>
      <c r="AN39" s="1185"/>
      <c r="AO39" s="343">
        <v>
-2026453</v>
      </c>
      <c r="AP39" s="343">
        <v>
-10875</v>
      </c>
      <c r="AQ39" s="344">
        <v>
-7805</v>
      </c>
      <c r="AR39" s="345">
        <v>
39.299999999999997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
553</v>
      </c>
      <c r="AL40" s="1181"/>
      <c r="AM40" s="1181"/>
      <c r="AN40" s="1182"/>
      <c r="AO40" s="343">
        <v>
-3370472</v>
      </c>
      <c r="AP40" s="343">
        <v>
-18087</v>
      </c>
      <c r="AQ40" s="344">
        <v>
-21058</v>
      </c>
      <c r="AR40" s="345">
        <v>
-14.1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
300</v>
      </c>
      <c r="AL41" s="1187"/>
      <c r="AM41" s="1187"/>
      <c r="AN41" s="1188"/>
      <c r="AO41" s="343">
        <v>
-545248</v>
      </c>
      <c r="AP41" s="343">
        <v>
-2926</v>
      </c>
      <c r="AQ41" s="344">
        <v>
6483</v>
      </c>
      <c r="AR41" s="345">
        <v>
-145.1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
522</v>
      </c>
      <c r="AN49" s="1175" t="s">
        <v>
557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
558</v>
      </c>
      <c r="AO50" s="360" t="s">
        <v>
559</v>
      </c>
      <c r="AP50" s="361" t="s">
        <v>
560</v>
      </c>
      <c r="AQ50" s="362" t="s">
        <v>
561</v>
      </c>
      <c r="AR50" s="363" t="s">
        <v>
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563</v>
      </c>
      <c r="AL51" s="356"/>
      <c r="AM51" s="364">
        <v>
7809658</v>
      </c>
      <c r="AN51" s="365">
        <v>
42731</v>
      </c>
      <c r="AO51" s="366">
        <v>
42.3</v>
      </c>
      <c r="AP51" s="367">
        <v>
43532</v>
      </c>
      <c r="AQ51" s="368">
        <v>
-3.5</v>
      </c>
      <c r="AR51" s="369">
        <v>
45.8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564</v>
      </c>
      <c r="AM52" s="372">
        <v>
4658149</v>
      </c>
      <c r="AN52" s="373">
        <v>
25487</v>
      </c>
      <c r="AO52" s="374">
        <v>
78.5</v>
      </c>
      <c r="AP52" s="375">
        <v>
25435</v>
      </c>
      <c r="AQ52" s="376">
        <v>
-0.6</v>
      </c>
      <c r="AR52" s="377">
        <v>
79.099999999999994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565</v>
      </c>
      <c r="AL53" s="356"/>
      <c r="AM53" s="364">
        <v>
8580380</v>
      </c>
      <c r="AN53" s="365">
        <v>
46737</v>
      </c>
      <c r="AO53" s="366">
        <v>
9.4</v>
      </c>
      <c r="AP53" s="367">
        <v>
39893</v>
      </c>
      <c r="AQ53" s="368">
        <v>
-8.4</v>
      </c>
      <c r="AR53" s="369">
        <v>
17.8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564</v>
      </c>
      <c r="AM54" s="372">
        <v>
5303078</v>
      </c>
      <c r="AN54" s="373">
        <v>
28886</v>
      </c>
      <c r="AO54" s="374">
        <v>
13.3</v>
      </c>
      <c r="AP54" s="375">
        <v>
26170</v>
      </c>
      <c r="AQ54" s="376">
        <v>
2.9</v>
      </c>
      <c r="AR54" s="377">
        <v>
10.4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566</v>
      </c>
      <c r="AL55" s="356"/>
      <c r="AM55" s="364">
        <v>
8326828</v>
      </c>
      <c r="AN55" s="365">
        <v>
45091</v>
      </c>
      <c r="AO55" s="366">
        <v>
-3.5</v>
      </c>
      <c r="AP55" s="367">
        <v>
41080</v>
      </c>
      <c r="AQ55" s="368">
        <v>
3</v>
      </c>
      <c r="AR55" s="369">
        <v>
-6.5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564</v>
      </c>
      <c r="AM56" s="372">
        <v>
4371700</v>
      </c>
      <c r="AN56" s="373">
        <v>
23673</v>
      </c>
      <c r="AO56" s="374">
        <v>
-18</v>
      </c>
      <c r="AP56" s="375">
        <v>
27265</v>
      </c>
      <c r="AQ56" s="376">
        <v>
4.2</v>
      </c>
      <c r="AR56" s="377">
        <v>
-22.2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567</v>
      </c>
      <c r="AL57" s="356"/>
      <c r="AM57" s="364">
        <v>
9233036</v>
      </c>
      <c r="AN57" s="365">
        <v>
49803</v>
      </c>
      <c r="AO57" s="366">
        <v>
10.4</v>
      </c>
      <c r="AP57" s="367">
        <v>
33173</v>
      </c>
      <c r="AQ57" s="368">
        <v>
-19.2</v>
      </c>
      <c r="AR57" s="369">
        <v>
29.6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564</v>
      </c>
      <c r="AM58" s="372">
        <v>
4818162</v>
      </c>
      <c r="AN58" s="373">
        <v>
25989</v>
      </c>
      <c r="AO58" s="374">
        <v>
9.8000000000000007</v>
      </c>
      <c r="AP58" s="375">
        <v>
20353</v>
      </c>
      <c r="AQ58" s="376">
        <v>
-25.4</v>
      </c>
      <c r="AR58" s="377">
        <v>
35.200000000000003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568</v>
      </c>
      <c r="AL59" s="356"/>
      <c r="AM59" s="364">
        <v>
10064080</v>
      </c>
      <c r="AN59" s="365">
        <v>
54007</v>
      </c>
      <c r="AO59" s="366">
        <v>
8.4</v>
      </c>
      <c r="AP59" s="367">
        <v>
37644</v>
      </c>
      <c r="AQ59" s="368">
        <v>
13.5</v>
      </c>
      <c r="AR59" s="369">
        <v>
-5.0999999999999996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564</v>
      </c>
      <c r="AM60" s="372">
        <v>
5106799</v>
      </c>
      <c r="AN60" s="373">
        <v>
27405</v>
      </c>
      <c r="AO60" s="374">
        <v>
5.4</v>
      </c>
      <c r="AP60" s="375">
        <v>
24939</v>
      </c>
      <c r="AQ60" s="376">
        <v>
22.5</v>
      </c>
      <c r="AR60" s="377">
        <v>
-17.100000000000001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569</v>
      </c>
      <c r="AL61" s="378"/>
      <c r="AM61" s="379">
        <v>
8802796</v>
      </c>
      <c r="AN61" s="380">
        <v>
47674</v>
      </c>
      <c r="AO61" s="381">
        <v>
13.4</v>
      </c>
      <c r="AP61" s="382">
        <v>
39064</v>
      </c>
      <c r="AQ61" s="383">
        <v>
-2.9</v>
      </c>
      <c r="AR61" s="369">
        <v>
16.3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564</v>
      </c>
      <c r="AM62" s="372">
        <v>
4851578</v>
      </c>
      <c r="AN62" s="373">
        <v>
26288</v>
      </c>
      <c r="AO62" s="374">
        <v>
17.8</v>
      </c>
      <c r="AP62" s="375">
        <v>
24832</v>
      </c>
      <c r="AQ62" s="376">
        <v>
0.7</v>
      </c>
      <c r="AR62" s="377">
        <v>
17.100000000000001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1wxdFSCPuGrefKzPl6ttjSPLBObAj2fRWpWQ6JBt/Ni8YrLtLhKO/MxP/96ArC+nWRf/5/7sQHOGmseh0qf+bw==" saltValue="lL1X2uyafeCzOlonTpz9Y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BI101" sqref="BI10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571</v>
      </c>
    </row>
    <row r="120" spans="125:125" ht="13.5" hidden="1" customHeight="1" x14ac:dyDescent="0.15"/>
    <row r="121" spans="125:125" ht="13.5" hidden="1" customHeight="1" x14ac:dyDescent="0.15">
      <c r="DU121" s="291"/>
    </row>
  </sheetData>
  <sheetProtection algorithmName="SHA-512" hashValue="AC2QjN9STyraXUQcqeZTGLWzCag2i/cHpWQ3Gq4JmMrQFCaPCjv6FhnE0lS2SkS/xeeQnw3WXCEGN7CsuqjYJw==" saltValue="e6qgVHa3PXz0SbWu8CVvi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AU20" sqref="AU2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572</v>
      </c>
    </row>
  </sheetData>
  <sheetProtection algorithmName="SHA-512" hashValue="HNJ4CJLBTA9rVu1ZTMdRCRSzmFh0qiW12ObAPlJB5ai38+wZYaDs3RbS7D+bTGStH1qAa6JJ7PbOyJtk8obX2g==" saltValue="cUNf1kAAqp5BxXn/Ea4Oh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I49" sqref="I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573</v>
      </c>
      <c r="G46" s="8" t="s">
        <v>
574</v>
      </c>
      <c r="H46" s="8" t="s">
        <v>
575</v>
      </c>
      <c r="I46" s="8" t="s">
        <v>
576</v>
      </c>
      <c r="J46" s="9" t="s">
        <v>
577</v>
      </c>
    </row>
    <row r="47" spans="2:10" ht="57.75" customHeight="1" x14ac:dyDescent="0.15">
      <c r="B47" s="10"/>
      <c r="C47" s="1198" t="s">
        <v>
3</v>
      </c>
      <c r="D47" s="1198"/>
      <c r="E47" s="1199"/>
      <c r="F47" s="11">
        <v>
12.76</v>
      </c>
      <c r="G47" s="12">
        <v>
12.33</v>
      </c>
      <c r="H47" s="12">
        <v>
12.41</v>
      </c>
      <c r="I47" s="12">
        <v>
12.42</v>
      </c>
      <c r="J47" s="13">
        <v>
11.23</v>
      </c>
    </row>
    <row r="48" spans="2:10" ht="57.75" customHeight="1" x14ac:dyDescent="0.15">
      <c r="B48" s="14"/>
      <c r="C48" s="1200" t="s">
        <v>
4</v>
      </c>
      <c r="D48" s="1200"/>
      <c r="E48" s="1201"/>
      <c r="F48" s="15">
        <v>
8.6300000000000008</v>
      </c>
      <c r="G48" s="16">
        <v>
6.68</v>
      </c>
      <c r="H48" s="16">
        <v>
8.49</v>
      </c>
      <c r="I48" s="16">
        <v>
4.6900000000000004</v>
      </c>
      <c r="J48" s="17">
        <v>
5.63</v>
      </c>
    </row>
    <row r="49" spans="2:10" ht="57.75" customHeight="1" thickBot="1" x14ac:dyDescent="0.2">
      <c r="B49" s="18"/>
      <c r="C49" s="1202" t="s">
        <v>
5</v>
      </c>
      <c r="D49" s="1202"/>
      <c r="E49" s="1203"/>
      <c r="F49" s="19" t="s">
        <v>
578</v>
      </c>
      <c r="G49" s="20" t="s">
        <v>
579</v>
      </c>
      <c r="H49" s="20">
        <v>
1.83</v>
      </c>
      <c r="I49" s="20" t="s">
        <v>
580</v>
      </c>
      <c r="J49" s="21" t="s">
        <v>
578</v>
      </c>
    </row>
    <row r="50" spans="2:10" ht="13.5" customHeight="1" x14ac:dyDescent="0.15"/>
  </sheetData>
  <sheetProtection algorithmName="SHA-512" hashValue="O/beJmgXhp13JUdY3Mi5P+5yHQ5kpx1kkyRM6U8Dt7eYhOAO4U6Dudo67881SFTYWVtvEudlixDIqUOKoiUFAA==" saltValue="Mn3VxliYUqQYkhV4rnvAu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岸本</cp:lastModifiedBy>
  <dcterms:created xsi:type="dcterms:W3CDTF">2021-02-05T02:02:38Z</dcterms:created>
  <dcterms:modified xsi:type="dcterms:W3CDTF">2021-10-25T04:08:47Z</dcterms:modified>
  <cp:category/>
</cp:coreProperties>
</file>