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10000\106 決算関係事務等\02_財政状況資料集（財政比較分析表）\元年度決算分\08_照会（2回目）\02_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CO35" i="10"/>
  <c r="CO36" i="10" s="1"/>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<sst xmlns="http://schemas.openxmlformats.org/spreadsheetml/2006/main" count="1094" uniqueCount="611">
  <si>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</si>
  <si>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</si>
  <si>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</si>
  <si>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</si>
  <si>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</si>
  <si>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</si>
  <si>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</si>
  <si>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</si>
  <si>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</si>
  <si>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</si>
  <si>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</si>
  <si>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</si>
  <si>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</si>
  <si>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</si>
  <si>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</si>
  <si>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</si>
  <si>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</si>
  <si>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</si>
  <si>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</si>
  <si>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</si>
  <si>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</si>
  <si>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</si>
  <si>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</si>
  <si>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</si>
  <si>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</si>
  <si>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</si>
  <si>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</si>
  <si>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</si>
  <si>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</si>
  <si>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</si>
  <si>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</si>
  <si>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</si>
  <si>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</si>
  <si>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</si>
  <si>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</si>
  <si>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</si>
  <si>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</si>
  <si>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</si>
  <si>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</si>
  <si>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</si>
  <si>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</si>
  <si>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</si>
  <si>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</si>
  <si>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</si>
  <si>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</si>
  <si>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</si>
  <si>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</si>
  <si>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</si>
  <si>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</si>
  <si>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</si>
  <si>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</si>
  <si>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</si>
  <si>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</si>
  <si>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</si>
  <si>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</si>
  <si>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</si>
  <si>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</si>
  <si>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</si>
  <si>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</si>
  <si>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</si>
  <si>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</si>
  <si>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</si>
  <si>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</si>
  <si>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</si>
  <si>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</si>
  <si>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</si>
  <si>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</si>
  <si>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</si>
  <si>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</si>
  <si>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</si>
  <si>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</si>
  <si>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</si>
  <si>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</si>
  <si>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</si>
  <si>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</si>
  <si>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</si>
  <si>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</si>
  <si>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</si>
  <si>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</si>
  <si>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</si>
  <si>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</si>
  <si>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</si>
  <si>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</si>
  <si>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</si>
  <si>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</si>
  <si>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</si>
  <si>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</si>
  <si>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</si>
  <si>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</si>
  <si>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</si>
  <si>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</si>
  <si>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</si>
  <si>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</si>
  <si>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</si>
  <si>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</si>
  <si>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</si>
  <si>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</si>
  <si>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</si>
  <si>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</si>
  <si>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</si>
  <si>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</si>
  <si>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</si>
  <si>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</si>
  <si>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</si>
  <si>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</si>
  <si>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</si>
  <si>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</si>
  <si>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</si>
  <si>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</si>
  <si>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</si>
  <si>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</si>
  <si>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</si>
  <si>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</si>
  <si>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</si>
  <si>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</si>
  <si>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</si>
  <si>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</si>
  <si>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</si>
  <si>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</si>
  <si>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</si>
  <si>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</si>
  <si>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</si>
  <si>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</si>
  <si>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</si>
  <si>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</si>
  <si>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</si>
  <si>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</si>
  <si>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</si>
  <si>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</si>
  <si>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</si>
  <si>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</si>
  <si>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</si>
  <si>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</si>
  <si>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</si>
  <si>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</si>
  <si>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</si>
  <si>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</si>
  <si>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</si>
  <si>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</si>
  <si>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</si>
  <si>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</si>
  <si>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</si>
  <si>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</si>
  <si>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</si>
  <si>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</si>
  <si>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</si>
  <si>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</si>
  <si>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</si>
  <si>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</si>
  <si>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</si>
  <si>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</si>
  <si>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</si>
  <si>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</si>
  <si>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</si>
  <si>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</si>
  <si>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</si>
  <si>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</si>
  <si>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</si>
  <si>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</si>
  <si>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</si>
  <si>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</si>
  <si>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</si>
  <si>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</si>
  <si>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</si>
  <si>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</si>
  <si>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</si>
  <si>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</si>
  <si>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</si>
  <si>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</si>
  <si>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</si>
  <si>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</si>
  <si>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</si>
  <si>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</si>
  <si>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</si>
  <si>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</si>
  <si>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</si>
  <si>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</si>
  <si>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</si>
  <si>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</si>
  <si>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</si>
  <si>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</si>
  <si>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</si>
  <si>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</si>
  <si>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</si>
  <si>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</si>
  <si>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</si>
  <si>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</si>
  <si>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</si>
  <si>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</si>
  <si>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</si>
  <si>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</si>
  <si>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</si>
  <si>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</si>
  <si>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</si>
  <si>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</si>
  <si>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</si>
  <si>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</si>
  <si>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</si>
  <si>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</si>
  <si>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</si>
  <si>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</si>
  <si>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</si>
  <si>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</si>
  <si>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</si>
  <si>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</si>
  <si>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</si>
  <si>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</si>
  <si>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</si>
  <si>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</si>
  <si>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</si>
  <si>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</si>
  <si>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</si>
  <si>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</si>
  <si>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</si>
  <si>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</si>
  <si>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</si>
  <si>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</si>
  <si>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</si>
  <si>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東京都東村山市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</si>
  <si>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</si>
  <si>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</si>
  <si>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</si>
  <si>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</si>
  <si>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</si>
  <si>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</si>
  <si>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</si>
  <si>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</si>
  <si>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</si>
  <si>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</si>
  <si>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</si>
  <si>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</si>
  <si>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</si>
  <si>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</si>
  <si>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</si>
  <si>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</si>
  <si>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</si>
  <si>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</si>
  <si>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</si>
  <si>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</si>
  <si>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</si>
  <si>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</si>
  <si>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</si>
  <si>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</si>
  <si>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</si>
  <si>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</si>
  <si>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</si>
  <si>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</si>
  <si>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</si>
  <si>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</si>
  <si>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</si>
  <si>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</si>
  <si>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</si>
  <si>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</si>
  <si>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</si>
  <si>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</si>
  <si>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</si>
  <si>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</si>
  <si>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</si>
  <si>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</si>
  <si>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</si>
  <si>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</si>
  <si>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</si>
  <si>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</si>
  <si>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</si>
  <si>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</si>
  <si>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</si>
  <si>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</si>
  <si>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</si>
  <si>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</si>
  <si>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</si>
  <si>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</si>
  <si>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</si>
  <si>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</si>
  <si>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</si>
  <si>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</si>
  <si>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</si>
  <si>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</si>
  <si>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</si>
  <si>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</si>
  <si>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</si>
  <si>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</si>
  <si>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</si>
  <si>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</si>
  <si>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</si>
  <si>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</si>
  <si>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</si>
  <si>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</si>
  <si>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</si>
  <si>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</si>
  <si>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</si>
  <si>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</si>
  <si>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</si>
  <si>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</si>
  <si>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</si>
  <si>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</si>
  <si>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</si>
  <si>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</si>
  <si>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</si>
  <si>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</si>
  <si>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</si>
  <si>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</si>
  <si>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</si>
  <si>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</si>
  <si>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</si>
  <si>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</si>
  <si>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</si>
  <si>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</si>
  <si>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</si>
  <si>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</si>
  <si>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</si>
  <si>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</si>
  <si>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</si>
  <si>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</si>
  <si>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</si>
  <si>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</si>
  <si>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</si>
  <si>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</si>
  <si>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</si>
  <si>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</si>
  <si>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</si>
  <si>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</si>
  <si>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</si>
  <si>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</si>
  <si>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</si>
  <si>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</si>
  <si>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</si>
  <si>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</si>
  <si>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</si>
  <si>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</si>
  <si>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</si>
  <si>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</si>
  <si>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</si>
  <si>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</si>
  <si>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</si>
  <si>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</si>
  <si>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</si>
  <si>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</si>
  <si>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</si>
  <si>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</si>
  <si>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</si>
  <si>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</si>
  <si>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</si>
  <si>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</si>
  <si>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</si>
  <si>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</si>
  <si>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</si>
  <si>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</si>
  <si>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</si>
  <si>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</si>
  <si>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</si>
  <si>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</si>
  <si>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</si>
  <si>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</si>
  <si>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</si>
  <si>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</si>
  <si>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</si>
  <si>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</si>
  <si>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</si>
  <si>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</si>
  <si>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</si>
  <si>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</si>
  <si>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</si>
  <si>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</si>
  <si>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</si>
  <si>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</si>
  <si>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</si>
  <si>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</si>
  <si>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</si>
  <si>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</si>
  <si>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</si>
  <si>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</si>
  <si>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</si>
  <si>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</si>
  <si>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</si>
  <si>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東京都東村山市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</si>
  <si>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</si>
  <si>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</si>
  <si>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</si>
  <si>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</si>
  <si>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</si>
  <si>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</si>
  <si>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</si>
  <si>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</si>
  <si>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</si>
  <si>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</si>
  <si>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</si>
  <si>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</si>
  <si>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</si>
  <si>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</si>
  <si>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</si>
  <si>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</si>
  <si>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</si>
  <si>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</si>
  <si>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</si>
  <si>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</si>
  <si>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</si>
  <si>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</si>
  <si>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</si>
  <si>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</si>
  <si>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</si>
  <si>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</si>
  <si>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</si>
  <si>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</si>
  <si>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</si>
  <si>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</si>
  <si>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</si>
  <si>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</si>
  <si>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</si>
  <si>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</si>
  <si>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</si>
  <si>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</si>
  <si>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</si>
  <si>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</si>
  <si>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</si>
  <si>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</si>
  <si>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</si>
  <si>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</si>
  <si>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</si>
  <si>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</si>
  <si>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</si>
  <si>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</si>
  <si>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</si>
  <si>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</si>
  <si>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</si>
  <si>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</si>
  <si>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</si>
  <si>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</si>
  <si>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</si>
  <si>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</si>
  <si>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</si>
  <si>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</si>
  <si>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</si>
  <si>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</si>
  <si>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</si>
  <si>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</si>
  <si>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</si>
  <si>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</si>
  <si>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</si>
  <si>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</si>
  <si>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</si>
  <si>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</si>
  <si>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</si>
  <si>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</si>
  <si>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</si>
  <si>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</si>
  <si>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</si>
  <si>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</si>
  <si>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</si>
  <si>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</si>
  <si>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</si>
  <si>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</si>
  <si>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</si>
  <si>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</si>
  <si>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</si>
  <si>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</si>
  <si>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</si>
  <si>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</si>
  <si>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</si>
  <si>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</si>
  <si>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</si>
  <si>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</si>
  <si>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</si>
  <si>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</si>
  <si>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</si>
  <si>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</si>
  <si>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</si>
  <si>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</si>
  <si>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</si>
  <si>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</si>
  <si>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</si>
  <si>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</si>
  <si>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</si>
  <si>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</si>
  <si>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</si>
  <si>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</si>
  <si>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</si>
  <si>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</si>
  <si>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</si>
  <si>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</si>
  <si>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</si>
  <si>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</si>
  <si>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</si>
  <si>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</si>
  <si>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</si>
  <si>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</si>
  <si>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</si>
  <si>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</si>
  <si>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</si>
  <si>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</si>
  <si>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</si>
  <si>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</si>
  <si>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</si>
  <si>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</si>
  <si>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</si>
  <si>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</si>
  <si>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</si>
  <si>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</si>
  <si>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</si>
  <si>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</si>
  <si>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</si>
  <si>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</si>
  <si>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</si>
  <si>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</si>
  <si>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</si>
  <si>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</si>
  <si>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</si>
  <si>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</si>
  <si>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</si>
  <si>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</si>
  <si>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</si>
  <si>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</si>
  <si>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</si>
  <si>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</si>
  <si>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</si>
  <si>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</si>
  <si>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</si>
  <si>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</si>
  <si>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</si>
  <si>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</si>
  <si>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</si>
  <si>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</si>
  <si>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</si>
  <si>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</si>
  <si>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</si>
  <si>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</si>
  <si>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</si>
  <si>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</si>
  <si>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</si>
  <si>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</si>
  <si>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</si>
  <si>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</si>
  <si>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</si>
  <si>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</si>
  <si>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</si>
  <si>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</si>
  <si>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</si>
  <si>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</si>
  <si>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</si>
  <si>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</si>
  <si>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</si>
  <si>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</si>
  <si>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</si>
  <si>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</si>
  <si>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</si>
  <si>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</si>
  <si>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</si>
  <si>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</si>
  <si>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</si>
  <si>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</si>
  <si>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</si>
  <si>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</si>
  <si>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</si>
  <si>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</si>
  <si>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</si>
  <si>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</si>
  <si>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</si>
  <si>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</si>
  <si>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3.60</t>
  </si>
  <si>
    <t>▲ 0.12</t>
  </si>
  <si>
    <t>▲ 2.07</t>
  </si>
  <si>
    <t>▲ 4.46</t>
  </si>
  <si>
    <t>一般会計</t>
  </si>
  <si>
    <t>下水道事業特別会計</t>
  </si>
  <si>
    <t>介護保険事業特別会計</t>
  </si>
  <si>
    <t>国民健康保険事業特別会計</t>
  </si>
  <si>
    <t>▲ 0.28</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</si>
  <si>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</si>
  <si>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</si>
  <si>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</si>
  <si>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</si>
  <si>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</si>
  <si>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</si>
  <si>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</si>
  <si>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</si>
  <si>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</si>
  <si>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</si>
  <si>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東京たま広域資源循環組合</t>
    <rPh sb="0" eb="2">
      <t>トウキョウ</t>
    </rPh>
    <rPh sb="4" eb="6">
      <t>コウイキ</t>
    </rPh>
    <rPh sb="6" eb="8">
      <t>シゲン</t>
    </rPh>
    <rPh sb="8" eb="10">
      <t>ジュンカン</t>
    </rPh>
    <rPh sb="10" eb="12">
      <t>クミアイ</t>
    </rPh>
    <phoneticPr fontId="18"/>
  </si>
  <si>
    <t>東京市町村総合事務組合（一般会計）</t>
    <rPh sb="0" eb="2">
      <t>トウキョウ</t>
    </rPh>
    <rPh sb="2" eb="5">
      <t>シチョウソン</t>
    </rPh>
    <rPh sb="5" eb="7">
      <t>ソウゴウ</t>
    </rPh>
    <rPh sb="7" eb="9">
      <t>ジム</t>
    </rPh>
    <rPh sb="9" eb="11">
      <t>クミアイ</t>
    </rPh>
    <phoneticPr fontId="18"/>
  </si>
  <si>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8"/>
  </si>
  <si>
    <t>多摩六都科学館組合</t>
    <rPh sb="0" eb="2">
      <t>タマ</t>
    </rPh>
    <rPh sb="2" eb="3">
      <t>ロク</t>
    </rPh>
    <rPh sb="3" eb="4">
      <t>ト</t>
    </rPh>
    <rPh sb="4" eb="7">
      <t>カガクカン</t>
    </rPh>
    <rPh sb="7" eb="9">
      <t>クミアイ</t>
    </rPh>
    <phoneticPr fontId="18"/>
  </si>
  <si>
    <t>東京都十一市競輪事業組合</t>
    <rPh sb="0" eb="3">
      <t>トウキョウト</t>
    </rPh>
    <rPh sb="3" eb="6">
      <t>ジュウイッシ</t>
    </rPh>
    <rPh sb="6" eb="8">
      <t>ケイリン</t>
    </rPh>
    <rPh sb="8" eb="10">
      <t>ジギョウ</t>
    </rPh>
    <rPh sb="10" eb="12">
      <t>クミアイ</t>
    </rPh>
    <phoneticPr fontId="18"/>
  </si>
  <si>
    <t>東京都四市競艇事業組合</t>
    <rPh sb="0" eb="3">
      <t>トウキョウト</t>
    </rPh>
    <rPh sb="3" eb="5">
      <t>ヨンシ</t>
    </rPh>
    <rPh sb="5" eb="7">
      <t>キョウテイ</t>
    </rPh>
    <rPh sb="7" eb="9">
      <t>ジギョウ</t>
    </rPh>
    <rPh sb="9" eb="11">
      <t>クミアイ</t>
    </rPh>
    <phoneticPr fontId="18"/>
  </si>
  <si>
    <t>昭和病院企業団</t>
    <rPh sb="0" eb="2">
      <t>ショウワ</t>
    </rPh>
    <rPh sb="2" eb="4">
      <t>ビョウイン</t>
    </rPh>
    <rPh sb="4" eb="6">
      <t>キギョウ</t>
    </rPh>
    <rPh sb="6" eb="7">
      <t>ダン</t>
    </rPh>
    <phoneticPr fontId="18"/>
  </si>
  <si>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</si>
  <si>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</si>
  <si>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東村山市土地開発公社</t>
    <rPh sb="0" eb="4">
      <t>ヒガシムラヤマシ</t>
    </rPh>
    <rPh sb="4" eb="6">
      <t>トチ</t>
    </rPh>
    <rPh sb="6" eb="8">
      <t>カイハツ</t>
    </rPh>
    <rPh sb="8" eb="10">
      <t>コウシャ</t>
    </rPh>
    <phoneticPr fontId="18"/>
  </si>
  <si>
    <t>東村山市勤労者福祉サービスセンター</t>
    <rPh sb="0" eb="4">
      <t>ヒガシムラヤマシ</t>
    </rPh>
    <rPh sb="4" eb="7">
      <t>キンロウシャ</t>
    </rPh>
    <rPh sb="7" eb="9">
      <t>フクシ</t>
    </rPh>
    <phoneticPr fontId="18"/>
  </si>
  <si>
    <t>東村山市体育協会</t>
    <rPh sb="0" eb="4">
      <t>ヒガシムラヤマシ</t>
    </rPh>
    <rPh sb="4" eb="6">
      <t>タイイク</t>
    </rPh>
    <rPh sb="6" eb="8">
      <t>キョウカイ</t>
    </rPh>
    <phoneticPr fontId="18"/>
  </si>
  <si>
    <t>○</t>
  </si>
  <si>
    <t>-</t>
    <phoneticPr fontId="2"/>
  </si>
  <si>
    <t>-</t>
    <phoneticPr fontId="2"/>
  </si>
  <si>
    <t>-</t>
    <phoneticPr fontId="2"/>
  </si>
  <si>
    <t>-</t>
    <phoneticPr fontId="2"/>
  </si>
  <si>
    <t>-</t>
    <phoneticPr fontId="2"/>
  </si>
  <si>
    <t>公共施設等再生基金</t>
    <phoneticPr fontId="5"/>
  </si>
  <si>
    <t>アメニティ基金</t>
    <phoneticPr fontId="2"/>
  </si>
  <si>
    <t>職員退職手当基金</t>
    <phoneticPr fontId="2"/>
  </si>
  <si>
    <t>公共施設整備基金</t>
    <phoneticPr fontId="2"/>
  </si>
  <si>
    <t>連続立体交差事業等推進基金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</si>
  <si>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</si>
  <si>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</si>
  <si>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</si>
  <si>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類似団体内平均値に比べ、将来負担比率は低く、有形固定資産減価償却率は高い。
資産の多くが老朽化している一方で、更新、近年の新規整備が少ない。現在は将来負担比率が低いが、今後、公共施設等総合管理計画に基づき老朽化対策や都市計画道路等の整備に取り組むなかで推移を注視する必要が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</si>
  <si>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</si>
  <si>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</si>
  <si>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</si>
  <si>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</si>
  <si>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</si>
  <si>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</si>
  <si>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</si>
  <si>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xml:space="preserve">類似団体内平均値に比べ、将来負担比率、実質公債費比率ともに低い。
</t>
    </r>
    <r>
      <rPr>
        <sz val="11"/>
        <rFont val="ＭＳ Ｐゴシック"/>
        <family val="3"/>
        <charset val="128"/>
      </rPr>
      <t>平成23年度からの第4次行財政改革大綱期間に</t>
    </r>
    <r>
      <rPr>
        <sz val="11"/>
        <color indexed="8"/>
        <rFont val="ＭＳ Ｐゴシック"/>
        <family val="3"/>
        <charset val="128"/>
      </rPr>
      <t>おいて、地方債（※）の発行額を公債費（※）の範囲内に抑えることを原則として財政運営を行ってきたことで、将来負担比率、実質公債費比率とも抑えられている。今後、公共施設等総合管理計画に基づき老朽化対策や都市計画道路等の整備に取り組むなかで推移を注視する必要がある。
※一般会計のうち臨時財政対策債、減収補てん債等を除き、下水道事業特別会計の下水道事業債を含む。公債費は利子を除く。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</si>
</sst>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E621-4082-9293-22F6E898A1B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27124</c:v>
                </c:pt>
                <c:pt idx="1">
                  <c:v>28593</c:v>
                </c:pt>
                <c:pt idx="2">
                  <c:v>23341</c:v>
                </c:pt>
                <c:pt idx="3">
                  <c:v>31739</c:v>
                </c:pt>
                <c:pt idx="4">
                  <c:v>23739</c:v>
                </c:pt>
              </c:numCache>
            </c:numRef>
          </c:val>
          <c:smooth val="0"/>
          <c:extLst>
            <c:ext xmlns:c16="http://schemas.microsoft.com/office/drawing/2014/chart" uri="{C3380CC4-5D6E-409C-BE32-E72D297353CC}">
              <c16:uniqueId val="{00000001-E621-4082-9293-22F6E898A1B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5.45</c:v>
                </c:pt>
                <c:pt idx="1">
                  <c:v>4.5999999999999996</c:v>
                </c:pt>
                <c:pt idx="2">
                  <c:v>5.5</c:v>
                </c:pt>
                <c:pt idx="3">
                  <c:v>6.33</c:v>
                </c:pt>
                <c:pt idx="4">
                  <c:v>6.68</c:v>
                </c:pt>
              </c:numCache>
            </c:numRef>
          </c:val>
          <c:extLst>
            <c:ext xmlns:c16="http://schemas.microsoft.com/office/drawing/2014/chart" uri="{C3380CC4-5D6E-409C-BE32-E72D297353CC}">
              <c16:uniqueId val="{00000000-0CB3-4BB1-9AE1-B37D80585B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12.27</c:v>
                </c:pt>
                <c:pt idx="1">
                  <c:v>13</c:v>
                </c:pt>
                <c:pt idx="2">
                  <c:v>14.69</c:v>
                </c:pt>
                <c:pt idx="3">
                  <c:v>14.31</c:v>
                </c:pt>
                <c:pt idx="4">
                  <c:v>13.01</c:v>
                </c:pt>
              </c:numCache>
            </c:numRef>
          </c:val>
          <c:extLst>
            <c:ext xmlns:c16="http://schemas.microsoft.com/office/drawing/2014/chart" uri="{C3380CC4-5D6E-409C-BE32-E72D297353CC}">
              <c16:uniqueId val="{00000001-0CB3-4BB1-9AE1-B37D80585B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2.1800000000000002</c:v>
                </c:pt>
                <c:pt idx="1">
                  <c:v>-3.6</c:v>
                </c:pt>
                <c:pt idx="2">
                  <c:v>-0.12</c:v>
                </c:pt>
                <c:pt idx="3">
                  <c:v>-2.0699999999999998</c:v>
                </c:pt>
                <c:pt idx="4">
                  <c:v>-4.46</c:v>
                </c:pt>
              </c:numCache>
            </c:numRef>
          </c:val>
          <c:smooth val="0"/>
          <c:extLst>
            <c:ext xmlns:c16="http://schemas.microsoft.com/office/drawing/2014/chart" uri="{C3380CC4-5D6E-409C-BE32-E72D297353CC}">
              <c16:uniqueId val="{00000002-0CB3-4BB1-9AE1-B37D80585B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A6C-493A-A9BE-8D9D083882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6C-493A-A9BE-8D9D0838829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A6C-493A-A9BE-8D9D0838829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A6C-493A-A9BE-8D9D0838829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A6C-493A-A9BE-8D9D0838829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c:v>
                </c:pt>
                <c:pt idx="2">
                  <c:v>#N/A</c:v>
                </c:pt>
                <c:pt idx="3">
                  <c:v>0.04</c:v>
                </c:pt>
                <c:pt idx="4">
                  <c:v>#N/A</c:v>
                </c:pt>
                <c:pt idx="5">
                  <c:v>0.16</c:v>
                </c:pt>
                <c:pt idx="6">
                  <c:v>#N/A</c:v>
                </c:pt>
                <c:pt idx="7">
                  <c:v>0.14000000000000001</c:v>
                </c:pt>
                <c:pt idx="8">
                  <c:v>#N/A</c:v>
                </c:pt>
                <c:pt idx="9">
                  <c:v>0.1</c:v>
                </c:pt>
              </c:numCache>
            </c:numRef>
          </c:val>
          <c:extLst>
            <c:ext xmlns:c16="http://schemas.microsoft.com/office/drawing/2014/chart" uri="{C3380CC4-5D6E-409C-BE32-E72D297353CC}">
              <c16:uniqueId val="{00000005-6A6C-493A-A9BE-8D9D0838829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0.28000000000000003</c:v>
                </c:pt>
                <c:pt idx="1">
                  <c:v>#N/A</c:v>
                </c:pt>
                <c:pt idx="2">
                  <c:v>#N/A</c:v>
                </c:pt>
                <c:pt idx="3">
                  <c:v>1.25</c:v>
                </c:pt>
                <c:pt idx="4">
                  <c:v>#N/A</c:v>
                </c:pt>
                <c:pt idx="5">
                  <c:v>1.67</c:v>
                </c:pt>
                <c:pt idx="6">
                  <c:v>#N/A</c:v>
                </c:pt>
                <c:pt idx="7">
                  <c:v>0.75</c:v>
                </c:pt>
                <c:pt idx="8">
                  <c:v>#N/A</c:v>
                </c:pt>
                <c:pt idx="9">
                  <c:v>0.77</c:v>
                </c:pt>
              </c:numCache>
            </c:numRef>
          </c:val>
          <c:extLst>
            <c:ext xmlns:c16="http://schemas.microsoft.com/office/drawing/2014/chart" uri="{C3380CC4-5D6E-409C-BE32-E72D297353CC}">
              <c16:uniqueId val="{00000006-6A6C-493A-A9BE-8D9D08388299}"/>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2.23</c:v>
                </c:pt>
                <c:pt idx="2">
                  <c:v>#N/A</c:v>
                </c:pt>
                <c:pt idx="3">
                  <c:v>2.7</c:v>
                </c:pt>
                <c:pt idx="4">
                  <c:v>#N/A</c:v>
                </c:pt>
                <c:pt idx="5">
                  <c:v>1.94</c:v>
                </c:pt>
                <c:pt idx="6">
                  <c:v>#N/A</c:v>
                </c:pt>
                <c:pt idx="7">
                  <c:v>1.17</c:v>
                </c:pt>
                <c:pt idx="8">
                  <c:v>#N/A</c:v>
                </c:pt>
                <c:pt idx="9">
                  <c:v>0.85</c:v>
                </c:pt>
              </c:numCache>
            </c:numRef>
          </c:val>
          <c:extLst>
            <c:ext xmlns:c16="http://schemas.microsoft.com/office/drawing/2014/chart" uri="{C3380CC4-5D6E-409C-BE32-E72D297353CC}">
              <c16:uniqueId val="{00000007-6A6C-493A-A9BE-8D9D08388299}"/>
            </c:ext>
          </c:extLst>
        </c:ser>
        <c:ser>
          <c:idx val="8"/>
          <c:order val="8"/>
          <c:tx>
            <c:strRef>
              <c:f>データシート!$A$35</c:f>
              <c:strCache>
                <c:ptCount val="1"/>
                <c:pt idx="0">
                  <c:v>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0.13</c:v>
                </c:pt>
                <c:pt idx="2">
                  <c:v>#N/A</c:v>
                </c:pt>
                <c:pt idx="3">
                  <c:v>0.36</c:v>
                </c:pt>
                <c:pt idx="4">
                  <c:v>#N/A</c:v>
                </c:pt>
                <c:pt idx="5">
                  <c:v>0.08</c:v>
                </c:pt>
                <c:pt idx="6">
                  <c:v>#N/A</c:v>
                </c:pt>
                <c:pt idx="7">
                  <c:v>0.46</c:v>
                </c:pt>
                <c:pt idx="8">
                  <c:v>#N/A</c:v>
                </c:pt>
                <c:pt idx="9">
                  <c:v>0.97</c:v>
                </c:pt>
              </c:numCache>
            </c:numRef>
          </c:val>
          <c:extLst>
            <c:ext xmlns:c16="http://schemas.microsoft.com/office/drawing/2014/chart" uri="{C3380CC4-5D6E-409C-BE32-E72D297353CC}">
              <c16:uniqueId val="{00000008-6A6C-493A-A9BE-8D9D083882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c:v>
                </c:pt>
                <c:pt idx="2">
                  <c:v>#N/A</c:v>
                </c:pt>
                <c:pt idx="3">
                  <c:v>4.59</c:v>
                </c:pt>
                <c:pt idx="4">
                  <c:v>#N/A</c:v>
                </c:pt>
                <c:pt idx="5">
                  <c:v>5.5</c:v>
                </c:pt>
                <c:pt idx="6">
                  <c:v>#N/A</c:v>
                </c:pt>
                <c:pt idx="7">
                  <c:v>6.32</c:v>
                </c:pt>
                <c:pt idx="8">
                  <c:v>#N/A</c:v>
                </c:pt>
                <c:pt idx="9">
                  <c:v>6.67</c:v>
                </c:pt>
              </c:numCache>
            </c:numRef>
          </c:val>
          <c:extLst>
            <c:ext xmlns:c16="http://schemas.microsoft.com/office/drawing/2014/chart" uri="{C3380CC4-5D6E-409C-BE32-E72D297353CC}">
              <c16:uniqueId val="{00000009-6A6C-493A-A9BE-8D9D083882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3952</c:v>
                </c:pt>
                <c:pt idx="5">
                  <c:v>4417</c:v>
                </c:pt>
                <c:pt idx="8">
                  <c:v>4457</c:v>
                </c:pt>
                <c:pt idx="11">
                  <c:v>4460</c:v>
                </c:pt>
                <c:pt idx="14">
                  <c:v>4803</c:v>
                </c:pt>
              </c:numCache>
            </c:numRef>
          </c:val>
          <c:extLst>
            <c:ext xmlns:c16="http://schemas.microsoft.com/office/drawing/2014/chart" uri="{C3380CC4-5D6E-409C-BE32-E72D297353CC}">
              <c16:uniqueId val="{00000000-F33C-4C84-9406-2D76BD27C85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2</c:v>
                </c:pt>
                <c:pt idx="6">
                  <c:v>2</c:v>
                </c:pt>
                <c:pt idx="9">
                  <c:v>1</c:v>
                </c:pt>
                <c:pt idx="12">
                  <c:v>1</c:v>
                </c:pt>
              </c:numCache>
            </c:numRef>
          </c:val>
          <c:extLst>
            <c:ext xmlns:c16="http://schemas.microsoft.com/office/drawing/2014/chart" uri="{C3380CC4-5D6E-409C-BE32-E72D297353CC}">
              <c16:uniqueId val="{00000001-F33C-4C84-9406-2D76BD27C85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876</c:v>
                </c:pt>
                <c:pt idx="3">
                  <c:v>211</c:v>
                </c:pt>
                <c:pt idx="6">
                  <c:v>164</c:v>
                </c:pt>
                <c:pt idx="9">
                  <c:v>153</c:v>
                </c:pt>
                <c:pt idx="12">
                  <c:v>29</c:v>
                </c:pt>
              </c:numCache>
            </c:numRef>
          </c:val>
          <c:extLst>
            <c:ext xmlns:c16="http://schemas.microsoft.com/office/drawing/2014/chart" uri="{C3380CC4-5D6E-409C-BE32-E72D297353CC}">
              <c16:uniqueId val="{00000002-F33C-4C84-9406-2D76BD27C85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58</c:v>
                </c:pt>
                <c:pt idx="3">
                  <c:v>58</c:v>
                </c:pt>
                <c:pt idx="6">
                  <c:v>55</c:v>
                </c:pt>
                <c:pt idx="9">
                  <c:v>47</c:v>
                </c:pt>
                <c:pt idx="12">
                  <c:v>39</c:v>
                </c:pt>
              </c:numCache>
            </c:numRef>
          </c:val>
          <c:extLst>
            <c:ext xmlns:c16="http://schemas.microsoft.com/office/drawing/2014/chart" uri="{C3380CC4-5D6E-409C-BE32-E72D297353CC}">
              <c16:uniqueId val="{00000003-F33C-4C84-9406-2D76BD27C85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1043</c:v>
                </c:pt>
                <c:pt idx="3">
                  <c:v>1053</c:v>
                </c:pt>
                <c:pt idx="6">
                  <c:v>924</c:v>
                </c:pt>
                <c:pt idx="9">
                  <c:v>923</c:v>
                </c:pt>
                <c:pt idx="12">
                  <c:v>1264</c:v>
                </c:pt>
              </c:numCache>
            </c:numRef>
          </c:val>
          <c:extLst>
            <c:ext xmlns:c16="http://schemas.microsoft.com/office/drawing/2014/chart" uri="{C3380CC4-5D6E-409C-BE32-E72D297353CC}">
              <c16:uniqueId val="{00000004-F33C-4C84-9406-2D76BD27C85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3C-4C84-9406-2D76BD27C85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3C-4C84-9406-2D76BD27C85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3967</c:v>
                </c:pt>
                <c:pt idx="3">
                  <c:v>4152</c:v>
                </c:pt>
                <c:pt idx="6">
                  <c:v>4106</c:v>
                </c:pt>
                <c:pt idx="9">
                  <c:v>4123</c:v>
                </c:pt>
                <c:pt idx="12">
                  <c:v>3995</c:v>
                </c:pt>
              </c:numCache>
            </c:numRef>
          </c:val>
          <c:extLst>
            <c:ext xmlns:c16="http://schemas.microsoft.com/office/drawing/2014/chart" uri="{C3380CC4-5D6E-409C-BE32-E72D297353CC}">
              <c16:uniqueId val="{00000007-F33C-4C84-9406-2D76BD27C85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1994</c:v>
                </c:pt>
                <c:pt idx="2">
                  <c:v>#N/A</c:v>
                </c:pt>
                <c:pt idx="3">
                  <c:v>#N/A</c:v>
                </c:pt>
                <c:pt idx="4">
                  <c:v>1059</c:v>
                </c:pt>
                <c:pt idx="5">
                  <c:v>#N/A</c:v>
                </c:pt>
                <c:pt idx="6">
                  <c:v>#N/A</c:v>
                </c:pt>
                <c:pt idx="7">
                  <c:v>794</c:v>
                </c:pt>
                <c:pt idx="8">
                  <c:v>#N/A</c:v>
                </c:pt>
                <c:pt idx="9">
                  <c:v>#N/A</c:v>
                </c:pt>
                <c:pt idx="10">
                  <c:v>787</c:v>
                </c:pt>
                <c:pt idx="11">
                  <c:v>#N/A</c:v>
                </c:pt>
                <c:pt idx="12">
                  <c:v>#N/A</c:v>
                </c:pt>
                <c:pt idx="13">
                  <c:v>525</c:v>
                </c:pt>
                <c:pt idx="14">
                  <c:v>#N/A</c:v>
                </c:pt>
              </c:numCache>
            </c:numRef>
          </c:val>
          <c:smooth val="0"/>
          <c:extLst>
            <c:ext xmlns:c16="http://schemas.microsoft.com/office/drawing/2014/chart" uri="{C3380CC4-5D6E-409C-BE32-E72D297353CC}">
              <c16:uniqueId val="{00000008-F33C-4C84-9406-2D76BD27C85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37719</c:v>
                </c:pt>
                <c:pt idx="5">
                  <c:v>37311</c:v>
                </c:pt>
                <c:pt idx="8">
                  <c:v>36925</c:v>
                </c:pt>
                <c:pt idx="11">
                  <c:v>36696</c:v>
                </c:pt>
                <c:pt idx="14">
                  <c:v>36000</c:v>
                </c:pt>
              </c:numCache>
            </c:numRef>
          </c:val>
          <c:extLst>
            <c:ext xmlns:c16="http://schemas.microsoft.com/office/drawing/2014/chart" uri="{C3380CC4-5D6E-409C-BE32-E72D297353CC}">
              <c16:uniqueId val="{00000000-2B52-410E-A187-6AE1455ADC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9532</c:v>
                </c:pt>
                <c:pt idx="5">
                  <c:v>9640</c:v>
                </c:pt>
                <c:pt idx="8">
                  <c:v>9440</c:v>
                </c:pt>
                <c:pt idx="11">
                  <c:v>9552</c:v>
                </c:pt>
                <c:pt idx="14">
                  <c:v>9896</c:v>
                </c:pt>
              </c:numCache>
            </c:numRef>
          </c:val>
          <c:extLst>
            <c:ext xmlns:c16="http://schemas.microsoft.com/office/drawing/2014/chart" uri="{C3380CC4-5D6E-409C-BE32-E72D297353CC}">
              <c16:uniqueId val="{00000001-2B52-410E-A187-6AE1455ADC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10255</c:v>
                </c:pt>
                <c:pt idx="5">
                  <c:v>10758</c:v>
                </c:pt>
                <c:pt idx="8">
                  <c:v>11649</c:v>
                </c:pt>
                <c:pt idx="11">
                  <c:v>11801</c:v>
                </c:pt>
                <c:pt idx="14">
                  <c:v>11341</c:v>
                </c:pt>
              </c:numCache>
            </c:numRef>
          </c:val>
          <c:extLst>
            <c:ext xmlns:c16="http://schemas.microsoft.com/office/drawing/2014/chart" uri="{C3380CC4-5D6E-409C-BE32-E72D297353CC}">
              <c16:uniqueId val="{00000002-2B52-410E-A187-6AE1455ADC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52-410E-A187-6AE1455ADC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52-410E-A187-6AE1455ADC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52-410E-A187-6AE1455ADC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6071</c:v>
                </c:pt>
                <c:pt idx="3">
                  <c:v>5997</c:v>
                </c:pt>
                <c:pt idx="6">
                  <c:v>6199</c:v>
                </c:pt>
                <c:pt idx="9">
                  <c:v>6190</c:v>
                </c:pt>
                <c:pt idx="12">
                  <c:v>5987</c:v>
                </c:pt>
              </c:numCache>
            </c:numRef>
          </c:val>
          <c:extLst>
            <c:ext xmlns:c16="http://schemas.microsoft.com/office/drawing/2014/chart" uri="{C3380CC4-5D6E-409C-BE32-E72D297353CC}">
              <c16:uniqueId val="{00000006-2B52-410E-A187-6AE1455ADC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691</c:v>
                </c:pt>
                <c:pt idx="3">
                  <c:v>585</c:v>
                </c:pt>
                <c:pt idx="6">
                  <c:v>487</c:v>
                </c:pt>
                <c:pt idx="9">
                  <c:v>396</c:v>
                </c:pt>
                <c:pt idx="12">
                  <c:v>316</c:v>
                </c:pt>
              </c:numCache>
            </c:numRef>
          </c:val>
          <c:extLst>
            <c:ext xmlns:c16="http://schemas.microsoft.com/office/drawing/2014/chart" uri="{C3380CC4-5D6E-409C-BE32-E72D297353CC}">
              <c16:uniqueId val="{00000007-2B52-410E-A187-6AE1455ADC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10116</c:v>
                </c:pt>
                <c:pt idx="3">
                  <c:v>9657</c:v>
                </c:pt>
                <c:pt idx="6">
                  <c:v>8782</c:v>
                </c:pt>
                <c:pt idx="9">
                  <c:v>8010</c:v>
                </c:pt>
                <c:pt idx="12">
                  <c:v>7777</c:v>
                </c:pt>
              </c:numCache>
            </c:numRef>
          </c:val>
          <c:extLst>
            <c:ext xmlns:c16="http://schemas.microsoft.com/office/drawing/2014/chart" uri="{C3380CC4-5D6E-409C-BE32-E72D297353CC}">
              <c16:uniqueId val="{00000008-2B52-410E-A187-6AE1455ADC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2675</c:v>
                </c:pt>
                <c:pt idx="3">
                  <c:v>2464</c:v>
                </c:pt>
                <c:pt idx="6">
                  <c:v>2961</c:v>
                </c:pt>
                <c:pt idx="9">
                  <c:v>2540</c:v>
                </c:pt>
                <c:pt idx="12">
                  <c:v>2724</c:v>
                </c:pt>
              </c:numCache>
            </c:numRef>
          </c:val>
          <c:extLst>
            <c:ext xmlns:c16="http://schemas.microsoft.com/office/drawing/2014/chart" uri="{C3380CC4-5D6E-409C-BE32-E72D297353CC}">
              <c16:uniqueId val="{00000009-2B52-410E-A187-6AE1455ADC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42116</c:v>
                </c:pt>
                <c:pt idx="3">
                  <c:v>41461</c:v>
                </c:pt>
                <c:pt idx="6">
                  <c:v>41141</c:v>
                </c:pt>
                <c:pt idx="9">
                  <c:v>41012</c:v>
                </c:pt>
                <c:pt idx="12">
                  <c:v>40498</c:v>
                </c:pt>
              </c:numCache>
            </c:numRef>
          </c:val>
          <c:extLst>
            <c:ext xmlns:c16="http://schemas.microsoft.com/office/drawing/2014/chart" uri="{C3380CC4-5D6E-409C-BE32-E72D297353CC}">
              <c16:uniqueId val="{0000000A-2B52-410E-A187-6AE1455ADC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4163</c:v>
                </c:pt>
                <c:pt idx="2">
                  <c:v>#N/A</c:v>
                </c:pt>
                <c:pt idx="3">
                  <c:v>#N/A</c:v>
                </c:pt>
                <c:pt idx="4">
                  <c:v>2456</c:v>
                </c:pt>
                <c:pt idx="5">
                  <c:v>#N/A</c:v>
                </c:pt>
                <c:pt idx="6">
                  <c:v>#N/A</c:v>
                </c:pt>
                <c:pt idx="7">
                  <c:v>1556</c:v>
                </c:pt>
                <c:pt idx="8">
                  <c:v>#N/A</c:v>
                </c:pt>
                <c:pt idx="9">
                  <c:v>#N/A</c:v>
                </c:pt>
                <c:pt idx="10">
                  <c:v>100</c:v>
                </c:pt>
                <c:pt idx="11">
                  <c:v>#N/A</c:v>
                </c:pt>
                <c:pt idx="12">
                  <c:v>#N/A</c:v>
                </c:pt>
                <c:pt idx="13">
                  <c:v>65</c:v>
                </c:pt>
                <c:pt idx="14">
                  <c:v>#N/A</c:v>
                </c:pt>
              </c:numCache>
            </c:numRef>
          </c:val>
          <c:smooth val="0"/>
          <c:extLst>
            <c:ext xmlns:c16="http://schemas.microsoft.com/office/drawing/2014/chart" uri="{C3380CC4-5D6E-409C-BE32-E72D297353CC}">
              <c16:uniqueId val="{0000000B-2B52-410E-A187-6AE1455ADC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4217</c:v>
                </c:pt>
                <c:pt idx="1">
                  <c:v>4157</c:v>
                </c:pt>
                <c:pt idx="2">
                  <c:v>3767</c:v>
                </c:pt>
              </c:numCache>
            </c:numRef>
          </c:val>
          <c:extLst>
            <c:ext xmlns:c16="http://schemas.microsoft.com/office/drawing/2014/chart" uri="{C3380CC4-5D6E-409C-BE32-E72D297353CC}">
              <c16:uniqueId val="{00000000-B7D5-4055-8BD8-06A4E25DB9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B7D5-4055-8BD8-06A4E25DB9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5564</c:v>
                </c:pt>
                <c:pt idx="1">
                  <c:v>5432</c:v>
                </c:pt>
                <c:pt idx="2">
                  <c:v>5542</c:v>
                </c:pt>
              </c:numCache>
            </c:numRef>
          </c:val>
          <c:extLst>
            <c:ext xmlns:c16="http://schemas.microsoft.com/office/drawing/2014/chart" uri="{C3380CC4-5D6E-409C-BE32-E72D297353CC}">
              <c16:uniqueId val="{00000002-B7D5-4055-8BD8-06A4E25DB9D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{8641E752-4B5F-4250-B80E-791DD1CAD506}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F67-4F35-B758-BCE62337E9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{04C1540B-516C-445F-9BC6-A03B1436FCA9}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67-4F35-B758-BCE62337E9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{3883CE65-8C82-4EEA-8D36-C2886C5AEEBE}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67-4F35-B758-BCE62337E9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{73020986-AAD5-400E-81AD-55F54C861997}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67-4F35-B758-BCE62337E9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{69B59B6A-79E4-45FE-ABEC-5EE57111FFDF}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67-4F35-B758-BCE62337E9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{1A48E061-660C-4A7B-9A31-0F6B3A7B866B}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F67-4F35-B758-BCE62337E95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{20BDDE2D-7784-4C9E-93CE-A5A63CFC0132}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F67-4F35-B758-BCE62337E95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{C84E8466-5B9D-4C4D-AB1B-B7636138FF17}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F67-4F35-B758-BCE62337E958}"/>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{1D6B29B8-6C01-4560-ACF8-E3592A796B82}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F67-4F35-B758-BCE62337E9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76.2</c:v>
                </c:pt>
                <c:pt idx="24">
                  <c:v>75.3</c:v>
                </c:pt>
                <c:pt idx="32">
                  <c:v>76.599999999999994</c:v>
                </c:pt>
              </c:numCache>
            </c:numRef>
          </c:xVal>
          <c:yVal>
            <c:numRef>
              <c:f>公会計指標分析・財政指標組合せ分析表!$BP$51:$DC$51</c:f>
              <c:numCache>
                <c:formatCode>#,##0.0;"▲ "#,##0.0</c:formatCode>
                <c:ptCount val="40"/>
                <c:pt idx="16">
                  <c:v>6</c:v>
                </c:pt>
                <c:pt idx="24">
                  <c:v>0.3</c:v>
                </c:pt>
                <c:pt idx="32">
                  <c:v>0.2</c:v>
                </c:pt>
              </c:numCache>
            </c:numRef>
          </c:yVal>
          <c:smooth val="0"/>
          <c:extLst>
            <c:ext xmlns:c16="http://schemas.microsoft.com/office/drawing/2014/chart" uri="{C3380CC4-5D6E-409C-BE32-E72D297353CC}">
              <c16:uniqueId val="{00000009-CF67-4F35-B758-BCE62337E9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{0D3DEE76-C213-4329-933D-8D5B0FCFDBE9}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F67-4F35-B758-BCE62337E9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{AA85837E-F343-4BD6-9FC3-EA31CEF0FBF2}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67-4F35-B758-BCE62337E9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{AE1C1238-B77D-4767-BD33-22CDD035D80D}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67-4F35-B758-BCE62337E9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{A79E9CA7-1795-47C2-A370-4B5BBF15056C}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67-4F35-B758-BCE62337E9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{E23C423C-0715-49A0-A432-A7DFACF057B2}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67-4F35-B758-BCE62337E95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{5D1870D6-3680-474B-B694-F347EA928849}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F67-4F35-B758-BCE62337E958}"/>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{CB9BCF50-4A6E-4A22-A43A-7EBEB54FFE71}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F67-4F35-B758-BCE62337E958}"/>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{8834AC66-3C53-4CC8-B87A-DE19EADC68A7}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F67-4F35-B758-BCE62337E958}"/>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{1DE22080-468C-4BA6-8F43-94CEF57ED0DE}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F67-4F35-B758-BCE62337E9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61.2</c:v>
                </c:pt>
                <c:pt idx="24">
                  <c:v>61.7</c:v>
                </c:pt>
                <c:pt idx="32">
                  <c:v>62.6</c:v>
                </c:pt>
              </c:numCache>
            </c:numRef>
          </c:xVal>
          <c:yVal>
            <c:numRef>
              <c:f>公会計指標分析・財政指標組合せ分析表!$BP$55:$DC$55</c:f>
              <c:numCache>
                <c:formatCode>#,##0.0;"▲ "#,##0.0</c:formatCode>
                <c:ptCount val="40"/>
                <c:pt idx="16">
                  <c:v>12.2</c:v>
                </c:pt>
                <c:pt idx="24">
                  <c:v>5</c:v>
                </c:pt>
                <c:pt idx="32">
                  <c:v>5.4</c:v>
                </c:pt>
              </c:numCache>
            </c:numRef>
          </c:yVal>
          <c:smooth val="0"/>
          <c:extLst>
            <c:ext xmlns:c16="http://schemas.microsoft.com/office/drawing/2014/chart" uri="{C3380CC4-5D6E-409C-BE32-E72D297353CC}">
              <c16:uniqueId val="{00000013-CF67-4F35-B758-BCE62337E958}"/>
            </c:ext>
          </c:extLst>
        </c:ser>
        <c:dLbls>
          <c:showLegendKey val="0"/>
          <c:showVal val="1"/>
          <c:showCatName val="0"/>
          <c:showSerName val="0"/>
          <c:showPercent val="0"/>
          <c:showBubbleSize val="0"/>
        </c:dLbls>
        <c:axId val="46179840"/>
        <c:axId val="46181760"/>
      </c:scatterChart>
      <c:valAx>
        <c:axId val="46179840"/>
        <c:scaling>
          <c:orientation val="minMax"/>
          <c:max val="78"/>
          <c:min val="6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{B68DAB32-25A3-4D97-95C2-FAD662F2AE56}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9F9-4A13-96CB-18E947C7DD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{5A7F25F6-DD2F-46A9-8DE1-B83CB6932656}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F9-4A13-96CB-18E947C7DD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{C17F5D7A-E8B2-4463-BC8D-0F41BB54B576}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F9-4A13-96CB-18E947C7DD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{DAB72E1D-86C8-4B96-AC92-7AEDC6ED230D}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F9-4A13-96CB-18E947C7DD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{79397730-CDD0-4648-B83C-33096B4D3A2B}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F9-4A13-96CB-18E947C7DDE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{FE201DB2-1DFB-45F5-B61F-ED999E29CEBF}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9F9-4A13-96CB-18E947C7DDE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{44A288FB-5FB1-46DB-9940-6AABF88D61CA}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9F9-4A13-96CB-18E947C7DDE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{77BBA3E3-C1FA-44C6-AD53-D303E9EC828D}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9F9-4A13-96CB-18E947C7DDE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{6BC6F6DE-0058-422B-BFCA-0ED71388FFF8}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9F9-4A13-96CB-18E947C7DD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5.3</c:v>
                </c:pt>
                <c:pt idx="16">
                  <c:v>4.9000000000000004</c:v>
                </c:pt>
                <c:pt idx="24">
                  <c:v>3.4</c:v>
                </c:pt>
                <c:pt idx="32">
                  <c:v>2.7</c:v>
                </c:pt>
              </c:numCache>
            </c:numRef>
          </c:xVal>
          <c:yVal>
            <c:numRef>
              <c:f>公会計指標分析・財政指標組合せ分析表!$BP$73:$DC$73</c:f>
              <c:numCache>
                <c:formatCode>#,##0.0;"▲ "#,##0.0</c:formatCode>
                <c:ptCount val="40"/>
                <c:pt idx="0">
                  <c:v>16.2</c:v>
                </c:pt>
                <c:pt idx="8">
                  <c:v>9.5</c:v>
                </c:pt>
                <c:pt idx="16">
                  <c:v>6</c:v>
                </c:pt>
                <c:pt idx="24">
                  <c:v>0.3</c:v>
                </c:pt>
                <c:pt idx="32">
                  <c:v>0.2</c:v>
                </c:pt>
              </c:numCache>
            </c:numRef>
          </c:yVal>
          <c:smooth val="0"/>
          <c:extLst>
            <c:ext xmlns:c16="http://schemas.microsoft.com/office/drawing/2014/chart" uri="{C3380CC4-5D6E-409C-BE32-E72D297353CC}">
              <c16:uniqueId val="{00000009-89F9-4A13-96CB-18E947C7DD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{0E1133D3-F6E0-4F94-94C0-4BEBD9937189}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9F9-4A13-96CB-18E947C7DD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{9EA63DAD-DBB3-4683-85F0-6E6FD70889C7}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F9-4A13-96CB-18E947C7DD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{35739590-5EA9-4D83-94B7-FA30C19BF41E}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F9-4A13-96CB-18E947C7DD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{B266D1FA-60E6-4BF8-8D28-6E76B91E1C10}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F9-4A13-96CB-18E947C7DD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{B211F86C-EF0D-4AAC-8FFF-CC8F236E5442}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F9-4A13-96CB-18E947C7DDEA}"/>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{3B49D696-C512-4CEE-A7A5-42DFE4E09BA3}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9F9-4A13-96CB-18E947C7DDEA}"/>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{CE3A71EC-F581-4499-9714-859D0F81F207}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9F9-4A13-96CB-18E947C7DDEA}"/>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{45002724-9B28-4291-9E25-13A81303EA3F}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9F9-4A13-96CB-18E947C7DDEA}"/>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{B0A3DEB9-A256-4320-A545-D25A33CA9031}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9F9-4A13-96CB-18E947C7DD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89F9-4A13-96CB-18E947C7DDEA}"/>
            </c:ext>
          </c:extLst>
        </c:ser>
        <c:dLbls>
          <c:showLegendKey val="0"/>
          <c:showVal val="1"/>
          <c:showCatName val="0"/>
          <c:showSerName val="0"/>
          <c:showPercent val="0"/>
          <c:showBubbleSize val="0"/>
        </c:dLbls>
        <c:axId val="84219776"/>
        <c:axId val="84234240"/>
      </c:scatterChart>
      <c:valAx>
        <c:axId val="84219776"/>
        <c:scaling>
          <c:orientation val="minMax"/>
          <c:max val="5.6"/>
          <c:min val="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元利償還金は、臨時財対策債元金償還金の減などにより全体としても減となっているが、基準財政需要額算入公債費等については増となっている。</a:t>
          </a:r>
        </a:p>
        <a:p>
          <a:r>
            <a:rPr kumimoji="1" lang="ja-JP" altLang="en-US" sz="1400">
              <a:latin typeface="ＭＳ ゴシック" pitchFamily="49" charset="-128"/>
              <a:ea typeface="ＭＳ ゴシック" pitchFamily="49" charset="-128"/>
            </a:rPr>
            <a:t>　公営企業債の元利償還金に対する繰入金は、下水道事業債の借り入れ額の増などにより増となっている。</a:t>
          </a:r>
        </a:p>
        <a:p>
          <a:r>
            <a:rPr kumimoji="1" lang="ja-JP" altLang="en-US" sz="1400">
              <a:latin typeface="ＭＳ ゴシック" pitchFamily="49" charset="-128"/>
              <a:ea typeface="ＭＳ ゴシック" pitchFamily="49" charset="-128"/>
            </a:rPr>
            <a:t>　債務負担行為に基づく支出額は、平成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年度に土地開発公社の長期保有土地を買い戻したことにより、大きく増していたが、令和元年度は買い戻しを行わなかったため減となっている。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当市においては、満期一括償還地方債を発行していない。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地方債残高や下水道事業に係る公債費への繰入見込みなどが引き続き減となることにより、将来負担額については減傾向にある。</a:t>
          </a:r>
        </a:p>
        <a:p>
          <a:r>
            <a:rPr kumimoji="1" lang="ja-JP" altLang="en-US" sz="1400">
              <a:latin typeface="ＭＳ ゴシック" pitchFamily="49" charset="-128"/>
              <a:ea typeface="ＭＳ ゴシック" pitchFamily="49" charset="-128"/>
            </a:rPr>
            <a:t>　充当可能基金については横ばいとなっているものの、将来負担額の減により、将来負担比率の分子は、減傾向にある。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メニティ基金」、「長寿社会対策基金」、「公共施設整備基金」等を積み立てる一方で、中央図書館施設費やスポーツセンター施設費などの施設改修工事に伴い「公共施設等再生基金」、東村山駅付近の連続立体交差事業の推進のため「連続立体交差事業等推進基金」を繰り入れ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・中長期的な財政運営を見据え、財政調整基金をはじめ基金全体についてはその残高に注視し、経済事情等の変動や災害等の緊急的な事態に備えるとともに今後見込まれる財政需要に備えた運用を行う。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・公共施設等再生基金：東村山市が所有する建築物、道路、橋りょう等の施設の老朽化に伴う更新、改修その他の再生整備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・連続立体交差事業等推進基金：東村山駅付近における連続立体交差事業及びこれにあわせて行う都市計画道路等の整備の推進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を積み立てた一方で、中央図書館施設費に係る改修工事などの財源として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・アメニティ基金：ごみ処理経費やごみ処分経費などの財源として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万円を繰り入れた一方で、分別排出された資源物の売却金や一般廃棄物処理手数料の一部である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・連続立体交差事業等推進基金：連続立体交差事業の推進のため、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・公共施設等再生基金：将来の公共施設等の更新に備えて、可能な範囲で積立てを行う。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・連続立体交差事業等推進基金：東村山駅付近における連続立体交差事業及びこれにあわせて行う都市計画道路等の整備の進捗状況により、年度間で繰入額は変動するが、残高は減少する見込みである。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億円積み立てた一方で、財源不足をうめるための財源として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％以上の水準となるよう努めることとしている。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・健全な財政運営を行うため、決算状況を踏まえ可能な範囲で積み立てを行う。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・積立て及び繰入れの実績はなく、変動はない。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・地方債の発行額を公債費の範囲内に抑える財政運営を行っており、現在積立て及び繰入れの予定はない。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a:t>
          </a:r>
          <a:r>
            <a:rPr lang="ja-JP" altLang="en-US" sz="1100">
              <a:solidFill>
                <a:schemeClr val="dk1"/>
              </a:solidFill>
              <a:effectLst/>
              <a:latin typeface="+mn-lt"/>
              <a:ea typeface="+mn-ea"/>
              <a:cs typeface="+mn-cs"/>
            </a:rPr>
            <a:t>令和元</a:t>
          </a:r>
          <a:r>
            <a:rPr lang="ja-JP" altLang="ja-JP" sz="1100">
              <a:solidFill>
                <a:schemeClr val="dk1"/>
              </a:solidFill>
              <a:effectLst/>
              <a:latin typeface="+mn-lt"/>
              <a:ea typeface="+mn-ea"/>
              <a:cs typeface="+mn-cs"/>
            </a:rPr>
            <a:t>年度決算値で類似団体内平均値を上回っている。</a:t>
          </a:r>
          <a:endParaRPr lang="ja-JP" altLang="ja-JP">
            <a:effectLst/>
          </a:endParaRPr>
        </a:p>
        <a:p>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年代に整備された資産が多く、平成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年時点で、保有している公共施設の約</a:t>
          </a:r>
          <a:r>
            <a:rPr lang="en-US" altLang="ja-JP" sz="1100">
              <a:solidFill>
                <a:schemeClr val="dk1"/>
              </a:solidFill>
              <a:effectLst/>
              <a:latin typeface="+mn-lt"/>
              <a:ea typeface="+mn-ea"/>
              <a:cs typeface="+mn-cs"/>
            </a:rPr>
            <a:t>64</a:t>
          </a:r>
          <a:r>
            <a:rPr lang="ja-JP" altLang="ja-JP" sz="1100">
              <a:solidFill>
                <a:schemeClr val="dk1"/>
              </a:solidFill>
              <a:effectLst/>
              <a:latin typeface="+mn-lt"/>
              <a:ea typeface="+mn-ea"/>
              <a:cs typeface="+mn-cs"/>
            </a:rPr>
            <a:t>％が建設後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年以上を経過している。一方で更新、近年の新規整備が少ない。公共施設等総合管理計画に基づき、公共施設等の適正管理に努める。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6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53213</xdr:rowOff>
    </xdr:from>
    <xdr:to>
      <xdr:col>23</xdr:col>
      <xdr:colOff>136525</xdr:colOff>
      <xdr:row>33</xdr:row>
      <xdr:rowOff>154813</xdr:rowOff>
    </xdr:to>
    <xdr:sp macro="" textlink="">
      <xdr:nvSpPr>
        <xdr:cNvPr id="79" name="楕円 78"/>
        <xdr:cNvSpPr/>
      </xdr:nvSpPr>
      <xdr:spPr>
        <a:xfrm>
          <a:off x="4711700" y="64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31640</xdr:rowOff>
    </xdr:from>
    <xdr:ext cx="405111" cy="259045"/>
    <xdr:sp macro="" textlink="">
      <xdr:nvSpPr>
        <xdr:cNvPr id="80" name="有形固定資産減価償却率該当値テキスト"/>
        <xdr:cNvSpPr txBox="1"/>
      </xdr:nvSpPr>
      <xdr:spPr>
        <a:xfrm>
          <a:off x="4813300" y="646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168529</xdr:rowOff>
    </xdr:from>
    <xdr:to>
      <xdr:col>19</xdr:col>
      <xdr:colOff>187325</xdr:colOff>
      <xdr:row>33</xdr:row>
      <xdr:rowOff>98679</xdr:rowOff>
    </xdr:to>
    <xdr:sp macro="" textlink="">
      <xdr:nvSpPr>
        <xdr:cNvPr id="81" name="楕円 80"/>
        <xdr:cNvSpPr/>
      </xdr:nvSpPr>
      <xdr:spPr>
        <a:xfrm>
          <a:off x="4000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47879</xdr:rowOff>
    </xdr:from>
    <xdr:to>
      <xdr:col>23</xdr:col>
      <xdr:colOff>85725</xdr:colOff>
      <xdr:row>33</xdr:row>
      <xdr:rowOff>104013</xdr:rowOff>
    </xdr:to>
    <xdr:cxnSp macro="">
      <xdr:nvCxnSpPr>
        <xdr:cNvPr id="82" name="直線コネクタ 81"/>
        <xdr:cNvCxnSpPr/>
      </xdr:nvCxnSpPr>
      <xdr:spPr>
        <a:xfrm>
          <a:off x="4051300" y="6477254"/>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35941</xdr:rowOff>
    </xdr:from>
    <xdr:to>
      <xdr:col>15</xdr:col>
      <xdr:colOff>187325</xdr:colOff>
      <xdr:row>33</xdr:row>
      <xdr:rowOff>137540</xdr:rowOff>
    </xdr:to>
    <xdr:sp macro="" textlink="">
      <xdr:nvSpPr>
        <xdr:cNvPr id="83" name="楕円 82"/>
        <xdr:cNvSpPr/>
      </xdr:nvSpPr>
      <xdr:spPr>
        <a:xfrm>
          <a:off x="3238500" y="64653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47879</xdr:rowOff>
    </xdr:from>
    <xdr:to>
      <xdr:col>19</xdr:col>
      <xdr:colOff>136525</xdr:colOff>
      <xdr:row>33</xdr:row>
      <xdr:rowOff>86741</xdr:rowOff>
    </xdr:to>
    <xdr:cxnSp macro="">
      <xdr:nvCxnSpPr>
        <xdr:cNvPr id="84" name="直線コネクタ 83"/>
        <xdr:cNvCxnSpPr/>
      </xdr:nvCxnSpPr>
      <xdr:spPr>
        <a:xfrm flipV="1">
          <a:off x="3289300" y="647725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85"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86"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87"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88"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89806</xdr:rowOff>
    </xdr:from>
    <xdr:ext cx="405111" cy="259045"/>
    <xdr:sp macro="" textlink="">
      <xdr:nvSpPr>
        <xdr:cNvPr id="89" name="n_1mainValue有形固定資産減価償却率"/>
        <xdr:cNvSpPr txBox="1"/>
      </xdr:nvSpPr>
      <xdr:spPr>
        <a:xfrm>
          <a:off x="3836044" y="651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128668</xdr:rowOff>
    </xdr:from>
    <xdr:ext cx="405111" cy="259045"/>
    <xdr:sp macro="" textlink="">
      <xdr:nvSpPr>
        <xdr:cNvPr id="90" name="n_2mainValue有形固定資産減価償却率"/>
        <xdr:cNvSpPr txBox="1"/>
      </xdr:nvSpPr>
      <xdr:spPr>
        <a:xfrm>
          <a:off x="3086744" y="6558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3" name="正方形/長方形 9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6" name="正方形/長方形 9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7" name="正方形/長方形 9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8" name="正方形/長方形 9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9" name="正方形/長方形 9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0" name="正方形/長方形 9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1" name="正方形/長方形 10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2" name="正方形/長方形 10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3" name="テキスト ボックス 10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債務償還比率は類似団体内平均値をやや下回っている。</a:t>
          </a:r>
          <a:endParaRPr lang="ja-JP" altLang="ja-JP">
            <a:effectLst/>
          </a:endParaRPr>
        </a:p>
        <a:p>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年度からの第</a:t>
          </a:r>
          <a:r>
            <a:rPr lang="en-US" altLang="ja-JP" sz="1100">
              <a:solidFill>
                <a:sysClr val="windowText" lastClr="000000"/>
              </a:solidFill>
              <a:effectLst/>
              <a:latin typeface="+mn-lt"/>
              <a:ea typeface="+mn-ea"/>
              <a:cs typeface="+mn-cs"/>
            </a:rPr>
            <a:t>4</a:t>
          </a:r>
          <a:r>
            <a:rPr lang="ja-JP" altLang="ja-JP" sz="1100">
              <a:solidFill>
                <a:sysClr val="windowText" lastClr="000000"/>
              </a:solidFill>
              <a:effectLst/>
              <a:latin typeface="+mn-lt"/>
              <a:ea typeface="+mn-ea"/>
              <a:cs typeface="+mn-cs"/>
            </a:rPr>
            <a:t>次行財政改革大綱期間</a:t>
          </a:r>
          <a:r>
            <a:rPr lang="ja-JP" altLang="ja-JP" sz="1100">
              <a:solidFill>
                <a:schemeClr val="dk1"/>
              </a:solidFill>
              <a:effectLst/>
              <a:latin typeface="+mn-lt"/>
              <a:ea typeface="+mn-ea"/>
              <a:cs typeface="+mn-cs"/>
            </a:rPr>
            <a:t>において、地方債の発行額を公債費の範囲内に抑えることを原則として財政運営を行ってきたことで、将来負担額が抑えられている。一方で経常収支比率は</a:t>
          </a:r>
          <a:r>
            <a:rPr lang="en-US" altLang="ja-JP" sz="1100">
              <a:solidFill>
                <a:schemeClr val="dk1"/>
              </a:solidFill>
              <a:effectLst/>
              <a:latin typeface="+mn-lt"/>
              <a:ea typeface="+mn-ea"/>
              <a:cs typeface="+mn-cs"/>
            </a:rPr>
            <a:t>96.8%</a:t>
          </a:r>
          <a:r>
            <a:rPr lang="ja-JP" altLang="ja-JP" sz="1100">
              <a:solidFill>
                <a:schemeClr val="dk1"/>
              </a:solidFill>
              <a:effectLst/>
              <a:latin typeface="+mn-lt"/>
              <a:ea typeface="+mn-ea"/>
              <a:cs typeface="+mn-cs"/>
            </a:rPr>
            <a:t>と高い比率である。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4" name="テキスト ボックス 10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5" name="直線コネクタ 10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6" name="テキスト ボックス 10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8" name="テキスト ボックス 10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0" name="テキスト ボックス 10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2" name="テキスト ボックス 11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4" name="テキスト ボックス 11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6" name="テキスト ボックス 11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8" name="テキスト ボックス 11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1" name="直線コネクタ 120"/>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2"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3" name="直線コネクタ 122"/>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5" name="直線コネクタ 12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67787</xdr:rowOff>
    </xdr:from>
    <xdr:ext cx="469744" cy="259045"/>
    <xdr:sp macro="" textlink="">
      <xdr:nvSpPr>
        <xdr:cNvPr id="126" name="債務償還比率平均値テキスト"/>
        <xdr:cNvSpPr txBox="1"/>
      </xdr:nvSpPr>
      <xdr:spPr>
        <a:xfrm>
          <a:off x="14846300" y="581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27" name="フローチャート: 判断 126"/>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28" name="フローチャート: 判断 127"/>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29" name="フローチャート: 判断 128"/>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0" name="フローチャート: 判断 129"/>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1" name="フローチャート: 判断 130"/>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85556</xdr:rowOff>
    </xdr:from>
    <xdr:to>
      <xdr:col>76</xdr:col>
      <xdr:colOff>73025</xdr:colOff>
      <xdr:row>30</xdr:row>
      <xdr:rowOff>15706</xdr:rowOff>
    </xdr:to>
    <xdr:sp macro="" textlink="">
      <xdr:nvSpPr>
        <xdr:cNvPr id="137" name="楕円 136"/>
        <xdr:cNvSpPr/>
      </xdr:nvSpPr>
      <xdr:spPr>
        <a:xfrm>
          <a:off x="14744700" y="582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108433</xdr:rowOff>
    </xdr:from>
    <xdr:ext cx="469744" cy="259045"/>
    <xdr:sp macro="" textlink="">
      <xdr:nvSpPr>
        <xdr:cNvPr id="138" name="債務償還比率該当値テキスト"/>
        <xdr:cNvSpPr txBox="1"/>
      </xdr:nvSpPr>
      <xdr:spPr>
        <a:xfrm>
          <a:off x="14846300" y="568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11841</xdr:rowOff>
    </xdr:from>
    <xdr:to>
      <xdr:col>72</xdr:col>
      <xdr:colOff>123825</xdr:colOff>
      <xdr:row>29</xdr:row>
      <xdr:rowOff>113441</xdr:rowOff>
    </xdr:to>
    <xdr:sp macro="" textlink="">
      <xdr:nvSpPr>
        <xdr:cNvPr id="139" name="楕円 138"/>
        <xdr:cNvSpPr/>
      </xdr:nvSpPr>
      <xdr:spPr>
        <a:xfrm>
          <a:off x="14033500" y="57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62641</xdr:rowOff>
    </xdr:from>
    <xdr:to>
      <xdr:col>76</xdr:col>
      <xdr:colOff>22225</xdr:colOff>
      <xdr:row>29</xdr:row>
      <xdr:rowOff>136356</xdr:rowOff>
    </xdr:to>
    <xdr:cxnSp macro="">
      <xdr:nvCxnSpPr>
        <xdr:cNvPr id="140" name="直線コネクタ 139"/>
        <xdr:cNvCxnSpPr/>
      </xdr:nvCxnSpPr>
      <xdr:spPr>
        <a:xfrm>
          <a:off x="14084300" y="5806216"/>
          <a:ext cx="711200" cy="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10196</xdr:rowOff>
    </xdr:from>
    <xdr:to>
      <xdr:col>68</xdr:col>
      <xdr:colOff>123825</xdr:colOff>
      <xdr:row>29</xdr:row>
      <xdr:rowOff>111796</xdr:rowOff>
    </xdr:to>
    <xdr:sp macro="" textlink="">
      <xdr:nvSpPr>
        <xdr:cNvPr id="141" name="楕円 140"/>
        <xdr:cNvSpPr/>
      </xdr:nvSpPr>
      <xdr:spPr>
        <a:xfrm>
          <a:off x="13271500" y="57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60996</xdr:rowOff>
    </xdr:from>
    <xdr:to>
      <xdr:col>72</xdr:col>
      <xdr:colOff>73025</xdr:colOff>
      <xdr:row>29</xdr:row>
      <xdr:rowOff>62641</xdr:rowOff>
    </xdr:to>
    <xdr:cxnSp macro="">
      <xdr:nvCxnSpPr>
        <xdr:cNvPr id="142" name="直線コネクタ 141"/>
        <xdr:cNvCxnSpPr/>
      </xdr:nvCxnSpPr>
      <xdr:spPr>
        <a:xfrm>
          <a:off x="13322300" y="5804571"/>
          <a:ext cx="762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69209</xdr:rowOff>
    </xdr:from>
    <xdr:to>
      <xdr:col>64</xdr:col>
      <xdr:colOff>123825</xdr:colOff>
      <xdr:row>29</xdr:row>
      <xdr:rowOff>170809</xdr:rowOff>
    </xdr:to>
    <xdr:sp macro="" textlink="">
      <xdr:nvSpPr>
        <xdr:cNvPr id="143" name="楕円 142"/>
        <xdr:cNvSpPr/>
      </xdr:nvSpPr>
      <xdr:spPr>
        <a:xfrm>
          <a:off x="12509500" y="58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60996</xdr:rowOff>
    </xdr:from>
    <xdr:to>
      <xdr:col>68</xdr:col>
      <xdr:colOff>73025</xdr:colOff>
      <xdr:row>29</xdr:row>
      <xdr:rowOff>120009</xdr:rowOff>
    </xdr:to>
    <xdr:cxnSp macro="">
      <xdr:nvCxnSpPr>
        <xdr:cNvPr id="144" name="直線コネクタ 143"/>
        <xdr:cNvCxnSpPr/>
      </xdr:nvCxnSpPr>
      <xdr:spPr>
        <a:xfrm flipV="1">
          <a:off x="12560300" y="5804571"/>
          <a:ext cx="762000" cy="5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134354</xdr:rowOff>
    </xdr:from>
    <xdr:to>
      <xdr:col>60</xdr:col>
      <xdr:colOff>123825</xdr:colOff>
      <xdr:row>29</xdr:row>
      <xdr:rowOff>64504</xdr:rowOff>
    </xdr:to>
    <xdr:sp macro="" textlink="">
      <xdr:nvSpPr>
        <xdr:cNvPr id="145" name="楕円 144"/>
        <xdr:cNvSpPr/>
      </xdr:nvSpPr>
      <xdr:spPr>
        <a:xfrm>
          <a:off x="11747500" y="570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13704</xdr:rowOff>
    </xdr:from>
    <xdr:to>
      <xdr:col>64</xdr:col>
      <xdr:colOff>73025</xdr:colOff>
      <xdr:row>29</xdr:row>
      <xdr:rowOff>120009</xdr:rowOff>
    </xdr:to>
    <xdr:cxnSp macro="">
      <xdr:nvCxnSpPr>
        <xdr:cNvPr id="146" name="直線コネクタ 145"/>
        <xdr:cNvCxnSpPr/>
      </xdr:nvCxnSpPr>
      <xdr:spPr>
        <a:xfrm>
          <a:off x="11798300" y="5757279"/>
          <a:ext cx="762000" cy="10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47"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48"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49"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0"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129968</xdr:rowOff>
    </xdr:from>
    <xdr:ext cx="469744" cy="259045"/>
    <xdr:sp macro="" textlink="">
      <xdr:nvSpPr>
        <xdr:cNvPr id="151" name="n_1mainValue債務償還比率"/>
        <xdr:cNvSpPr txBox="1"/>
      </xdr:nvSpPr>
      <xdr:spPr>
        <a:xfrm>
          <a:off x="13836727" y="55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128323</xdr:rowOff>
    </xdr:from>
    <xdr:ext cx="469744" cy="259045"/>
    <xdr:sp macro="" textlink="">
      <xdr:nvSpPr>
        <xdr:cNvPr id="152" name="n_2mainValue債務償還比率"/>
        <xdr:cNvSpPr txBox="1"/>
      </xdr:nvSpPr>
      <xdr:spPr>
        <a:xfrm>
          <a:off x="13087427" y="552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15886</xdr:rowOff>
    </xdr:from>
    <xdr:ext cx="469744" cy="259045"/>
    <xdr:sp macro="" textlink="">
      <xdr:nvSpPr>
        <xdr:cNvPr id="153" name="n_3mainValue債務償還比率"/>
        <xdr:cNvSpPr txBox="1"/>
      </xdr:nvSpPr>
      <xdr:spPr>
        <a:xfrm>
          <a:off x="12325427" y="558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81031</xdr:rowOff>
    </xdr:from>
    <xdr:ext cx="469744" cy="259045"/>
    <xdr:sp macro="" textlink="">
      <xdr:nvSpPr>
        <xdr:cNvPr id="154" name="n_4mainValue債務償還比率"/>
        <xdr:cNvSpPr txBox="1"/>
      </xdr:nvSpPr>
      <xdr:spPr>
        <a:xfrm>
          <a:off x="11563427" y="548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5" name="正方形/長方形 15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6" name="正方形/長方形 15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7" name="テキスト ボックス 15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8" name="テキスト ボックス 15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9" name="テキスト ボックス 15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0" name="テキスト ボックス 15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158005</xdr:rowOff>
    </xdr:from>
    <xdr:ext cx="405111" cy="259045"/>
    <xdr:sp macro="" textlink="">
      <xdr:nvSpPr>
        <xdr:cNvPr id="60" name="【道路】&#10;有形固定資産減価償却率平均値テキスト"/>
        <xdr:cNvSpPr txBox="1"/>
      </xdr:nvSpPr>
      <xdr:spPr>
        <a:xfrm>
          <a:off x="46736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132842</xdr:rowOff>
    </xdr:from>
    <xdr:to>
      <xdr:col>24</xdr:col>
      <xdr:colOff>114300</xdr:colOff>
      <xdr:row>39</xdr:row>
      <xdr:rowOff>62992</xdr:rowOff>
    </xdr:to>
    <xdr:sp macro="" textlink="">
      <xdr:nvSpPr>
        <xdr:cNvPr id="71" name="楕円 70"/>
        <xdr:cNvSpPr/>
      </xdr:nvSpPr>
      <xdr:spPr>
        <a:xfrm>
          <a:off x="45847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111269</xdr:rowOff>
    </xdr:from>
    <xdr:ext cx="405111" cy="259045"/>
    <xdr:sp macro="" textlink="">
      <xdr:nvSpPr>
        <xdr:cNvPr id="72" name="【道路】&#10;有形固定資産減価償却率該当値テキスト"/>
        <xdr:cNvSpPr txBox="1"/>
      </xdr:nvSpPr>
      <xdr:spPr>
        <a:xfrm>
          <a:off x="4673600"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119126</xdr:rowOff>
    </xdr:from>
    <xdr:to>
      <xdr:col>20</xdr:col>
      <xdr:colOff>38100</xdr:colOff>
      <xdr:row>39</xdr:row>
      <xdr:rowOff>49276</xdr:rowOff>
    </xdr:to>
    <xdr:sp macro="" textlink="">
      <xdr:nvSpPr>
        <xdr:cNvPr id="73" name="楕円 72"/>
        <xdr:cNvSpPr/>
      </xdr:nvSpPr>
      <xdr:spPr>
        <a:xfrm>
          <a:off x="3746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169926</xdr:rowOff>
    </xdr:from>
    <xdr:to>
      <xdr:col>24</xdr:col>
      <xdr:colOff>63500</xdr:colOff>
      <xdr:row>39</xdr:row>
      <xdr:rowOff>12192</xdr:rowOff>
    </xdr:to>
    <xdr:cxnSp macro="">
      <xdr:nvCxnSpPr>
        <xdr:cNvPr id="74" name="直線コネクタ 73"/>
        <xdr:cNvCxnSpPr/>
      </xdr:nvCxnSpPr>
      <xdr:spPr>
        <a:xfrm>
          <a:off x="3797300" y="66850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109982</xdr:rowOff>
    </xdr:from>
    <xdr:to>
      <xdr:col>15</xdr:col>
      <xdr:colOff>101600</xdr:colOff>
      <xdr:row>39</xdr:row>
      <xdr:rowOff>40132</xdr:rowOff>
    </xdr:to>
    <xdr:sp macro="" textlink="">
      <xdr:nvSpPr>
        <xdr:cNvPr id="75" name="楕円 74"/>
        <xdr:cNvSpPr/>
      </xdr:nvSpPr>
      <xdr:spPr>
        <a:xfrm>
          <a:off x="2857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160782</xdr:rowOff>
    </xdr:from>
    <xdr:to>
      <xdr:col>19</xdr:col>
      <xdr:colOff>177800</xdr:colOff>
      <xdr:row>38</xdr:row>
      <xdr:rowOff>169926</xdr:rowOff>
    </xdr:to>
    <xdr:cxnSp macro="">
      <xdr:nvCxnSpPr>
        <xdr:cNvPr id="76" name="直線コネクタ 75"/>
        <xdr:cNvCxnSpPr/>
      </xdr:nvCxnSpPr>
      <xdr:spPr>
        <a:xfrm>
          <a:off x="2908300" y="667588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49801</xdr:rowOff>
    </xdr:from>
    <xdr:ext cx="405111" cy="259045"/>
    <xdr:sp macro="" textlink="">
      <xdr:nvSpPr>
        <xdr:cNvPr id="77" name="n_1aveValue【道路】&#10;有形固定資産減価償却率"/>
        <xdr:cNvSpPr txBox="1"/>
      </xdr:nvSpPr>
      <xdr:spPr>
        <a:xfrm>
          <a:off x="3582044" y="605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26941</xdr:rowOff>
    </xdr:from>
    <xdr:ext cx="405111" cy="259045"/>
    <xdr:sp macro="" textlink="">
      <xdr:nvSpPr>
        <xdr:cNvPr id="78" name="n_2aveValue【道路】&#10;有形固定資産減価償却率"/>
        <xdr:cNvSpPr txBox="1"/>
      </xdr:nvSpPr>
      <xdr:spPr>
        <a:xfrm>
          <a:off x="2705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1795</xdr:rowOff>
    </xdr:from>
    <xdr:ext cx="405111" cy="259045"/>
    <xdr:sp macro="" textlink="">
      <xdr:nvSpPr>
        <xdr:cNvPr id="79" name="n_3aveValue【道路】&#10;有形固定資産減価償却率"/>
        <xdr:cNvSpPr txBox="1"/>
      </xdr:nvSpPr>
      <xdr:spPr>
        <a:xfrm>
          <a:off x="1816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22369</xdr:rowOff>
    </xdr:from>
    <xdr:ext cx="405111" cy="259045"/>
    <xdr:sp macro="" textlink="">
      <xdr:nvSpPr>
        <xdr:cNvPr id="80" name="n_4aveValue【道路】&#10;有形固定資産減価償却率"/>
        <xdr:cNvSpPr txBox="1"/>
      </xdr:nvSpPr>
      <xdr:spPr>
        <a:xfrm>
          <a:off x="927744" y="585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40403</xdr:rowOff>
    </xdr:from>
    <xdr:ext cx="405111" cy="259045"/>
    <xdr:sp macro="" textlink="">
      <xdr:nvSpPr>
        <xdr:cNvPr id="81" name="n_1mainValue【道路】&#10;有形固定資産減価償却率"/>
        <xdr:cNvSpPr txBox="1"/>
      </xdr:nvSpPr>
      <xdr:spPr>
        <a:xfrm>
          <a:off x="35820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31259</xdr:rowOff>
    </xdr:from>
    <xdr:ext cx="405111" cy="259045"/>
    <xdr:sp macro="" textlink="">
      <xdr:nvSpPr>
        <xdr:cNvPr id="82" name="n_2mainValue【道路】&#10;有形固定資産減価償却率"/>
        <xdr:cNvSpPr txBox="1"/>
      </xdr:nvSpPr>
      <xdr:spPr>
        <a:xfrm>
          <a:off x="27057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06" name="直線コネクタ 105"/>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07"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08" name="直線コネクタ 107"/>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09"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0" name="直線コネクタ 109"/>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1"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2" name="フローチャート: 判断 111"/>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3" name="フローチャート: 判断 112"/>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14" name="フローチャート: 判断 113"/>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15" name="フローチャート: 判断 114"/>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16" name="フローチャート: 判断 115"/>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18618</xdr:rowOff>
    </xdr:from>
    <xdr:to>
      <xdr:col>55</xdr:col>
      <xdr:colOff>50800</xdr:colOff>
      <xdr:row>41</xdr:row>
      <xdr:rowOff>120218</xdr:rowOff>
    </xdr:to>
    <xdr:sp macro="" textlink="">
      <xdr:nvSpPr>
        <xdr:cNvPr id="122" name="楕円 121"/>
        <xdr:cNvSpPr/>
      </xdr:nvSpPr>
      <xdr:spPr>
        <a:xfrm>
          <a:off x="10426700" y="704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104995</xdr:rowOff>
    </xdr:from>
    <xdr:ext cx="469744" cy="259045"/>
    <xdr:sp macro="" textlink="">
      <xdr:nvSpPr>
        <xdr:cNvPr id="123" name="【道路】&#10;一人当たり延長該当値テキスト"/>
        <xdr:cNvSpPr txBox="1"/>
      </xdr:nvSpPr>
      <xdr:spPr>
        <a:xfrm>
          <a:off x="10515600" y="69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18694</xdr:rowOff>
    </xdr:from>
    <xdr:to>
      <xdr:col>50</xdr:col>
      <xdr:colOff>165100</xdr:colOff>
      <xdr:row>41</xdr:row>
      <xdr:rowOff>120294</xdr:rowOff>
    </xdr:to>
    <xdr:sp macro="" textlink="">
      <xdr:nvSpPr>
        <xdr:cNvPr id="124" name="楕円 123"/>
        <xdr:cNvSpPr/>
      </xdr:nvSpPr>
      <xdr:spPr>
        <a:xfrm>
          <a:off x="9588500" y="70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69418</xdr:rowOff>
    </xdr:from>
    <xdr:to>
      <xdr:col>55</xdr:col>
      <xdr:colOff>0</xdr:colOff>
      <xdr:row>41</xdr:row>
      <xdr:rowOff>69494</xdr:rowOff>
    </xdr:to>
    <xdr:cxnSp macro="">
      <xdr:nvCxnSpPr>
        <xdr:cNvPr id="125" name="直線コネクタ 124"/>
        <xdr:cNvCxnSpPr/>
      </xdr:nvCxnSpPr>
      <xdr:spPr>
        <a:xfrm flipV="1">
          <a:off x="9639300" y="709886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19152</xdr:rowOff>
    </xdr:from>
    <xdr:to>
      <xdr:col>46</xdr:col>
      <xdr:colOff>38100</xdr:colOff>
      <xdr:row>41</xdr:row>
      <xdr:rowOff>120752</xdr:rowOff>
    </xdr:to>
    <xdr:sp macro="" textlink="">
      <xdr:nvSpPr>
        <xdr:cNvPr id="126" name="楕円 125"/>
        <xdr:cNvSpPr/>
      </xdr:nvSpPr>
      <xdr:spPr>
        <a:xfrm>
          <a:off x="8699500" y="704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69494</xdr:rowOff>
    </xdr:from>
    <xdr:to>
      <xdr:col>50</xdr:col>
      <xdr:colOff>114300</xdr:colOff>
      <xdr:row>41</xdr:row>
      <xdr:rowOff>69952</xdr:rowOff>
    </xdr:to>
    <xdr:cxnSp macro="">
      <xdr:nvCxnSpPr>
        <xdr:cNvPr id="127" name="直線コネクタ 126"/>
        <xdr:cNvCxnSpPr/>
      </xdr:nvCxnSpPr>
      <xdr:spPr>
        <a:xfrm flipV="1">
          <a:off x="8750300" y="709894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2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2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3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3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111421</xdr:rowOff>
    </xdr:from>
    <xdr:ext cx="469744" cy="259045"/>
    <xdr:sp macro="" textlink="">
      <xdr:nvSpPr>
        <xdr:cNvPr id="132" name="n_1mainValue【道路】&#10;一人当たり延長"/>
        <xdr:cNvSpPr txBox="1"/>
      </xdr:nvSpPr>
      <xdr:spPr>
        <a:xfrm>
          <a:off x="9391727" y="71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111879</xdr:rowOff>
    </xdr:from>
    <xdr:ext cx="469744" cy="259045"/>
    <xdr:sp macro="" textlink="">
      <xdr:nvSpPr>
        <xdr:cNvPr id="133" name="n_2mainValue【道路】&#10;一人当たり延長"/>
        <xdr:cNvSpPr txBox="1"/>
      </xdr:nvSpPr>
      <xdr:spPr>
        <a:xfrm>
          <a:off x="8515427" y="714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6" name="テキスト ボックス 145"/>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2" name="テキスト ボックス 15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4" name="テキスト ボックス 15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56" name="直線コネクタ 155"/>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57"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58" name="直線コネクタ 157"/>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59"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60" name="直線コネクタ 159"/>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61"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62" name="フローチャート: 判断 161"/>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63" name="フローチャート: 判断 162"/>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64" name="フローチャート: 判断 163"/>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65" name="フローチャート: 判断 164"/>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66" name="フローチャート: 判断 165"/>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77216</xdr:rowOff>
    </xdr:from>
    <xdr:to>
      <xdr:col>24</xdr:col>
      <xdr:colOff>114300</xdr:colOff>
      <xdr:row>60</xdr:row>
      <xdr:rowOff>7366</xdr:rowOff>
    </xdr:to>
    <xdr:sp macro="" textlink="">
      <xdr:nvSpPr>
        <xdr:cNvPr id="172" name="楕円 171"/>
        <xdr:cNvSpPr/>
      </xdr:nvSpPr>
      <xdr:spPr>
        <a:xfrm>
          <a:off x="4584700" y="101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55643</xdr:rowOff>
    </xdr:from>
    <xdr:ext cx="405111" cy="259045"/>
    <xdr:sp macro="" textlink="">
      <xdr:nvSpPr>
        <xdr:cNvPr id="173" name="【橋りょう・トンネル】&#10;有形固定資産減価償却率該当値テキスト"/>
        <xdr:cNvSpPr txBox="1"/>
      </xdr:nvSpPr>
      <xdr:spPr>
        <a:xfrm>
          <a:off x="4673600" y="10171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174" name="楕円 173"/>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128016</xdr:rowOff>
    </xdr:to>
    <xdr:cxnSp macro="">
      <xdr:nvCxnSpPr>
        <xdr:cNvPr id="175" name="直線コネクタ 174"/>
        <xdr:cNvCxnSpPr/>
      </xdr:nvCxnSpPr>
      <xdr:spPr>
        <a:xfrm>
          <a:off x="3797300" y="1013841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86360</xdr:rowOff>
    </xdr:from>
    <xdr:to>
      <xdr:col>15</xdr:col>
      <xdr:colOff>101600</xdr:colOff>
      <xdr:row>59</xdr:row>
      <xdr:rowOff>16510</xdr:rowOff>
    </xdr:to>
    <xdr:sp macro="" textlink="">
      <xdr:nvSpPr>
        <xdr:cNvPr id="176" name="楕円 175"/>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59</xdr:row>
      <xdr:rowOff>22860</xdr:rowOff>
    </xdr:to>
    <xdr:cxnSp macro="">
      <xdr:nvCxnSpPr>
        <xdr:cNvPr id="177" name="直線コネクタ 176"/>
        <xdr:cNvCxnSpPr/>
      </xdr:nvCxnSpPr>
      <xdr:spPr>
        <a:xfrm>
          <a:off x="2908300" y="100812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78"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79" name="n_2aveValue【橋りょう・トンネル】&#10;有形固定資産減価償却率"/>
        <xdr:cNvSpPr txBox="1"/>
      </xdr:nvSpPr>
      <xdr:spPr>
        <a:xfrm>
          <a:off x="2705744" y="1014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80"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81"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64787</xdr:rowOff>
    </xdr:from>
    <xdr:ext cx="405111" cy="259045"/>
    <xdr:sp macro="" textlink="">
      <xdr:nvSpPr>
        <xdr:cNvPr id="182" name="n_1mainValue【橋りょう・トンネル】&#10;有形固定資産減価償却率"/>
        <xdr:cNvSpPr txBox="1"/>
      </xdr:nvSpPr>
      <xdr:spPr>
        <a:xfrm>
          <a:off x="35820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83" name="n_2mainValue【橋りょう・トンネ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7" name="テキスト ボックス 19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07" name="直線コネクタ 206"/>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08"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09" name="直線コネクタ 208"/>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10"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11" name="直線コネクタ 210"/>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12"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13" name="フローチャート: 判断 212"/>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14" name="フローチャート: 判断 213"/>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15" name="フローチャート: 判断 214"/>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16" name="フローチャート: 判断 215"/>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17" name="フローチャート: 判断 216"/>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3542</xdr:rowOff>
    </xdr:from>
    <xdr:to>
      <xdr:col>55</xdr:col>
      <xdr:colOff>50800</xdr:colOff>
      <xdr:row>64</xdr:row>
      <xdr:rowOff>105142</xdr:rowOff>
    </xdr:to>
    <xdr:sp macro="" textlink="">
      <xdr:nvSpPr>
        <xdr:cNvPr id="223" name="楕円 222"/>
        <xdr:cNvSpPr/>
      </xdr:nvSpPr>
      <xdr:spPr>
        <a:xfrm>
          <a:off x="10426700" y="1097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89919</xdr:rowOff>
    </xdr:from>
    <xdr:ext cx="469744" cy="259045"/>
    <xdr:sp macro="" textlink="">
      <xdr:nvSpPr>
        <xdr:cNvPr id="224" name="【橋りょう・トンネル】&#10;一人当たり有形固定資産（償却資産）額該当値テキスト"/>
        <xdr:cNvSpPr txBox="1"/>
      </xdr:nvSpPr>
      <xdr:spPr>
        <a:xfrm>
          <a:off x="10515600" y="1089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4898</xdr:rowOff>
    </xdr:from>
    <xdr:to>
      <xdr:col>50</xdr:col>
      <xdr:colOff>165100</xdr:colOff>
      <xdr:row>64</xdr:row>
      <xdr:rowOff>106498</xdr:rowOff>
    </xdr:to>
    <xdr:sp macro="" textlink="">
      <xdr:nvSpPr>
        <xdr:cNvPr id="225" name="楕円 224"/>
        <xdr:cNvSpPr/>
      </xdr:nvSpPr>
      <xdr:spPr>
        <a:xfrm>
          <a:off x="9588500" y="109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54342</xdr:rowOff>
    </xdr:from>
    <xdr:to>
      <xdr:col>55</xdr:col>
      <xdr:colOff>0</xdr:colOff>
      <xdr:row>64</xdr:row>
      <xdr:rowOff>55698</xdr:rowOff>
    </xdr:to>
    <xdr:cxnSp macro="">
      <xdr:nvCxnSpPr>
        <xdr:cNvPr id="226" name="直線コネクタ 225"/>
        <xdr:cNvCxnSpPr/>
      </xdr:nvCxnSpPr>
      <xdr:spPr>
        <a:xfrm flipV="1">
          <a:off x="9639300" y="11027142"/>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4929</xdr:rowOff>
    </xdr:from>
    <xdr:to>
      <xdr:col>46</xdr:col>
      <xdr:colOff>38100</xdr:colOff>
      <xdr:row>64</xdr:row>
      <xdr:rowOff>106529</xdr:rowOff>
    </xdr:to>
    <xdr:sp macro="" textlink="">
      <xdr:nvSpPr>
        <xdr:cNvPr id="227" name="楕円 226"/>
        <xdr:cNvSpPr/>
      </xdr:nvSpPr>
      <xdr:spPr>
        <a:xfrm>
          <a:off x="8699500" y="109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55698</xdr:rowOff>
    </xdr:from>
    <xdr:to>
      <xdr:col>50</xdr:col>
      <xdr:colOff>114300</xdr:colOff>
      <xdr:row>64</xdr:row>
      <xdr:rowOff>55729</xdr:rowOff>
    </xdr:to>
    <xdr:cxnSp macro="">
      <xdr:nvCxnSpPr>
        <xdr:cNvPr id="228" name="直線コネクタ 227"/>
        <xdr:cNvCxnSpPr/>
      </xdr:nvCxnSpPr>
      <xdr:spPr>
        <a:xfrm flipV="1">
          <a:off x="8750300" y="11028498"/>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29"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30"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31"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32"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97625</xdr:rowOff>
    </xdr:from>
    <xdr:ext cx="469744" cy="259045"/>
    <xdr:sp macro="" textlink="">
      <xdr:nvSpPr>
        <xdr:cNvPr id="233" name="n_1mainValue【橋りょう・トンネル】&#10;一人当たり有形固定資産（償却資産）額"/>
        <xdr:cNvSpPr txBox="1"/>
      </xdr:nvSpPr>
      <xdr:spPr>
        <a:xfrm>
          <a:off x="9391728" y="110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97656</xdr:rowOff>
    </xdr:from>
    <xdr:ext cx="469744" cy="259045"/>
    <xdr:sp macro="" textlink="">
      <xdr:nvSpPr>
        <xdr:cNvPr id="234" name="n_2mainValue【橋りょう・トンネル】&#10;一人当たり有形固定資産（償却資産）額"/>
        <xdr:cNvSpPr txBox="1"/>
      </xdr:nvSpPr>
      <xdr:spPr>
        <a:xfrm>
          <a:off x="8515428" y="1107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7" name="テキスト ボックス 24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5" name="テキスト ボックス 25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7" name="テキスト ボックス 25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59" name="直線コネクタ 258"/>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60"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61" name="直線コネクタ 260"/>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62"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63" name="直線コネクタ 262"/>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64"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65" name="フローチャート: 判断 26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66" name="フローチャート: 判断 265"/>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67" name="フローチャート: 判断 266"/>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68" name="フローチャート: 判断 26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69" name="フローチャート: 判断 268"/>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5" name="楕円 274"/>
        <xdr:cNvSpPr/>
      </xdr:nvSpPr>
      <xdr:spPr>
        <a:xfrm>
          <a:off x="45847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162577</xdr:rowOff>
    </xdr:from>
    <xdr:ext cx="405111" cy="259045"/>
    <xdr:sp macro="" textlink="">
      <xdr:nvSpPr>
        <xdr:cNvPr id="276" name="【公営住宅】&#10;有形固定資産減価償却率該当値テキスト"/>
        <xdr:cNvSpPr txBox="1"/>
      </xdr:nvSpPr>
      <xdr:spPr>
        <a:xfrm>
          <a:off x="4673600"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277" name="楕円 276"/>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19050</xdr:rowOff>
    </xdr:to>
    <xdr:cxnSp macro="">
      <xdr:nvCxnSpPr>
        <xdr:cNvPr id="278" name="直線コネクタ 277"/>
        <xdr:cNvCxnSpPr/>
      </xdr:nvCxnSpPr>
      <xdr:spPr>
        <a:xfrm>
          <a:off x="3797300" y="140360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55880</xdr:rowOff>
    </xdr:from>
    <xdr:to>
      <xdr:col>15</xdr:col>
      <xdr:colOff>101600</xdr:colOff>
      <xdr:row>81</xdr:row>
      <xdr:rowOff>157480</xdr:rowOff>
    </xdr:to>
    <xdr:sp macro="" textlink="">
      <xdr:nvSpPr>
        <xdr:cNvPr id="279" name="楕円 278"/>
        <xdr:cNvSpPr/>
      </xdr:nvSpPr>
      <xdr:spPr>
        <a:xfrm>
          <a:off x="2857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106680</xdr:rowOff>
    </xdr:from>
    <xdr:to>
      <xdr:col>19</xdr:col>
      <xdr:colOff>177800</xdr:colOff>
      <xdr:row>81</xdr:row>
      <xdr:rowOff>148589</xdr:rowOff>
    </xdr:to>
    <xdr:cxnSp macro="">
      <xdr:nvCxnSpPr>
        <xdr:cNvPr id="280" name="直線コネクタ 279"/>
        <xdr:cNvCxnSpPr/>
      </xdr:nvCxnSpPr>
      <xdr:spPr>
        <a:xfrm>
          <a:off x="2908300" y="13994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281"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282"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83"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170197</xdr:rowOff>
    </xdr:from>
    <xdr:ext cx="405111" cy="259045"/>
    <xdr:sp macro="" textlink="">
      <xdr:nvSpPr>
        <xdr:cNvPr id="284" name="n_4aveValue【公営住宅】&#10;有形固定資産減価償却率"/>
        <xdr:cNvSpPr txBox="1"/>
      </xdr:nvSpPr>
      <xdr:spPr>
        <a:xfrm>
          <a:off x="927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285"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86" name="n_2mainValue【公営住宅】&#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7" name="正方形/長方形 28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8" name="正方形/長方形 28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9" name="正方形/長方形 28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0" name="正方形/長方形 28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1" name="正方形/長方形 29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2" name="正方形/長方形 29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3" name="正方形/長方形 29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4" name="正方形/長方形 29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5" name="テキスト ボックス 29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6" name="直線コネクタ 29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97" name="直線コネクタ 29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8" name="テキスト ボックス 29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9" name="直線コネクタ 29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0" name="テキスト ボックス 29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1" name="直線コネクタ 30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2" name="テキスト ボックス 30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06" name="直線コネクタ 30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0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08" name="直線コネクタ 30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0" name="直線コネクタ 30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1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12" name="フローチャート: 判断 31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13" name="フローチャート: 判断 31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14" name="フローチャート: 判断 31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15" name="フローチャート: 判断 31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16" name="フローチャート: 判断 31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xdr:rowOff>
    </xdr:from>
    <xdr:to>
      <xdr:col>55</xdr:col>
      <xdr:colOff>50800</xdr:colOff>
      <xdr:row>85</xdr:row>
      <xdr:rowOff>115188</xdr:rowOff>
    </xdr:to>
    <xdr:sp macro="" textlink="">
      <xdr:nvSpPr>
        <xdr:cNvPr id="322" name="楕円 321"/>
        <xdr:cNvSpPr/>
      </xdr:nvSpPr>
      <xdr:spPr>
        <a:xfrm>
          <a:off x="104267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99965</xdr:rowOff>
    </xdr:from>
    <xdr:ext cx="469744" cy="259045"/>
    <xdr:sp macro="" textlink="">
      <xdr:nvSpPr>
        <xdr:cNvPr id="323" name="【公営住宅】&#10;一人当たり面積該当値テキスト"/>
        <xdr:cNvSpPr txBox="1"/>
      </xdr:nvSpPr>
      <xdr:spPr>
        <a:xfrm>
          <a:off x="10515600" y="1450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24" name="楕円 323"/>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64388</xdr:rowOff>
    </xdr:from>
    <xdr:to>
      <xdr:col>55</xdr:col>
      <xdr:colOff>0</xdr:colOff>
      <xdr:row>85</xdr:row>
      <xdr:rowOff>64388</xdr:rowOff>
    </xdr:to>
    <xdr:cxnSp macro="">
      <xdr:nvCxnSpPr>
        <xdr:cNvPr id="325" name="直線コネクタ 324"/>
        <xdr:cNvCxnSpPr/>
      </xdr:nvCxnSpPr>
      <xdr:spPr>
        <a:xfrm>
          <a:off x="9639300" y="14637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xdr:rowOff>
    </xdr:from>
    <xdr:to>
      <xdr:col>46</xdr:col>
      <xdr:colOff>38100</xdr:colOff>
      <xdr:row>85</xdr:row>
      <xdr:rowOff>115188</xdr:rowOff>
    </xdr:to>
    <xdr:sp macro="" textlink="">
      <xdr:nvSpPr>
        <xdr:cNvPr id="326" name="楕円 325"/>
        <xdr:cNvSpPr/>
      </xdr:nvSpPr>
      <xdr:spPr>
        <a:xfrm>
          <a:off x="8699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64388</xdr:rowOff>
    </xdr:from>
    <xdr:to>
      <xdr:col>50</xdr:col>
      <xdr:colOff>114300</xdr:colOff>
      <xdr:row>85</xdr:row>
      <xdr:rowOff>64388</xdr:rowOff>
    </xdr:to>
    <xdr:cxnSp macro="">
      <xdr:nvCxnSpPr>
        <xdr:cNvPr id="327" name="直線コネクタ 326"/>
        <xdr:cNvCxnSpPr/>
      </xdr:nvCxnSpPr>
      <xdr:spPr>
        <a:xfrm>
          <a:off x="8750300" y="14637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28"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29"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30"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31"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332" name="n_1mainValue【公営住宅】&#10;一人当たり面積"/>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106315</xdr:rowOff>
    </xdr:from>
    <xdr:ext cx="469744" cy="259045"/>
    <xdr:sp macro="" textlink="">
      <xdr:nvSpPr>
        <xdr:cNvPr id="333" name="n_2mainValue【公営住宅】&#10;一人当たり面積"/>
        <xdr:cNvSpPr txBox="1"/>
      </xdr:nvSpPr>
      <xdr:spPr>
        <a:xfrm>
          <a:off x="85154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4" name="正方形/長方形 33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5" name="正方形/長方形 33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6" name="正方形/長方形 33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7" name="正方形/長方形 33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8" name="正方形/長方形 33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9" name="正方形/長方形 33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0" name="正方形/長方形 33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1" name="正方形/長方形 34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7" name="正方形/長方形 35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8" name="テキスト ボックス 35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9" name="直線コネクタ 35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0" name="テキスト ボックス 35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1" name="直線コネクタ 36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2" name="テキスト ボックス 36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3" name="直線コネクタ 36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4" name="テキスト ボックス 36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5" name="直線コネクタ 36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6" name="テキスト ボックス 36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7" name="直線コネクタ 36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8" name="テキスト ボックス 36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9" name="直線コネクタ 36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0" name="テキスト ボックス 36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2" name="テキスト ボックス 37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374" name="直線コネクタ 373"/>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375"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376" name="直線コネクタ 375"/>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77"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78" name="直線コネクタ 377"/>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379"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80" name="フローチャート: 判断 379"/>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381" name="フローチャート: 判断 380"/>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82" name="フローチャート: 判断 38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383" name="フローチャート: 判断 382"/>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384" name="フローチャート: 判断 383"/>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390" name="楕円 389"/>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391"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392" name="楕円 391"/>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140970</xdr:rowOff>
    </xdr:to>
    <xdr:cxnSp macro="">
      <xdr:nvCxnSpPr>
        <xdr:cNvPr id="393" name="直線コネクタ 392"/>
        <xdr:cNvCxnSpPr/>
      </xdr:nvCxnSpPr>
      <xdr:spPr>
        <a:xfrm>
          <a:off x="15481300" y="6621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94" name="楕円 393"/>
        <xdr:cNvSpPr/>
      </xdr:nvSpPr>
      <xdr:spPr>
        <a:xfrm>
          <a:off x="14541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106680</xdr:rowOff>
    </xdr:to>
    <xdr:cxnSp macro="">
      <xdr:nvCxnSpPr>
        <xdr:cNvPr id="395" name="直線コネクタ 394"/>
        <xdr:cNvCxnSpPr/>
      </xdr:nvCxnSpPr>
      <xdr:spPr>
        <a:xfrm>
          <a:off x="14592300" y="65017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39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39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39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39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00" name="n_1mainValue【認定こども園・幼稚園・保育所】&#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401" name="n_2main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0" name="テキスト ボックス 4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1" name="直線コネクタ 4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2" name="直線コネクタ 4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3" name="テキスト ボックス 4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4" name="直線コネクタ 4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5" name="テキスト ボックス 4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6" name="直線コネクタ 4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7" name="テキスト ボックス 4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8" name="直線コネクタ 4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9" name="テキスト ボックス 4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0" name="直線コネクタ 4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1" name="テキスト ボックス 4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2" name="直線コネクタ 4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3" name="テキスト ボックス 4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25" name="直線コネクタ 424"/>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26"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27" name="直線コネクタ 426"/>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2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29" name="直線コネクタ 42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30"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31" name="フローチャート: 判断 430"/>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32" name="フローチャート: 判断 431"/>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33" name="フローチャート: 判断 432"/>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34" name="フローチャート: 判断 433"/>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35" name="フローチャート: 判断 434"/>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6" name="テキスト ボックス 4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7" name="テキスト ボックス 4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8" name="テキスト ボックス 4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9" name="テキスト ボックス 4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0" name="テキスト ボックス 4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41" name="楕円 440"/>
        <xdr:cNvSpPr/>
      </xdr:nvSpPr>
      <xdr:spPr>
        <a:xfrm>
          <a:off x="22110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118127</xdr:rowOff>
    </xdr:from>
    <xdr:ext cx="469744" cy="259045"/>
    <xdr:sp macro="" textlink="">
      <xdr:nvSpPr>
        <xdr:cNvPr id="442" name="【認定こども園・幼稚園・保育所】&#10;一人当たり面積該当値テキスト"/>
        <xdr:cNvSpPr txBox="1"/>
      </xdr:nvSpPr>
      <xdr:spPr>
        <a:xfrm>
          <a:off x="22199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43" name="楕円 442"/>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44" name="直線コネクタ 443"/>
        <xdr:cNvCxnSpPr/>
      </xdr:nvCxnSpPr>
      <xdr:spPr>
        <a:xfrm>
          <a:off x="21323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445" name="楕円 444"/>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41</xdr:row>
      <xdr:rowOff>19050</xdr:rowOff>
    </xdr:to>
    <xdr:cxnSp macro="">
      <xdr:nvCxnSpPr>
        <xdr:cNvPr id="446" name="直線コネクタ 445"/>
        <xdr:cNvCxnSpPr/>
      </xdr:nvCxnSpPr>
      <xdr:spPr>
        <a:xfrm>
          <a:off x="20434300" y="7018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47"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48" name="n_2aveValue【認定こども園・幼稚園・保育所】&#10;一人当たり面積"/>
        <xdr:cNvSpPr txBox="1"/>
      </xdr:nvSpPr>
      <xdr:spPr>
        <a:xfrm>
          <a:off x="20199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49"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50" name="n_4aveValue【認定こども園・幼稚園・保育所】&#10;一人当たり面積"/>
        <xdr:cNvSpPr txBox="1"/>
      </xdr:nvSpPr>
      <xdr:spPr>
        <a:xfrm>
          <a:off x="18421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51"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452" name="n_2mainValue【認定こども園・幼稚園・保育所】&#10;一人当たり面積"/>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3" name="テキスト ボックス 46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4" name="直線コネクタ 4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5" name="テキスト ボックス 46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6" name="直線コネクタ 4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7" name="テキスト ボックス 4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8" name="直線コネクタ 4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9" name="テキスト ボックス 4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0" name="直線コネクタ 4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1" name="テキスト ボックス 4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2" name="直線コネクタ 4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3" name="テキスト ボックス 4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4" name="直線コネクタ 4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5" name="テキスト ボックス 47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477" name="直線コネクタ 476"/>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478"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479" name="直線コネクタ 478"/>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480"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81" name="直線コネクタ 480"/>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482"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483" name="フローチャート: 判断 482"/>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84" name="フローチャート: 判断 483"/>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485" name="フローチャート: 判断 484"/>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486" name="フローチャート: 判断 485"/>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487" name="フローチャート: 判断 486"/>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8" name="テキスト ボックス 4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9" name="テキスト ボックス 4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0" name="テキスト ボックス 4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1" name="テキスト ボックス 4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2" name="テキスト ボックス 4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67310</xdr:rowOff>
    </xdr:from>
    <xdr:to>
      <xdr:col>85</xdr:col>
      <xdr:colOff>177800</xdr:colOff>
      <xdr:row>63</xdr:row>
      <xdr:rowOff>168910</xdr:rowOff>
    </xdr:to>
    <xdr:sp macro="" textlink="">
      <xdr:nvSpPr>
        <xdr:cNvPr id="493" name="楕円 492"/>
        <xdr:cNvSpPr/>
      </xdr:nvSpPr>
      <xdr:spPr>
        <a:xfrm>
          <a:off x="162687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153687</xdr:rowOff>
    </xdr:from>
    <xdr:ext cx="405111" cy="259045"/>
    <xdr:sp macro="" textlink="">
      <xdr:nvSpPr>
        <xdr:cNvPr id="494" name="【学校施設】&#10;有形固定資産減価償却率該当値テキスト"/>
        <xdr:cNvSpPr txBox="1"/>
      </xdr:nvSpPr>
      <xdr:spPr>
        <a:xfrm>
          <a:off x="16357600" y="1078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71120</xdr:rowOff>
    </xdr:from>
    <xdr:to>
      <xdr:col>81</xdr:col>
      <xdr:colOff>101600</xdr:colOff>
      <xdr:row>64</xdr:row>
      <xdr:rowOff>1270</xdr:rowOff>
    </xdr:to>
    <xdr:sp macro="" textlink="">
      <xdr:nvSpPr>
        <xdr:cNvPr id="495" name="楕円 494"/>
        <xdr:cNvSpPr/>
      </xdr:nvSpPr>
      <xdr:spPr>
        <a:xfrm>
          <a:off x="15430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118110</xdr:rowOff>
    </xdr:from>
    <xdr:to>
      <xdr:col>85</xdr:col>
      <xdr:colOff>127000</xdr:colOff>
      <xdr:row>63</xdr:row>
      <xdr:rowOff>121920</xdr:rowOff>
    </xdr:to>
    <xdr:cxnSp macro="">
      <xdr:nvCxnSpPr>
        <xdr:cNvPr id="496" name="直線コネクタ 495"/>
        <xdr:cNvCxnSpPr/>
      </xdr:nvCxnSpPr>
      <xdr:spPr>
        <a:xfrm flipV="1">
          <a:off x="15481300" y="109194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52070</xdr:rowOff>
    </xdr:from>
    <xdr:to>
      <xdr:col>76</xdr:col>
      <xdr:colOff>165100</xdr:colOff>
      <xdr:row>63</xdr:row>
      <xdr:rowOff>153670</xdr:rowOff>
    </xdr:to>
    <xdr:sp macro="" textlink="">
      <xdr:nvSpPr>
        <xdr:cNvPr id="497" name="楕円 496"/>
        <xdr:cNvSpPr/>
      </xdr:nvSpPr>
      <xdr:spPr>
        <a:xfrm>
          <a:off x="14541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102870</xdr:rowOff>
    </xdr:from>
    <xdr:to>
      <xdr:col>81</xdr:col>
      <xdr:colOff>50800</xdr:colOff>
      <xdr:row>63</xdr:row>
      <xdr:rowOff>121920</xdr:rowOff>
    </xdr:to>
    <xdr:cxnSp macro="">
      <xdr:nvCxnSpPr>
        <xdr:cNvPr id="498" name="直線コネクタ 497"/>
        <xdr:cNvCxnSpPr/>
      </xdr:nvCxnSpPr>
      <xdr:spPr>
        <a:xfrm>
          <a:off x="14592300" y="109042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49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00"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01"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02"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163847</xdr:rowOff>
    </xdr:from>
    <xdr:ext cx="405111" cy="259045"/>
    <xdr:sp macro="" textlink="">
      <xdr:nvSpPr>
        <xdr:cNvPr id="503" name="n_1mainValue【学校施設】&#10;有形固定資産減価償却率"/>
        <xdr:cNvSpPr txBox="1"/>
      </xdr:nvSpPr>
      <xdr:spPr>
        <a:xfrm>
          <a:off x="15266044"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144797</xdr:rowOff>
    </xdr:from>
    <xdr:ext cx="405111" cy="259045"/>
    <xdr:sp macro="" textlink="">
      <xdr:nvSpPr>
        <xdr:cNvPr id="504" name="n_2mainValue【学校施設】&#10;有形固定資産減価償却率"/>
        <xdr:cNvSpPr txBox="1"/>
      </xdr:nvSpPr>
      <xdr:spPr>
        <a:xfrm>
          <a:off x="14389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5" name="正方形/長方形 5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6" name="正方形/長方形 5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7" name="正方形/長方形 5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8" name="正方形/長方形 5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9" name="正方形/長方形 5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0" name="正方形/長方形 5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1" name="正方形/長方形 5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2" name="正方形/長方形 5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3" name="テキスト ボックス 5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4" name="直線コネクタ 5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5" name="テキスト ボックス 51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6" name="直線コネクタ 5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7" name="テキスト ボックス 5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8" name="直線コネクタ 5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9" name="テキスト ボックス 5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0" name="直線コネクタ 5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1" name="テキスト ボックス 5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2" name="直線コネクタ 5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3" name="テキスト ボックス 5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4" name="直線コネクタ 5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5" name="テキスト ボックス 5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6" name="直線コネクタ 5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7" name="テキスト ボックス 5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29" name="直線コネクタ 528"/>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30"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31" name="直線コネクタ 530"/>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32"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33" name="直線コネクタ 532"/>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90187</xdr:rowOff>
    </xdr:from>
    <xdr:ext cx="469744" cy="259045"/>
    <xdr:sp macro="" textlink="">
      <xdr:nvSpPr>
        <xdr:cNvPr id="534" name="【学校施設】&#10;一人当たり面積平均値テキスト"/>
        <xdr:cNvSpPr txBox="1"/>
      </xdr:nvSpPr>
      <xdr:spPr>
        <a:xfrm>
          <a:off x="22199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35" name="フローチャート: 判断 534"/>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36" name="フローチャート: 判断 535"/>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37" name="フローチャート: 判断 536"/>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38" name="フローチャート: 判断 537"/>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39" name="フローチャート: 判断 538"/>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62230</xdr:rowOff>
    </xdr:from>
    <xdr:to>
      <xdr:col>116</xdr:col>
      <xdr:colOff>114300</xdr:colOff>
      <xdr:row>63</xdr:row>
      <xdr:rowOff>163830</xdr:rowOff>
    </xdr:to>
    <xdr:sp macro="" textlink="">
      <xdr:nvSpPr>
        <xdr:cNvPr id="545" name="楕円 544"/>
        <xdr:cNvSpPr/>
      </xdr:nvSpPr>
      <xdr:spPr>
        <a:xfrm>
          <a:off x="22110700" y="108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40657</xdr:rowOff>
    </xdr:from>
    <xdr:ext cx="469744" cy="259045"/>
    <xdr:sp macro="" textlink="">
      <xdr:nvSpPr>
        <xdr:cNvPr id="546" name="【学校施設】&#10;一人当たり面積該当値テキスト"/>
        <xdr:cNvSpPr txBox="1"/>
      </xdr:nvSpPr>
      <xdr:spPr>
        <a:xfrm>
          <a:off x="22199600" y="1084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58420</xdr:rowOff>
    </xdr:from>
    <xdr:to>
      <xdr:col>112</xdr:col>
      <xdr:colOff>38100</xdr:colOff>
      <xdr:row>63</xdr:row>
      <xdr:rowOff>160020</xdr:rowOff>
    </xdr:to>
    <xdr:sp macro="" textlink="">
      <xdr:nvSpPr>
        <xdr:cNvPr id="547" name="楕円 546"/>
        <xdr:cNvSpPr/>
      </xdr:nvSpPr>
      <xdr:spPr>
        <a:xfrm>
          <a:off x="21272500" y="1085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109220</xdr:rowOff>
    </xdr:from>
    <xdr:to>
      <xdr:col>116</xdr:col>
      <xdr:colOff>63500</xdr:colOff>
      <xdr:row>63</xdr:row>
      <xdr:rowOff>113030</xdr:rowOff>
    </xdr:to>
    <xdr:cxnSp macro="">
      <xdr:nvCxnSpPr>
        <xdr:cNvPr id="548" name="直線コネクタ 547"/>
        <xdr:cNvCxnSpPr/>
      </xdr:nvCxnSpPr>
      <xdr:spPr>
        <a:xfrm>
          <a:off x="21323300" y="10910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60960</xdr:rowOff>
    </xdr:from>
    <xdr:to>
      <xdr:col>107</xdr:col>
      <xdr:colOff>101600</xdr:colOff>
      <xdr:row>63</xdr:row>
      <xdr:rowOff>162560</xdr:rowOff>
    </xdr:to>
    <xdr:sp macro="" textlink="">
      <xdr:nvSpPr>
        <xdr:cNvPr id="549" name="楕円 548"/>
        <xdr:cNvSpPr/>
      </xdr:nvSpPr>
      <xdr:spPr>
        <a:xfrm>
          <a:off x="20383500" y="1086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109220</xdr:rowOff>
    </xdr:from>
    <xdr:to>
      <xdr:col>111</xdr:col>
      <xdr:colOff>177800</xdr:colOff>
      <xdr:row>63</xdr:row>
      <xdr:rowOff>111760</xdr:rowOff>
    </xdr:to>
    <xdr:cxnSp macro="">
      <xdr:nvCxnSpPr>
        <xdr:cNvPr id="550" name="直線コネクタ 549"/>
        <xdr:cNvCxnSpPr/>
      </xdr:nvCxnSpPr>
      <xdr:spPr>
        <a:xfrm flipV="1">
          <a:off x="20434300" y="109105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33037</xdr:rowOff>
    </xdr:from>
    <xdr:ext cx="469744" cy="259045"/>
    <xdr:sp macro="" textlink="">
      <xdr:nvSpPr>
        <xdr:cNvPr id="551" name="n_1aveValue【学校施設】&#10;一人当たり面積"/>
        <xdr:cNvSpPr txBox="1"/>
      </xdr:nvSpPr>
      <xdr:spPr>
        <a:xfrm>
          <a:off x="21075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xdr:rowOff>
    </xdr:from>
    <xdr:ext cx="469744" cy="259045"/>
    <xdr:sp macro="" textlink="">
      <xdr:nvSpPr>
        <xdr:cNvPr id="552" name="n_2aveValue【学校施設】&#10;一人当たり面積"/>
        <xdr:cNvSpPr txBox="1"/>
      </xdr:nvSpPr>
      <xdr:spPr>
        <a:xfrm>
          <a:off x="20199427" y="1028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166387</xdr:rowOff>
    </xdr:from>
    <xdr:ext cx="469744" cy="259045"/>
    <xdr:sp macro="" textlink="">
      <xdr:nvSpPr>
        <xdr:cNvPr id="553" name="n_3aveValue【学校施設】&#10;一人当たり面積"/>
        <xdr:cNvSpPr txBox="1"/>
      </xdr:nvSpPr>
      <xdr:spPr>
        <a:xfrm>
          <a:off x="193104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167657</xdr:rowOff>
    </xdr:from>
    <xdr:ext cx="469744" cy="259045"/>
    <xdr:sp macro="" textlink="">
      <xdr:nvSpPr>
        <xdr:cNvPr id="554" name="n_4aveValue【学校施設】&#10;一人当たり面積"/>
        <xdr:cNvSpPr txBox="1"/>
      </xdr:nvSpPr>
      <xdr:spPr>
        <a:xfrm>
          <a:off x="18421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151147</xdr:rowOff>
    </xdr:from>
    <xdr:ext cx="469744" cy="259045"/>
    <xdr:sp macro="" textlink="">
      <xdr:nvSpPr>
        <xdr:cNvPr id="555" name="n_1mainValue【学校施設】&#10;一人当たり面積"/>
        <xdr:cNvSpPr txBox="1"/>
      </xdr:nvSpPr>
      <xdr:spPr>
        <a:xfrm>
          <a:off x="21075727"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153687</xdr:rowOff>
    </xdr:from>
    <xdr:ext cx="469744" cy="259045"/>
    <xdr:sp macro="" textlink="">
      <xdr:nvSpPr>
        <xdr:cNvPr id="556" name="n_2mainValue【学校施設】&#10;一人当たり面積"/>
        <xdr:cNvSpPr txBox="1"/>
      </xdr:nvSpPr>
      <xdr:spPr>
        <a:xfrm>
          <a:off x="20199427"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7" name="テキスト ボックス 56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8" name="直線コネクタ 56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69" name="テキスト ボックス 56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0" name="直線コネクタ 56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1" name="テキスト ボックス 57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2" name="直線コネクタ 57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3" name="テキスト ボックス 57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4" name="直線コネクタ 57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5" name="テキスト ボックス 57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6" name="直線コネクタ 57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7" name="テキスト ボックス 57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8" name="直線コネクタ 57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79" name="テキスト ボックス 57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581" name="直線コネクタ 58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3" name="直線コネクタ 58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58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585" name="直線コネクタ 58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58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587" name="フローチャート: 判断 58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588" name="フローチャート: 判断 58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589" name="フローチャート: 判断 58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590" name="フローチャート: 判断 58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591" name="フローチャート: 判断 59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92075</xdr:rowOff>
    </xdr:from>
    <xdr:to>
      <xdr:col>85</xdr:col>
      <xdr:colOff>177800</xdr:colOff>
      <xdr:row>82</xdr:row>
      <xdr:rowOff>22225</xdr:rowOff>
    </xdr:to>
    <xdr:sp macro="" textlink="">
      <xdr:nvSpPr>
        <xdr:cNvPr id="597" name="楕円 596"/>
        <xdr:cNvSpPr/>
      </xdr:nvSpPr>
      <xdr:spPr>
        <a:xfrm>
          <a:off x="162687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70502</xdr:rowOff>
    </xdr:from>
    <xdr:ext cx="405111" cy="259045"/>
    <xdr:sp macro="" textlink="">
      <xdr:nvSpPr>
        <xdr:cNvPr id="598" name="【児童館】&#10;有形固定資産減価償却率該当値テキスト"/>
        <xdr:cNvSpPr txBox="1"/>
      </xdr:nvSpPr>
      <xdr:spPr>
        <a:xfrm>
          <a:off x="16357600"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52070</xdr:rowOff>
    </xdr:from>
    <xdr:to>
      <xdr:col>81</xdr:col>
      <xdr:colOff>101600</xdr:colOff>
      <xdr:row>81</xdr:row>
      <xdr:rowOff>153670</xdr:rowOff>
    </xdr:to>
    <xdr:sp macro="" textlink="">
      <xdr:nvSpPr>
        <xdr:cNvPr id="599" name="楕円 598"/>
        <xdr:cNvSpPr/>
      </xdr:nvSpPr>
      <xdr:spPr>
        <a:xfrm>
          <a:off x="15430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102870</xdr:rowOff>
    </xdr:from>
    <xdr:to>
      <xdr:col>85</xdr:col>
      <xdr:colOff>127000</xdr:colOff>
      <xdr:row>81</xdr:row>
      <xdr:rowOff>142875</xdr:rowOff>
    </xdr:to>
    <xdr:cxnSp macro="">
      <xdr:nvCxnSpPr>
        <xdr:cNvPr id="600" name="直線コネクタ 599"/>
        <xdr:cNvCxnSpPr/>
      </xdr:nvCxnSpPr>
      <xdr:spPr>
        <a:xfrm>
          <a:off x="15481300" y="139903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12064</xdr:rowOff>
    </xdr:from>
    <xdr:to>
      <xdr:col>76</xdr:col>
      <xdr:colOff>165100</xdr:colOff>
      <xdr:row>81</xdr:row>
      <xdr:rowOff>113664</xdr:rowOff>
    </xdr:to>
    <xdr:sp macro="" textlink="">
      <xdr:nvSpPr>
        <xdr:cNvPr id="601" name="楕円 600"/>
        <xdr:cNvSpPr/>
      </xdr:nvSpPr>
      <xdr:spPr>
        <a:xfrm>
          <a:off x="14541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62864</xdr:rowOff>
    </xdr:from>
    <xdr:to>
      <xdr:col>81</xdr:col>
      <xdr:colOff>50800</xdr:colOff>
      <xdr:row>81</xdr:row>
      <xdr:rowOff>102870</xdr:rowOff>
    </xdr:to>
    <xdr:cxnSp macro="">
      <xdr:nvCxnSpPr>
        <xdr:cNvPr id="602" name="直線コネクタ 601"/>
        <xdr:cNvCxnSpPr/>
      </xdr:nvCxnSpPr>
      <xdr:spPr>
        <a:xfrm>
          <a:off x="14592300" y="13950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03"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121938</xdr:rowOff>
    </xdr:from>
    <xdr:ext cx="405111" cy="259045"/>
    <xdr:sp macro="" textlink="">
      <xdr:nvSpPr>
        <xdr:cNvPr id="604" name="n_2aveValue【児童館】&#10;有形固定資産減価償却率"/>
        <xdr:cNvSpPr txBox="1"/>
      </xdr:nvSpPr>
      <xdr:spPr>
        <a:xfrm>
          <a:off x="14389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05"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06"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144797</xdr:rowOff>
    </xdr:from>
    <xdr:ext cx="405111" cy="259045"/>
    <xdr:sp macro="" textlink="">
      <xdr:nvSpPr>
        <xdr:cNvPr id="607" name="n_1mainValue【児童館】&#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130191</xdr:rowOff>
    </xdr:from>
    <xdr:ext cx="405111" cy="259045"/>
    <xdr:sp macro="" textlink="">
      <xdr:nvSpPr>
        <xdr:cNvPr id="608" name="n_2mainValue【児童館】&#10;有形固定資産減価償却率"/>
        <xdr:cNvSpPr txBox="1"/>
      </xdr:nvSpPr>
      <xdr:spPr>
        <a:xfrm>
          <a:off x="14389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9" name="直線コネクタ 61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0" name="テキスト ボックス 61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21" name="直線コネクタ 62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22" name="テキスト ボックス 62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3" name="直線コネクタ 62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4" name="テキスト ボックス 62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5" name="直線コネクタ 62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6" name="テキスト ボックス 62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7" name="直線コネクタ 62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8" name="テキスト ボックス 62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9" name="直線コネクタ 62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0" name="テキスト ボックス 62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634" name="直線コネクタ 633"/>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635"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636" name="直線コネクタ 635"/>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637"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638" name="直線コネクタ 637"/>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88191</xdr:rowOff>
    </xdr:from>
    <xdr:ext cx="469744" cy="259045"/>
    <xdr:sp macro="" textlink="">
      <xdr:nvSpPr>
        <xdr:cNvPr id="639" name="【児童館】&#10;一人当たり面積平均値テキスト"/>
        <xdr:cNvSpPr txBox="1"/>
      </xdr:nvSpPr>
      <xdr:spPr>
        <a:xfrm>
          <a:off x="22199600" y="1431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640" name="フローチャート: 判断 639"/>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641" name="フローチャート: 判断 640"/>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642" name="フローチャート: 判断 641"/>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643" name="フローチャート: 判断 642"/>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644" name="フローチャート: 判断 643"/>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93436</xdr:rowOff>
    </xdr:from>
    <xdr:to>
      <xdr:col>116</xdr:col>
      <xdr:colOff>114300</xdr:colOff>
      <xdr:row>82</xdr:row>
      <xdr:rowOff>23586</xdr:rowOff>
    </xdr:to>
    <xdr:sp macro="" textlink="">
      <xdr:nvSpPr>
        <xdr:cNvPr id="650" name="楕円 649"/>
        <xdr:cNvSpPr/>
      </xdr:nvSpPr>
      <xdr:spPr>
        <a:xfrm>
          <a:off x="22110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116313</xdr:rowOff>
    </xdr:from>
    <xdr:ext cx="469744" cy="259045"/>
    <xdr:sp macro="" textlink="">
      <xdr:nvSpPr>
        <xdr:cNvPr id="651" name="【児童館】&#10;一人当たり面積該当値テキスト"/>
        <xdr:cNvSpPr txBox="1"/>
      </xdr:nvSpPr>
      <xdr:spPr>
        <a:xfrm>
          <a:off x="22199600"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93436</xdr:rowOff>
    </xdr:from>
    <xdr:to>
      <xdr:col>112</xdr:col>
      <xdr:colOff>38100</xdr:colOff>
      <xdr:row>82</xdr:row>
      <xdr:rowOff>23586</xdr:rowOff>
    </xdr:to>
    <xdr:sp macro="" textlink="">
      <xdr:nvSpPr>
        <xdr:cNvPr id="652" name="楕円 651"/>
        <xdr:cNvSpPr/>
      </xdr:nvSpPr>
      <xdr:spPr>
        <a:xfrm>
          <a:off x="21272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144236</xdr:rowOff>
    </xdr:from>
    <xdr:to>
      <xdr:col>116</xdr:col>
      <xdr:colOff>63500</xdr:colOff>
      <xdr:row>81</xdr:row>
      <xdr:rowOff>144236</xdr:rowOff>
    </xdr:to>
    <xdr:cxnSp macro="">
      <xdr:nvCxnSpPr>
        <xdr:cNvPr id="653" name="直線コネクタ 652"/>
        <xdr:cNvCxnSpPr/>
      </xdr:nvCxnSpPr>
      <xdr:spPr>
        <a:xfrm>
          <a:off x="21323300" y="14031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93436</xdr:rowOff>
    </xdr:from>
    <xdr:to>
      <xdr:col>107</xdr:col>
      <xdr:colOff>101600</xdr:colOff>
      <xdr:row>82</xdr:row>
      <xdr:rowOff>23586</xdr:rowOff>
    </xdr:to>
    <xdr:sp macro="" textlink="">
      <xdr:nvSpPr>
        <xdr:cNvPr id="654" name="楕円 653"/>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144236</xdr:rowOff>
    </xdr:from>
    <xdr:to>
      <xdr:col>111</xdr:col>
      <xdr:colOff>177800</xdr:colOff>
      <xdr:row>81</xdr:row>
      <xdr:rowOff>144236</xdr:rowOff>
    </xdr:to>
    <xdr:cxnSp macro="">
      <xdr:nvCxnSpPr>
        <xdr:cNvPr id="655" name="直線コネクタ 654"/>
        <xdr:cNvCxnSpPr/>
      </xdr:nvCxnSpPr>
      <xdr:spPr>
        <a:xfrm>
          <a:off x="20434300" y="140316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656" name="n_1aveValue【児童館】&#10;一人当たり面積"/>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63698</xdr:rowOff>
    </xdr:from>
    <xdr:ext cx="469744" cy="259045"/>
    <xdr:sp macro="" textlink="">
      <xdr:nvSpPr>
        <xdr:cNvPr id="657" name="n_2aveValue【児童館】&#10;一人当たり面積"/>
        <xdr:cNvSpPr txBox="1"/>
      </xdr:nvSpPr>
      <xdr:spPr>
        <a:xfrm>
          <a:off x="201994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65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659"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40113</xdr:rowOff>
    </xdr:from>
    <xdr:ext cx="469744" cy="259045"/>
    <xdr:sp macro="" textlink="">
      <xdr:nvSpPr>
        <xdr:cNvPr id="660" name="n_1main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661" name="n_2mainValue【児童館】&#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3" name="正方形/長方形 6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4" name="正方形/長方形 6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5" name="正方形/長方形 6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6" name="正方形/長方形 6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7" name="正方形/長方形 6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8" name="正方形/長方形 6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9" name="正方形/長方形 6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0" name="テキスト ボックス 6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1" name="直線コネクタ 6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2" name="テキスト ボックス 67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3" name="直線コネクタ 67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4" name="テキスト ボックス 67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5" name="直線コネクタ 67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6" name="テキスト ボックス 67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7" name="直線コネクタ 67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8" name="テキスト ボックス 67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9" name="直線コネクタ 67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0" name="テキスト ボックス 67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1" name="直線コネクタ 68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2" name="テキスト ボックス 68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3" name="直線コネクタ 68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4" name="テキスト ボックス 68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5" name="直線コネクタ 6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687" name="直線コネクタ 686"/>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688"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689" name="直線コネクタ 688"/>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690"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691" name="直線コネクタ 690"/>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692"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93" name="フローチャート: 判断 692"/>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694" name="フローチャート: 判断 693"/>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695" name="フローチャート: 判断 694"/>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696" name="フローチャート: 判断 695"/>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697" name="フローチャート: 判断 696"/>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8" name="テキスト ボックス 6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9" name="テキスト ボックス 6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0" name="テキスト ボックス 6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1" name="テキスト ボックス 7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2" name="テキスト ボックス 7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12337</xdr:rowOff>
    </xdr:from>
    <xdr:to>
      <xdr:col>85</xdr:col>
      <xdr:colOff>177800</xdr:colOff>
      <xdr:row>106</xdr:row>
      <xdr:rowOff>113937</xdr:rowOff>
    </xdr:to>
    <xdr:sp macro="" textlink="">
      <xdr:nvSpPr>
        <xdr:cNvPr id="703" name="楕円 702"/>
        <xdr:cNvSpPr/>
      </xdr:nvSpPr>
      <xdr:spPr>
        <a:xfrm>
          <a:off x="16268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162214</xdr:rowOff>
    </xdr:from>
    <xdr:ext cx="405111" cy="259045"/>
    <xdr:sp macro="" textlink="">
      <xdr:nvSpPr>
        <xdr:cNvPr id="704" name="【公民館】&#10;有形固定資産減価償却率該当値テキスト"/>
        <xdr:cNvSpPr txBox="1"/>
      </xdr:nvSpPr>
      <xdr:spPr>
        <a:xfrm>
          <a:off x="16357600"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151130</xdr:rowOff>
    </xdr:from>
    <xdr:to>
      <xdr:col>81</xdr:col>
      <xdr:colOff>101600</xdr:colOff>
      <xdr:row>106</xdr:row>
      <xdr:rowOff>81280</xdr:rowOff>
    </xdr:to>
    <xdr:sp macro="" textlink="">
      <xdr:nvSpPr>
        <xdr:cNvPr id="705" name="楕円 704"/>
        <xdr:cNvSpPr/>
      </xdr:nvSpPr>
      <xdr:spPr>
        <a:xfrm>
          <a:off x="1543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30480</xdr:rowOff>
    </xdr:from>
    <xdr:to>
      <xdr:col>85</xdr:col>
      <xdr:colOff>127000</xdr:colOff>
      <xdr:row>106</xdr:row>
      <xdr:rowOff>63137</xdr:rowOff>
    </xdr:to>
    <xdr:cxnSp macro="">
      <xdr:nvCxnSpPr>
        <xdr:cNvPr id="706" name="直線コネクタ 705"/>
        <xdr:cNvCxnSpPr/>
      </xdr:nvCxnSpPr>
      <xdr:spPr>
        <a:xfrm>
          <a:off x="15481300" y="18204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707" name="楕円 706"/>
        <xdr:cNvSpPr/>
      </xdr:nvSpPr>
      <xdr:spPr>
        <a:xfrm>
          <a:off x="14541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169273</xdr:rowOff>
    </xdr:from>
    <xdr:to>
      <xdr:col>81</xdr:col>
      <xdr:colOff>50800</xdr:colOff>
      <xdr:row>106</xdr:row>
      <xdr:rowOff>30480</xdr:rowOff>
    </xdr:to>
    <xdr:cxnSp macro="">
      <xdr:nvCxnSpPr>
        <xdr:cNvPr id="708" name="直線コネクタ 707"/>
        <xdr:cNvCxnSpPr/>
      </xdr:nvCxnSpPr>
      <xdr:spPr>
        <a:xfrm>
          <a:off x="14592300" y="181715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09"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10"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11"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12"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72407</xdr:rowOff>
    </xdr:from>
    <xdr:ext cx="405111" cy="259045"/>
    <xdr:sp macro="" textlink="">
      <xdr:nvSpPr>
        <xdr:cNvPr id="713" name="n_1mainValue【公民館】&#10;有形固定資産減価償却率"/>
        <xdr:cNvSpPr txBox="1"/>
      </xdr:nvSpPr>
      <xdr:spPr>
        <a:xfrm>
          <a:off x="152660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714" name="n_2mainValue【公民館】&#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738" name="直線コネクタ 737"/>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9"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40" name="直線コネクタ 739"/>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41"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42" name="直線コネクタ 741"/>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43"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44" name="フローチャート: 判断 74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45" name="フローチャート: 判断 744"/>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746" name="フローチャート: 判断 74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47" name="フローチャート: 判断 746"/>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748" name="フローチャート: 判断 747"/>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9" name="テキスト ボックス 7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0" name="テキスト ボックス 7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1" name="テキスト ボックス 7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2" name="テキスト ボックス 7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3" name="テキスト ボックス 7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54" name="楕円 753"/>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83838</xdr:rowOff>
    </xdr:from>
    <xdr:ext cx="469744" cy="259045"/>
    <xdr:sp macro="" textlink="">
      <xdr:nvSpPr>
        <xdr:cNvPr id="755" name="【公民館】&#10;一人当たり面積該当値テキスト"/>
        <xdr:cNvSpPr txBox="1"/>
      </xdr:nvSpPr>
      <xdr:spPr>
        <a:xfrm>
          <a:off x="22199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97789</xdr:rowOff>
    </xdr:from>
    <xdr:to>
      <xdr:col>112</xdr:col>
      <xdr:colOff>38100</xdr:colOff>
      <xdr:row>106</xdr:row>
      <xdr:rowOff>27939</xdr:rowOff>
    </xdr:to>
    <xdr:sp macro="" textlink="">
      <xdr:nvSpPr>
        <xdr:cNvPr id="756" name="楕円 755"/>
        <xdr:cNvSpPr/>
      </xdr:nvSpPr>
      <xdr:spPr>
        <a:xfrm>
          <a:off x="21272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148589</xdr:rowOff>
    </xdr:from>
    <xdr:to>
      <xdr:col>116</xdr:col>
      <xdr:colOff>63500</xdr:colOff>
      <xdr:row>105</xdr:row>
      <xdr:rowOff>156211</xdr:rowOff>
    </xdr:to>
    <xdr:cxnSp macro="">
      <xdr:nvCxnSpPr>
        <xdr:cNvPr id="757" name="直線コネクタ 756"/>
        <xdr:cNvCxnSpPr/>
      </xdr:nvCxnSpPr>
      <xdr:spPr>
        <a:xfrm>
          <a:off x="21323300" y="18150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758" name="楕円 757"/>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148589</xdr:rowOff>
    </xdr:from>
    <xdr:to>
      <xdr:col>111</xdr:col>
      <xdr:colOff>177800</xdr:colOff>
      <xdr:row>105</xdr:row>
      <xdr:rowOff>156211</xdr:rowOff>
    </xdr:to>
    <xdr:cxnSp macro="">
      <xdr:nvCxnSpPr>
        <xdr:cNvPr id="759" name="直線コネクタ 758"/>
        <xdr:cNvCxnSpPr/>
      </xdr:nvCxnSpPr>
      <xdr:spPr>
        <a:xfrm flipV="1">
          <a:off x="20434300" y="1815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760"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761"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62"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763"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19066</xdr:rowOff>
    </xdr:from>
    <xdr:ext cx="469744" cy="259045"/>
    <xdr:sp macro="" textlink="">
      <xdr:nvSpPr>
        <xdr:cNvPr id="764" name="n_1mainValue【公民館】&#10;一人当たり面積"/>
        <xdr:cNvSpPr txBox="1"/>
      </xdr:nvSpPr>
      <xdr:spPr>
        <a:xfrm>
          <a:off x="210757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765" name="n_2main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6" name="正方形/長方形 7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7" name="正方形/長方形 7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8" name="テキスト ボックス 7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類似団体内平均値に比べ、特に学校施設の有形固定資産減価償却率が高い。</a:t>
          </a:r>
          <a:endParaRPr lang="ja-JP" altLang="ja-JP" sz="1400">
            <a:effectLst/>
          </a:endParaRPr>
        </a:p>
        <a:p>
          <a:r>
            <a:rPr lang="ja-JP" altLang="ja-JP" sz="1100">
              <a:solidFill>
                <a:schemeClr val="dk1"/>
              </a:solidFill>
              <a:effectLst/>
              <a:latin typeface="+mn-lt"/>
              <a:ea typeface="+mn-ea"/>
              <a:cs typeface="+mn-cs"/>
            </a:rPr>
            <a:t>小学校・中学校ともに昭和</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年代後半から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年代に集中して整備されていることから、平成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年時点で、約</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割の建物が築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年以上を経過している。</a:t>
          </a:r>
          <a:endParaRPr lang="ja-JP" altLang="ja-JP" sz="1400">
            <a:effectLst/>
          </a:endParaRPr>
        </a:p>
        <a:p>
          <a:r>
            <a:rPr lang="ja-JP" altLang="ja-JP" sz="1100">
              <a:solidFill>
                <a:schemeClr val="dk1"/>
              </a:solidFill>
              <a:effectLst/>
              <a:latin typeface="+mn-lt"/>
              <a:ea typeface="+mn-ea"/>
              <a:cs typeface="+mn-cs"/>
            </a:rPr>
            <a:t>公共施設等総合管理計画に基づき、公共施設等の適正管理に努める。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146231</xdr:rowOff>
    </xdr:from>
    <xdr:to>
      <xdr:col>24</xdr:col>
      <xdr:colOff>114300</xdr:colOff>
      <xdr:row>40</xdr:row>
      <xdr:rowOff>76381</xdr:rowOff>
    </xdr:to>
    <xdr:sp macro="" textlink="">
      <xdr:nvSpPr>
        <xdr:cNvPr id="74" name="楕円 73"/>
        <xdr:cNvSpPr/>
      </xdr:nvSpPr>
      <xdr:spPr>
        <a:xfrm>
          <a:off x="4584700" y="683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124658</xdr:rowOff>
    </xdr:from>
    <xdr:ext cx="405111" cy="259045"/>
    <xdr:sp macro="" textlink="">
      <xdr:nvSpPr>
        <xdr:cNvPr id="75" name="【図書館】&#10;有形固定資産減価償却率該当値テキスト"/>
        <xdr:cNvSpPr txBox="1"/>
      </xdr:nvSpPr>
      <xdr:spPr>
        <a:xfrm>
          <a:off x="4673600" y="681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113574</xdr:rowOff>
    </xdr:from>
    <xdr:to>
      <xdr:col>20</xdr:col>
      <xdr:colOff>38100</xdr:colOff>
      <xdr:row>40</xdr:row>
      <xdr:rowOff>43724</xdr:rowOff>
    </xdr:to>
    <xdr:sp macro="" textlink="">
      <xdr:nvSpPr>
        <xdr:cNvPr id="76" name="楕円 75"/>
        <xdr:cNvSpPr/>
      </xdr:nvSpPr>
      <xdr:spPr>
        <a:xfrm>
          <a:off x="3746500" y="68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164374</xdr:rowOff>
    </xdr:from>
    <xdr:to>
      <xdr:col>24</xdr:col>
      <xdr:colOff>63500</xdr:colOff>
      <xdr:row>40</xdr:row>
      <xdr:rowOff>25581</xdr:rowOff>
    </xdr:to>
    <xdr:cxnSp macro="">
      <xdr:nvCxnSpPr>
        <xdr:cNvPr id="77" name="直線コネクタ 76"/>
        <xdr:cNvCxnSpPr/>
      </xdr:nvCxnSpPr>
      <xdr:spPr>
        <a:xfrm>
          <a:off x="3797300" y="68509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51526</xdr:rowOff>
    </xdr:from>
    <xdr:to>
      <xdr:col>15</xdr:col>
      <xdr:colOff>101600</xdr:colOff>
      <xdr:row>37</xdr:row>
      <xdr:rowOff>153126</xdr:rowOff>
    </xdr:to>
    <xdr:sp macro="" textlink="">
      <xdr:nvSpPr>
        <xdr:cNvPr id="78" name="楕円 77"/>
        <xdr:cNvSpPr/>
      </xdr:nvSpPr>
      <xdr:spPr>
        <a:xfrm>
          <a:off x="2857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102326</xdr:rowOff>
    </xdr:from>
    <xdr:to>
      <xdr:col>19</xdr:col>
      <xdr:colOff>177800</xdr:colOff>
      <xdr:row>39</xdr:row>
      <xdr:rowOff>164374</xdr:rowOff>
    </xdr:to>
    <xdr:cxnSp macro="">
      <xdr:nvCxnSpPr>
        <xdr:cNvPr id="79" name="直線コネクタ 78"/>
        <xdr:cNvCxnSpPr/>
      </xdr:nvCxnSpPr>
      <xdr:spPr>
        <a:xfrm>
          <a:off x="2908300" y="6445976"/>
          <a:ext cx="889000" cy="40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0"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1"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2"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3"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34851</xdr:rowOff>
    </xdr:from>
    <xdr:ext cx="405111" cy="259045"/>
    <xdr:sp macro="" textlink="">
      <xdr:nvSpPr>
        <xdr:cNvPr id="84" name="n_1mainValue【図書館】&#10;有形固定資産減価償却率"/>
        <xdr:cNvSpPr txBox="1"/>
      </xdr:nvSpPr>
      <xdr:spPr>
        <a:xfrm>
          <a:off x="3582044" y="689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144253</xdr:rowOff>
    </xdr:from>
    <xdr:ext cx="405111" cy="259045"/>
    <xdr:sp macro="" textlink="">
      <xdr:nvSpPr>
        <xdr:cNvPr id="85" name="n_2mainValue【図書館】&#10;有形固定資産減価償却率"/>
        <xdr:cNvSpPr txBox="1"/>
      </xdr:nvSpPr>
      <xdr:spPr>
        <a:xfrm>
          <a:off x="2705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09" name="直線コネクタ 108"/>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0"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1" name="直線コネクタ 110"/>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2"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3" name="直線コネクタ 112"/>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15" name="フローチャート: 判断 114"/>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16" name="フローチャート: 判断 115"/>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17" name="フローチャート: 判断 116"/>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18" name="フローチャート: 判断 117"/>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19" name="フローチャート: 判断 118"/>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25" name="楕円 124"/>
        <xdr:cNvSpPr/>
      </xdr:nvSpPr>
      <xdr:spPr>
        <a:xfrm>
          <a:off x="104267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26" name="【図書館】&#10;一人当たり面積該当値テキスト"/>
        <xdr:cNvSpPr txBox="1"/>
      </xdr:nvSpPr>
      <xdr:spPr>
        <a:xfrm>
          <a:off x="10515600"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27" name="楕円 126"/>
        <xdr:cNvSpPr/>
      </xdr:nvSpPr>
      <xdr:spPr>
        <a:xfrm>
          <a:off x="958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28" name="直線コネクタ 127"/>
        <xdr:cNvCxnSpPr/>
      </xdr:nvCxnSpPr>
      <xdr:spPr>
        <a:xfrm>
          <a:off x="9639300" y="695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29" name="楕円 128"/>
        <xdr:cNvSpPr/>
      </xdr:nvSpPr>
      <xdr:spPr>
        <a:xfrm>
          <a:off x="8699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0" name="直線コネクタ 129"/>
        <xdr:cNvCxnSpPr/>
      </xdr:nvCxnSpPr>
      <xdr:spPr>
        <a:xfrm>
          <a:off x="8750300" y="695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3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3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35" name="n_1mainValue【図書館】&#10;一人当たり面積"/>
        <xdr:cNvSpPr txBox="1"/>
      </xdr:nvSpPr>
      <xdr:spPr>
        <a:xfrm>
          <a:off x="93917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36" name="n_2mainValue【図書館】&#10;一人当たり面積"/>
        <xdr:cNvSpPr txBox="1"/>
      </xdr:nvSpPr>
      <xdr:spPr>
        <a:xfrm>
          <a:off x="8515427"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61" name="直線コネクタ 160"/>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64"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65" name="直線コネクタ 164"/>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66"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67" name="フローチャート: 判断 166"/>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68" name="フローチャート: 判断 167"/>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69" name="フローチャート: 判断 168"/>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70" name="フローチャート: 判断 169"/>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71" name="フローチャート: 判断 170"/>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86360</xdr:rowOff>
    </xdr:from>
    <xdr:to>
      <xdr:col>24</xdr:col>
      <xdr:colOff>114300</xdr:colOff>
      <xdr:row>62</xdr:row>
      <xdr:rowOff>16510</xdr:rowOff>
    </xdr:to>
    <xdr:sp macro="" textlink="">
      <xdr:nvSpPr>
        <xdr:cNvPr id="177" name="楕円 176"/>
        <xdr:cNvSpPr/>
      </xdr:nvSpPr>
      <xdr:spPr>
        <a:xfrm>
          <a:off x="4584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64787</xdr:rowOff>
    </xdr:from>
    <xdr:ext cx="405111" cy="259045"/>
    <xdr:sp macro="" textlink="">
      <xdr:nvSpPr>
        <xdr:cNvPr id="178" name="【体育館・プール】&#10;有形固定資産減価償却率該当値テキスト"/>
        <xdr:cNvSpPr txBox="1"/>
      </xdr:nvSpPr>
      <xdr:spPr>
        <a:xfrm>
          <a:off x="4673600"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79" name="楕円 178"/>
        <xdr:cNvSpPr/>
      </xdr:nvSpPr>
      <xdr:spPr>
        <a:xfrm>
          <a:off x="3746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137160</xdr:rowOff>
    </xdr:to>
    <xdr:cxnSp macro="">
      <xdr:nvCxnSpPr>
        <xdr:cNvPr id="180" name="直線コネクタ 179"/>
        <xdr:cNvCxnSpPr/>
      </xdr:nvCxnSpPr>
      <xdr:spPr>
        <a:xfrm>
          <a:off x="3797300" y="1055370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2540</xdr:rowOff>
    </xdr:from>
    <xdr:to>
      <xdr:col>15</xdr:col>
      <xdr:colOff>101600</xdr:colOff>
      <xdr:row>61</xdr:row>
      <xdr:rowOff>104140</xdr:rowOff>
    </xdr:to>
    <xdr:sp macro="" textlink="">
      <xdr:nvSpPr>
        <xdr:cNvPr id="181" name="楕円 180"/>
        <xdr:cNvSpPr/>
      </xdr:nvSpPr>
      <xdr:spPr>
        <a:xfrm>
          <a:off x="2857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53340</xdr:rowOff>
    </xdr:from>
    <xdr:to>
      <xdr:col>19</xdr:col>
      <xdr:colOff>177800</xdr:colOff>
      <xdr:row>61</xdr:row>
      <xdr:rowOff>95250</xdr:rowOff>
    </xdr:to>
    <xdr:cxnSp macro="">
      <xdr:nvCxnSpPr>
        <xdr:cNvPr id="182" name="直線コネクタ 181"/>
        <xdr:cNvCxnSpPr/>
      </xdr:nvCxnSpPr>
      <xdr:spPr>
        <a:xfrm>
          <a:off x="2908300" y="105117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83"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184"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185"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186"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187" name="n_1mainValue【体育館・プール】&#10;有形固定資産減価償却率"/>
        <xdr:cNvSpPr txBox="1"/>
      </xdr:nvSpPr>
      <xdr:spPr>
        <a:xfrm>
          <a:off x="3582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95267</xdr:rowOff>
    </xdr:from>
    <xdr:ext cx="405111" cy="259045"/>
    <xdr:sp macro="" textlink="">
      <xdr:nvSpPr>
        <xdr:cNvPr id="188" name="n_2mainValue【体育館・プール】&#10;有形固定資産減価償却率"/>
        <xdr:cNvSpPr txBox="1"/>
      </xdr:nvSpPr>
      <xdr:spPr>
        <a:xfrm>
          <a:off x="2705744" y="1055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0" name="テキスト ボックス 1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2" name="テキスト ボックス 2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6" name="テキスト ボックス 2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8" name="テキスト ボックス 2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12" name="直線コネクタ 211"/>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13"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14" name="直線コネクタ 213"/>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15"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16" name="直線コネクタ 215"/>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17"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18" name="フローチャート: 判断 217"/>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19" name="フローチャート: 判断 218"/>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20" name="フローチャート: 判断 219"/>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21" name="フローチャート: 判断 220"/>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22" name="フローチャート: 判断 221"/>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28" name="楕円 227"/>
        <xdr:cNvSpPr/>
      </xdr:nvSpPr>
      <xdr:spPr>
        <a:xfrm>
          <a:off x="104267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29" name="【体育館・プール】&#10;一人当たり面積該当値テキスト"/>
        <xdr:cNvSpPr txBox="1"/>
      </xdr:nvSpPr>
      <xdr:spPr>
        <a:xfrm>
          <a:off x="10515600"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30" name="楕円 229"/>
        <xdr:cNvSpPr/>
      </xdr:nvSpPr>
      <xdr:spPr>
        <a:xfrm>
          <a:off x="9588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31" name="直線コネクタ 230"/>
        <xdr:cNvCxnSpPr/>
      </xdr:nvCxnSpPr>
      <xdr:spPr>
        <a:xfrm>
          <a:off x="9639300" y="1075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32" name="楕円 231"/>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33" name="直線コネクタ 232"/>
        <xdr:cNvCxnSpPr/>
      </xdr:nvCxnSpPr>
      <xdr:spPr>
        <a:xfrm>
          <a:off x="8750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34"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35"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36"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37"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38" name="n_1mainValue【体育館・プール】&#10;一人当たり面積"/>
        <xdr:cNvSpPr txBox="1"/>
      </xdr:nvSpPr>
      <xdr:spPr>
        <a:xfrm>
          <a:off x="9391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39" name="n_2mainValue【体育館・プール】&#10;一人当たり面積"/>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297" name="直線コネクタ 296"/>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298"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299" name="直線コネクタ 298"/>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300"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301" name="直線コネクタ 300"/>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144253</xdr:rowOff>
    </xdr:from>
    <xdr:ext cx="405111" cy="259045"/>
    <xdr:sp macro="" textlink="">
      <xdr:nvSpPr>
        <xdr:cNvPr id="302" name="【一般廃棄物処理施設】&#10;有形固定資産減価償却率平均値テキスト"/>
        <xdr:cNvSpPr txBox="1"/>
      </xdr:nvSpPr>
      <xdr:spPr>
        <a:xfrm>
          <a:off x="163576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303" name="フローチャート: 判断 302"/>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304" name="フローチャート: 判断 303"/>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305" name="フローチャート: 判断 304"/>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306" name="フローチャート: 判断 305"/>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307" name="フローチャート: 判断 306"/>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313" name="楕円 312"/>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924</xdr:rowOff>
    </xdr:from>
    <xdr:ext cx="405111" cy="259045"/>
    <xdr:sp macro="" textlink="">
      <xdr:nvSpPr>
        <xdr:cNvPr id="314" name="【一般廃棄物処理施設】&#10;有形固定資産減価償却率該当値テキスト"/>
        <xdr:cNvSpPr txBox="1"/>
      </xdr:nvSpPr>
      <xdr:spPr>
        <a:xfrm>
          <a:off x="16357600"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108676</xdr:rowOff>
    </xdr:from>
    <xdr:to>
      <xdr:col>81</xdr:col>
      <xdr:colOff>101600</xdr:colOff>
      <xdr:row>39</xdr:row>
      <xdr:rowOff>38826</xdr:rowOff>
    </xdr:to>
    <xdr:sp macro="" textlink="">
      <xdr:nvSpPr>
        <xdr:cNvPr id="315" name="楕円 314"/>
        <xdr:cNvSpPr/>
      </xdr:nvSpPr>
      <xdr:spPr>
        <a:xfrm>
          <a:off x="15430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159476</xdr:rowOff>
    </xdr:from>
    <xdr:to>
      <xdr:col>85</xdr:col>
      <xdr:colOff>127000</xdr:colOff>
      <xdr:row>39</xdr:row>
      <xdr:rowOff>28847</xdr:rowOff>
    </xdr:to>
    <xdr:cxnSp macro="">
      <xdr:nvCxnSpPr>
        <xdr:cNvPr id="316" name="直線コネクタ 315"/>
        <xdr:cNvCxnSpPr/>
      </xdr:nvCxnSpPr>
      <xdr:spPr>
        <a:xfrm>
          <a:off x="15481300" y="667457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152763</xdr:rowOff>
    </xdr:from>
    <xdr:to>
      <xdr:col>76</xdr:col>
      <xdr:colOff>165100</xdr:colOff>
      <xdr:row>42</xdr:row>
      <xdr:rowOff>82913</xdr:rowOff>
    </xdr:to>
    <xdr:sp macro="" textlink="">
      <xdr:nvSpPr>
        <xdr:cNvPr id="317" name="楕円 316"/>
        <xdr:cNvSpPr/>
      </xdr:nvSpPr>
      <xdr:spPr>
        <a:xfrm>
          <a:off x="14541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159476</xdr:rowOff>
    </xdr:from>
    <xdr:to>
      <xdr:col>81</xdr:col>
      <xdr:colOff>50800</xdr:colOff>
      <xdr:row>42</xdr:row>
      <xdr:rowOff>32113</xdr:rowOff>
    </xdr:to>
    <xdr:cxnSp macro="">
      <xdr:nvCxnSpPr>
        <xdr:cNvPr id="318" name="直線コネクタ 317"/>
        <xdr:cNvCxnSpPr/>
      </xdr:nvCxnSpPr>
      <xdr:spPr>
        <a:xfrm flipV="1">
          <a:off x="14592300" y="6674576"/>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85470</xdr:rowOff>
    </xdr:from>
    <xdr:ext cx="405111" cy="259045"/>
    <xdr:sp macro="" textlink="">
      <xdr:nvSpPr>
        <xdr:cNvPr id="319" name="n_1aveValue【一般廃棄物処理施設】&#10;有形固定資産減価償却率"/>
        <xdr:cNvSpPr txBox="1"/>
      </xdr:nvSpPr>
      <xdr:spPr>
        <a:xfrm>
          <a:off x="15266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320" name="n_2aveValue【一般廃棄物処理施設】&#10;有形固定資産減価償却率"/>
        <xdr:cNvSpPr txBox="1"/>
      </xdr:nvSpPr>
      <xdr:spPr>
        <a:xfrm>
          <a:off x="14389744" y="654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321" name="n_3aveValue【一般廃棄物処理施設】&#10;有形固定資産減価償却率"/>
        <xdr:cNvSpPr txBox="1"/>
      </xdr:nvSpPr>
      <xdr:spPr>
        <a:xfrm>
          <a:off x="13500744" y="6495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322"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55353</xdr:rowOff>
    </xdr:from>
    <xdr:ext cx="405111" cy="259045"/>
    <xdr:sp macro="" textlink="">
      <xdr:nvSpPr>
        <xdr:cNvPr id="323" name="n_1main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74040</xdr:rowOff>
    </xdr:from>
    <xdr:ext cx="405111" cy="259045"/>
    <xdr:sp macro="" textlink="">
      <xdr:nvSpPr>
        <xdr:cNvPr id="324" name="n_2mainValue【一般廃棄物処理施設】&#10;有形固定資産減価償却率"/>
        <xdr:cNvSpPr txBox="1"/>
      </xdr:nvSpPr>
      <xdr:spPr>
        <a:xfrm>
          <a:off x="14389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5" name="正方形/長方形 3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6" name="正方形/長方形 3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7" name="正方形/長方形 3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8" name="正方形/長方形 3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9" name="正方形/長方形 3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0" name="正方形/長方形 3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1" name="正方形/長方形 3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2" name="正方形/長方形 3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3" name="テキスト ボックス 3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4" name="直線コネクタ 3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5" name="直線コネクタ 33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6" name="テキスト ボックス 33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7" name="直線コネクタ 33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38" name="テキスト ボックス 33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9" name="直線コネクタ 33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0" name="テキスト ボックス 33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1" name="直線コネクタ 34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2" name="テキスト ボックス 34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4" name="テキスト ボックス 34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346" name="直線コネクタ 345"/>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347"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348" name="直線コネクタ 347"/>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349"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350" name="直線コネクタ 349"/>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351"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352" name="フローチャート: 判断 351"/>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353" name="フローチャート: 判断 352"/>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354" name="フローチャート: 判断 353"/>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355" name="フローチャート: 判断 354"/>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356" name="フローチャート: 判断 355"/>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1315</xdr:rowOff>
    </xdr:from>
    <xdr:to>
      <xdr:col>116</xdr:col>
      <xdr:colOff>114300</xdr:colOff>
      <xdr:row>41</xdr:row>
      <xdr:rowOff>102915</xdr:rowOff>
    </xdr:to>
    <xdr:sp macro="" textlink="">
      <xdr:nvSpPr>
        <xdr:cNvPr id="362" name="楕円 361"/>
        <xdr:cNvSpPr/>
      </xdr:nvSpPr>
      <xdr:spPr>
        <a:xfrm>
          <a:off x="22110700" y="70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87692</xdr:rowOff>
    </xdr:from>
    <xdr:ext cx="534377" cy="259045"/>
    <xdr:sp macro="" textlink="">
      <xdr:nvSpPr>
        <xdr:cNvPr id="363" name="【一般廃棄物処理施設】&#10;一人当たり有形固定資産（償却資産）額該当値テキスト"/>
        <xdr:cNvSpPr txBox="1"/>
      </xdr:nvSpPr>
      <xdr:spPr>
        <a:xfrm>
          <a:off x="22199600" y="69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505</xdr:rowOff>
    </xdr:from>
    <xdr:to>
      <xdr:col>112</xdr:col>
      <xdr:colOff>38100</xdr:colOff>
      <xdr:row>41</xdr:row>
      <xdr:rowOff>102105</xdr:rowOff>
    </xdr:to>
    <xdr:sp macro="" textlink="">
      <xdr:nvSpPr>
        <xdr:cNvPr id="364" name="楕円 363"/>
        <xdr:cNvSpPr/>
      </xdr:nvSpPr>
      <xdr:spPr>
        <a:xfrm>
          <a:off x="21272500" y="70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51305</xdr:rowOff>
    </xdr:from>
    <xdr:to>
      <xdr:col>116</xdr:col>
      <xdr:colOff>63500</xdr:colOff>
      <xdr:row>41</xdr:row>
      <xdr:rowOff>52115</xdr:rowOff>
    </xdr:to>
    <xdr:cxnSp macro="">
      <xdr:nvCxnSpPr>
        <xdr:cNvPr id="365" name="直線コネクタ 364"/>
        <xdr:cNvCxnSpPr/>
      </xdr:nvCxnSpPr>
      <xdr:spPr>
        <a:xfrm>
          <a:off x="21323300" y="7080755"/>
          <a:ext cx="838200" cy="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67600</xdr:rowOff>
    </xdr:from>
    <xdr:to>
      <xdr:col>107</xdr:col>
      <xdr:colOff>101600</xdr:colOff>
      <xdr:row>41</xdr:row>
      <xdr:rowOff>169200</xdr:rowOff>
    </xdr:to>
    <xdr:sp macro="" textlink="">
      <xdr:nvSpPr>
        <xdr:cNvPr id="366" name="楕円 365"/>
        <xdr:cNvSpPr/>
      </xdr:nvSpPr>
      <xdr:spPr>
        <a:xfrm>
          <a:off x="20383500" y="70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51305</xdr:rowOff>
    </xdr:from>
    <xdr:to>
      <xdr:col>111</xdr:col>
      <xdr:colOff>177800</xdr:colOff>
      <xdr:row>41</xdr:row>
      <xdr:rowOff>118400</xdr:rowOff>
    </xdr:to>
    <xdr:cxnSp macro="">
      <xdr:nvCxnSpPr>
        <xdr:cNvPr id="367" name="直線コネクタ 366"/>
        <xdr:cNvCxnSpPr/>
      </xdr:nvCxnSpPr>
      <xdr:spPr>
        <a:xfrm flipV="1">
          <a:off x="20434300" y="7080755"/>
          <a:ext cx="889000" cy="6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368"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369"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370"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371"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93232</xdr:rowOff>
    </xdr:from>
    <xdr:ext cx="534377" cy="259045"/>
    <xdr:sp macro="" textlink="">
      <xdr:nvSpPr>
        <xdr:cNvPr id="372" name="n_1mainValue【一般廃棄物処理施設】&#10;一人当たり有形固定資産（償却資産）額"/>
        <xdr:cNvSpPr txBox="1"/>
      </xdr:nvSpPr>
      <xdr:spPr>
        <a:xfrm>
          <a:off x="21043411" y="712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160327</xdr:rowOff>
    </xdr:from>
    <xdr:ext cx="469744" cy="259045"/>
    <xdr:sp macro="" textlink="">
      <xdr:nvSpPr>
        <xdr:cNvPr id="373" name="n_2mainValue【一般廃棄物処理施設】&#10;一人当たり有形固定資産（償却資産）額"/>
        <xdr:cNvSpPr txBox="1"/>
      </xdr:nvSpPr>
      <xdr:spPr>
        <a:xfrm>
          <a:off x="20199428" y="71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2" name="テキスト ボックス 3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3" name="直線コネクタ 3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84" name="テキスト ボックス 3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5" name="直線コネクタ 3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6" name="テキスト ボックス 3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7" name="直線コネクタ 3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8" name="テキスト ボックス 3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9" name="直線コネクタ 3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0" name="テキスト ボックス 3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1" name="直線コネクタ 3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2" name="テキスト ボックス 3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3" name="直線コネクタ 3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94" name="テキスト ボックス 393"/>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5" name="直線コネクタ 3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397" name="直線コネクタ 396"/>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398"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399" name="直線コネクタ 398"/>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00"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01" name="直線コネクタ 400"/>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402"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403" name="フローチャート: 判断 402"/>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404" name="フローチャート: 判断 403"/>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405" name="フローチャート: 判断 404"/>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406" name="フローチャート: 判断 405"/>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407" name="フローチャート: 判断 406"/>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61595</xdr:rowOff>
    </xdr:from>
    <xdr:to>
      <xdr:col>85</xdr:col>
      <xdr:colOff>177800</xdr:colOff>
      <xdr:row>58</xdr:row>
      <xdr:rowOff>163195</xdr:rowOff>
    </xdr:to>
    <xdr:sp macro="" textlink="">
      <xdr:nvSpPr>
        <xdr:cNvPr id="413" name="楕円 412"/>
        <xdr:cNvSpPr/>
      </xdr:nvSpPr>
      <xdr:spPr>
        <a:xfrm>
          <a:off x="16268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84472</xdr:rowOff>
    </xdr:from>
    <xdr:ext cx="405111" cy="259045"/>
    <xdr:sp macro="" textlink="">
      <xdr:nvSpPr>
        <xdr:cNvPr id="414" name="【保健センター・保健所】&#10;有形固定資産減価償却率該当値テキスト"/>
        <xdr:cNvSpPr txBox="1"/>
      </xdr:nvSpPr>
      <xdr:spPr>
        <a:xfrm>
          <a:off x="16357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415" name="楕円 414"/>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112395</xdr:rowOff>
    </xdr:from>
    <xdr:to>
      <xdr:col>85</xdr:col>
      <xdr:colOff>127000</xdr:colOff>
      <xdr:row>58</xdr:row>
      <xdr:rowOff>112395</xdr:rowOff>
    </xdr:to>
    <xdr:cxnSp macro="">
      <xdr:nvCxnSpPr>
        <xdr:cNvPr id="416" name="直線コネクタ 415"/>
        <xdr:cNvCxnSpPr/>
      </xdr:nvCxnSpPr>
      <xdr:spPr>
        <a:xfrm>
          <a:off x="15481300" y="10056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61595</xdr:rowOff>
    </xdr:from>
    <xdr:to>
      <xdr:col>76</xdr:col>
      <xdr:colOff>165100</xdr:colOff>
      <xdr:row>58</xdr:row>
      <xdr:rowOff>163195</xdr:rowOff>
    </xdr:to>
    <xdr:sp macro="" textlink="">
      <xdr:nvSpPr>
        <xdr:cNvPr id="417" name="楕円 416"/>
        <xdr:cNvSpPr/>
      </xdr:nvSpPr>
      <xdr:spPr>
        <a:xfrm>
          <a:off x="14541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112395</xdr:rowOff>
    </xdr:to>
    <xdr:cxnSp macro="">
      <xdr:nvCxnSpPr>
        <xdr:cNvPr id="418" name="直線コネクタ 417"/>
        <xdr:cNvCxnSpPr/>
      </xdr:nvCxnSpPr>
      <xdr:spPr>
        <a:xfrm>
          <a:off x="14592300" y="10056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169562</xdr:rowOff>
    </xdr:from>
    <xdr:ext cx="405111" cy="259045"/>
    <xdr:sp macro="" textlink="">
      <xdr:nvSpPr>
        <xdr:cNvPr id="419" name="n_1aveValue【保健センター・保健所】&#10;有形固定資産減価償却率"/>
        <xdr:cNvSpPr txBox="1"/>
      </xdr:nvSpPr>
      <xdr:spPr>
        <a:xfrm>
          <a:off x="15266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140987</xdr:rowOff>
    </xdr:from>
    <xdr:ext cx="405111" cy="259045"/>
    <xdr:sp macro="" textlink="">
      <xdr:nvSpPr>
        <xdr:cNvPr id="420" name="n_2aveValue【保健センター・保健所】&#10;有形固定資産減価償却率"/>
        <xdr:cNvSpPr txBox="1"/>
      </xdr:nvSpPr>
      <xdr:spPr>
        <a:xfrm>
          <a:off x="143897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421"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422"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8272</xdr:rowOff>
    </xdr:from>
    <xdr:ext cx="405111" cy="259045"/>
    <xdr:sp macro="" textlink="">
      <xdr:nvSpPr>
        <xdr:cNvPr id="423" name="n_1mainValue【保健センター・保健所】&#10;有形固定資産減価償却率"/>
        <xdr:cNvSpPr txBox="1"/>
      </xdr:nvSpPr>
      <xdr:spPr>
        <a:xfrm>
          <a:off x="15266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8272</xdr:rowOff>
    </xdr:from>
    <xdr:ext cx="405111" cy="259045"/>
    <xdr:sp macro="" textlink="">
      <xdr:nvSpPr>
        <xdr:cNvPr id="424" name="n_2mainValue【保健センター・保健所】&#10;有形固定資産減価償却率"/>
        <xdr:cNvSpPr txBox="1"/>
      </xdr:nvSpPr>
      <xdr:spPr>
        <a:xfrm>
          <a:off x="14389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0" name="テキスト ボックス 4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2" name="テキスト ボックス 4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4" name="テキスト ボックス 4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448" name="直線コネクタ 447"/>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49"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50" name="直線コネクタ 44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451"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452" name="直線コネクタ 45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453"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454" name="フローチャート: 判断 453"/>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455" name="フローチャート: 判断 45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456" name="フローチャート: 判断 455"/>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457" name="フローチャート: 判断 456"/>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458" name="フローチャート: 判断 457"/>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464" name="楕円 463"/>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465"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466" name="楕円 465"/>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152400</xdr:rowOff>
    </xdr:to>
    <xdr:cxnSp macro="">
      <xdr:nvCxnSpPr>
        <xdr:cNvPr id="467" name="直線コネクタ 466"/>
        <xdr:cNvCxnSpPr/>
      </xdr:nvCxnSpPr>
      <xdr:spPr>
        <a:xfrm>
          <a:off x="21323300" y="10763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468" name="楕円 467"/>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152400</xdr:rowOff>
    </xdr:to>
    <xdr:cxnSp macro="">
      <xdr:nvCxnSpPr>
        <xdr:cNvPr id="469" name="直線コネクタ 468"/>
        <xdr:cNvCxnSpPr/>
      </xdr:nvCxnSpPr>
      <xdr:spPr>
        <a:xfrm flipV="1">
          <a:off x="20434300" y="10763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470"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471"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472"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473"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474"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475"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6" name="テキスト ボックス 48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88" name="テキスト ボックス 48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96" name="テキスト ボックス 4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98" name="テキスト ボックス 49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500" name="直線コネクタ 499"/>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01"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02" name="直線コネクタ 501"/>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503"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504" name="直線コネクタ 503"/>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505"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506" name="フローチャート: 判断 505"/>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07" name="フローチャート: 判断 506"/>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508" name="フローチャート: 判断 507"/>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509" name="フローチャート: 判断 508"/>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510" name="フローチャート: 判断 509"/>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1" name="テキスト ボックス 5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2" name="テキスト ボックス 5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3" name="テキスト ボックス 5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4" name="テキスト ボックス 5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5" name="テキスト ボックス 5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4445</xdr:rowOff>
    </xdr:from>
    <xdr:to>
      <xdr:col>85</xdr:col>
      <xdr:colOff>177800</xdr:colOff>
      <xdr:row>80</xdr:row>
      <xdr:rowOff>106045</xdr:rowOff>
    </xdr:to>
    <xdr:sp macro="" textlink="">
      <xdr:nvSpPr>
        <xdr:cNvPr id="516" name="楕円 515"/>
        <xdr:cNvSpPr/>
      </xdr:nvSpPr>
      <xdr:spPr>
        <a:xfrm>
          <a:off x="16268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27322</xdr:rowOff>
    </xdr:from>
    <xdr:ext cx="405111" cy="259045"/>
    <xdr:sp macro="" textlink="">
      <xdr:nvSpPr>
        <xdr:cNvPr id="517" name="【消防施設】&#10;有形固定資産減価償却率該当値テキスト"/>
        <xdr:cNvSpPr txBox="1"/>
      </xdr:nvSpPr>
      <xdr:spPr>
        <a:xfrm>
          <a:off x="16357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133986</xdr:rowOff>
    </xdr:from>
    <xdr:to>
      <xdr:col>81</xdr:col>
      <xdr:colOff>101600</xdr:colOff>
      <xdr:row>80</xdr:row>
      <xdr:rowOff>64136</xdr:rowOff>
    </xdr:to>
    <xdr:sp macro="" textlink="">
      <xdr:nvSpPr>
        <xdr:cNvPr id="518" name="楕円 517"/>
        <xdr:cNvSpPr/>
      </xdr:nvSpPr>
      <xdr:spPr>
        <a:xfrm>
          <a:off x="15430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13336</xdr:rowOff>
    </xdr:from>
    <xdr:to>
      <xdr:col>85</xdr:col>
      <xdr:colOff>127000</xdr:colOff>
      <xdr:row>80</xdr:row>
      <xdr:rowOff>55245</xdr:rowOff>
    </xdr:to>
    <xdr:cxnSp macro="">
      <xdr:nvCxnSpPr>
        <xdr:cNvPr id="519" name="直線コネクタ 518"/>
        <xdr:cNvCxnSpPr/>
      </xdr:nvCxnSpPr>
      <xdr:spPr>
        <a:xfrm>
          <a:off x="15481300" y="137293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93980</xdr:rowOff>
    </xdr:from>
    <xdr:to>
      <xdr:col>76</xdr:col>
      <xdr:colOff>165100</xdr:colOff>
      <xdr:row>80</xdr:row>
      <xdr:rowOff>24130</xdr:rowOff>
    </xdr:to>
    <xdr:sp macro="" textlink="">
      <xdr:nvSpPr>
        <xdr:cNvPr id="520" name="楕円 519"/>
        <xdr:cNvSpPr/>
      </xdr:nvSpPr>
      <xdr:spPr>
        <a:xfrm>
          <a:off x="14541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144780</xdr:rowOff>
    </xdr:from>
    <xdr:to>
      <xdr:col>81</xdr:col>
      <xdr:colOff>50800</xdr:colOff>
      <xdr:row>80</xdr:row>
      <xdr:rowOff>13336</xdr:rowOff>
    </xdr:to>
    <xdr:cxnSp macro="">
      <xdr:nvCxnSpPr>
        <xdr:cNvPr id="521" name="直線コネクタ 520"/>
        <xdr:cNvCxnSpPr/>
      </xdr:nvCxnSpPr>
      <xdr:spPr>
        <a:xfrm>
          <a:off x="14592300" y="13689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522"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523"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132097</xdr:rowOff>
    </xdr:from>
    <xdr:ext cx="405111" cy="259045"/>
    <xdr:sp macro="" textlink="">
      <xdr:nvSpPr>
        <xdr:cNvPr id="524" name="n_3aveValue【消防施設】&#10;有形固定資産減価償却率"/>
        <xdr:cNvSpPr txBox="1"/>
      </xdr:nvSpPr>
      <xdr:spPr>
        <a:xfrm>
          <a:off x="13500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525" name="n_4aveValue【消防施設】&#10;有形固定資産減価償却率"/>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80663</xdr:rowOff>
    </xdr:from>
    <xdr:ext cx="405111" cy="259045"/>
    <xdr:sp macro="" textlink="">
      <xdr:nvSpPr>
        <xdr:cNvPr id="526" name="n_1mainValue【消防施設】&#10;有形固定資産減価償却率"/>
        <xdr:cNvSpPr txBox="1"/>
      </xdr:nvSpPr>
      <xdr:spPr>
        <a:xfrm>
          <a:off x="15266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40657</xdr:rowOff>
    </xdr:from>
    <xdr:ext cx="405111" cy="259045"/>
    <xdr:sp macro="" textlink="">
      <xdr:nvSpPr>
        <xdr:cNvPr id="527" name="n_2mainValue【消防施設】&#10;有形固定資産減価償却率"/>
        <xdr:cNvSpPr txBox="1"/>
      </xdr:nvSpPr>
      <xdr:spPr>
        <a:xfrm>
          <a:off x="14389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8" name="正方形/長方形 5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9" name="正方形/長方形 5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0" name="正方形/長方形 5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1" name="正方形/長方形 5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2" name="正方形/長方形 5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3" name="正方形/長方形 5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4" name="正方形/長方形 5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5" name="正方形/長方形 5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6" name="テキスト ボックス 5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7" name="直線コネクタ 5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8" name="直線コネクタ 5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9" name="テキスト ボックス 5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0" name="直線コネクタ 5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1" name="テキスト ボックス 5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2" name="直線コネクタ 5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3" name="テキスト ボックス 5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4" name="直線コネクタ 5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5" name="テキスト ボックス 5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6" name="直線コネクタ 5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7" name="テキスト ボックス 5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8" name="直線コネクタ 5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9" name="テキスト ボックス 5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551" name="直線コネクタ 550"/>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552"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553" name="直線コネクタ 552"/>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554"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555" name="直線コネクタ 554"/>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556"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557" name="フローチャート: 判断 556"/>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558" name="フローチャート: 判断 557"/>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559" name="フローチャート: 判断 558"/>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560" name="フローチャート: 判断 559"/>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61" name="フローチャート: 判断 560"/>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44450</xdr:rowOff>
    </xdr:from>
    <xdr:to>
      <xdr:col>116</xdr:col>
      <xdr:colOff>114300</xdr:colOff>
      <xdr:row>86</xdr:row>
      <xdr:rowOff>146050</xdr:rowOff>
    </xdr:to>
    <xdr:sp macro="" textlink="">
      <xdr:nvSpPr>
        <xdr:cNvPr id="567" name="楕円 566"/>
        <xdr:cNvSpPr/>
      </xdr:nvSpPr>
      <xdr:spPr>
        <a:xfrm>
          <a:off x="22110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130827</xdr:rowOff>
    </xdr:from>
    <xdr:ext cx="469744" cy="259045"/>
    <xdr:sp macro="" textlink="">
      <xdr:nvSpPr>
        <xdr:cNvPr id="568" name="【消防施設】&#10;一人当たり面積該当値テキスト"/>
        <xdr:cNvSpPr txBox="1"/>
      </xdr:nvSpPr>
      <xdr:spPr>
        <a:xfrm>
          <a:off x="22199600" y="1470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569" name="楕円 568"/>
        <xdr:cNvSpPr/>
      </xdr:nvSpPr>
      <xdr:spPr>
        <a:xfrm>
          <a:off x="21272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95250</xdr:rowOff>
    </xdr:from>
    <xdr:to>
      <xdr:col>116</xdr:col>
      <xdr:colOff>63500</xdr:colOff>
      <xdr:row>86</xdr:row>
      <xdr:rowOff>95250</xdr:rowOff>
    </xdr:to>
    <xdr:cxnSp macro="">
      <xdr:nvCxnSpPr>
        <xdr:cNvPr id="570" name="直線コネクタ 569"/>
        <xdr:cNvCxnSpPr/>
      </xdr:nvCxnSpPr>
      <xdr:spPr>
        <a:xfrm>
          <a:off x="21323300" y="14839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44450</xdr:rowOff>
    </xdr:from>
    <xdr:to>
      <xdr:col>107</xdr:col>
      <xdr:colOff>101600</xdr:colOff>
      <xdr:row>86</xdr:row>
      <xdr:rowOff>146050</xdr:rowOff>
    </xdr:to>
    <xdr:sp macro="" textlink="">
      <xdr:nvSpPr>
        <xdr:cNvPr id="571" name="楕円 570"/>
        <xdr:cNvSpPr/>
      </xdr:nvSpPr>
      <xdr:spPr>
        <a:xfrm>
          <a:off x="203835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95250</xdr:rowOff>
    </xdr:from>
    <xdr:to>
      <xdr:col>111</xdr:col>
      <xdr:colOff>177800</xdr:colOff>
      <xdr:row>86</xdr:row>
      <xdr:rowOff>95250</xdr:rowOff>
    </xdr:to>
    <xdr:cxnSp macro="">
      <xdr:nvCxnSpPr>
        <xdr:cNvPr id="572" name="直線コネクタ 571"/>
        <xdr:cNvCxnSpPr/>
      </xdr:nvCxnSpPr>
      <xdr:spPr>
        <a:xfrm>
          <a:off x="20434300" y="14839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128288</xdr:rowOff>
    </xdr:from>
    <xdr:ext cx="469744" cy="259045"/>
    <xdr:sp macro="" textlink="">
      <xdr:nvSpPr>
        <xdr:cNvPr id="573" name="n_1ave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574" name="n_2aveValue【消防施設】&#10;一人当たり面積"/>
        <xdr:cNvSpPr txBox="1"/>
      </xdr:nvSpPr>
      <xdr:spPr>
        <a:xfrm>
          <a:off x="20199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57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576"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577" name="n_1mainValue【消防施設】&#10;一人当たり面積"/>
        <xdr:cNvSpPr txBox="1"/>
      </xdr:nvSpPr>
      <xdr:spPr>
        <a:xfrm>
          <a:off x="210757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137177</xdr:rowOff>
    </xdr:from>
    <xdr:ext cx="469744" cy="259045"/>
    <xdr:sp macro="" textlink="">
      <xdr:nvSpPr>
        <xdr:cNvPr id="578" name="n_2mainValue【消防施設】&#10;一人当たり面積"/>
        <xdr:cNvSpPr txBox="1"/>
      </xdr:nvSpPr>
      <xdr:spPr>
        <a:xfrm>
          <a:off x="2019942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9" name="正方形/長方形 57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0" name="正方形/長方形 5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1" name="正方形/長方形 5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2" name="正方形/長方形 5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3" name="正方形/長方形 5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4" name="正方形/長方形 5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5" name="正方形/長方形 5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6" name="正方形/長方形 58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7" name="テキスト ボックス 5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8" name="直線コネクタ 5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9" name="テキスト ボックス 58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0" name="直線コネクタ 5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1" name="テキスト ボックス 59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2" name="直線コネクタ 5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3" name="テキスト ボックス 5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4" name="直線コネクタ 5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5" name="テキスト ボックス 5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6" name="直線コネクタ 5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7" name="テキスト ボックス 5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8" name="直線コネクタ 5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9" name="テキスト ボックス 5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0" name="直線コネクタ 5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1" name="テキスト ボックス 60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604" name="直線コネクタ 603"/>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0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6" name="直線コネクタ 60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607"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608" name="直線コネクタ 607"/>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139354</xdr:rowOff>
    </xdr:from>
    <xdr:ext cx="405111" cy="259045"/>
    <xdr:sp macro="" textlink="">
      <xdr:nvSpPr>
        <xdr:cNvPr id="609" name="【庁舎】&#10;有形固定資産減価償却率平均値テキスト"/>
        <xdr:cNvSpPr txBox="1"/>
      </xdr:nvSpPr>
      <xdr:spPr>
        <a:xfrm>
          <a:off x="16357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10" name="フローチャート: 判断 609"/>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11" name="フローチャート: 判断 610"/>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612" name="フローチャート: 判断 611"/>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613" name="フローチャート: 判断 612"/>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614" name="フローチャート: 判断 613"/>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20" name="楕円 619"/>
        <xdr:cNvSpPr/>
      </xdr:nvSpPr>
      <xdr:spPr>
        <a:xfrm>
          <a:off x="162687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167476</xdr:rowOff>
    </xdr:from>
    <xdr:ext cx="405111" cy="259045"/>
    <xdr:sp macro="" textlink="">
      <xdr:nvSpPr>
        <xdr:cNvPr id="621" name="【庁舎】&#10;有形固定資産減価償却率該当値テキスト"/>
        <xdr:cNvSpPr txBox="1"/>
      </xdr:nvSpPr>
      <xdr:spPr>
        <a:xfrm>
          <a:off x="16357600" y="1765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120106</xdr:rowOff>
    </xdr:from>
    <xdr:to>
      <xdr:col>81</xdr:col>
      <xdr:colOff>101600</xdr:colOff>
      <xdr:row>104</xdr:row>
      <xdr:rowOff>50256</xdr:rowOff>
    </xdr:to>
    <xdr:sp macro="" textlink="">
      <xdr:nvSpPr>
        <xdr:cNvPr id="622" name="楕円 621"/>
        <xdr:cNvSpPr/>
      </xdr:nvSpPr>
      <xdr:spPr>
        <a:xfrm>
          <a:off x="15430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104</xdr:row>
      <xdr:rowOff>23949</xdr:rowOff>
    </xdr:to>
    <xdr:cxnSp macro="">
      <xdr:nvCxnSpPr>
        <xdr:cNvPr id="623" name="直線コネクタ 622"/>
        <xdr:cNvCxnSpPr/>
      </xdr:nvCxnSpPr>
      <xdr:spPr>
        <a:xfrm>
          <a:off x="15481300" y="1783025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624" name="楕円 623"/>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170906</xdr:rowOff>
    </xdr:from>
    <xdr:to>
      <xdr:col>81</xdr:col>
      <xdr:colOff>50800</xdr:colOff>
      <xdr:row>106</xdr:row>
      <xdr:rowOff>85998</xdr:rowOff>
    </xdr:to>
    <xdr:cxnSp macro="">
      <xdr:nvCxnSpPr>
        <xdr:cNvPr id="625" name="直線コネクタ 624"/>
        <xdr:cNvCxnSpPr/>
      </xdr:nvCxnSpPr>
      <xdr:spPr>
        <a:xfrm flipV="1">
          <a:off x="14592300" y="17830256"/>
          <a:ext cx="889000" cy="42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26"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627"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628"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629"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66783</xdr:rowOff>
    </xdr:from>
    <xdr:ext cx="405111" cy="259045"/>
    <xdr:sp macro="" textlink="">
      <xdr:nvSpPr>
        <xdr:cNvPr id="630" name="n_1mainValue【庁舎】&#10;有形固定資産減価償却率"/>
        <xdr:cNvSpPr txBox="1"/>
      </xdr:nvSpPr>
      <xdr:spPr>
        <a:xfrm>
          <a:off x="152660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631"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2" name="正方形/長方形 63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3" name="正方形/長方形 63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4" name="正方形/長方形 63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5" name="正方形/長方形 63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6" name="正方形/長方形 63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7" name="正方形/長方形 63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8" name="正方形/長方形 63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9" name="正方形/長方形 63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0" name="テキスト ボックス 63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1" name="直線コネクタ 64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2" name="直線コネクタ 6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3" name="テキスト ボックス 6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4" name="直線コネクタ 6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5" name="テキスト ボックス 6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6" name="直線コネクタ 6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7" name="テキスト ボックス 6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8" name="直線コネクタ 6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9" name="テキスト ボックス 6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0" name="直線コネクタ 6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1" name="テキスト ボックス 6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655" name="直線コネクタ 654"/>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656"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657" name="直線コネクタ 656"/>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658"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59" name="直線コネクタ 658"/>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660"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61" name="フローチャート: 判断 660"/>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662" name="フローチャート: 判断 661"/>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663" name="フローチャート: 判断 662"/>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664" name="フローチャート: 判断 663"/>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665" name="フローチャート: 判断 664"/>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671" name="楕円 670"/>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672" name="【庁舎】&#10;一人当たり面積該当値テキスト"/>
        <xdr:cNvSpPr txBox="1"/>
      </xdr:nvSpPr>
      <xdr:spPr>
        <a:xfrm>
          <a:off x="22199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40639</xdr:rowOff>
    </xdr:from>
    <xdr:to>
      <xdr:col>112</xdr:col>
      <xdr:colOff>38100</xdr:colOff>
      <xdr:row>106</xdr:row>
      <xdr:rowOff>142239</xdr:rowOff>
    </xdr:to>
    <xdr:sp macro="" textlink="">
      <xdr:nvSpPr>
        <xdr:cNvPr id="673" name="楕円 672"/>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95250</xdr:rowOff>
    </xdr:to>
    <xdr:cxnSp macro="">
      <xdr:nvCxnSpPr>
        <xdr:cNvPr id="674" name="直線コネクタ 673"/>
        <xdr:cNvCxnSpPr/>
      </xdr:nvCxnSpPr>
      <xdr:spPr>
        <a:xfrm>
          <a:off x="21323300" y="182651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40639</xdr:rowOff>
    </xdr:from>
    <xdr:to>
      <xdr:col>107</xdr:col>
      <xdr:colOff>101600</xdr:colOff>
      <xdr:row>106</xdr:row>
      <xdr:rowOff>142239</xdr:rowOff>
    </xdr:to>
    <xdr:sp macro="" textlink="">
      <xdr:nvSpPr>
        <xdr:cNvPr id="675" name="楕円 674"/>
        <xdr:cNvSpPr/>
      </xdr:nvSpPr>
      <xdr:spPr>
        <a:xfrm>
          <a:off x="20383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91439</xdr:rowOff>
    </xdr:from>
    <xdr:to>
      <xdr:col>111</xdr:col>
      <xdr:colOff>177800</xdr:colOff>
      <xdr:row>106</xdr:row>
      <xdr:rowOff>91439</xdr:rowOff>
    </xdr:to>
    <xdr:cxnSp macro="">
      <xdr:nvCxnSpPr>
        <xdr:cNvPr id="676" name="直線コネクタ 675"/>
        <xdr:cNvCxnSpPr/>
      </xdr:nvCxnSpPr>
      <xdr:spPr>
        <a:xfrm>
          <a:off x="20434300" y="18265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677"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678"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679"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680"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133366</xdr:rowOff>
    </xdr:from>
    <xdr:ext cx="469744" cy="259045"/>
    <xdr:sp macro="" textlink="">
      <xdr:nvSpPr>
        <xdr:cNvPr id="681" name="n_1mainValue【庁舎】&#10;一人当たり面積"/>
        <xdr:cNvSpPr txBox="1"/>
      </xdr:nvSpPr>
      <xdr:spPr>
        <a:xfrm>
          <a:off x="210757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682" name="n_2mainValue【庁舎】&#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3" name="正方形/長方形 6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4" name="正方形/長方形 6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5" name="テキスト ボックス 6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類似団体内平均値に比べ、図書館の有形固定資産減価償却率が高く、また、一人当たりの面積が小さい。</a:t>
          </a:r>
          <a:endParaRPr lang="ja-JP" altLang="ja-JP">
            <a:effectLst/>
          </a:endParaRPr>
        </a:p>
        <a:p>
          <a:r>
            <a:rPr kumimoji="1" lang="ja-JP" altLang="ja-JP" sz="1100">
              <a:solidFill>
                <a:schemeClr val="dk1"/>
              </a:solidFill>
              <a:effectLst/>
              <a:latin typeface="+mn-lt"/>
              <a:ea typeface="+mn-ea"/>
              <a:cs typeface="+mn-cs"/>
            </a:rPr>
            <a:t>図書館は、しばらく大きな改修や新設もされておらず老朽化が進んでいるため、今後は公共施設等総合管理計画に基づき、公共施設等の適正管理に努める。</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指数、類似団体平均ともに横ばいとなっている。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財政力指数の増減については交付税制度の動向によるところが大きい。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基準財政需要額が増となった一方で、基準財政収入額が減となったものの、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か年平均では横ばいで推移している。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当市は納税法人が少なく、市民税の財政基盤が脆弱であるため、今後も税収の確保に努め、財政健全化を目指していく。</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24288</xdr:rowOff>
    </xdr:from>
    <xdr:ext cx="762000" cy="259045"/>
    <xdr:sp macro="" textlink="">
      <xdr:nvSpPr>
        <xdr:cNvPr id="70" name="財政力平均値テキスト"/>
        <xdr:cNvSpPr txBox="1"/>
      </xdr:nvSpPr>
      <xdr:spPr>
        <a:xfrm>
          <a:off x="5041900" y="70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62795</xdr:rowOff>
    </xdr:to>
    <xdr:cxnSp macro="">
      <xdr:nvCxnSpPr>
        <xdr:cNvPr id="75" name="直線コネクタ 74"/>
        <xdr:cNvCxnSpPr/>
      </xdr:nvCxnSpPr>
      <xdr:spPr>
        <a:xfrm>
          <a:off x="2336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76200</xdr:rowOff>
    </xdr:to>
    <xdr:cxnSp macro="">
      <xdr:nvCxnSpPr>
        <xdr:cNvPr id="78" name="直線コネクタ 77"/>
        <xdr:cNvCxnSpPr/>
      </xdr:nvCxnSpPr>
      <xdr:spPr>
        <a:xfrm flipV="1">
          <a:off x="1447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165399</xdr:rowOff>
    </xdr:from>
    <xdr:ext cx="762000" cy="259045"/>
    <xdr:sp macro="" textlink="">
      <xdr:nvSpPr>
        <xdr:cNvPr id="82" name="テキスト ボックス 81"/>
        <xdr:cNvSpPr txBox="1"/>
      </xdr:nvSpPr>
      <xdr:spPr>
        <a:xfrm>
          <a:off x="1066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ポイントが変動した要因は、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地方消費税交付金や株式等譲渡所得割交付金などの減により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体として減となり、分子である経常経費充当一般財源等が、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などの増により総体として増となり、分子分母ともに比率の押し上げの影響があったものである。当市は、依存財源の比率が高く、依然として国の動向や社会経済情勢の変化の影響を受けやすい財政構造にあり、持続可能な財政基盤の構築に向けて、引き続き、行財政運営に取り組む必要がある。</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138430</xdr:rowOff>
    </xdr:to>
    <xdr:cxnSp macro="">
      <xdr:nvCxnSpPr>
        <xdr:cNvPr id="132" name="直線コネクタ 131"/>
        <xdr:cNvCxnSpPr/>
      </xdr:nvCxnSpPr>
      <xdr:spPr>
        <a:xfrm>
          <a:off x="4114800" y="10642177"/>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12277</xdr:rowOff>
    </xdr:to>
    <xdr:cxnSp macro="">
      <xdr:nvCxnSpPr>
        <xdr:cNvPr id="135" name="直線コネクタ 134"/>
        <xdr:cNvCxnSpPr/>
      </xdr:nvCxnSpPr>
      <xdr:spPr>
        <a:xfrm>
          <a:off x="3225800" y="1052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68580</xdr:rowOff>
    </xdr:to>
    <xdr:cxnSp macro="">
      <xdr:nvCxnSpPr>
        <xdr:cNvPr id="138" name="直線コネクタ 137"/>
        <xdr:cNvCxnSpPr/>
      </xdr:nvCxnSpPr>
      <xdr:spPr>
        <a:xfrm flipV="1">
          <a:off x="2336800" y="105295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17356</xdr:rowOff>
    </xdr:from>
    <xdr:to>
      <xdr:col>11</xdr:col>
      <xdr:colOff>31750</xdr:colOff>
      <xdr:row>62</xdr:row>
      <xdr:rowOff>68580</xdr:rowOff>
    </xdr:to>
    <xdr:cxnSp macro="">
      <xdr:nvCxnSpPr>
        <xdr:cNvPr id="141" name="直線コネクタ 140"/>
        <xdr:cNvCxnSpPr/>
      </xdr:nvCxnSpPr>
      <xdr:spPr>
        <a:xfrm>
          <a:off x="1447800" y="10304356"/>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51" name="楕円 150"/>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2"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4" name="テキスト ボックス 153"/>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5" name="楕円 154"/>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132097</xdr:rowOff>
    </xdr:from>
    <xdr:ext cx="762000" cy="259045"/>
    <xdr:sp macro="" textlink="">
      <xdr:nvSpPr>
        <xdr:cNvPr id="156" name="テキスト ボックス 155"/>
        <xdr:cNvSpPr txBox="1"/>
      </xdr:nvSpPr>
      <xdr:spPr>
        <a:xfrm>
          <a:off x="2844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7" name="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104157</xdr:rowOff>
    </xdr:from>
    <xdr:ext cx="762000" cy="259045"/>
    <xdr:sp macro="" textlink="">
      <xdr:nvSpPr>
        <xdr:cNvPr id="158" name="テキスト ボックス 157"/>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138006</xdr:rowOff>
    </xdr:from>
    <xdr:to>
      <xdr:col>7</xdr:col>
      <xdr:colOff>31750</xdr:colOff>
      <xdr:row>60</xdr:row>
      <xdr:rowOff>68156</xdr:rowOff>
    </xdr:to>
    <xdr:sp macro="" textlink="">
      <xdr:nvSpPr>
        <xdr:cNvPr id="159" name="楕円 158"/>
        <xdr:cNvSpPr/>
      </xdr:nvSpPr>
      <xdr:spPr>
        <a:xfrm>
          <a:off x="1397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78333</xdr:rowOff>
    </xdr:from>
    <xdr:ext cx="762000" cy="259045"/>
    <xdr:sp macro="" textlink="">
      <xdr:nvSpPr>
        <xdr:cNvPr id="160" name="テキスト ボックス 159"/>
        <xdr:cNvSpPr txBox="1"/>
      </xdr:nvSpPr>
      <xdr:spPr>
        <a:xfrm>
          <a:off x="1066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年度同様に、類似団体、全国、東京都いずれの平均よりも下回っている。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物件費は、増しており、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課税業務におけるＡＩ－ＯＣＲ、ＲＰＡの導入支援や、小平市・東村山市・東久留米市自治体クラウド導入支援などが追加された情報化推進業務委託料</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の増などが主な要因である。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人件費は平成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年度及び平成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年度に住居手当や扶養手当の支給要件の見直し、管理職手当の定額化、平成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年度に高齢層職員の昇給停止を行い、抑制に努めている。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今後も、職員定数の適正化、給与制度・諸手当制度の適正化・事業の適正化に努めていく。</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22427</xdr:rowOff>
    </xdr:from>
    <xdr:to>
      <xdr:col>23</xdr:col>
      <xdr:colOff>133350</xdr:colOff>
      <xdr:row>82</xdr:row>
      <xdr:rowOff>112466</xdr:rowOff>
    </xdr:to>
    <xdr:cxnSp macro="">
      <xdr:nvCxnSpPr>
        <xdr:cNvPr id="197" name="直線コネクタ 196"/>
        <xdr:cNvCxnSpPr/>
      </xdr:nvCxnSpPr>
      <xdr:spPr>
        <a:xfrm>
          <a:off x="4114800" y="14081327"/>
          <a:ext cx="838200" cy="9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8986</xdr:rowOff>
    </xdr:from>
    <xdr:ext cx="762000" cy="259045"/>
    <xdr:sp macro="" textlink="">
      <xdr:nvSpPr>
        <xdr:cNvPr id="198" name="人件費・物件費等の状況平均値テキスト"/>
        <xdr:cNvSpPr txBox="1"/>
      </xdr:nvSpPr>
      <xdr:spPr>
        <a:xfrm>
          <a:off x="5041900" y="14239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154494</xdr:rowOff>
    </xdr:from>
    <xdr:to>
      <xdr:col>19</xdr:col>
      <xdr:colOff>133350</xdr:colOff>
      <xdr:row>82</xdr:row>
      <xdr:rowOff>22427</xdr:rowOff>
    </xdr:to>
    <xdr:cxnSp macro="">
      <xdr:nvCxnSpPr>
        <xdr:cNvPr id="200" name="直線コネクタ 199"/>
        <xdr:cNvCxnSpPr/>
      </xdr:nvCxnSpPr>
      <xdr:spPr>
        <a:xfrm>
          <a:off x="3225800" y="14041944"/>
          <a:ext cx="8890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74958</xdr:rowOff>
    </xdr:from>
    <xdr:ext cx="736600" cy="259045"/>
    <xdr:sp macro="" textlink="">
      <xdr:nvSpPr>
        <xdr:cNvPr id="202" name="テキスト ボックス 201"/>
        <xdr:cNvSpPr txBox="1"/>
      </xdr:nvSpPr>
      <xdr:spPr>
        <a:xfrm>
          <a:off x="3733800" y="14305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141877</xdr:rowOff>
    </xdr:from>
    <xdr:to>
      <xdr:col>15</xdr:col>
      <xdr:colOff>82550</xdr:colOff>
      <xdr:row>81</xdr:row>
      <xdr:rowOff>154494</xdr:rowOff>
    </xdr:to>
    <xdr:cxnSp macro="">
      <xdr:nvCxnSpPr>
        <xdr:cNvPr id="203" name="直線コネクタ 202"/>
        <xdr:cNvCxnSpPr/>
      </xdr:nvCxnSpPr>
      <xdr:spPr>
        <a:xfrm>
          <a:off x="2336800" y="14029327"/>
          <a:ext cx="889000" cy="1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38056</xdr:rowOff>
    </xdr:from>
    <xdr:ext cx="762000" cy="259045"/>
    <xdr:sp macro="" textlink="">
      <xdr:nvSpPr>
        <xdr:cNvPr id="205" name="テキスト ボックス 204"/>
        <xdr:cNvSpPr txBox="1"/>
      </xdr:nvSpPr>
      <xdr:spPr>
        <a:xfrm>
          <a:off x="2844800" y="1426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105837</xdr:rowOff>
    </xdr:from>
    <xdr:to>
      <xdr:col>11</xdr:col>
      <xdr:colOff>31750</xdr:colOff>
      <xdr:row>81</xdr:row>
      <xdr:rowOff>141877</xdr:rowOff>
    </xdr:to>
    <xdr:cxnSp macro="">
      <xdr:nvCxnSpPr>
        <xdr:cNvPr id="206" name="直線コネクタ 205"/>
        <xdr:cNvCxnSpPr/>
      </xdr:nvCxnSpPr>
      <xdr:spPr>
        <a:xfrm>
          <a:off x="1447800" y="13993287"/>
          <a:ext cx="889000" cy="3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18528</xdr:rowOff>
    </xdr:from>
    <xdr:ext cx="762000" cy="259045"/>
    <xdr:sp macro="" textlink="">
      <xdr:nvSpPr>
        <xdr:cNvPr id="208" name="テキスト ボックス 207"/>
        <xdr:cNvSpPr txBox="1"/>
      </xdr:nvSpPr>
      <xdr:spPr>
        <a:xfrm>
          <a:off x="1955800" y="1424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4447</xdr:rowOff>
    </xdr:from>
    <xdr:ext cx="762000" cy="259045"/>
    <xdr:sp macro="" textlink="">
      <xdr:nvSpPr>
        <xdr:cNvPr id="210" name="テキスト ボックス 209"/>
        <xdr:cNvSpPr txBox="1"/>
      </xdr:nvSpPr>
      <xdr:spPr>
        <a:xfrm>
          <a:off x="1066800" y="142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61666</xdr:rowOff>
    </xdr:from>
    <xdr:to>
      <xdr:col>23</xdr:col>
      <xdr:colOff>184150</xdr:colOff>
      <xdr:row>82</xdr:row>
      <xdr:rowOff>163266</xdr:rowOff>
    </xdr:to>
    <xdr:sp macro="" textlink="">
      <xdr:nvSpPr>
        <xdr:cNvPr id="216" name="楕円 215"/>
        <xdr:cNvSpPr/>
      </xdr:nvSpPr>
      <xdr:spPr>
        <a:xfrm>
          <a:off x="4902200" y="141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78193</xdr:rowOff>
    </xdr:from>
    <xdr:ext cx="762000" cy="259045"/>
    <xdr:sp macro="" textlink="">
      <xdr:nvSpPr>
        <xdr:cNvPr id="217" name="人件費・物件費等の状況該当値テキスト"/>
        <xdr:cNvSpPr txBox="1"/>
      </xdr:nvSpPr>
      <xdr:spPr>
        <a:xfrm>
          <a:off x="5041900" y="139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143077</xdr:rowOff>
    </xdr:from>
    <xdr:to>
      <xdr:col>19</xdr:col>
      <xdr:colOff>184150</xdr:colOff>
      <xdr:row>82</xdr:row>
      <xdr:rowOff>73227</xdr:rowOff>
    </xdr:to>
    <xdr:sp macro="" textlink="">
      <xdr:nvSpPr>
        <xdr:cNvPr id="218" name="楕円 217"/>
        <xdr:cNvSpPr/>
      </xdr:nvSpPr>
      <xdr:spPr>
        <a:xfrm>
          <a:off x="4064000" y="1403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83404</xdr:rowOff>
    </xdr:from>
    <xdr:ext cx="736600" cy="259045"/>
    <xdr:sp macro="" textlink="">
      <xdr:nvSpPr>
        <xdr:cNvPr id="219" name="テキスト ボックス 218"/>
        <xdr:cNvSpPr txBox="1"/>
      </xdr:nvSpPr>
      <xdr:spPr>
        <a:xfrm>
          <a:off x="3733800" y="13799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103694</xdr:rowOff>
    </xdr:from>
    <xdr:to>
      <xdr:col>15</xdr:col>
      <xdr:colOff>133350</xdr:colOff>
      <xdr:row>82</xdr:row>
      <xdr:rowOff>33844</xdr:rowOff>
    </xdr:to>
    <xdr:sp macro="" textlink="">
      <xdr:nvSpPr>
        <xdr:cNvPr id="220" name="楕円 219"/>
        <xdr:cNvSpPr/>
      </xdr:nvSpPr>
      <xdr:spPr>
        <a:xfrm>
          <a:off x="3175000" y="13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44021</xdr:rowOff>
    </xdr:from>
    <xdr:ext cx="762000" cy="259045"/>
    <xdr:sp macro="" textlink="">
      <xdr:nvSpPr>
        <xdr:cNvPr id="221" name="テキスト ボックス 220"/>
        <xdr:cNvSpPr txBox="1"/>
      </xdr:nvSpPr>
      <xdr:spPr>
        <a:xfrm>
          <a:off x="2844800" y="13760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91077</xdr:rowOff>
    </xdr:from>
    <xdr:to>
      <xdr:col>11</xdr:col>
      <xdr:colOff>82550</xdr:colOff>
      <xdr:row>82</xdr:row>
      <xdr:rowOff>21227</xdr:rowOff>
    </xdr:to>
    <xdr:sp macro="" textlink="">
      <xdr:nvSpPr>
        <xdr:cNvPr id="222" name="楕円 221"/>
        <xdr:cNvSpPr/>
      </xdr:nvSpPr>
      <xdr:spPr>
        <a:xfrm>
          <a:off x="2286000" y="1397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31404</xdr:rowOff>
    </xdr:from>
    <xdr:ext cx="762000" cy="259045"/>
    <xdr:sp macro="" textlink="">
      <xdr:nvSpPr>
        <xdr:cNvPr id="223" name="テキスト ボックス 222"/>
        <xdr:cNvSpPr txBox="1"/>
      </xdr:nvSpPr>
      <xdr:spPr>
        <a:xfrm>
          <a:off x="1955800" y="1374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55037</xdr:rowOff>
    </xdr:from>
    <xdr:to>
      <xdr:col>7</xdr:col>
      <xdr:colOff>31750</xdr:colOff>
      <xdr:row>81</xdr:row>
      <xdr:rowOff>156637</xdr:rowOff>
    </xdr:to>
    <xdr:sp macro="" textlink="">
      <xdr:nvSpPr>
        <xdr:cNvPr id="224" name="楕円 223"/>
        <xdr:cNvSpPr/>
      </xdr:nvSpPr>
      <xdr:spPr>
        <a:xfrm>
          <a:off x="1397000" y="1394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166814</xdr:rowOff>
    </xdr:from>
    <xdr:ext cx="762000" cy="259045"/>
    <xdr:sp macro="" textlink="">
      <xdr:nvSpPr>
        <xdr:cNvPr id="225" name="テキスト ボックス 224"/>
        <xdr:cNvSpPr txBox="1"/>
      </xdr:nvSpPr>
      <xdr:spPr>
        <a:xfrm>
          <a:off x="1066800" y="13711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給与は、都内の民間企業の給与水準を反映する東京都人事委員会勧告を基にした東京都の給与改定に準じて、市議会の審議を経て条例で決定しており、引き続き東京都の給与改定に準拠し、給与改定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61" name="直線コネクタ 260"/>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33564</xdr:rowOff>
    </xdr:to>
    <xdr:cxnSp macro="">
      <xdr:nvCxnSpPr>
        <xdr:cNvPr id="264" name="直線コネクタ 263"/>
        <xdr:cNvCxnSpPr/>
      </xdr:nvCxnSpPr>
      <xdr:spPr>
        <a:xfrm>
          <a:off x="15290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87</xdr:row>
      <xdr:rowOff>33564</xdr:rowOff>
    </xdr:to>
    <xdr:cxnSp macro="">
      <xdr:nvCxnSpPr>
        <xdr:cNvPr id="267" name="直線コネクタ 266"/>
        <xdr:cNvCxnSpPr/>
      </xdr:nvCxnSpPr>
      <xdr:spPr>
        <a:xfrm>
          <a:off x="14401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33564</xdr:rowOff>
    </xdr:to>
    <xdr:cxnSp macro="">
      <xdr:nvCxnSpPr>
        <xdr:cNvPr id="270" name="直線コネクタ 269"/>
        <xdr:cNvCxnSpPr/>
      </xdr:nvCxnSpPr>
      <xdr:spPr>
        <a:xfrm>
          <a:off x="13512800" y="14949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80" name="楕円 279"/>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81"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6" name="楕円 285"/>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7" name="テキスト ボックス 286"/>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年度同様に類似団体、全国、東京都いずれの平均よりも下回っている。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年度に定員管理計画を策定し、現在の水準を維持することとした。</a:t>
          </a:r>
        </a:p>
        <a:p>
          <a:r>
            <a:rPr kumimoji="1" lang="ja-JP" altLang="en-US" sz="1300">
              <a:latin typeface="ＭＳ Ｐゴシック" panose="020B0600070205080204" pitchFamily="50" charset="-128"/>
              <a:ea typeface="ＭＳ Ｐゴシック" panose="020B0600070205080204" pitchFamily="50" charset="-128"/>
            </a:rPr>
            <a:t>　今後も業務の効率化等の内部努力を行いながら、計画に基づいた職員定数の適正な管理に努めていく。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117369</xdr:rowOff>
    </xdr:from>
    <xdr:to>
      <xdr:col>81</xdr:col>
      <xdr:colOff>44450</xdr:colOff>
      <xdr:row>61</xdr:row>
      <xdr:rowOff>125413</xdr:rowOff>
    </xdr:to>
    <xdr:cxnSp macro="">
      <xdr:nvCxnSpPr>
        <xdr:cNvPr id="324" name="直線コネクタ 323"/>
        <xdr:cNvCxnSpPr/>
      </xdr:nvCxnSpPr>
      <xdr:spPr>
        <a:xfrm flipV="1">
          <a:off x="16179800" y="10575819"/>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96431</xdr:rowOff>
    </xdr:from>
    <xdr:ext cx="762000" cy="259045"/>
    <xdr:sp macro="" textlink="">
      <xdr:nvSpPr>
        <xdr:cNvPr id="325" name="定員管理の状況平均値テキスト"/>
        <xdr:cNvSpPr txBox="1"/>
      </xdr:nvSpPr>
      <xdr:spPr>
        <a:xfrm>
          <a:off x="17106900" y="1072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115358</xdr:rowOff>
    </xdr:from>
    <xdr:to>
      <xdr:col>77</xdr:col>
      <xdr:colOff>44450</xdr:colOff>
      <xdr:row>61</xdr:row>
      <xdr:rowOff>125413</xdr:rowOff>
    </xdr:to>
    <xdr:cxnSp macro="">
      <xdr:nvCxnSpPr>
        <xdr:cNvPr id="327" name="直線コネクタ 326"/>
        <xdr:cNvCxnSpPr/>
      </xdr:nvCxnSpPr>
      <xdr:spPr>
        <a:xfrm>
          <a:off x="15290800" y="105738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29227</xdr:rowOff>
    </xdr:from>
    <xdr:ext cx="736600" cy="259045"/>
    <xdr:sp macro="" textlink="">
      <xdr:nvSpPr>
        <xdr:cNvPr id="329" name="テキスト ボックス 328"/>
        <xdr:cNvSpPr txBox="1"/>
      </xdr:nvSpPr>
      <xdr:spPr>
        <a:xfrm>
          <a:off x="15798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115358</xdr:rowOff>
    </xdr:from>
    <xdr:to>
      <xdr:col>72</xdr:col>
      <xdr:colOff>203200</xdr:colOff>
      <xdr:row>61</xdr:row>
      <xdr:rowOff>121391</xdr:rowOff>
    </xdr:to>
    <xdr:cxnSp macro="">
      <xdr:nvCxnSpPr>
        <xdr:cNvPr id="330" name="直線コネクタ 329"/>
        <xdr:cNvCxnSpPr/>
      </xdr:nvCxnSpPr>
      <xdr:spPr>
        <a:xfrm flipV="1">
          <a:off x="14401800" y="1057380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32" name="テキスト ボックス 331"/>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121391</xdr:rowOff>
    </xdr:from>
    <xdr:to>
      <xdr:col>68</xdr:col>
      <xdr:colOff>152400</xdr:colOff>
      <xdr:row>61</xdr:row>
      <xdr:rowOff>121391</xdr:rowOff>
    </xdr:to>
    <xdr:cxnSp macro="">
      <xdr:nvCxnSpPr>
        <xdr:cNvPr id="333" name="直線コネクタ 332"/>
        <xdr:cNvCxnSpPr/>
      </xdr:nvCxnSpPr>
      <xdr:spPr>
        <a:xfrm>
          <a:off x="13512800" y="10579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23195</xdr:rowOff>
    </xdr:from>
    <xdr:ext cx="762000" cy="259045"/>
    <xdr:sp macro="" textlink="">
      <xdr:nvSpPr>
        <xdr:cNvPr id="335" name="テキスト ボックス 334"/>
        <xdr:cNvSpPr txBox="1"/>
      </xdr:nvSpPr>
      <xdr:spPr>
        <a:xfrm>
          <a:off x="14020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7" name="テキスト ボックス 336"/>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66569</xdr:rowOff>
    </xdr:from>
    <xdr:to>
      <xdr:col>81</xdr:col>
      <xdr:colOff>95250</xdr:colOff>
      <xdr:row>61</xdr:row>
      <xdr:rowOff>168169</xdr:rowOff>
    </xdr:to>
    <xdr:sp macro="" textlink="">
      <xdr:nvSpPr>
        <xdr:cNvPr id="343" name="楕円 342"/>
        <xdr:cNvSpPr/>
      </xdr:nvSpPr>
      <xdr:spPr>
        <a:xfrm>
          <a:off x="16967200" y="105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83096</xdr:rowOff>
    </xdr:from>
    <xdr:ext cx="762000" cy="259045"/>
    <xdr:sp macro="" textlink="">
      <xdr:nvSpPr>
        <xdr:cNvPr id="344" name="定員管理の状況該当値テキスト"/>
        <xdr:cNvSpPr txBox="1"/>
      </xdr:nvSpPr>
      <xdr:spPr>
        <a:xfrm>
          <a:off x="17106900" y="103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74613</xdr:rowOff>
    </xdr:from>
    <xdr:to>
      <xdr:col>77</xdr:col>
      <xdr:colOff>95250</xdr:colOff>
      <xdr:row>62</xdr:row>
      <xdr:rowOff>4763</xdr:rowOff>
    </xdr:to>
    <xdr:sp macro="" textlink="">
      <xdr:nvSpPr>
        <xdr:cNvPr id="345" name="楕円 344"/>
        <xdr:cNvSpPr/>
      </xdr:nvSpPr>
      <xdr:spPr>
        <a:xfrm>
          <a:off x="16129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14940</xdr:rowOff>
    </xdr:from>
    <xdr:ext cx="736600" cy="259045"/>
    <xdr:sp macro="" textlink="">
      <xdr:nvSpPr>
        <xdr:cNvPr id="346" name="テキスト ボックス 345"/>
        <xdr:cNvSpPr txBox="1"/>
      </xdr:nvSpPr>
      <xdr:spPr>
        <a:xfrm>
          <a:off x="15798800" y="1030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7" name="楕円 346"/>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4885</xdr:rowOff>
    </xdr:from>
    <xdr:ext cx="762000" cy="259045"/>
    <xdr:sp macro="" textlink="">
      <xdr:nvSpPr>
        <xdr:cNvPr id="348" name="テキスト ボックス 347"/>
        <xdr:cNvSpPr txBox="1"/>
      </xdr:nvSpPr>
      <xdr:spPr>
        <a:xfrm>
          <a:off x="14909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70591</xdr:rowOff>
    </xdr:from>
    <xdr:to>
      <xdr:col>68</xdr:col>
      <xdr:colOff>203200</xdr:colOff>
      <xdr:row>62</xdr:row>
      <xdr:rowOff>741</xdr:rowOff>
    </xdr:to>
    <xdr:sp macro="" textlink="">
      <xdr:nvSpPr>
        <xdr:cNvPr id="349" name="楕円 348"/>
        <xdr:cNvSpPr/>
      </xdr:nvSpPr>
      <xdr:spPr>
        <a:xfrm>
          <a:off x="14351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10918</xdr:rowOff>
    </xdr:from>
    <xdr:ext cx="762000" cy="259045"/>
    <xdr:sp macro="" textlink="">
      <xdr:nvSpPr>
        <xdr:cNvPr id="350" name="テキスト ボックス 349"/>
        <xdr:cNvSpPr txBox="1"/>
      </xdr:nvSpPr>
      <xdr:spPr>
        <a:xfrm>
          <a:off x="14020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70591</xdr:rowOff>
    </xdr:from>
    <xdr:to>
      <xdr:col>64</xdr:col>
      <xdr:colOff>152400</xdr:colOff>
      <xdr:row>62</xdr:row>
      <xdr:rowOff>741</xdr:rowOff>
    </xdr:to>
    <xdr:sp macro="" textlink="">
      <xdr:nvSpPr>
        <xdr:cNvPr id="351" name="楕円 350"/>
        <xdr:cNvSpPr/>
      </xdr:nvSpPr>
      <xdr:spPr>
        <a:xfrm>
          <a:off x="13462000" y="1052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10918</xdr:rowOff>
    </xdr:from>
    <xdr:ext cx="762000" cy="259045"/>
    <xdr:sp macro="" textlink="">
      <xdr:nvSpPr>
        <xdr:cNvPr id="352" name="テキスト ボックス 351"/>
        <xdr:cNvSpPr txBox="1"/>
      </xdr:nvSpPr>
      <xdr:spPr>
        <a:xfrm>
          <a:off x="13131800" y="1029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類似団体平均も</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ポイント減しているものの、当市の伸びが大きかったため、類似団体平均を下回る結果となっている。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令和元年度は、</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地方債の元利償還金の減及び償還金より控除する特定財源の増、公債費に準ずる債務負担行為に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ものの支出減</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などにより、前年比で減となった。</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169756</xdr:rowOff>
    </xdr:to>
    <xdr:cxnSp macro="">
      <xdr:nvCxnSpPr>
        <xdr:cNvPr id="385" name="直線コネクタ 384"/>
        <xdr:cNvCxnSpPr/>
      </xdr:nvCxnSpPr>
      <xdr:spPr>
        <a:xfrm flipV="1">
          <a:off x="16179800" y="680000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169756</xdr:rowOff>
    </xdr:from>
    <xdr:to>
      <xdr:col>77</xdr:col>
      <xdr:colOff>44450</xdr:colOff>
      <xdr:row>40</xdr:row>
      <xdr:rowOff>118956</xdr:rowOff>
    </xdr:to>
    <xdr:cxnSp macro="">
      <xdr:nvCxnSpPr>
        <xdr:cNvPr id="388" name="直線コネクタ 387"/>
        <xdr:cNvCxnSpPr/>
      </xdr:nvCxnSpPr>
      <xdr:spPr>
        <a:xfrm flipV="1">
          <a:off x="15290800" y="68563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40</xdr:row>
      <xdr:rowOff>151130</xdr:rowOff>
    </xdr:to>
    <xdr:cxnSp macro="">
      <xdr:nvCxnSpPr>
        <xdr:cNvPr id="391" name="直線コネクタ 390"/>
        <xdr:cNvCxnSpPr/>
      </xdr:nvCxnSpPr>
      <xdr:spPr>
        <a:xfrm flipV="1">
          <a:off x="14401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40</xdr:row>
      <xdr:rowOff>151130</xdr:rowOff>
    </xdr:to>
    <xdr:cxnSp macro="">
      <xdr:nvCxnSpPr>
        <xdr:cNvPr id="394" name="直線コネクタ 393"/>
        <xdr:cNvCxnSpPr/>
      </xdr:nvCxnSpPr>
      <xdr:spPr>
        <a:xfrm>
          <a:off x="13512800" y="700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118956</xdr:rowOff>
    </xdr:from>
    <xdr:to>
      <xdr:col>77</xdr:col>
      <xdr:colOff>95250</xdr:colOff>
      <xdr:row>40</xdr:row>
      <xdr:rowOff>49106</xdr:rowOff>
    </xdr:to>
    <xdr:sp macro="" textlink="">
      <xdr:nvSpPr>
        <xdr:cNvPr id="406" name="楕円 405"/>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407" name="テキスト ボックス 406"/>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08" name="楕円 407"/>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09" name="テキスト ボックス 408"/>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0" name="楕円 409"/>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411" name="テキスト ボックス 41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2" name="楕円 411"/>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13" name="テキスト ボックス 412"/>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年度に引き続き改善傾向にあり、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減理由としては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、地方債現在高や下水道事業に係る公債費に対する繰入見込額が減少したことなどによるものである。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指数については、平成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年度から継続的に改善傾向にある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87812</xdr:rowOff>
    </xdr:from>
    <xdr:to>
      <xdr:col>81</xdr:col>
      <xdr:colOff>44450</xdr:colOff>
      <xdr:row>13</xdr:row>
      <xdr:rowOff>89535</xdr:rowOff>
    </xdr:to>
    <xdr:cxnSp macro="">
      <xdr:nvCxnSpPr>
        <xdr:cNvPr id="449" name="直線コネクタ 448"/>
        <xdr:cNvCxnSpPr/>
      </xdr:nvCxnSpPr>
      <xdr:spPr>
        <a:xfrm flipV="1">
          <a:off x="16179800" y="2316662"/>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50"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89535</xdr:rowOff>
    </xdr:from>
    <xdr:to>
      <xdr:col>77</xdr:col>
      <xdr:colOff>44450</xdr:colOff>
      <xdr:row>14</xdr:row>
      <xdr:rowOff>16329</xdr:rowOff>
    </xdr:to>
    <xdr:cxnSp macro="">
      <xdr:nvCxnSpPr>
        <xdr:cNvPr id="452" name="直線コネクタ 451"/>
        <xdr:cNvCxnSpPr/>
      </xdr:nvCxnSpPr>
      <xdr:spPr>
        <a:xfrm flipV="1">
          <a:off x="15290800" y="2318385"/>
          <a:ext cx="8890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34670</xdr:rowOff>
    </xdr:from>
    <xdr:ext cx="736600" cy="259045"/>
    <xdr:sp macro="" textlink="">
      <xdr:nvSpPr>
        <xdr:cNvPr id="454" name="テキスト ボックス 453"/>
        <xdr:cNvSpPr txBox="1"/>
      </xdr:nvSpPr>
      <xdr:spPr>
        <a:xfrm>
          <a:off x="15798800" y="2434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16329</xdr:rowOff>
    </xdr:from>
    <xdr:to>
      <xdr:col>72</xdr:col>
      <xdr:colOff>203200</xdr:colOff>
      <xdr:row>14</xdr:row>
      <xdr:rowOff>76654</xdr:rowOff>
    </xdr:to>
    <xdr:cxnSp macro="">
      <xdr:nvCxnSpPr>
        <xdr:cNvPr id="455" name="直線コネクタ 454"/>
        <xdr:cNvCxnSpPr/>
      </xdr:nvCxnSpPr>
      <xdr:spPr>
        <a:xfrm flipV="1">
          <a:off x="14401800" y="241662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158767</xdr:rowOff>
    </xdr:from>
    <xdr:ext cx="762000" cy="259045"/>
    <xdr:sp macro="" textlink="">
      <xdr:nvSpPr>
        <xdr:cNvPr id="457" name="テキスト ボックス 456"/>
        <xdr:cNvSpPr txBox="1"/>
      </xdr:nvSpPr>
      <xdr:spPr>
        <a:xfrm>
          <a:off x="14909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76654</xdr:rowOff>
    </xdr:from>
    <xdr:to>
      <xdr:col>68</xdr:col>
      <xdr:colOff>152400</xdr:colOff>
      <xdr:row>15</xdr:row>
      <xdr:rowOff>20683</xdr:rowOff>
    </xdr:to>
    <xdr:cxnSp macro="">
      <xdr:nvCxnSpPr>
        <xdr:cNvPr id="458" name="直線コネクタ 457"/>
        <xdr:cNvCxnSpPr/>
      </xdr:nvCxnSpPr>
      <xdr:spPr>
        <a:xfrm flipV="1">
          <a:off x="13512800" y="2476954"/>
          <a:ext cx="889000" cy="11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35577</xdr:rowOff>
    </xdr:from>
    <xdr:ext cx="762000" cy="259045"/>
    <xdr:sp macro="" textlink="">
      <xdr:nvSpPr>
        <xdr:cNvPr id="460" name="テキスト ボックス 459"/>
        <xdr:cNvSpPr txBox="1"/>
      </xdr:nvSpPr>
      <xdr:spPr>
        <a:xfrm>
          <a:off x="14020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2" name="テキスト ボックス 461"/>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37012</xdr:rowOff>
    </xdr:from>
    <xdr:to>
      <xdr:col>81</xdr:col>
      <xdr:colOff>95250</xdr:colOff>
      <xdr:row>13</xdr:row>
      <xdr:rowOff>138612</xdr:rowOff>
    </xdr:to>
    <xdr:sp macro="" textlink="">
      <xdr:nvSpPr>
        <xdr:cNvPr id="468" name="楕円 467"/>
        <xdr:cNvSpPr/>
      </xdr:nvSpPr>
      <xdr:spPr>
        <a:xfrm>
          <a:off x="169672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12</xdr:row>
      <xdr:rowOff>129739</xdr:rowOff>
    </xdr:from>
    <xdr:ext cx="762000" cy="259045"/>
    <xdr:sp macro="" textlink="">
      <xdr:nvSpPr>
        <xdr:cNvPr id="469" name="将来負担の状況該当値テキスト"/>
        <xdr:cNvSpPr txBox="1"/>
      </xdr:nvSpPr>
      <xdr:spPr>
        <a:xfrm>
          <a:off x="17106900" y="218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38735</xdr:rowOff>
    </xdr:from>
    <xdr:to>
      <xdr:col>77</xdr:col>
      <xdr:colOff>95250</xdr:colOff>
      <xdr:row>13</xdr:row>
      <xdr:rowOff>140335</xdr:rowOff>
    </xdr:to>
    <xdr:sp macro="" textlink="">
      <xdr:nvSpPr>
        <xdr:cNvPr id="470" name="楕円 469"/>
        <xdr:cNvSpPr/>
      </xdr:nvSpPr>
      <xdr:spPr>
        <a:xfrm>
          <a:off x="16129000" y="22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150512</xdr:rowOff>
    </xdr:from>
    <xdr:ext cx="736600" cy="259045"/>
    <xdr:sp macro="" textlink="">
      <xdr:nvSpPr>
        <xdr:cNvPr id="471" name="テキスト ボックス 470"/>
        <xdr:cNvSpPr txBox="1"/>
      </xdr:nvSpPr>
      <xdr:spPr>
        <a:xfrm>
          <a:off x="15798800" y="2036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136979</xdr:rowOff>
    </xdr:from>
    <xdr:to>
      <xdr:col>73</xdr:col>
      <xdr:colOff>44450</xdr:colOff>
      <xdr:row>14</xdr:row>
      <xdr:rowOff>67129</xdr:rowOff>
    </xdr:to>
    <xdr:sp macro="" textlink="">
      <xdr:nvSpPr>
        <xdr:cNvPr id="472" name="楕円 471"/>
        <xdr:cNvSpPr/>
      </xdr:nvSpPr>
      <xdr:spPr>
        <a:xfrm>
          <a:off x="15240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77306</xdr:rowOff>
    </xdr:from>
    <xdr:ext cx="762000" cy="259045"/>
    <xdr:sp macro="" textlink="">
      <xdr:nvSpPr>
        <xdr:cNvPr id="473" name="テキスト ボックス 472"/>
        <xdr:cNvSpPr txBox="1"/>
      </xdr:nvSpPr>
      <xdr:spPr>
        <a:xfrm>
          <a:off x="14909800" y="21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25854</xdr:rowOff>
    </xdr:from>
    <xdr:to>
      <xdr:col>68</xdr:col>
      <xdr:colOff>203200</xdr:colOff>
      <xdr:row>14</xdr:row>
      <xdr:rowOff>127454</xdr:rowOff>
    </xdr:to>
    <xdr:sp macro="" textlink="">
      <xdr:nvSpPr>
        <xdr:cNvPr id="474" name="楕円 473"/>
        <xdr:cNvSpPr/>
      </xdr:nvSpPr>
      <xdr:spPr>
        <a:xfrm>
          <a:off x="14351000" y="24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137631</xdr:rowOff>
    </xdr:from>
    <xdr:ext cx="762000" cy="259045"/>
    <xdr:sp macro="" textlink="">
      <xdr:nvSpPr>
        <xdr:cNvPr id="475" name="テキスト ボックス 474"/>
        <xdr:cNvSpPr txBox="1"/>
      </xdr:nvSpPr>
      <xdr:spPr>
        <a:xfrm>
          <a:off x="14020800" y="219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141333</xdr:rowOff>
    </xdr:from>
    <xdr:to>
      <xdr:col>64</xdr:col>
      <xdr:colOff>152400</xdr:colOff>
      <xdr:row>15</xdr:row>
      <xdr:rowOff>71483</xdr:rowOff>
    </xdr:to>
    <xdr:sp macro="" textlink="">
      <xdr:nvSpPr>
        <xdr:cNvPr id="476" name="楕円 475"/>
        <xdr:cNvSpPr/>
      </xdr:nvSpPr>
      <xdr:spPr>
        <a:xfrm>
          <a:off x="13462000" y="25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81660</xdr:rowOff>
    </xdr:from>
    <xdr:ext cx="762000" cy="259045"/>
    <xdr:sp macro="" textlink="">
      <xdr:nvSpPr>
        <xdr:cNvPr id="477" name="テキスト ボックス 476"/>
        <xdr:cNvSpPr txBox="1"/>
      </xdr:nvSpPr>
      <xdr:spPr>
        <a:xfrm>
          <a:off x="13131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ポイント増となったが、前年度同様に、類似団体、全国の平均を下回っている。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引き続き、適正な定員管理により人件費の抑制に努めていく。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119380</xdr:rowOff>
    </xdr:to>
    <xdr:cxnSp macro="">
      <xdr:nvCxnSpPr>
        <xdr:cNvPr id="66" name="直線コネクタ 65"/>
        <xdr:cNvCxnSpPr/>
      </xdr:nvCxnSpPr>
      <xdr:spPr>
        <a:xfrm>
          <a:off x="3987800" y="6283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78757</xdr:rowOff>
    </xdr:from>
    <xdr:ext cx="762000" cy="259045"/>
    <xdr:sp macro="" textlink="">
      <xdr:nvSpPr>
        <xdr:cNvPr id="67"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111760</xdr:rowOff>
    </xdr:to>
    <xdr:cxnSp macro="">
      <xdr:nvCxnSpPr>
        <xdr:cNvPr id="69" name="直線コネクタ 68"/>
        <xdr:cNvCxnSpPr/>
      </xdr:nvCxnSpPr>
      <xdr:spPr>
        <a:xfrm>
          <a:off x="3098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71" name="テキスト ボックス 70"/>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1270</xdr:rowOff>
    </xdr:to>
    <xdr:cxnSp macro="">
      <xdr:nvCxnSpPr>
        <xdr:cNvPr id="72" name="直線コネクタ 71"/>
        <xdr:cNvCxnSpPr/>
      </xdr:nvCxnSpPr>
      <xdr:spPr>
        <a:xfrm flipV="1">
          <a:off x="2209800" y="6261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1270</xdr:rowOff>
    </xdr:to>
    <xdr:cxnSp macro="">
      <xdr:nvCxnSpPr>
        <xdr:cNvPr id="75" name="直線コネクタ 74"/>
        <xdr:cNvCxnSpPr/>
      </xdr:nvCxnSpPr>
      <xdr:spPr>
        <a:xfrm>
          <a:off x="1320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93" name="楕円 92"/>
        <xdr:cNvSpPr/>
      </xdr:nvSpPr>
      <xdr:spPr>
        <a:xfrm>
          <a:off x="1270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94" name="テキスト ボックス 93"/>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年度に引き続き、類似団体、東京都の平均を下回ったものの、全国平均よりは高い数値となっている。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ポイントの変動要因は、プレミアム付商品券事業に伴う事務委託料の増などによるものである。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今後も、事業の更なる適正化を図っていく。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138430</xdr:rowOff>
    </xdr:to>
    <xdr:cxnSp macro="">
      <xdr:nvCxnSpPr>
        <xdr:cNvPr id="127" name="直線コネクタ 126"/>
        <xdr:cNvCxnSpPr/>
      </xdr:nvCxnSpPr>
      <xdr:spPr>
        <a:xfrm>
          <a:off x="15671800" y="2656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39370</xdr:rowOff>
    </xdr:from>
    <xdr:to>
      <xdr:col>78</xdr:col>
      <xdr:colOff>69850</xdr:colOff>
      <xdr:row>15</xdr:row>
      <xdr:rowOff>85090</xdr:rowOff>
    </xdr:to>
    <xdr:cxnSp macro="">
      <xdr:nvCxnSpPr>
        <xdr:cNvPr id="130" name="直線コネクタ 129"/>
        <xdr:cNvCxnSpPr/>
      </xdr:nvCxnSpPr>
      <xdr:spPr>
        <a:xfrm>
          <a:off x="14782800" y="261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39370</xdr:rowOff>
    </xdr:to>
    <xdr:cxnSp macro="">
      <xdr:nvCxnSpPr>
        <xdr:cNvPr id="133" name="直線コネクタ 132"/>
        <xdr:cNvCxnSpPr/>
      </xdr:nvCxnSpPr>
      <xdr:spPr>
        <a:xfrm>
          <a:off x="13893800" y="2603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31750</xdr:rowOff>
    </xdr:to>
    <xdr:cxnSp macro="">
      <xdr:nvCxnSpPr>
        <xdr:cNvPr id="136" name="直線コネクタ 135"/>
        <xdr:cNvCxnSpPr/>
      </xdr:nvCxnSpPr>
      <xdr:spPr>
        <a:xfrm>
          <a:off x="13004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6" name="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34290</xdr:rowOff>
    </xdr:from>
    <xdr:to>
      <xdr:col>78</xdr:col>
      <xdr:colOff>120650</xdr:colOff>
      <xdr:row>15</xdr:row>
      <xdr:rowOff>135890</xdr:rowOff>
    </xdr:to>
    <xdr:sp macro="" textlink="">
      <xdr:nvSpPr>
        <xdr:cNvPr id="148" name="楕円 147"/>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146067</xdr:rowOff>
    </xdr:from>
    <xdr:ext cx="736600" cy="259045"/>
    <xdr:sp macro="" textlink="">
      <xdr:nvSpPr>
        <xdr:cNvPr id="149" name="テキスト ボックス 148"/>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160020</xdr:rowOff>
    </xdr:from>
    <xdr:to>
      <xdr:col>74</xdr:col>
      <xdr:colOff>31750</xdr:colOff>
      <xdr:row>15</xdr:row>
      <xdr:rowOff>90170</xdr:rowOff>
    </xdr:to>
    <xdr:sp macro="" textlink="">
      <xdr:nvSpPr>
        <xdr:cNvPr id="150" name="楕円 149"/>
        <xdr:cNvSpPr/>
      </xdr:nvSpPr>
      <xdr:spPr>
        <a:xfrm>
          <a:off x="14732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100347</xdr:rowOff>
    </xdr:from>
    <xdr:ext cx="762000" cy="259045"/>
    <xdr:sp macro="" textlink="">
      <xdr:nvSpPr>
        <xdr:cNvPr id="151" name="テキスト ボックス 150"/>
        <xdr:cNvSpPr txBox="1"/>
      </xdr:nvSpPr>
      <xdr:spPr>
        <a:xfrm>
          <a:off x="14401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2" name="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4" name="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生活保護費などが減となった一方で、施設型給付費や幼稚園費に係る施設等利用費などが増となったことで、ポイントが増した。当市は依然として生活保護費の割合が高いが、就労支援などを実施し、状況の改善に努めた成果が出ているものの、保育施設の新設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施設型給付費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が増となったことで指数が増となっている。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57</xdr:row>
      <xdr:rowOff>26307</xdr:rowOff>
    </xdr:to>
    <xdr:cxnSp macro="">
      <xdr:nvCxnSpPr>
        <xdr:cNvPr id="190" name="直線コネクタ 189"/>
        <xdr:cNvCxnSpPr/>
      </xdr:nvCxnSpPr>
      <xdr:spPr>
        <a:xfrm>
          <a:off x="3987800" y="97118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99785</xdr:rowOff>
    </xdr:from>
    <xdr:to>
      <xdr:col>19</xdr:col>
      <xdr:colOff>187325</xdr:colOff>
      <xdr:row>56</xdr:row>
      <xdr:rowOff>110672</xdr:rowOff>
    </xdr:to>
    <xdr:cxnSp macro="">
      <xdr:nvCxnSpPr>
        <xdr:cNvPr id="193" name="直線コネクタ 192"/>
        <xdr:cNvCxnSpPr/>
      </xdr:nvCxnSpPr>
      <xdr:spPr>
        <a:xfrm>
          <a:off x="3098800" y="9700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97065</xdr:rowOff>
    </xdr:from>
    <xdr:to>
      <xdr:col>15</xdr:col>
      <xdr:colOff>98425</xdr:colOff>
      <xdr:row>56</xdr:row>
      <xdr:rowOff>99785</xdr:rowOff>
    </xdr:to>
    <xdr:cxnSp macro="">
      <xdr:nvCxnSpPr>
        <xdr:cNvPr id="196" name="直線コネクタ 195"/>
        <xdr:cNvCxnSpPr/>
      </xdr:nvCxnSpPr>
      <xdr:spPr>
        <a:xfrm>
          <a:off x="2209800" y="95268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97065</xdr:rowOff>
    </xdr:to>
    <xdr:cxnSp macro="">
      <xdr:nvCxnSpPr>
        <xdr:cNvPr id="199" name="直線コネクタ 198"/>
        <xdr:cNvCxnSpPr/>
      </xdr:nvCxnSpPr>
      <xdr:spPr>
        <a:xfrm>
          <a:off x="1320800" y="93961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146957</xdr:rowOff>
    </xdr:from>
    <xdr:to>
      <xdr:col>24</xdr:col>
      <xdr:colOff>76200</xdr:colOff>
      <xdr:row>57</xdr:row>
      <xdr:rowOff>77107</xdr:rowOff>
    </xdr:to>
    <xdr:sp macro="" textlink="">
      <xdr:nvSpPr>
        <xdr:cNvPr id="209" name="楕円 208"/>
        <xdr:cNvSpPr/>
      </xdr:nvSpPr>
      <xdr:spPr>
        <a:xfrm>
          <a:off x="4775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119034</xdr:rowOff>
    </xdr:from>
    <xdr:ext cx="762000" cy="259045"/>
    <xdr:sp macro="" textlink="">
      <xdr:nvSpPr>
        <xdr:cNvPr id="210" name="扶助費該当値テキスト"/>
        <xdr:cNvSpPr txBox="1"/>
      </xdr:nvSpPr>
      <xdr:spPr>
        <a:xfrm>
          <a:off x="4914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1" name="楕円 210"/>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212" name="テキスト ボックス 211"/>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48985</xdr:rowOff>
    </xdr:from>
    <xdr:to>
      <xdr:col>15</xdr:col>
      <xdr:colOff>149225</xdr:colOff>
      <xdr:row>56</xdr:row>
      <xdr:rowOff>150585</xdr:rowOff>
    </xdr:to>
    <xdr:sp macro="" textlink="">
      <xdr:nvSpPr>
        <xdr:cNvPr id="213" name="楕円 212"/>
        <xdr:cNvSpPr/>
      </xdr:nvSpPr>
      <xdr:spPr>
        <a:xfrm>
          <a:off x="3048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14" name="テキスト ボックス 213"/>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46265</xdr:rowOff>
    </xdr:from>
    <xdr:to>
      <xdr:col>11</xdr:col>
      <xdr:colOff>60325</xdr:colOff>
      <xdr:row>55</xdr:row>
      <xdr:rowOff>147865</xdr:rowOff>
    </xdr:to>
    <xdr:sp macro="" textlink="">
      <xdr:nvSpPr>
        <xdr:cNvPr id="215" name="楕円 214"/>
        <xdr:cNvSpPr/>
      </xdr:nvSpPr>
      <xdr:spPr>
        <a:xfrm>
          <a:off x="2159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16" name="テキスト ボックス 215"/>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7" name="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類似団体、全国、東京都の平均をいずれも上回る結果となっている。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下水道事業特別会計への繰出金や道路、橋梁に係る維持補修費などの増が要因である。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53522</xdr:rowOff>
    </xdr:from>
    <xdr:to>
      <xdr:col>82</xdr:col>
      <xdr:colOff>107950</xdr:colOff>
      <xdr:row>60</xdr:row>
      <xdr:rowOff>67128</xdr:rowOff>
    </xdr:to>
    <xdr:cxnSp macro="">
      <xdr:nvCxnSpPr>
        <xdr:cNvPr id="253" name="直線コネクタ 252"/>
        <xdr:cNvCxnSpPr/>
      </xdr:nvCxnSpPr>
      <xdr:spPr>
        <a:xfrm>
          <a:off x="15671800" y="101690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42635</xdr:rowOff>
    </xdr:from>
    <xdr:to>
      <xdr:col>78</xdr:col>
      <xdr:colOff>69850</xdr:colOff>
      <xdr:row>59</xdr:row>
      <xdr:rowOff>53522</xdr:rowOff>
    </xdr:to>
    <xdr:cxnSp macro="">
      <xdr:nvCxnSpPr>
        <xdr:cNvPr id="256" name="直線コネクタ 255"/>
        <xdr:cNvCxnSpPr/>
      </xdr:nvCxnSpPr>
      <xdr:spPr>
        <a:xfrm>
          <a:off x="14782800" y="10158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42635</xdr:rowOff>
    </xdr:from>
    <xdr:to>
      <xdr:col>73</xdr:col>
      <xdr:colOff>180975</xdr:colOff>
      <xdr:row>59</xdr:row>
      <xdr:rowOff>64407</xdr:rowOff>
    </xdr:to>
    <xdr:cxnSp macro="">
      <xdr:nvCxnSpPr>
        <xdr:cNvPr id="259" name="直線コネクタ 258"/>
        <xdr:cNvCxnSpPr/>
      </xdr:nvCxnSpPr>
      <xdr:spPr>
        <a:xfrm flipV="1">
          <a:off x="13893800" y="101581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59</xdr:row>
      <xdr:rowOff>64407</xdr:rowOff>
    </xdr:to>
    <xdr:cxnSp macro="">
      <xdr:nvCxnSpPr>
        <xdr:cNvPr id="262" name="直線コネクタ 261"/>
        <xdr:cNvCxnSpPr/>
      </xdr:nvCxnSpPr>
      <xdr:spPr>
        <a:xfrm>
          <a:off x="13004800" y="100493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16328</xdr:rowOff>
    </xdr:from>
    <xdr:to>
      <xdr:col>82</xdr:col>
      <xdr:colOff>158750</xdr:colOff>
      <xdr:row>60</xdr:row>
      <xdr:rowOff>117928</xdr:rowOff>
    </xdr:to>
    <xdr:sp macro="" textlink="">
      <xdr:nvSpPr>
        <xdr:cNvPr id="272" name="楕円 271"/>
        <xdr:cNvSpPr/>
      </xdr:nvSpPr>
      <xdr:spPr>
        <a:xfrm>
          <a:off x="164592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159855</xdr:rowOff>
    </xdr:from>
    <xdr:ext cx="762000" cy="259045"/>
    <xdr:sp macro="" textlink="">
      <xdr:nvSpPr>
        <xdr:cNvPr id="273" name="その他該当値テキスト"/>
        <xdr:cNvSpPr txBox="1"/>
      </xdr:nvSpPr>
      <xdr:spPr>
        <a:xfrm>
          <a:off x="16598900" y="1027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2722</xdr:rowOff>
    </xdr:from>
    <xdr:to>
      <xdr:col>78</xdr:col>
      <xdr:colOff>120650</xdr:colOff>
      <xdr:row>59</xdr:row>
      <xdr:rowOff>104322</xdr:rowOff>
    </xdr:to>
    <xdr:sp macro="" textlink="">
      <xdr:nvSpPr>
        <xdr:cNvPr id="274" name="楕円 273"/>
        <xdr:cNvSpPr/>
      </xdr:nvSpPr>
      <xdr:spPr>
        <a:xfrm>
          <a:off x="15621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89099</xdr:rowOff>
    </xdr:from>
    <xdr:ext cx="736600" cy="259045"/>
    <xdr:sp macro="" textlink="">
      <xdr:nvSpPr>
        <xdr:cNvPr id="275" name="テキスト ボックス 274"/>
        <xdr:cNvSpPr txBox="1"/>
      </xdr:nvSpPr>
      <xdr:spPr>
        <a:xfrm>
          <a:off x="15290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163285</xdr:rowOff>
    </xdr:from>
    <xdr:to>
      <xdr:col>74</xdr:col>
      <xdr:colOff>31750</xdr:colOff>
      <xdr:row>59</xdr:row>
      <xdr:rowOff>93435</xdr:rowOff>
    </xdr:to>
    <xdr:sp macro="" textlink="">
      <xdr:nvSpPr>
        <xdr:cNvPr id="276" name="楕円 275"/>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78212</xdr:rowOff>
    </xdr:from>
    <xdr:ext cx="762000" cy="259045"/>
    <xdr:sp macro="" textlink="">
      <xdr:nvSpPr>
        <xdr:cNvPr id="277" name="テキスト ボックス 276"/>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13607</xdr:rowOff>
    </xdr:from>
    <xdr:to>
      <xdr:col>69</xdr:col>
      <xdr:colOff>142875</xdr:colOff>
      <xdr:row>59</xdr:row>
      <xdr:rowOff>115207</xdr:rowOff>
    </xdr:to>
    <xdr:sp macro="" textlink="">
      <xdr:nvSpPr>
        <xdr:cNvPr id="278" name="楕円 277"/>
        <xdr:cNvSpPr/>
      </xdr:nvSpPr>
      <xdr:spPr>
        <a:xfrm>
          <a:off x="13843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99984</xdr:rowOff>
    </xdr:from>
    <xdr:ext cx="762000" cy="259045"/>
    <xdr:sp macro="" textlink="">
      <xdr:nvSpPr>
        <xdr:cNvPr id="279" name="テキスト ボックス 278"/>
        <xdr:cNvSpPr txBox="1"/>
      </xdr:nvSpPr>
      <xdr:spPr>
        <a:xfrm>
          <a:off x="13512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80" name="楕円 279"/>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81" name="テキスト ボックス 280"/>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類似団体、全国、東京都の平均をいずれも下回る結果となっている。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幼稚園就園奨励費補助金や社会福祉協議会補助金などの減の一方で、施設型給付費などが増となったことで、指数が増となっている。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36</xdr:row>
      <xdr:rowOff>78014</xdr:rowOff>
    </xdr:to>
    <xdr:cxnSp macro="">
      <xdr:nvCxnSpPr>
        <xdr:cNvPr id="316" name="直線コネクタ 315"/>
        <xdr:cNvCxnSpPr/>
      </xdr:nvCxnSpPr>
      <xdr:spPr>
        <a:xfrm>
          <a:off x="15671800" y="6163128"/>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35</xdr:row>
      <xdr:rowOff>162378</xdr:rowOff>
    </xdr:to>
    <xdr:cxnSp macro="">
      <xdr:nvCxnSpPr>
        <xdr:cNvPr id="319" name="直線コネクタ 318"/>
        <xdr:cNvCxnSpPr/>
      </xdr:nvCxnSpPr>
      <xdr:spPr>
        <a:xfrm>
          <a:off x="14782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37</xdr:row>
      <xdr:rowOff>15422</xdr:rowOff>
    </xdr:to>
    <xdr:cxnSp macro="">
      <xdr:nvCxnSpPr>
        <xdr:cNvPr id="322" name="直線コネクタ 321"/>
        <xdr:cNvCxnSpPr/>
      </xdr:nvCxnSpPr>
      <xdr:spPr>
        <a:xfrm flipV="1">
          <a:off x="13893800" y="6152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15422</xdr:rowOff>
    </xdr:from>
    <xdr:to>
      <xdr:col>69</xdr:col>
      <xdr:colOff>92075</xdr:colOff>
      <xdr:row>37</xdr:row>
      <xdr:rowOff>48078</xdr:rowOff>
    </xdr:to>
    <xdr:cxnSp macro="">
      <xdr:nvCxnSpPr>
        <xdr:cNvPr id="325" name="直線コネクタ 324"/>
        <xdr:cNvCxnSpPr/>
      </xdr:nvCxnSpPr>
      <xdr:spPr>
        <a:xfrm flipV="1">
          <a:off x="13004800" y="6359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128105</xdr:rowOff>
    </xdr:from>
    <xdr:ext cx="762000" cy="259045"/>
    <xdr:sp macro="" textlink="">
      <xdr:nvSpPr>
        <xdr:cNvPr id="329" name="テキスト ボックス 328"/>
        <xdr:cNvSpPr txBox="1"/>
      </xdr:nvSpPr>
      <xdr:spPr>
        <a:xfrm>
          <a:off x="12623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35" name="楕円 334"/>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36"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111578</xdr:rowOff>
    </xdr:from>
    <xdr:to>
      <xdr:col>78</xdr:col>
      <xdr:colOff>120650</xdr:colOff>
      <xdr:row>36</xdr:row>
      <xdr:rowOff>41728</xdr:rowOff>
    </xdr:to>
    <xdr:sp macro="" textlink="">
      <xdr:nvSpPr>
        <xdr:cNvPr id="337" name="楕円 336"/>
        <xdr:cNvSpPr/>
      </xdr:nvSpPr>
      <xdr:spPr>
        <a:xfrm>
          <a:off x="15621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38" name="テキスト ボックス 337"/>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9" name="楕円 338"/>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40" name="テキスト ボックス 339"/>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136072</xdr:rowOff>
    </xdr:from>
    <xdr:to>
      <xdr:col>69</xdr:col>
      <xdr:colOff>142875</xdr:colOff>
      <xdr:row>37</xdr:row>
      <xdr:rowOff>66222</xdr:rowOff>
    </xdr:to>
    <xdr:sp macro="" textlink="">
      <xdr:nvSpPr>
        <xdr:cNvPr id="341" name="楕円 340"/>
        <xdr:cNvSpPr/>
      </xdr:nvSpPr>
      <xdr:spPr>
        <a:xfrm>
          <a:off x="13843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42" name="テキスト ボックス 341"/>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168728</xdr:rowOff>
    </xdr:from>
    <xdr:to>
      <xdr:col>65</xdr:col>
      <xdr:colOff>53975</xdr:colOff>
      <xdr:row>37</xdr:row>
      <xdr:rowOff>98878</xdr:rowOff>
    </xdr:to>
    <xdr:sp macro="" textlink="">
      <xdr:nvSpPr>
        <xdr:cNvPr id="343" name="楕円 342"/>
        <xdr:cNvSpPr/>
      </xdr:nvSpPr>
      <xdr:spPr>
        <a:xfrm>
          <a:off x="12954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83655</xdr:rowOff>
    </xdr:from>
    <xdr:ext cx="762000" cy="259045"/>
    <xdr:sp macro="" textlink="">
      <xdr:nvSpPr>
        <xdr:cNvPr id="344" name="テキスト ボックス 343"/>
        <xdr:cNvSpPr txBox="1"/>
      </xdr:nvSpPr>
      <xdr:spPr>
        <a:xfrm>
          <a:off x="12623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類似団体平均、全国平均と比べて比率は下回っているが、東京都の平均は上回っている。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臨時財政対策債元金償還金などが減となったことが要因である。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今後も、地方債の発行については、慎重に検討していく。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1270</xdr:rowOff>
    </xdr:to>
    <xdr:cxnSp macro="">
      <xdr:nvCxnSpPr>
        <xdr:cNvPr id="377" name="直線コネクタ 376"/>
        <xdr:cNvCxnSpPr/>
      </xdr:nvCxnSpPr>
      <xdr:spPr>
        <a:xfrm flipV="1">
          <a:off x="3987800" y="13172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1270</xdr:rowOff>
    </xdr:to>
    <xdr:cxnSp macro="">
      <xdr:nvCxnSpPr>
        <xdr:cNvPr id="380" name="直線コネクタ 379"/>
        <xdr:cNvCxnSpPr/>
      </xdr:nvCxnSpPr>
      <xdr:spPr>
        <a:xfrm>
          <a:off x="3098800" y="1318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31750</xdr:rowOff>
    </xdr:to>
    <xdr:cxnSp macro="">
      <xdr:nvCxnSpPr>
        <xdr:cNvPr id="383" name="直線コネクタ 382"/>
        <xdr:cNvCxnSpPr/>
      </xdr:nvCxnSpPr>
      <xdr:spPr>
        <a:xfrm flipV="1">
          <a:off x="2209800" y="1318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31750</xdr:rowOff>
    </xdr:to>
    <xdr:cxnSp macro="">
      <xdr:nvCxnSpPr>
        <xdr:cNvPr id="386" name="直線コネクタ 385"/>
        <xdr:cNvCxnSpPr/>
      </xdr:nvCxnSpPr>
      <xdr:spPr>
        <a:xfrm>
          <a:off x="1320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6" name="楕円 395"/>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7"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98" name="楕円 397"/>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9" name="テキスト ボックス 398"/>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400" name="楕円 399"/>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401" name="テキスト ボックス 400"/>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402" name="楕円 401"/>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403" name="テキスト ボックス 402"/>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4" name="楕円 403"/>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5" name="テキスト ボックス 404"/>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ポイント増した。</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類似団体、全国、東京都の平均をいずれも上回る結果となっている。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分子となる物件費や維持補修費などの経常経費等充当一般財源等の増に対して、分母となる経常一般財源等が減となったことが要因である。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165100</xdr:rowOff>
    </xdr:from>
    <xdr:to>
      <xdr:col>82</xdr:col>
      <xdr:colOff>107950</xdr:colOff>
      <xdr:row>78</xdr:row>
      <xdr:rowOff>134620</xdr:rowOff>
    </xdr:to>
    <xdr:cxnSp macro="">
      <xdr:nvCxnSpPr>
        <xdr:cNvPr id="438" name="直線コネクタ 437"/>
        <xdr:cNvCxnSpPr/>
      </xdr:nvCxnSpPr>
      <xdr:spPr>
        <a:xfrm>
          <a:off x="15671800" y="131953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76</xdr:row>
      <xdr:rowOff>165100</xdr:rowOff>
    </xdr:to>
    <xdr:cxnSp macro="">
      <xdr:nvCxnSpPr>
        <xdr:cNvPr id="441" name="直線コネクタ 440"/>
        <xdr:cNvCxnSpPr/>
      </xdr:nvCxnSpPr>
      <xdr:spPr>
        <a:xfrm>
          <a:off x="14782800" y="13103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73661</xdr:rowOff>
    </xdr:from>
    <xdr:to>
      <xdr:col>73</xdr:col>
      <xdr:colOff>180975</xdr:colOff>
      <xdr:row>77</xdr:row>
      <xdr:rowOff>16511</xdr:rowOff>
    </xdr:to>
    <xdr:cxnSp macro="">
      <xdr:nvCxnSpPr>
        <xdr:cNvPr id="444" name="直線コネクタ 443"/>
        <xdr:cNvCxnSpPr/>
      </xdr:nvCxnSpPr>
      <xdr:spPr>
        <a:xfrm flipV="1">
          <a:off x="13893800" y="131038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77</xdr:row>
      <xdr:rowOff>16511</xdr:rowOff>
    </xdr:to>
    <xdr:cxnSp macro="">
      <xdr:nvCxnSpPr>
        <xdr:cNvPr id="447" name="直線コネクタ 446"/>
        <xdr:cNvCxnSpPr/>
      </xdr:nvCxnSpPr>
      <xdr:spPr>
        <a:xfrm>
          <a:off x="13004800" y="12928600"/>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83820</xdr:rowOff>
    </xdr:from>
    <xdr:to>
      <xdr:col>82</xdr:col>
      <xdr:colOff>158750</xdr:colOff>
      <xdr:row>79</xdr:row>
      <xdr:rowOff>13970</xdr:rowOff>
    </xdr:to>
    <xdr:sp macro="" textlink="">
      <xdr:nvSpPr>
        <xdr:cNvPr id="457" name="楕円 456"/>
        <xdr:cNvSpPr/>
      </xdr:nvSpPr>
      <xdr:spPr>
        <a:xfrm>
          <a:off x="164592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55897</xdr:rowOff>
    </xdr:from>
    <xdr:ext cx="762000" cy="259045"/>
    <xdr:sp macro="" textlink="">
      <xdr:nvSpPr>
        <xdr:cNvPr id="458" name="公債費以外該当値テキスト"/>
        <xdr:cNvSpPr txBox="1"/>
      </xdr:nvSpPr>
      <xdr:spPr>
        <a:xfrm>
          <a:off x="165989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114300</xdr:rowOff>
    </xdr:from>
    <xdr:to>
      <xdr:col>78</xdr:col>
      <xdr:colOff>120650</xdr:colOff>
      <xdr:row>77</xdr:row>
      <xdr:rowOff>44450</xdr:rowOff>
    </xdr:to>
    <xdr:sp macro="" textlink="">
      <xdr:nvSpPr>
        <xdr:cNvPr id="459" name="楕円 458"/>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60" name="テキスト ボックス 459"/>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61" name="楕円 460"/>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62" name="テキスト ボックス 461"/>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137161</xdr:rowOff>
    </xdr:from>
    <xdr:to>
      <xdr:col>69</xdr:col>
      <xdr:colOff>142875</xdr:colOff>
      <xdr:row>77</xdr:row>
      <xdr:rowOff>67311</xdr:rowOff>
    </xdr:to>
    <xdr:sp macro="" textlink="">
      <xdr:nvSpPr>
        <xdr:cNvPr id="463" name="楕円 462"/>
        <xdr:cNvSpPr/>
      </xdr:nvSpPr>
      <xdr:spPr>
        <a:xfrm>
          <a:off x="13843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52088</xdr:rowOff>
    </xdr:from>
    <xdr:ext cx="762000" cy="259045"/>
    <xdr:sp macro="" textlink="">
      <xdr:nvSpPr>
        <xdr:cNvPr id="464" name="テキスト ボックス 463"/>
        <xdr:cNvSpPr txBox="1"/>
      </xdr:nvSpPr>
      <xdr:spPr>
        <a:xfrm>
          <a:off x="13512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65" name="楕円 464"/>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66" name="テキスト ボックス 465"/>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105327</xdr:rowOff>
    </xdr:from>
    <xdr:to>
      <xdr:col>29</xdr:col>
      <xdr:colOff>127000</xdr:colOff>
      <xdr:row>17</xdr:row>
      <xdr:rowOff>127240</xdr:rowOff>
    </xdr:to>
    <xdr:cxnSp macro="">
      <xdr:nvCxnSpPr>
        <xdr:cNvPr id="52" name="直線コネクタ 51"/>
        <xdr:cNvCxnSpPr/>
      </xdr:nvCxnSpPr>
      <xdr:spPr bwMode="auto">
        <a:xfrm flipV="1">
          <a:off x="5003800" y="3067602"/>
          <a:ext cx="6477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11226</xdr:rowOff>
    </xdr:from>
    <xdr:ext cx="762000" cy="259045"/>
    <xdr:sp macro="" textlink="">
      <xdr:nvSpPr>
        <xdr:cNvPr id="53" name="人口1人当たり決算額の推移平均値テキスト130"/>
        <xdr:cNvSpPr txBox="1"/>
      </xdr:nvSpPr>
      <xdr:spPr>
        <a:xfrm>
          <a:off x="5740400" y="2630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127240</xdr:rowOff>
    </xdr:from>
    <xdr:to>
      <xdr:col>26</xdr:col>
      <xdr:colOff>50800</xdr:colOff>
      <xdr:row>17</xdr:row>
      <xdr:rowOff>155096</xdr:rowOff>
    </xdr:to>
    <xdr:cxnSp macro="">
      <xdr:nvCxnSpPr>
        <xdr:cNvPr id="55" name="直線コネクタ 54"/>
        <xdr:cNvCxnSpPr/>
      </xdr:nvCxnSpPr>
      <xdr:spPr bwMode="auto">
        <a:xfrm flipV="1">
          <a:off x="4305300" y="3089515"/>
          <a:ext cx="698500" cy="27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124862</xdr:rowOff>
    </xdr:from>
    <xdr:ext cx="736600" cy="259045"/>
    <xdr:sp macro="" textlink="">
      <xdr:nvSpPr>
        <xdr:cNvPr id="57" name="テキスト ボックス 56"/>
        <xdr:cNvSpPr txBox="1"/>
      </xdr:nvSpPr>
      <xdr:spPr>
        <a:xfrm>
          <a:off x="4622800" y="257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155096</xdr:rowOff>
    </xdr:from>
    <xdr:to>
      <xdr:col>22</xdr:col>
      <xdr:colOff>114300</xdr:colOff>
      <xdr:row>18</xdr:row>
      <xdr:rowOff>7812</xdr:rowOff>
    </xdr:to>
    <xdr:cxnSp macro="">
      <xdr:nvCxnSpPr>
        <xdr:cNvPr id="58" name="直線コネクタ 57"/>
        <xdr:cNvCxnSpPr/>
      </xdr:nvCxnSpPr>
      <xdr:spPr bwMode="auto">
        <a:xfrm flipV="1">
          <a:off x="3606800" y="3117371"/>
          <a:ext cx="698500" cy="24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130642</xdr:rowOff>
    </xdr:from>
    <xdr:ext cx="762000" cy="259045"/>
    <xdr:sp macro="" textlink="">
      <xdr:nvSpPr>
        <xdr:cNvPr id="60" name="テキスト ボックス 59"/>
        <xdr:cNvSpPr txBox="1"/>
      </xdr:nvSpPr>
      <xdr:spPr>
        <a:xfrm>
          <a:off x="3924300" y="257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7812</xdr:rowOff>
    </xdr:from>
    <xdr:to>
      <xdr:col>18</xdr:col>
      <xdr:colOff>177800</xdr:colOff>
      <xdr:row>18</xdr:row>
      <xdr:rowOff>24957</xdr:rowOff>
    </xdr:to>
    <xdr:cxnSp macro="">
      <xdr:nvCxnSpPr>
        <xdr:cNvPr id="61" name="直線コネクタ 60"/>
        <xdr:cNvCxnSpPr/>
      </xdr:nvCxnSpPr>
      <xdr:spPr bwMode="auto">
        <a:xfrm flipV="1">
          <a:off x="2908300" y="3141537"/>
          <a:ext cx="698500" cy="17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136455</xdr:rowOff>
    </xdr:from>
    <xdr:ext cx="762000" cy="259045"/>
    <xdr:sp macro="" textlink="">
      <xdr:nvSpPr>
        <xdr:cNvPr id="63" name="テキスト ボックス 62"/>
        <xdr:cNvSpPr txBox="1"/>
      </xdr:nvSpPr>
      <xdr:spPr>
        <a:xfrm>
          <a:off x="32258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115750</xdr:rowOff>
    </xdr:from>
    <xdr:ext cx="762000" cy="259045"/>
    <xdr:sp macro="" textlink="">
      <xdr:nvSpPr>
        <xdr:cNvPr id="65" name="テキスト ボックス 64"/>
        <xdr:cNvSpPr txBox="1"/>
      </xdr:nvSpPr>
      <xdr:spPr>
        <a:xfrm>
          <a:off x="2527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54527</xdr:rowOff>
    </xdr:from>
    <xdr:to>
      <xdr:col>29</xdr:col>
      <xdr:colOff>177800</xdr:colOff>
      <xdr:row>17</xdr:row>
      <xdr:rowOff>156127</xdr:rowOff>
    </xdr:to>
    <xdr:sp macro="" textlink="">
      <xdr:nvSpPr>
        <xdr:cNvPr id="71" name="楕円 70"/>
        <xdr:cNvSpPr/>
      </xdr:nvSpPr>
      <xdr:spPr bwMode="auto">
        <a:xfrm>
          <a:off x="5600700" y="301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26604</xdr:rowOff>
    </xdr:from>
    <xdr:ext cx="762000" cy="259045"/>
    <xdr:sp macro="" textlink="">
      <xdr:nvSpPr>
        <xdr:cNvPr id="72" name="人口1人当たり決算額の推移該当値テキスト130"/>
        <xdr:cNvSpPr txBox="1"/>
      </xdr:nvSpPr>
      <xdr:spPr>
        <a:xfrm>
          <a:off x="5740400" y="298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76440</xdr:rowOff>
    </xdr:from>
    <xdr:to>
      <xdr:col>26</xdr:col>
      <xdr:colOff>101600</xdr:colOff>
      <xdr:row>18</xdr:row>
      <xdr:rowOff>6590</xdr:rowOff>
    </xdr:to>
    <xdr:sp macro="" textlink="">
      <xdr:nvSpPr>
        <xdr:cNvPr id="73" name="楕円 72"/>
        <xdr:cNvSpPr/>
      </xdr:nvSpPr>
      <xdr:spPr bwMode="auto">
        <a:xfrm>
          <a:off x="4953000" y="3038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162817</xdr:rowOff>
    </xdr:from>
    <xdr:ext cx="736600" cy="259045"/>
    <xdr:sp macro="" textlink="">
      <xdr:nvSpPr>
        <xdr:cNvPr id="74" name="テキスト ボックス 73"/>
        <xdr:cNvSpPr txBox="1"/>
      </xdr:nvSpPr>
      <xdr:spPr>
        <a:xfrm>
          <a:off x="4622800" y="312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104296</xdr:rowOff>
    </xdr:from>
    <xdr:to>
      <xdr:col>22</xdr:col>
      <xdr:colOff>165100</xdr:colOff>
      <xdr:row>18</xdr:row>
      <xdr:rowOff>34446</xdr:rowOff>
    </xdr:to>
    <xdr:sp macro="" textlink="">
      <xdr:nvSpPr>
        <xdr:cNvPr id="75" name="楕円 74"/>
        <xdr:cNvSpPr/>
      </xdr:nvSpPr>
      <xdr:spPr bwMode="auto">
        <a:xfrm>
          <a:off x="4254500" y="3066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19223</xdr:rowOff>
    </xdr:from>
    <xdr:ext cx="762000" cy="259045"/>
    <xdr:sp macro="" textlink="">
      <xdr:nvSpPr>
        <xdr:cNvPr id="76" name="テキスト ボックス 75"/>
        <xdr:cNvSpPr txBox="1"/>
      </xdr:nvSpPr>
      <xdr:spPr>
        <a:xfrm>
          <a:off x="3924300" y="3152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128462</xdr:rowOff>
    </xdr:from>
    <xdr:to>
      <xdr:col>19</xdr:col>
      <xdr:colOff>38100</xdr:colOff>
      <xdr:row>18</xdr:row>
      <xdr:rowOff>58612</xdr:rowOff>
    </xdr:to>
    <xdr:sp macro="" textlink="">
      <xdr:nvSpPr>
        <xdr:cNvPr id="77" name="楕円 76"/>
        <xdr:cNvSpPr/>
      </xdr:nvSpPr>
      <xdr:spPr bwMode="auto">
        <a:xfrm>
          <a:off x="3556000" y="3090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43389</xdr:rowOff>
    </xdr:from>
    <xdr:ext cx="762000" cy="259045"/>
    <xdr:sp macro="" textlink="">
      <xdr:nvSpPr>
        <xdr:cNvPr id="78" name="テキスト ボックス 77"/>
        <xdr:cNvSpPr txBox="1"/>
      </xdr:nvSpPr>
      <xdr:spPr>
        <a:xfrm>
          <a:off x="3225800" y="317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145607</xdr:rowOff>
    </xdr:from>
    <xdr:to>
      <xdr:col>15</xdr:col>
      <xdr:colOff>101600</xdr:colOff>
      <xdr:row>18</xdr:row>
      <xdr:rowOff>75757</xdr:rowOff>
    </xdr:to>
    <xdr:sp macro="" textlink="">
      <xdr:nvSpPr>
        <xdr:cNvPr id="79" name="楕円 78"/>
        <xdr:cNvSpPr/>
      </xdr:nvSpPr>
      <xdr:spPr bwMode="auto">
        <a:xfrm>
          <a:off x="2857500" y="3107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60534</xdr:rowOff>
    </xdr:from>
    <xdr:ext cx="762000" cy="259045"/>
    <xdr:sp macro="" textlink="">
      <xdr:nvSpPr>
        <xdr:cNvPr id="80" name="テキスト ボックス 79"/>
        <xdr:cNvSpPr txBox="1"/>
      </xdr:nvSpPr>
      <xdr:spPr>
        <a:xfrm>
          <a:off x="2527300" y="319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173909</xdr:rowOff>
    </xdr:from>
    <xdr:to>
      <xdr:col>29</xdr:col>
      <xdr:colOff>127000</xdr:colOff>
      <xdr:row>35</xdr:row>
      <xdr:rowOff>254284</xdr:rowOff>
    </xdr:to>
    <xdr:cxnSp macro="">
      <xdr:nvCxnSpPr>
        <xdr:cNvPr id="111" name="直線コネクタ 110"/>
        <xdr:cNvCxnSpPr/>
      </xdr:nvCxnSpPr>
      <xdr:spPr bwMode="auto">
        <a:xfrm>
          <a:off x="5003800" y="6784259"/>
          <a:ext cx="647700" cy="80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172628</xdr:rowOff>
    </xdr:from>
    <xdr:to>
      <xdr:col>26</xdr:col>
      <xdr:colOff>50800</xdr:colOff>
      <xdr:row>35</xdr:row>
      <xdr:rowOff>173909</xdr:rowOff>
    </xdr:to>
    <xdr:cxnSp macro="">
      <xdr:nvCxnSpPr>
        <xdr:cNvPr id="114" name="直線コネクタ 113"/>
        <xdr:cNvCxnSpPr/>
      </xdr:nvCxnSpPr>
      <xdr:spPr bwMode="auto">
        <a:xfrm>
          <a:off x="4305300" y="6782978"/>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91887</xdr:rowOff>
    </xdr:from>
    <xdr:to>
      <xdr:col>22</xdr:col>
      <xdr:colOff>114300</xdr:colOff>
      <xdr:row>35</xdr:row>
      <xdr:rowOff>172628</xdr:rowOff>
    </xdr:to>
    <xdr:cxnSp macro="">
      <xdr:nvCxnSpPr>
        <xdr:cNvPr id="117" name="直線コネクタ 116"/>
        <xdr:cNvCxnSpPr/>
      </xdr:nvCxnSpPr>
      <xdr:spPr bwMode="auto">
        <a:xfrm>
          <a:off x="3606800" y="6702237"/>
          <a:ext cx="698500" cy="80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151414</xdr:rowOff>
    </xdr:from>
    <xdr:to>
      <xdr:col>18</xdr:col>
      <xdr:colOff>177800</xdr:colOff>
      <xdr:row>35</xdr:row>
      <xdr:rowOff>91887</xdr:rowOff>
    </xdr:to>
    <xdr:cxnSp macro="">
      <xdr:nvCxnSpPr>
        <xdr:cNvPr id="120" name="直線コネクタ 119"/>
        <xdr:cNvCxnSpPr/>
      </xdr:nvCxnSpPr>
      <xdr:spPr bwMode="auto">
        <a:xfrm>
          <a:off x="2908300" y="6418864"/>
          <a:ext cx="698500" cy="283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203484</xdr:rowOff>
    </xdr:from>
    <xdr:to>
      <xdr:col>29</xdr:col>
      <xdr:colOff>177800</xdr:colOff>
      <xdr:row>35</xdr:row>
      <xdr:rowOff>305084</xdr:rowOff>
    </xdr:to>
    <xdr:sp macro="" textlink="">
      <xdr:nvSpPr>
        <xdr:cNvPr id="130" name="楕円 129"/>
        <xdr:cNvSpPr/>
      </xdr:nvSpPr>
      <xdr:spPr bwMode="auto">
        <a:xfrm>
          <a:off x="56007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175561</xdr:rowOff>
    </xdr:from>
    <xdr:ext cx="762000" cy="259045"/>
    <xdr:sp macro="" textlink="">
      <xdr:nvSpPr>
        <xdr:cNvPr id="131" name="人口1人当たり決算額の推移該当値テキスト445"/>
        <xdr:cNvSpPr txBox="1"/>
      </xdr:nvSpPr>
      <xdr:spPr>
        <a:xfrm>
          <a:off x="5740400" y="67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123109</xdr:rowOff>
    </xdr:from>
    <xdr:to>
      <xdr:col>26</xdr:col>
      <xdr:colOff>101600</xdr:colOff>
      <xdr:row>35</xdr:row>
      <xdr:rowOff>224709</xdr:rowOff>
    </xdr:to>
    <xdr:sp macro="" textlink="">
      <xdr:nvSpPr>
        <xdr:cNvPr id="132" name="楕円 131"/>
        <xdr:cNvSpPr/>
      </xdr:nvSpPr>
      <xdr:spPr bwMode="auto">
        <a:xfrm>
          <a:off x="4953000" y="6733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209486</xdr:rowOff>
    </xdr:from>
    <xdr:ext cx="736600" cy="259045"/>
    <xdr:sp macro="" textlink="">
      <xdr:nvSpPr>
        <xdr:cNvPr id="133" name="テキスト ボックス 132"/>
        <xdr:cNvSpPr txBox="1"/>
      </xdr:nvSpPr>
      <xdr:spPr>
        <a:xfrm>
          <a:off x="4622800" y="6819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121828</xdr:rowOff>
    </xdr:from>
    <xdr:to>
      <xdr:col>22</xdr:col>
      <xdr:colOff>165100</xdr:colOff>
      <xdr:row>35</xdr:row>
      <xdr:rowOff>223428</xdr:rowOff>
    </xdr:to>
    <xdr:sp macro="" textlink="">
      <xdr:nvSpPr>
        <xdr:cNvPr id="134" name="楕円 133"/>
        <xdr:cNvSpPr/>
      </xdr:nvSpPr>
      <xdr:spPr bwMode="auto">
        <a:xfrm>
          <a:off x="4254500" y="6732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208205</xdr:rowOff>
    </xdr:from>
    <xdr:ext cx="762000" cy="259045"/>
    <xdr:sp macro="" textlink="">
      <xdr:nvSpPr>
        <xdr:cNvPr id="135" name="テキスト ボックス 134"/>
        <xdr:cNvSpPr txBox="1"/>
      </xdr:nvSpPr>
      <xdr:spPr>
        <a:xfrm>
          <a:off x="3924300" y="681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41087</xdr:rowOff>
    </xdr:from>
    <xdr:to>
      <xdr:col>19</xdr:col>
      <xdr:colOff>38100</xdr:colOff>
      <xdr:row>35</xdr:row>
      <xdr:rowOff>142687</xdr:rowOff>
    </xdr:to>
    <xdr:sp macro="" textlink="">
      <xdr:nvSpPr>
        <xdr:cNvPr id="136" name="楕円 135"/>
        <xdr:cNvSpPr/>
      </xdr:nvSpPr>
      <xdr:spPr bwMode="auto">
        <a:xfrm>
          <a:off x="3556000" y="665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127464</xdr:rowOff>
    </xdr:from>
    <xdr:ext cx="762000" cy="259045"/>
    <xdr:sp macro="" textlink="">
      <xdr:nvSpPr>
        <xdr:cNvPr id="137" name="テキスト ボックス 136"/>
        <xdr:cNvSpPr txBox="1"/>
      </xdr:nvSpPr>
      <xdr:spPr>
        <a:xfrm>
          <a:off x="3225800" y="67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100614</xdr:rowOff>
    </xdr:from>
    <xdr:to>
      <xdr:col>15</xdr:col>
      <xdr:colOff>101600</xdr:colOff>
      <xdr:row>34</xdr:row>
      <xdr:rowOff>202214</xdr:rowOff>
    </xdr:to>
    <xdr:sp macro="" textlink="">
      <xdr:nvSpPr>
        <xdr:cNvPr id="138" name="楕円 137"/>
        <xdr:cNvSpPr/>
      </xdr:nvSpPr>
      <xdr:spPr bwMode="auto">
        <a:xfrm>
          <a:off x="2857500" y="636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212391</xdr:rowOff>
    </xdr:from>
    <xdr:ext cx="762000" cy="259045"/>
    <xdr:sp macro="" textlink="">
      <xdr:nvSpPr>
        <xdr:cNvPr id="139" name="テキスト ボックス 138"/>
        <xdr:cNvSpPr txBox="1"/>
      </xdr:nvSpPr>
      <xdr:spPr>
        <a:xfrm>
          <a:off x="2527300" y="613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48521</xdr:rowOff>
    </xdr:from>
    <xdr:to>
      <xdr:col>24</xdr:col>
      <xdr:colOff>63500</xdr:colOff>
      <xdr:row>35</xdr:row>
      <xdr:rowOff>80166</xdr:rowOff>
    </xdr:to>
    <xdr:cxnSp macro="">
      <xdr:nvCxnSpPr>
        <xdr:cNvPr id="63" name="直線コネクタ 62"/>
        <xdr:cNvCxnSpPr/>
      </xdr:nvCxnSpPr>
      <xdr:spPr>
        <a:xfrm flipV="1">
          <a:off x="3797300" y="6049271"/>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50773</xdr:rowOff>
    </xdr:from>
    <xdr:ext cx="534377" cy="259045"/>
    <xdr:sp macro="" textlink="">
      <xdr:nvSpPr>
        <xdr:cNvPr id="64" name="人件費平均値テキスト"/>
        <xdr:cNvSpPr txBox="1"/>
      </xdr:nvSpPr>
      <xdr:spPr>
        <a:xfrm>
          <a:off x="4686300" y="570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80166</xdr:rowOff>
    </xdr:from>
    <xdr:to>
      <xdr:col>19</xdr:col>
      <xdr:colOff>177800</xdr:colOff>
      <xdr:row>35</xdr:row>
      <xdr:rowOff>101132</xdr:rowOff>
    </xdr:to>
    <xdr:cxnSp macro="">
      <xdr:nvCxnSpPr>
        <xdr:cNvPr id="66" name="直線コネクタ 65"/>
        <xdr:cNvCxnSpPr/>
      </xdr:nvCxnSpPr>
      <xdr:spPr>
        <a:xfrm flipV="1">
          <a:off x="2908300" y="6080916"/>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150236</xdr:rowOff>
    </xdr:from>
    <xdr:ext cx="534377" cy="259045"/>
    <xdr:sp macro="" textlink="">
      <xdr:nvSpPr>
        <xdr:cNvPr id="68" name="テキスト ボックス 67"/>
        <xdr:cNvSpPr txBox="1"/>
      </xdr:nvSpPr>
      <xdr:spPr>
        <a:xfrm>
          <a:off x="3530111" y="563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76998</xdr:rowOff>
    </xdr:from>
    <xdr:to>
      <xdr:col>15</xdr:col>
      <xdr:colOff>50800</xdr:colOff>
      <xdr:row>35</xdr:row>
      <xdr:rowOff>101132</xdr:rowOff>
    </xdr:to>
    <xdr:cxnSp macro="">
      <xdr:nvCxnSpPr>
        <xdr:cNvPr id="69" name="直線コネクタ 68"/>
        <xdr:cNvCxnSpPr/>
      </xdr:nvCxnSpPr>
      <xdr:spPr>
        <a:xfrm>
          <a:off x="2019300" y="6077748"/>
          <a:ext cx="889000" cy="2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163005</xdr:rowOff>
    </xdr:from>
    <xdr:ext cx="534377" cy="259045"/>
    <xdr:sp macro="" textlink="">
      <xdr:nvSpPr>
        <xdr:cNvPr id="71" name="テキスト ボックス 70"/>
        <xdr:cNvSpPr txBox="1"/>
      </xdr:nvSpPr>
      <xdr:spPr>
        <a:xfrm>
          <a:off x="2641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68148</xdr:rowOff>
    </xdr:from>
    <xdr:to>
      <xdr:col>10</xdr:col>
      <xdr:colOff>114300</xdr:colOff>
      <xdr:row>35</xdr:row>
      <xdr:rowOff>76998</xdr:rowOff>
    </xdr:to>
    <xdr:cxnSp macro="">
      <xdr:nvCxnSpPr>
        <xdr:cNvPr id="72" name="直線コネクタ 71"/>
        <xdr:cNvCxnSpPr/>
      </xdr:nvCxnSpPr>
      <xdr:spPr>
        <a:xfrm>
          <a:off x="1130300" y="6068898"/>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157682</xdr:rowOff>
    </xdr:from>
    <xdr:ext cx="534377" cy="259045"/>
    <xdr:sp macro="" textlink="">
      <xdr:nvSpPr>
        <xdr:cNvPr id="74" name="テキスト ボックス 73"/>
        <xdr:cNvSpPr txBox="1"/>
      </xdr:nvSpPr>
      <xdr:spPr>
        <a:xfrm>
          <a:off x="1752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117155</xdr:rowOff>
    </xdr:from>
    <xdr:ext cx="534377" cy="259045"/>
    <xdr:sp macro="" textlink="">
      <xdr:nvSpPr>
        <xdr:cNvPr id="76" name="テキスト ボックス 75"/>
        <xdr:cNvSpPr txBox="1"/>
      </xdr:nvSpPr>
      <xdr:spPr>
        <a:xfrm>
          <a:off x="863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169171</xdr:rowOff>
    </xdr:from>
    <xdr:to>
      <xdr:col>24</xdr:col>
      <xdr:colOff>114300</xdr:colOff>
      <xdr:row>35</xdr:row>
      <xdr:rowOff>99321</xdr:rowOff>
    </xdr:to>
    <xdr:sp macro="" textlink="">
      <xdr:nvSpPr>
        <xdr:cNvPr id="82" name="楕円 81"/>
        <xdr:cNvSpPr/>
      </xdr:nvSpPr>
      <xdr:spPr>
        <a:xfrm>
          <a:off x="4584700" y="599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147598</xdr:rowOff>
    </xdr:from>
    <xdr:ext cx="534377" cy="259045"/>
    <xdr:sp macro="" textlink="">
      <xdr:nvSpPr>
        <xdr:cNvPr id="83" name="人件費該当値テキスト"/>
        <xdr:cNvSpPr txBox="1"/>
      </xdr:nvSpPr>
      <xdr:spPr>
        <a:xfrm>
          <a:off x="4686300" y="59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29366</xdr:rowOff>
    </xdr:from>
    <xdr:to>
      <xdr:col>20</xdr:col>
      <xdr:colOff>38100</xdr:colOff>
      <xdr:row>35</xdr:row>
      <xdr:rowOff>130966</xdr:rowOff>
    </xdr:to>
    <xdr:sp macro="" textlink="">
      <xdr:nvSpPr>
        <xdr:cNvPr id="84" name="楕円 83"/>
        <xdr:cNvSpPr/>
      </xdr:nvSpPr>
      <xdr:spPr>
        <a:xfrm>
          <a:off x="3746500" y="603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122093</xdr:rowOff>
    </xdr:from>
    <xdr:ext cx="534377" cy="259045"/>
    <xdr:sp macro="" textlink="">
      <xdr:nvSpPr>
        <xdr:cNvPr id="85" name="テキスト ボックス 84"/>
        <xdr:cNvSpPr txBox="1"/>
      </xdr:nvSpPr>
      <xdr:spPr>
        <a:xfrm>
          <a:off x="3530111" y="61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50332</xdr:rowOff>
    </xdr:from>
    <xdr:to>
      <xdr:col>15</xdr:col>
      <xdr:colOff>101600</xdr:colOff>
      <xdr:row>35</xdr:row>
      <xdr:rowOff>151932</xdr:rowOff>
    </xdr:to>
    <xdr:sp macro="" textlink="">
      <xdr:nvSpPr>
        <xdr:cNvPr id="86" name="楕円 85"/>
        <xdr:cNvSpPr/>
      </xdr:nvSpPr>
      <xdr:spPr>
        <a:xfrm>
          <a:off x="2857500" y="605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143059</xdr:rowOff>
    </xdr:from>
    <xdr:ext cx="534377" cy="259045"/>
    <xdr:sp macro="" textlink="">
      <xdr:nvSpPr>
        <xdr:cNvPr id="87" name="テキスト ボックス 86"/>
        <xdr:cNvSpPr txBox="1"/>
      </xdr:nvSpPr>
      <xdr:spPr>
        <a:xfrm>
          <a:off x="2641111" y="614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26198</xdr:rowOff>
    </xdr:from>
    <xdr:to>
      <xdr:col>10</xdr:col>
      <xdr:colOff>165100</xdr:colOff>
      <xdr:row>35</xdr:row>
      <xdr:rowOff>127798</xdr:rowOff>
    </xdr:to>
    <xdr:sp macro="" textlink="">
      <xdr:nvSpPr>
        <xdr:cNvPr id="88" name="楕円 87"/>
        <xdr:cNvSpPr/>
      </xdr:nvSpPr>
      <xdr:spPr>
        <a:xfrm>
          <a:off x="1968500" y="602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118925</xdr:rowOff>
    </xdr:from>
    <xdr:ext cx="534377" cy="259045"/>
    <xdr:sp macro="" textlink="">
      <xdr:nvSpPr>
        <xdr:cNvPr id="89" name="テキスト ボックス 88"/>
        <xdr:cNvSpPr txBox="1"/>
      </xdr:nvSpPr>
      <xdr:spPr>
        <a:xfrm>
          <a:off x="1752111" y="61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17348</xdr:rowOff>
    </xdr:from>
    <xdr:to>
      <xdr:col>6</xdr:col>
      <xdr:colOff>38100</xdr:colOff>
      <xdr:row>35</xdr:row>
      <xdr:rowOff>118948</xdr:rowOff>
    </xdr:to>
    <xdr:sp macro="" textlink="">
      <xdr:nvSpPr>
        <xdr:cNvPr id="90" name="楕円 89"/>
        <xdr:cNvSpPr/>
      </xdr:nvSpPr>
      <xdr:spPr>
        <a:xfrm>
          <a:off x="1079500" y="601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110075</xdr:rowOff>
    </xdr:from>
    <xdr:ext cx="534377" cy="259045"/>
    <xdr:sp macro="" textlink="">
      <xdr:nvSpPr>
        <xdr:cNvPr id="91" name="テキスト ボックス 90"/>
        <xdr:cNvSpPr txBox="1"/>
      </xdr:nvSpPr>
      <xdr:spPr>
        <a:xfrm>
          <a:off x="863111" y="61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145586</xdr:rowOff>
    </xdr:from>
    <xdr:to>
      <xdr:col>24</xdr:col>
      <xdr:colOff>63500</xdr:colOff>
      <xdr:row>58</xdr:row>
      <xdr:rowOff>51822</xdr:rowOff>
    </xdr:to>
    <xdr:cxnSp macro="">
      <xdr:nvCxnSpPr>
        <xdr:cNvPr id="121" name="直線コネクタ 120"/>
        <xdr:cNvCxnSpPr/>
      </xdr:nvCxnSpPr>
      <xdr:spPr>
        <a:xfrm flipV="1">
          <a:off x="3797300" y="9918236"/>
          <a:ext cx="8382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51822</xdr:rowOff>
    </xdr:from>
    <xdr:to>
      <xdr:col>19</xdr:col>
      <xdr:colOff>177800</xdr:colOff>
      <xdr:row>58</xdr:row>
      <xdr:rowOff>74282</xdr:rowOff>
    </xdr:to>
    <xdr:cxnSp macro="">
      <xdr:nvCxnSpPr>
        <xdr:cNvPr id="124" name="直線コネクタ 123"/>
        <xdr:cNvCxnSpPr/>
      </xdr:nvCxnSpPr>
      <xdr:spPr>
        <a:xfrm flipV="1">
          <a:off x="2908300" y="999592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74282</xdr:rowOff>
    </xdr:from>
    <xdr:to>
      <xdr:col>15</xdr:col>
      <xdr:colOff>50800</xdr:colOff>
      <xdr:row>58</xdr:row>
      <xdr:rowOff>86113</xdr:rowOff>
    </xdr:to>
    <xdr:cxnSp macro="">
      <xdr:nvCxnSpPr>
        <xdr:cNvPr id="127" name="直線コネクタ 126"/>
        <xdr:cNvCxnSpPr/>
      </xdr:nvCxnSpPr>
      <xdr:spPr>
        <a:xfrm flipV="1">
          <a:off x="2019300" y="10018382"/>
          <a:ext cx="889000" cy="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86113</xdr:rowOff>
    </xdr:from>
    <xdr:to>
      <xdr:col>10</xdr:col>
      <xdr:colOff>114300</xdr:colOff>
      <xdr:row>58</xdr:row>
      <xdr:rowOff>122422</xdr:rowOff>
    </xdr:to>
    <xdr:cxnSp macro="">
      <xdr:nvCxnSpPr>
        <xdr:cNvPr id="130" name="直線コネクタ 129"/>
        <xdr:cNvCxnSpPr/>
      </xdr:nvCxnSpPr>
      <xdr:spPr>
        <a:xfrm flipV="1">
          <a:off x="1130300" y="10030213"/>
          <a:ext cx="8890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94786</xdr:rowOff>
    </xdr:from>
    <xdr:to>
      <xdr:col>24</xdr:col>
      <xdr:colOff>114300</xdr:colOff>
      <xdr:row>58</xdr:row>
      <xdr:rowOff>24936</xdr:rowOff>
    </xdr:to>
    <xdr:sp macro="" textlink="">
      <xdr:nvSpPr>
        <xdr:cNvPr id="140" name="楕円 139"/>
        <xdr:cNvSpPr/>
      </xdr:nvSpPr>
      <xdr:spPr>
        <a:xfrm>
          <a:off x="4584700" y="98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73213</xdr:rowOff>
    </xdr:from>
    <xdr:ext cx="534377" cy="259045"/>
    <xdr:sp macro="" textlink="">
      <xdr:nvSpPr>
        <xdr:cNvPr id="141" name="物件費該当値テキスト"/>
        <xdr:cNvSpPr txBox="1"/>
      </xdr:nvSpPr>
      <xdr:spPr>
        <a:xfrm>
          <a:off x="4686300" y="984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1022</xdr:rowOff>
    </xdr:from>
    <xdr:to>
      <xdr:col>20</xdr:col>
      <xdr:colOff>38100</xdr:colOff>
      <xdr:row>58</xdr:row>
      <xdr:rowOff>102622</xdr:rowOff>
    </xdr:to>
    <xdr:sp macro="" textlink="">
      <xdr:nvSpPr>
        <xdr:cNvPr id="142" name="楕円 141"/>
        <xdr:cNvSpPr/>
      </xdr:nvSpPr>
      <xdr:spPr>
        <a:xfrm>
          <a:off x="3746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93749</xdr:rowOff>
    </xdr:from>
    <xdr:ext cx="534377" cy="259045"/>
    <xdr:sp macro="" textlink="">
      <xdr:nvSpPr>
        <xdr:cNvPr id="143" name="テキスト ボックス 142"/>
        <xdr:cNvSpPr txBox="1"/>
      </xdr:nvSpPr>
      <xdr:spPr>
        <a:xfrm>
          <a:off x="3530111" y="100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23482</xdr:rowOff>
    </xdr:from>
    <xdr:to>
      <xdr:col>15</xdr:col>
      <xdr:colOff>101600</xdr:colOff>
      <xdr:row>58</xdr:row>
      <xdr:rowOff>125082</xdr:rowOff>
    </xdr:to>
    <xdr:sp macro="" textlink="">
      <xdr:nvSpPr>
        <xdr:cNvPr id="144" name="楕円 143"/>
        <xdr:cNvSpPr/>
      </xdr:nvSpPr>
      <xdr:spPr>
        <a:xfrm>
          <a:off x="2857500" y="99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116209</xdr:rowOff>
    </xdr:from>
    <xdr:ext cx="534377" cy="259045"/>
    <xdr:sp macro="" textlink="">
      <xdr:nvSpPr>
        <xdr:cNvPr id="145" name="テキスト ボックス 144"/>
        <xdr:cNvSpPr txBox="1"/>
      </xdr:nvSpPr>
      <xdr:spPr>
        <a:xfrm>
          <a:off x="2641111" y="100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35313</xdr:rowOff>
    </xdr:from>
    <xdr:to>
      <xdr:col>10</xdr:col>
      <xdr:colOff>165100</xdr:colOff>
      <xdr:row>58</xdr:row>
      <xdr:rowOff>136913</xdr:rowOff>
    </xdr:to>
    <xdr:sp macro="" textlink="">
      <xdr:nvSpPr>
        <xdr:cNvPr id="146" name="楕円 145"/>
        <xdr:cNvSpPr/>
      </xdr:nvSpPr>
      <xdr:spPr>
        <a:xfrm>
          <a:off x="1968500" y="99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128040</xdr:rowOff>
    </xdr:from>
    <xdr:ext cx="534377" cy="259045"/>
    <xdr:sp macro="" textlink="">
      <xdr:nvSpPr>
        <xdr:cNvPr id="147" name="テキスト ボックス 146"/>
        <xdr:cNvSpPr txBox="1"/>
      </xdr:nvSpPr>
      <xdr:spPr>
        <a:xfrm>
          <a:off x="1752111" y="100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71622</xdr:rowOff>
    </xdr:from>
    <xdr:to>
      <xdr:col>6</xdr:col>
      <xdr:colOff>38100</xdr:colOff>
      <xdr:row>59</xdr:row>
      <xdr:rowOff>1772</xdr:rowOff>
    </xdr:to>
    <xdr:sp macro="" textlink="">
      <xdr:nvSpPr>
        <xdr:cNvPr id="148" name="楕円 147"/>
        <xdr:cNvSpPr/>
      </xdr:nvSpPr>
      <xdr:spPr>
        <a:xfrm>
          <a:off x="1079500" y="100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164349</xdr:rowOff>
    </xdr:from>
    <xdr:ext cx="534377" cy="259045"/>
    <xdr:sp macro="" textlink="">
      <xdr:nvSpPr>
        <xdr:cNvPr id="149" name="テキスト ボックス 148"/>
        <xdr:cNvSpPr txBox="1"/>
      </xdr:nvSpPr>
      <xdr:spPr>
        <a:xfrm>
          <a:off x="863111" y="101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72752</xdr:rowOff>
    </xdr:from>
    <xdr:to>
      <xdr:col>24</xdr:col>
      <xdr:colOff>63500</xdr:colOff>
      <xdr:row>78</xdr:row>
      <xdr:rowOff>97028</xdr:rowOff>
    </xdr:to>
    <xdr:cxnSp macro="">
      <xdr:nvCxnSpPr>
        <xdr:cNvPr id="180" name="直線コネクタ 179"/>
        <xdr:cNvCxnSpPr/>
      </xdr:nvCxnSpPr>
      <xdr:spPr>
        <a:xfrm flipV="1">
          <a:off x="3797300" y="13445852"/>
          <a:ext cx="8382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97028</xdr:rowOff>
    </xdr:from>
    <xdr:to>
      <xdr:col>19</xdr:col>
      <xdr:colOff>177800</xdr:colOff>
      <xdr:row>79</xdr:row>
      <xdr:rowOff>1670</xdr:rowOff>
    </xdr:to>
    <xdr:cxnSp macro="">
      <xdr:nvCxnSpPr>
        <xdr:cNvPr id="183" name="直線コネクタ 182"/>
        <xdr:cNvCxnSpPr/>
      </xdr:nvCxnSpPr>
      <xdr:spPr>
        <a:xfrm flipV="1">
          <a:off x="2908300" y="13470128"/>
          <a:ext cx="8890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136869</xdr:rowOff>
    </xdr:from>
    <xdr:to>
      <xdr:col>15</xdr:col>
      <xdr:colOff>50800</xdr:colOff>
      <xdr:row>79</xdr:row>
      <xdr:rowOff>1670</xdr:rowOff>
    </xdr:to>
    <xdr:cxnSp macro="">
      <xdr:nvCxnSpPr>
        <xdr:cNvPr id="186" name="直線コネクタ 185"/>
        <xdr:cNvCxnSpPr/>
      </xdr:nvCxnSpPr>
      <xdr:spPr>
        <a:xfrm>
          <a:off x="2019300" y="13509969"/>
          <a:ext cx="889000" cy="3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136869</xdr:rowOff>
    </xdr:from>
    <xdr:to>
      <xdr:col>10</xdr:col>
      <xdr:colOff>114300</xdr:colOff>
      <xdr:row>78</xdr:row>
      <xdr:rowOff>141007</xdr:rowOff>
    </xdr:to>
    <xdr:cxnSp macro="">
      <xdr:nvCxnSpPr>
        <xdr:cNvPr id="189" name="直線コネクタ 188"/>
        <xdr:cNvCxnSpPr/>
      </xdr:nvCxnSpPr>
      <xdr:spPr>
        <a:xfrm flipV="1">
          <a:off x="1130300" y="13509969"/>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21952</xdr:rowOff>
    </xdr:from>
    <xdr:to>
      <xdr:col>24</xdr:col>
      <xdr:colOff>114300</xdr:colOff>
      <xdr:row>78</xdr:row>
      <xdr:rowOff>123552</xdr:rowOff>
    </xdr:to>
    <xdr:sp macro="" textlink="">
      <xdr:nvSpPr>
        <xdr:cNvPr id="199" name="楕円 198"/>
        <xdr:cNvSpPr/>
      </xdr:nvSpPr>
      <xdr:spPr>
        <a:xfrm>
          <a:off x="4584700" y="133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379</xdr:rowOff>
    </xdr:from>
    <xdr:ext cx="469744" cy="259045"/>
    <xdr:sp macro="" textlink="">
      <xdr:nvSpPr>
        <xdr:cNvPr id="200" name="維持補修費該当値テキスト"/>
        <xdr:cNvSpPr txBox="1"/>
      </xdr:nvSpPr>
      <xdr:spPr>
        <a:xfrm>
          <a:off x="4686300" y="133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46228</xdr:rowOff>
    </xdr:from>
    <xdr:to>
      <xdr:col>20</xdr:col>
      <xdr:colOff>38100</xdr:colOff>
      <xdr:row>78</xdr:row>
      <xdr:rowOff>147828</xdr:rowOff>
    </xdr:to>
    <xdr:sp macro="" textlink="">
      <xdr:nvSpPr>
        <xdr:cNvPr id="201" name="楕円 200"/>
        <xdr:cNvSpPr/>
      </xdr:nvSpPr>
      <xdr:spPr>
        <a:xfrm>
          <a:off x="3746500" y="134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138955</xdr:rowOff>
    </xdr:from>
    <xdr:ext cx="469744" cy="259045"/>
    <xdr:sp macro="" textlink="">
      <xdr:nvSpPr>
        <xdr:cNvPr id="202" name="テキスト ボックス 201"/>
        <xdr:cNvSpPr txBox="1"/>
      </xdr:nvSpPr>
      <xdr:spPr>
        <a:xfrm>
          <a:off x="3562428" y="1351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122320</xdr:rowOff>
    </xdr:from>
    <xdr:to>
      <xdr:col>15</xdr:col>
      <xdr:colOff>101600</xdr:colOff>
      <xdr:row>79</xdr:row>
      <xdr:rowOff>52470</xdr:rowOff>
    </xdr:to>
    <xdr:sp macro="" textlink="">
      <xdr:nvSpPr>
        <xdr:cNvPr id="203" name="楕円 202"/>
        <xdr:cNvSpPr/>
      </xdr:nvSpPr>
      <xdr:spPr>
        <a:xfrm>
          <a:off x="2857500" y="134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43597</xdr:rowOff>
    </xdr:from>
    <xdr:ext cx="378565" cy="259045"/>
    <xdr:sp macro="" textlink="">
      <xdr:nvSpPr>
        <xdr:cNvPr id="204" name="テキスト ボックス 203"/>
        <xdr:cNvSpPr txBox="1"/>
      </xdr:nvSpPr>
      <xdr:spPr>
        <a:xfrm>
          <a:off x="2719017" y="13588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86069</xdr:rowOff>
    </xdr:from>
    <xdr:to>
      <xdr:col>10</xdr:col>
      <xdr:colOff>165100</xdr:colOff>
      <xdr:row>79</xdr:row>
      <xdr:rowOff>16219</xdr:rowOff>
    </xdr:to>
    <xdr:sp macro="" textlink="">
      <xdr:nvSpPr>
        <xdr:cNvPr id="205" name="楕円 204"/>
        <xdr:cNvSpPr/>
      </xdr:nvSpPr>
      <xdr:spPr>
        <a:xfrm>
          <a:off x="1968500" y="134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7346</xdr:rowOff>
    </xdr:from>
    <xdr:ext cx="469744" cy="259045"/>
    <xdr:sp macro="" textlink="">
      <xdr:nvSpPr>
        <xdr:cNvPr id="206" name="テキスト ボックス 205"/>
        <xdr:cNvSpPr txBox="1"/>
      </xdr:nvSpPr>
      <xdr:spPr>
        <a:xfrm>
          <a:off x="1784428" y="135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90207</xdr:rowOff>
    </xdr:from>
    <xdr:to>
      <xdr:col>6</xdr:col>
      <xdr:colOff>38100</xdr:colOff>
      <xdr:row>79</xdr:row>
      <xdr:rowOff>20357</xdr:rowOff>
    </xdr:to>
    <xdr:sp macro="" textlink="">
      <xdr:nvSpPr>
        <xdr:cNvPr id="207" name="楕円 206"/>
        <xdr:cNvSpPr/>
      </xdr:nvSpPr>
      <xdr:spPr>
        <a:xfrm>
          <a:off x="1079500" y="134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11484</xdr:rowOff>
    </xdr:from>
    <xdr:ext cx="469744" cy="259045"/>
    <xdr:sp macro="" textlink="">
      <xdr:nvSpPr>
        <xdr:cNvPr id="208" name="テキスト ボックス 207"/>
        <xdr:cNvSpPr txBox="1"/>
      </xdr:nvSpPr>
      <xdr:spPr>
        <a:xfrm>
          <a:off x="895428" y="135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153099</xdr:rowOff>
    </xdr:from>
    <xdr:to>
      <xdr:col>24</xdr:col>
      <xdr:colOff>63500</xdr:colOff>
      <xdr:row>95</xdr:row>
      <xdr:rowOff>49682</xdr:rowOff>
    </xdr:to>
    <xdr:cxnSp macro="">
      <xdr:nvCxnSpPr>
        <xdr:cNvPr id="238" name="直線コネクタ 237"/>
        <xdr:cNvCxnSpPr/>
      </xdr:nvCxnSpPr>
      <xdr:spPr>
        <a:xfrm flipV="1">
          <a:off x="3797300" y="16269399"/>
          <a:ext cx="8382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36043</xdr:rowOff>
    </xdr:from>
    <xdr:to>
      <xdr:col>19</xdr:col>
      <xdr:colOff>177800</xdr:colOff>
      <xdr:row>95</xdr:row>
      <xdr:rowOff>49682</xdr:rowOff>
    </xdr:to>
    <xdr:cxnSp macro="">
      <xdr:nvCxnSpPr>
        <xdr:cNvPr id="241" name="直線コネクタ 240"/>
        <xdr:cNvCxnSpPr/>
      </xdr:nvCxnSpPr>
      <xdr:spPr>
        <a:xfrm>
          <a:off x="2908300" y="16323793"/>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36043</xdr:rowOff>
    </xdr:from>
    <xdr:to>
      <xdr:col>15</xdr:col>
      <xdr:colOff>50800</xdr:colOff>
      <xdr:row>95</xdr:row>
      <xdr:rowOff>70231</xdr:rowOff>
    </xdr:to>
    <xdr:cxnSp macro="">
      <xdr:nvCxnSpPr>
        <xdr:cNvPr id="244" name="直線コネクタ 243"/>
        <xdr:cNvCxnSpPr/>
      </xdr:nvCxnSpPr>
      <xdr:spPr>
        <a:xfrm flipV="1">
          <a:off x="2019300" y="16323793"/>
          <a:ext cx="889000" cy="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70231</xdr:rowOff>
    </xdr:from>
    <xdr:to>
      <xdr:col>10</xdr:col>
      <xdr:colOff>114300</xdr:colOff>
      <xdr:row>95</xdr:row>
      <xdr:rowOff>112497</xdr:rowOff>
    </xdr:to>
    <xdr:cxnSp macro="">
      <xdr:nvCxnSpPr>
        <xdr:cNvPr id="247" name="直線コネクタ 246"/>
        <xdr:cNvCxnSpPr/>
      </xdr:nvCxnSpPr>
      <xdr:spPr>
        <a:xfrm flipV="1">
          <a:off x="1130300" y="16357981"/>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102299</xdr:rowOff>
    </xdr:from>
    <xdr:to>
      <xdr:col>24</xdr:col>
      <xdr:colOff>114300</xdr:colOff>
      <xdr:row>95</xdr:row>
      <xdr:rowOff>32449</xdr:rowOff>
    </xdr:to>
    <xdr:sp macro="" textlink="">
      <xdr:nvSpPr>
        <xdr:cNvPr id="257" name="楕円 256"/>
        <xdr:cNvSpPr/>
      </xdr:nvSpPr>
      <xdr:spPr>
        <a:xfrm>
          <a:off x="4584700" y="162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125176</xdr:rowOff>
    </xdr:from>
    <xdr:ext cx="599010" cy="259045"/>
    <xdr:sp macro="" textlink="">
      <xdr:nvSpPr>
        <xdr:cNvPr id="258" name="扶助費該当値テキスト"/>
        <xdr:cNvSpPr txBox="1"/>
      </xdr:nvSpPr>
      <xdr:spPr>
        <a:xfrm>
          <a:off x="4686300" y="1607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170332</xdr:rowOff>
    </xdr:from>
    <xdr:to>
      <xdr:col>20</xdr:col>
      <xdr:colOff>38100</xdr:colOff>
      <xdr:row>95</xdr:row>
      <xdr:rowOff>100482</xdr:rowOff>
    </xdr:to>
    <xdr:sp macro="" textlink="">
      <xdr:nvSpPr>
        <xdr:cNvPr id="259" name="楕円 258"/>
        <xdr:cNvSpPr/>
      </xdr:nvSpPr>
      <xdr:spPr>
        <a:xfrm>
          <a:off x="3746500" y="162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117009</xdr:rowOff>
    </xdr:from>
    <xdr:ext cx="599010" cy="259045"/>
    <xdr:sp macro="" textlink="">
      <xdr:nvSpPr>
        <xdr:cNvPr id="260" name="テキスト ボックス 259"/>
        <xdr:cNvSpPr txBox="1"/>
      </xdr:nvSpPr>
      <xdr:spPr>
        <a:xfrm>
          <a:off x="3497795" y="1606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156693</xdr:rowOff>
    </xdr:from>
    <xdr:to>
      <xdr:col>15</xdr:col>
      <xdr:colOff>101600</xdr:colOff>
      <xdr:row>95</xdr:row>
      <xdr:rowOff>86843</xdr:rowOff>
    </xdr:to>
    <xdr:sp macro="" textlink="">
      <xdr:nvSpPr>
        <xdr:cNvPr id="261" name="楕円 260"/>
        <xdr:cNvSpPr/>
      </xdr:nvSpPr>
      <xdr:spPr>
        <a:xfrm>
          <a:off x="2857500" y="1627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103370</xdr:rowOff>
    </xdr:from>
    <xdr:ext cx="599010" cy="259045"/>
    <xdr:sp macro="" textlink="">
      <xdr:nvSpPr>
        <xdr:cNvPr id="262" name="テキスト ボックス 261"/>
        <xdr:cNvSpPr txBox="1"/>
      </xdr:nvSpPr>
      <xdr:spPr>
        <a:xfrm>
          <a:off x="2608795" y="160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19431</xdr:rowOff>
    </xdr:from>
    <xdr:to>
      <xdr:col>10</xdr:col>
      <xdr:colOff>165100</xdr:colOff>
      <xdr:row>95</xdr:row>
      <xdr:rowOff>121031</xdr:rowOff>
    </xdr:to>
    <xdr:sp macro="" textlink="">
      <xdr:nvSpPr>
        <xdr:cNvPr id="263" name="楕円 262"/>
        <xdr:cNvSpPr/>
      </xdr:nvSpPr>
      <xdr:spPr>
        <a:xfrm>
          <a:off x="1968500" y="16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137558</xdr:rowOff>
    </xdr:from>
    <xdr:ext cx="599010" cy="259045"/>
    <xdr:sp macro="" textlink="">
      <xdr:nvSpPr>
        <xdr:cNvPr id="264" name="テキスト ボックス 263"/>
        <xdr:cNvSpPr txBox="1"/>
      </xdr:nvSpPr>
      <xdr:spPr>
        <a:xfrm>
          <a:off x="1719795" y="1608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61697</xdr:rowOff>
    </xdr:from>
    <xdr:to>
      <xdr:col>6</xdr:col>
      <xdr:colOff>38100</xdr:colOff>
      <xdr:row>95</xdr:row>
      <xdr:rowOff>163297</xdr:rowOff>
    </xdr:to>
    <xdr:sp macro="" textlink="">
      <xdr:nvSpPr>
        <xdr:cNvPr id="265" name="楕円 264"/>
        <xdr:cNvSpPr/>
      </xdr:nvSpPr>
      <xdr:spPr>
        <a:xfrm>
          <a:off x="1079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8374</xdr:rowOff>
    </xdr:from>
    <xdr:ext cx="599010" cy="259045"/>
    <xdr:sp macro="" textlink="">
      <xdr:nvSpPr>
        <xdr:cNvPr id="266" name="テキスト ボックス 265"/>
        <xdr:cNvSpPr txBox="1"/>
      </xdr:nvSpPr>
      <xdr:spPr>
        <a:xfrm>
          <a:off x="830795" y="161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145136</xdr:rowOff>
    </xdr:from>
    <xdr:to>
      <xdr:col>55</xdr:col>
      <xdr:colOff>0</xdr:colOff>
      <xdr:row>37</xdr:row>
      <xdr:rowOff>152515</xdr:rowOff>
    </xdr:to>
    <xdr:cxnSp macro="">
      <xdr:nvCxnSpPr>
        <xdr:cNvPr id="293" name="直線コネクタ 292"/>
        <xdr:cNvCxnSpPr/>
      </xdr:nvCxnSpPr>
      <xdr:spPr>
        <a:xfrm flipV="1">
          <a:off x="9639300" y="6488786"/>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149777</xdr:rowOff>
    </xdr:from>
    <xdr:to>
      <xdr:col>50</xdr:col>
      <xdr:colOff>114300</xdr:colOff>
      <xdr:row>37</xdr:row>
      <xdr:rowOff>152515</xdr:rowOff>
    </xdr:to>
    <xdr:cxnSp macro="">
      <xdr:nvCxnSpPr>
        <xdr:cNvPr id="296" name="直線コネクタ 295"/>
        <xdr:cNvCxnSpPr/>
      </xdr:nvCxnSpPr>
      <xdr:spPr>
        <a:xfrm>
          <a:off x="8750300" y="6493427"/>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149777</xdr:rowOff>
    </xdr:from>
    <xdr:to>
      <xdr:col>45</xdr:col>
      <xdr:colOff>177800</xdr:colOff>
      <xdr:row>37</xdr:row>
      <xdr:rowOff>159730</xdr:rowOff>
    </xdr:to>
    <xdr:cxnSp macro="">
      <xdr:nvCxnSpPr>
        <xdr:cNvPr id="299" name="直線コネクタ 298"/>
        <xdr:cNvCxnSpPr/>
      </xdr:nvCxnSpPr>
      <xdr:spPr>
        <a:xfrm flipV="1">
          <a:off x="7861300" y="6493427"/>
          <a:ext cx="889000" cy="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153059</xdr:rowOff>
    </xdr:from>
    <xdr:to>
      <xdr:col>41</xdr:col>
      <xdr:colOff>50800</xdr:colOff>
      <xdr:row>37</xdr:row>
      <xdr:rowOff>159730</xdr:rowOff>
    </xdr:to>
    <xdr:cxnSp macro="">
      <xdr:nvCxnSpPr>
        <xdr:cNvPr id="302" name="直線コネクタ 301"/>
        <xdr:cNvCxnSpPr/>
      </xdr:nvCxnSpPr>
      <xdr:spPr>
        <a:xfrm>
          <a:off x="6972300" y="6496709"/>
          <a:ext cx="889000" cy="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94336</xdr:rowOff>
    </xdr:from>
    <xdr:to>
      <xdr:col>55</xdr:col>
      <xdr:colOff>50800</xdr:colOff>
      <xdr:row>38</xdr:row>
      <xdr:rowOff>24486</xdr:rowOff>
    </xdr:to>
    <xdr:sp macro="" textlink="">
      <xdr:nvSpPr>
        <xdr:cNvPr id="312" name="楕円 311"/>
        <xdr:cNvSpPr/>
      </xdr:nvSpPr>
      <xdr:spPr>
        <a:xfrm>
          <a:off x="10426700" y="64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101715</xdr:rowOff>
    </xdr:from>
    <xdr:to>
      <xdr:col>50</xdr:col>
      <xdr:colOff>165100</xdr:colOff>
      <xdr:row>38</xdr:row>
      <xdr:rowOff>31865</xdr:rowOff>
    </xdr:to>
    <xdr:sp macro="" textlink="">
      <xdr:nvSpPr>
        <xdr:cNvPr id="314" name="楕円 313"/>
        <xdr:cNvSpPr/>
      </xdr:nvSpPr>
      <xdr:spPr>
        <a:xfrm>
          <a:off x="9588500" y="644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22992</xdr:rowOff>
    </xdr:from>
    <xdr:ext cx="534377" cy="259045"/>
    <xdr:sp macro="" textlink="">
      <xdr:nvSpPr>
        <xdr:cNvPr id="315" name="テキスト ボックス 314"/>
        <xdr:cNvSpPr txBox="1"/>
      </xdr:nvSpPr>
      <xdr:spPr>
        <a:xfrm>
          <a:off x="9372111" y="65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98977</xdr:rowOff>
    </xdr:from>
    <xdr:to>
      <xdr:col>46</xdr:col>
      <xdr:colOff>38100</xdr:colOff>
      <xdr:row>38</xdr:row>
      <xdr:rowOff>29127</xdr:rowOff>
    </xdr:to>
    <xdr:sp macro="" textlink="">
      <xdr:nvSpPr>
        <xdr:cNvPr id="316" name="楕円 315"/>
        <xdr:cNvSpPr/>
      </xdr:nvSpPr>
      <xdr:spPr>
        <a:xfrm>
          <a:off x="8699500" y="644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45654</xdr:rowOff>
    </xdr:from>
    <xdr:ext cx="534377" cy="259045"/>
    <xdr:sp macro="" textlink="">
      <xdr:nvSpPr>
        <xdr:cNvPr id="317" name="テキスト ボックス 316"/>
        <xdr:cNvSpPr txBox="1"/>
      </xdr:nvSpPr>
      <xdr:spPr>
        <a:xfrm>
          <a:off x="8483111" y="62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108930</xdr:rowOff>
    </xdr:from>
    <xdr:to>
      <xdr:col>41</xdr:col>
      <xdr:colOff>101600</xdr:colOff>
      <xdr:row>38</xdr:row>
      <xdr:rowOff>39080</xdr:rowOff>
    </xdr:to>
    <xdr:sp macro="" textlink="">
      <xdr:nvSpPr>
        <xdr:cNvPr id="318" name="楕円 317"/>
        <xdr:cNvSpPr/>
      </xdr:nvSpPr>
      <xdr:spPr>
        <a:xfrm>
          <a:off x="7810500" y="645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55607</xdr:rowOff>
    </xdr:from>
    <xdr:ext cx="534377" cy="259045"/>
    <xdr:sp macro="" textlink="">
      <xdr:nvSpPr>
        <xdr:cNvPr id="319" name="テキスト ボックス 318"/>
        <xdr:cNvSpPr txBox="1"/>
      </xdr:nvSpPr>
      <xdr:spPr>
        <a:xfrm>
          <a:off x="7594111" y="622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102259</xdr:rowOff>
    </xdr:from>
    <xdr:to>
      <xdr:col>36</xdr:col>
      <xdr:colOff>165100</xdr:colOff>
      <xdr:row>38</xdr:row>
      <xdr:rowOff>32409</xdr:rowOff>
    </xdr:to>
    <xdr:sp macro="" textlink="">
      <xdr:nvSpPr>
        <xdr:cNvPr id="320" name="楕円 319"/>
        <xdr:cNvSpPr/>
      </xdr:nvSpPr>
      <xdr:spPr>
        <a:xfrm>
          <a:off x="6921500" y="64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48936</xdr:rowOff>
    </xdr:from>
    <xdr:ext cx="534377" cy="259045"/>
    <xdr:sp macro="" textlink="">
      <xdr:nvSpPr>
        <xdr:cNvPr id="321" name="テキスト ボックス 320"/>
        <xdr:cNvSpPr txBox="1"/>
      </xdr:nvSpPr>
      <xdr:spPr>
        <a:xfrm>
          <a:off x="6705111" y="62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96277</xdr:rowOff>
    </xdr:from>
    <xdr:to>
      <xdr:col>55</xdr:col>
      <xdr:colOff>0</xdr:colOff>
      <xdr:row>58</xdr:row>
      <xdr:rowOff>11912</xdr:rowOff>
    </xdr:to>
    <xdr:cxnSp macro="">
      <xdr:nvCxnSpPr>
        <xdr:cNvPr id="352" name="直線コネクタ 351"/>
        <xdr:cNvCxnSpPr/>
      </xdr:nvCxnSpPr>
      <xdr:spPr>
        <a:xfrm>
          <a:off x="9639300" y="9868927"/>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96277</xdr:rowOff>
    </xdr:from>
    <xdr:to>
      <xdr:col>50</xdr:col>
      <xdr:colOff>114300</xdr:colOff>
      <xdr:row>58</xdr:row>
      <xdr:rowOff>16245</xdr:rowOff>
    </xdr:to>
    <xdr:cxnSp macro="">
      <xdr:nvCxnSpPr>
        <xdr:cNvPr id="355" name="直線コネクタ 354"/>
        <xdr:cNvCxnSpPr/>
      </xdr:nvCxnSpPr>
      <xdr:spPr>
        <a:xfrm flipV="1">
          <a:off x="8750300" y="9868927"/>
          <a:ext cx="889000" cy="9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130523</xdr:rowOff>
    </xdr:from>
    <xdr:to>
      <xdr:col>45</xdr:col>
      <xdr:colOff>177800</xdr:colOff>
      <xdr:row>58</xdr:row>
      <xdr:rowOff>16245</xdr:rowOff>
    </xdr:to>
    <xdr:cxnSp macro="">
      <xdr:nvCxnSpPr>
        <xdr:cNvPr id="358" name="直線コネクタ 357"/>
        <xdr:cNvCxnSpPr/>
      </xdr:nvCxnSpPr>
      <xdr:spPr>
        <a:xfrm>
          <a:off x="7861300" y="9903173"/>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130523</xdr:rowOff>
    </xdr:from>
    <xdr:to>
      <xdr:col>41</xdr:col>
      <xdr:colOff>50800</xdr:colOff>
      <xdr:row>57</xdr:row>
      <xdr:rowOff>146514</xdr:rowOff>
    </xdr:to>
    <xdr:cxnSp macro="">
      <xdr:nvCxnSpPr>
        <xdr:cNvPr id="361" name="直線コネクタ 360"/>
        <xdr:cNvCxnSpPr/>
      </xdr:nvCxnSpPr>
      <xdr:spPr>
        <a:xfrm flipV="1">
          <a:off x="6972300" y="9903173"/>
          <a:ext cx="889000" cy="1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132562</xdr:rowOff>
    </xdr:from>
    <xdr:to>
      <xdr:col>55</xdr:col>
      <xdr:colOff>50800</xdr:colOff>
      <xdr:row>58</xdr:row>
      <xdr:rowOff>62712</xdr:rowOff>
    </xdr:to>
    <xdr:sp macro="" textlink="">
      <xdr:nvSpPr>
        <xdr:cNvPr id="371" name="楕円 370"/>
        <xdr:cNvSpPr/>
      </xdr:nvSpPr>
      <xdr:spPr>
        <a:xfrm>
          <a:off x="10426700" y="99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47489</xdr:rowOff>
    </xdr:from>
    <xdr:ext cx="534377" cy="259045"/>
    <xdr:sp macro="" textlink="">
      <xdr:nvSpPr>
        <xdr:cNvPr id="372" name="普通建設事業費該当値テキスト"/>
        <xdr:cNvSpPr txBox="1"/>
      </xdr:nvSpPr>
      <xdr:spPr>
        <a:xfrm>
          <a:off x="10528300" y="98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45477</xdr:rowOff>
    </xdr:from>
    <xdr:to>
      <xdr:col>50</xdr:col>
      <xdr:colOff>165100</xdr:colOff>
      <xdr:row>57</xdr:row>
      <xdr:rowOff>147077</xdr:rowOff>
    </xdr:to>
    <xdr:sp macro="" textlink="">
      <xdr:nvSpPr>
        <xdr:cNvPr id="373" name="楕円 372"/>
        <xdr:cNvSpPr/>
      </xdr:nvSpPr>
      <xdr:spPr>
        <a:xfrm>
          <a:off x="9588500" y="981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138204</xdr:rowOff>
    </xdr:from>
    <xdr:ext cx="534377" cy="259045"/>
    <xdr:sp macro="" textlink="">
      <xdr:nvSpPr>
        <xdr:cNvPr id="374" name="テキスト ボックス 373"/>
        <xdr:cNvSpPr txBox="1"/>
      </xdr:nvSpPr>
      <xdr:spPr>
        <a:xfrm>
          <a:off x="9372111" y="991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136895</xdr:rowOff>
    </xdr:from>
    <xdr:to>
      <xdr:col>46</xdr:col>
      <xdr:colOff>38100</xdr:colOff>
      <xdr:row>58</xdr:row>
      <xdr:rowOff>67045</xdr:rowOff>
    </xdr:to>
    <xdr:sp macro="" textlink="">
      <xdr:nvSpPr>
        <xdr:cNvPr id="375" name="楕円 374"/>
        <xdr:cNvSpPr/>
      </xdr:nvSpPr>
      <xdr:spPr>
        <a:xfrm>
          <a:off x="8699500" y="990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58172</xdr:rowOff>
    </xdr:from>
    <xdr:ext cx="534377" cy="259045"/>
    <xdr:sp macro="" textlink="">
      <xdr:nvSpPr>
        <xdr:cNvPr id="376" name="テキスト ボックス 375"/>
        <xdr:cNvSpPr txBox="1"/>
      </xdr:nvSpPr>
      <xdr:spPr>
        <a:xfrm>
          <a:off x="8483111" y="1000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79723</xdr:rowOff>
    </xdr:from>
    <xdr:to>
      <xdr:col>41</xdr:col>
      <xdr:colOff>101600</xdr:colOff>
      <xdr:row>58</xdr:row>
      <xdr:rowOff>9873</xdr:rowOff>
    </xdr:to>
    <xdr:sp macro="" textlink="">
      <xdr:nvSpPr>
        <xdr:cNvPr id="377" name="楕円 376"/>
        <xdr:cNvSpPr/>
      </xdr:nvSpPr>
      <xdr:spPr>
        <a:xfrm>
          <a:off x="7810500" y="985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1000</xdr:rowOff>
    </xdr:from>
    <xdr:ext cx="534377" cy="259045"/>
    <xdr:sp macro="" textlink="">
      <xdr:nvSpPr>
        <xdr:cNvPr id="378" name="テキスト ボックス 377"/>
        <xdr:cNvSpPr txBox="1"/>
      </xdr:nvSpPr>
      <xdr:spPr>
        <a:xfrm>
          <a:off x="7594111" y="994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95714</xdr:rowOff>
    </xdr:from>
    <xdr:to>
      <xdr:col>36</xdr:col>
      <xdr:colOff>165100</xdr:colOff>
      <xdr:row>58</xdr:row>
      <xdr:rowOff>25864</xdr:rowOff>
    </xdr:to>
    <xdr:sp macro="" textlink="">
      <xdr:nvSpPr>
        <xdr:cNvPr id="379" name="楕円 378"/>
        <xdr:cNvSpPr/>
      </xdr:nvSpPr>
      <xdr:spPr>
        <a:xfrm>
          <a:off x="6921500" y="9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16991</xdr:rowOff>
    </xdr:from>
    <xdr:ext cx="534377" cy="259045"/>
    <xdr:sp macro="" textlink="">
      <xdr:nvSpPr>
        <xdr:cNvPr id="380" name="テキスト ボックス 379"/>
        <xdr:cNvSpPr txBox="1"/>
      </xdr:nvSpPr>
      <xdr:spPr>
        <a:xfrm>
          <a:off x="6705111" y="9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25267</xdr:rowOff>
    </xdr:from>
    <xdr:to>
      <xdr:col>55</xdr:col>
      <xdr:colOff>0</xdr:colOff>
      <xdr:row>79</xdr:row>
      <xdr:rowOff>26715</xdr:rowOff>
    </xdr:to>
    <xdr:cxnSp macro="">
      <xdr:nvCxnSpPr>
        <xdr:cNvPr id="409" name="直線コネクタ 408"/>
        <xdr:cNvCxnSpPr/>
      </xdr:nvCxnSpPr>
      <xdr:spPr>
        <a:xfrm flipV="1">
          <a:off x="9639300" y="13569817"/>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26715</xdr:rowOff>
    </xdr:from>
    <xdr:to>
      <xdr:col>50</xdr:col>
      <xdr:colOff>114300</xdr:colOff>
      <xdr:row>79</xdr:row>
      <xdr:rowOff>27152</xdr:rowOff>
    </xdr:to>
    <xdr:cxnSp macro="">
      <xdr:nvCxnSpPr>
        <xdr:cNvPr id="412" name="直線コネクタ 411"/>
        <xdr:cNvCxnSpPr/>
      </xdr:nvCxnSpPr>
      <xdr:spPr>
        <a:xfrm flipV="1">
          <a:off x="8750300" y="13571265"/>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25609</xdr:rowOff>
    </xdr:from>
    <xdr:to>
      <xdr:col>45</xdr:col>
      <xdr:colOff>177800</xdr:colOff>
      <xdr:row>79</xdr:row>
      <xdr:rowOff>27152</xdr:rowOff>
    </xdr:to>
    <xdr:cxnSp macro="">
      <xdr:nvCxnSpPr>
        <xdr:cNvPr id="415" name="直線コネクタ 414"/>
        <xdr:cNvCxnSpPr/>
      </xdr:nvCxnSpPr>
      <xdr:spPr>
        <a:xfrm>
          <a:off x="7861300" y="13570159"/>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6998</xdr:rowOff>
    </xdr:from>
    <xdr:to>
      <xdr:col>41</xdr:col>
      <xdr:colOff>50800</xdr:colOff>
      <xdr:row>79</xdr:row>
      <xdr:rowOff>25609</xdr:rowOff>
    </xdr:to>
    <xdr:cxnSp macro="">
      <xdr:nvCxnSpPr>
        <xdr:cNvPr id="418" name="直線コネクタ 417"/>
        <xdr:cNvCxnSpPr/>
      </xdr:nvCxnSpPr>
      <xdr:spPr>
        <a:xfrm>
          <a:off x="6972300" y="13551548"/>
          <a:ext cx="889000" cy="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145917</xdr:rowOff>
    </xdr:from>
    <xdr:to>
      <xdr:col>55</xdr:col>
      <xdr:colOff>50800</xdr:colOff>
      <xdr:row>79</xdr:row>
      <xdr:rowOff>76067</xdr:rowOff>
    </xdr:to>
    <xdr:sp macro="" textlink="">
      <xdr:nvSpPr>
        <xdr:cNvPr id="428" name="楕円 427"/>
        <xdr:cNvSpPr/>
      </xdr:nvSpPr>
      <xdr:spPr>
        <a:xfrm>
          <a:off x="10426700" y="135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60844</xdr:rowOff>
    </xdr:from>
    <xdr:ext cx="469744" cy="259045"/>
    <xdr:sp macro="" textlink="">
      <xdr:nvSpPr>
        <xdr:cNvPr id="429" name="普通建設事業費 （ うち新規整備　）該当値テキスト"/>
        <xdr:cNvSpPr txBox="1"/>
      </xdr:nvSpPr>
      <xdr:spPr>
        <a:xfrm>
          <a:off x="10528300" y="134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147365</xdr:rowOff>
    </xdr:from>
    <xdr:to>
      <xdr:col>50</xdr:col>
      <xdr:colOff>165100</xdr:colOff>
      <xdr:row>79</xdr:row>
      <xdr:rowOff>77515</xdr:rowOff>
    </xdr:to>
    <xdr:sp macro="" textlink="">
      <xdr:nvSpPr>
        <xdr:cNvPr id="430" name="楕円 429"/>
        <xdr:cNvSpPr/>
      </xdr:nvSpPr>
      <xdr:spPr>
        <a:xfrm>
          <a:off x="9588500" y="1352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68642</xdr:rowOff>
    </xdr:from>
    <xdr:ext cx="378565" cy="259045"/>
    <xdr:sp macro="" textlink="">
      <xdr:nvSpPr>
        <xdr:cNvPr id="431" name="テキスト ボックス 430"/>
        <xdr:cNvSpPr txBox="1"/>
      </xdr:nvSpPr>
      <xdr:spPr>
        <a:xfrm>
          <a:off x="9450017" y="13613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147802</xdr:rowOff>
    </xdr:from>
    <xdr:to>
      <xdr:col>46</xdr:col>
      <xdr:colOff>38100</xdr:colOff>
      <xdr:row>79</xdr:row>
      <xdr:rowOff>77952</xdr:rowOff>
    </xdr:to>
    <xdr:sp macro="" textlink="">
      <xdr:nvSpPr>
        <xdr:cNvPr id="432" name="楕円 431"/>
        <xdr:cNvSpPr/>
      </xdr:nvSpPr>
      <xdr:spPr>
        <a:xfrm>
          <a:off x="8699500" y="1352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69079</xdr:rowOff>
    </xdr:from>
    <xdr:ext cx="378565" cy="259045"/>
    <xdr:sp macro="" textlink="">
      <xdr:nvSpPr>
        <xdr:cNvPr id="433" name="テキスト ボックス 432"/>
        <xdr:cNvSpPr txBox="1"/>
      </xdr:nvSpPr>
      <xdr:spPr>
        <a:xfrm>
          <a:off x="8561017" y="1361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146259</xdr:rowOff>
    </xdr:from>
    <xdr:to>
      <xdr:col>41</xdr:col>
      <xdr:colOff>101600</xdr:colOff>
      <xdr:row>79</xdr:row>
      <xdr:rowOff>76409</xdr:rowOff>
    </xdr:to>
    <xdr:sp macro="" textlink="">
      <xdr:nvSpPr>
        <xdr:cNvPr id="434" name="楕円 433"/>
        <xdr:cNvSpPr/>
      </xdr:nvSpPr>
      <xdr:spPr>
        <a:xfrm>
          <a:off x="7810500" y="135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67536</xdr:rowOff>
    </xdr:from>
    <xdr:ext cx="378565" cy="259045"/>
    <xdr:sp macro="" textlink="">
      <xdr:nvSpPr>
        <xdr:cNvPr id="435" name="テキスト ボックス 434"/>
        <xdr:cNvSpPr txBox="1"/>
      </xdr:nvSpPr>
      <xdr:spPr>
        <a:xfrm>
          <a:off x="7672017" y="1361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127648</xdr:rowOff>
    </xdr:from>
    <xdr:to>
      <xdr:col>36</xdr:col>
      <xdr:colOff>165100</xdr:colOff>
      <xdr:row>79</xdr:row>
      <xdr:rowOff>57798</xdr:rowOff>
    </xdr:to>
    <xdr:sp macro="" textlink="">
      <xdr:nvSpPr>
        <xdr:cNvPr id="436" name="楕円 435"/>
        <xdr:cNvSpPr/>
      </xdr:nvSpPr>
      <xdr:spPr>
        <a:xfrm>
          <a:off x="6921500" y="135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48925</xdr:rowOff>
    </xdr:from>
    <xdr:ext cx="469744" cy="259045"/>
    <xdr:sp macro="" textlink="">
      <xdr:nvSpPr>
        <xdr:cNvPr id="437" name="テキスト ボックス 436"/>
        <xdr:cNvSpPr txBox="1"/>
      </xdr:nvSpPr>
      <xdr:spPr>
        <a:xfrm>
          <a:off x="6737428" y="1359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71610</xdr:rowOff>
    </xdr:from>
    <xdr:to>
      <xdr:col>55</xdr:col>
      <xdr:colOff>0</xdr:colOff>
      <xdr:row>97</xdr:row>
      <xdr:rowOff>120531</xdr:rowOff>
    </xdr:to>
    <xdr:cxnSp macro="">
      <xdr:nvCxnSpPr>
        <xdr:cNvPr id="468" name="直線コネクタ 467"/>
        <xdr:cNvCxnSpPr/>
      </xdr:nvCxnSpPr>
      <xdr:spPr>
        <a:xfrm>
          <a:off x="9639300" y="16530810"/>
          <a:ext cx="838200" cy="22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71610</xdr:rowOff>
    </xdr:from>
    <xdr:to>
      <xdr:col>50</xdr:col>
      <xdr:colOff>114300</xdr:colOff>
      <xdr:row>97</xdr:row>
      <xdr:rowOff>96723</xdr:rowOff>
    </xdr:to>
    <xdr:cxnSp macro="">
      <xdr:nvCxnSpPr>
        <xdr:cNvPr id="471" name="直線コネクタ 470"/>
        <xdr:cNvCxnSpPr/>
      </xdr:nvCxnSpPr>
      <xdr:spPr>
        <a:xfrm flipV="1">
          <a:off x="8750300" y="16530810"/>
          <a:ext cx="889000" cy="19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121727</xdr:rowOff>
    </xdr:from>
    <xdr:ext cx="534377" cy="259045"/>
    <xdr:sp macro="" textlink="">
      <xdr:nvSpPr>
        <xdr:cNvPr id="473" name="テキスト ボックス 472"/>
        <xdr:cNvSpPr txBox="1"/>
      </xdr:nvSpPr>
      <xdr:spPr>
        <a:xfrm>
          <a:off x="9372111" y="1606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78958</xdr:rowOff>
    </xdr:from>
    <xdr:to>
      <xdr:col>45</xdr:col>
      <xdr:colOff>177800</xdr:colOff>
      <xdr:row>97</xdr:row>
      <xdr:rowOff>96723</xdr:rowOff>
    </xdr:to>
    <xdr:cxnSp macro="">
      <xdr:nvCxnSpPr>
        <xdr:cNvPr id="474" name="直線コネクタ 473"/>
        <xdr:cNvCxnSpPr/>
      </xdr:nvCxnSpPr>
      <xdr:spPr>
        <a:xfrm>
          <a:off x="7861300" y="16709608"/>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67365</xdr:rowOff>
    </xdr:from>
    <xdr:to>
      <xdr:col>41</xdr:col>
      <xdr:colOff>50800</xdr:colOff>
      <xdr:row>97</xdr:row>
      <xdr:rowOff>78958</xdr:rowOff>
    </xdr:to>
    <xdr:cxnSp macro="">
      <xdr:nvCxnSpPr>
        <xdr:cNvPr id="477" name="直線コネクタ 476"/>
        <xdr:cNvCxnSpPr/>
      </xdr:nvCxnSpPr>
      <xdr:spPr>
        <a:xfrm>
          <a:off x="6972300" y="16698015"/>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69731</xdr:rowOff>
    </xdr:from>
    <xdr:to>
      <xdr:col>55</xdr:col>
      <xdr:colOff>50800</xdr:colOff>
      <xdr:row>97</xdr:row>
      <xdr:rowOff>171331</xdr:rowOff>
    </xdr:to>
    <xdr:sp macro="" textlink="">
      <xdr:nvSpPr>
        <xdr:cNvPr id="487" name="楕円 486"/>
        <xdr:cNvSpPr/>
      </xdr:nvSpPr>
      <xdr:spPr>
        <a:xfrm>
          <a:off x="10426700" y="1670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48158</xdr:rowOff>
    </xdr:from>
    <xdr:ext cx="469744" cy="259045"/>
    <xdr:sp macro="" textlink="">
      <xdr:nvSpPr>
        <xdr:cNvPr id="488" name="普通建設事業費 （ うち更新整備　）該当値テキスト"/>
        <xdr:cNvSpPr txBox="1"/>
      </xdr:nvSpPr>
      <xdr:spPr>
        <a:xfrm>
          <a:off x="10528300" y="1667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20810</xdr:rowOff>
    </xdr:from>
    <xdr:to>
      <xdr:col>50</xdr:col>
      <xdr:colOff>165100</xdr:colOff>
      <xdr:row>96</xdr:row>
      <xdr:rowOff>122410</xdr:rowOff>
    </xdr:to>
    <xdr:sp macro="" textlink="">
      <xdr:nvSpPr>
        <xdr:cNvPr id="489" name="楕円 488"/>
        <xdr:cNvSpPr/>
      </xdr:nvSpPr>
      <xdr:spPr>
        <a:xfrm>
          <a:off x="9588500" y="164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113537</xdr:rowOff>
    </xdr:from>
    <xdr:ext cx="534377" cy="259045"/>
    <xdr:sp macro="" textlink="">
      <xdr:nvSpPr>
        <xdr:cNvPr id="490" name="テキスト ボックス 489"/>
        <xdr:cNvSpPr txBox="1"/>
      </xdr:nvSpPr>
      <xdr:spPr>
        <a:xfrm>
          <a:off x="9372111" y="1657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45923</xdr:rowOff>
    </xdr:from>
    <xdr:to>
      <xdr:col>46</xdr:col>
      <xdr:colOff>38100</xdr:colOff>
      <xdr:row>97</xdr:row>
      <xdr:rowOff>147523</xdr:rowOff>
    </xdr:to>
    <xdr:sp macro="" textlink="">
      <xdr:nvSpPr>
        <xdr:cNvPr id="491" name="楕円 490"/>
        <xdr:cNvSpPr/>
      </xdr:nvSpPr>
      <xdr:spPr>
        <a:xfrm>
          <a:off x="8699500" y="166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138650</xdr:rowOff>
    </xdr:from>
    <xdr:ext cx="534377" cy="259045"/>
    <xdr:sp macro="" textlink="">
      <xdr:nvSpPr>
        <xdr:cNvPr id="492" name="テキスト ボックス 491"/>
        <xdr:cNvSpPr txBox="1"/>
      </xdr:nvSpPr>
      <xdr:spPr>
        <a:xfrm>
          <a:off x="8483111" y="167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28158</xdr:rowOff>
    </xdr:from>
    <xdr:to>
      <xdr:col>41</xdr:col>
      <xdr:colOff>101600</xdr:colOff>
      <xdr:row>97</xdr:row>
      <xdr:rowOff>129758</xdr:rowOff>
    </xdr:to>
    <xdr:sp macro="" textlink="">
      <xdr:nvSpPr>
        <xdr:cNvPr id="493" name="楕円 492"/>
        <xdr:cNvSpPr/>
      </xdr:nvSpPr>
      <xdr:spPr>
        <a:xfrm>
          <a:off x="7810500" y="166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120885</xdr:rowOff>
    </xdr:from>
    <xdr:ext cx="534377" cy="259045"/>
    <xdr:sp macro="" textlink="">
      <xdr:nvSpPr>
        <xdr:cNvPr id="494" name="テキスト ボックス 493"/>
        <xdr:cNvSpPr txBox="1"/>
      </xdr:nvSpPr>
      <xdr:spPr>
        <a:xfrm>
          <a:off x="7594111" y="167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16565</xdr:rowOff>
    </xdr:from>
    <xdr:to>
      <xdr:col>36</xdr:col>
      <xdr:colOff>165100</xdr:colOff>
      <xdr:row>97</xdr:row>
      <xdr:rowOff>118165</xdr:rowOff>
    </xdr:to>
    <xdr:sp macro="" textlink="">
      <xdr:nvSpPr>
        <xdr:cNvPr id="495" name="楕円 494"/>
        <xdr:cNvSpPr/>
      </xdr:nvSpPr>
      <xdr:spPr>
        <a:xfrm>
          <a:off x="6921500" y="166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109292</xdr:rowOff>
    </xdr:from>
    <xdr:ext cx="534377" cy="259045"/>
    <xdr:sp macro="" textlink="">
      <xdr:nvSpPr>
        <xdr:cNvPr id="496" name="テキスト ボックス 495"/>
        <xdr:cNvSpPr txBox="1"/>
      </xdr:nvSpPr>
      <xdr:spPr>
        <a:xfrm>
          <a:off x="6705111" y="1673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18771</xdr:rowOff>
    </xdr:from>
    <xdr:to>
      <xdr:col>85</xdr:col>
      <xdr:colOff>127000</xdr:colOff>
      <xdr:row>38</xdr:row>
      <xdr:rowOff>25400</xdr:rowOff>
    </xdr:to>
    <xdr:cxnSp macro="">
      <xdr:nvCxnSpPr>
        <xdr:cNvPr id="521" name="直線コネクタ 520"/>
        <xdr:cNvCxnSpPr/>
      </xdr:nvCxnSpPr>
      <xdr:spPr>
        <a:xfrm flipV="1">
          <a:off x="15481300" y="6533871"/>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24" name="直線コネクタ 523"/>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7" name="直線コネクタ 526"/>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30" name="直線コネクタ 529"/>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139421</xdr:rowOff>
    </xdr:from>
    <xdr:to>
      <xdr:col>85</xdr:col>
      <xdr:colOff>177800</xdr:colOff>
      <xdr:row>38</xdr:row>
      <xdr:rowOff>69571</xdr:rowOff>
    </xdr:to>
    <xdr:sp macro="" textlink="">
      <xdr:nvSpPr>
        <xdr:cNvPr id="540" name="楕円 539"/>
        <xdr:cNvSpPr/>
      </xdr:nvSpPr>
      <xdr:spPr>
        <a:xfrm>
          <a:off x="162687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54348</xdr:rowOff>
    </xdr:from>
    <xdr:ext cx="378565" cy="259045"/>
    <xdr:sp macro="" textlink="">
      <xdr:nvSpPr>
        <xdr:cNvPr id="541" name="災害復旧事業費該当値テキスト"/>
        <xdr:cNvSpPr txBox="1"/>
      </xdr:nvSpPr>
      <xdr:spPr>
        <a:xfrm>
          <a:off x="16370300" y="6397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42" name="楕円 541"/>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43" name="テキスト ボックス 542"/>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44" name="楕円 543"/>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45" name="テキスト ボックス 544"/>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6" name="楕円 545"/>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7" name="テキスト ボックス 546"/>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8" name="楕円 547"/>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9" name="テキスト ボックス 548"/>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46692</xdr:rowOff>
    </xdr:from>
    <xdr:to>
      <xdr:col>85</xdr:col>
      <xdr:colOff>127000</xdr:colOff>
      <xdr:row>76</xdr:row>
      <xdr:rowOff>77096</xdr:rowOff>
    </xdr:to>
    <xdr:cxnSp macro="">
      <xdr:nvCxnSpPr>
        <xdr:cNvPr id="630" name="直線コネクタ 629"/>
        <xdr:cNvCxnSpPr/>
      </xdr:nvCxnSpPr>
      <xdr:spPr>
        <a:xfrm>
          <a:off x="15481300" y="13076892"/>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46692</xdr:rowOff>
    </xdr:from>
    <xdr:to>
      <xdr:col>81</xdr:col>
      <xdr:colOff>50800</xdr:colOff>
      <xdr:row>76</xdr:row>
      <xdr:rowOff>51526</xdr:rowOff>
    </xdr:to>
    <xdr:cxnSp macro="">
      <xdr:nvCxnSpPr>
        <xdr:cNvPr id="633" name="直線コネクタ 632"/>
        <xdr:cNvCxnSpPr/>
      </xdr:nvCxnSpPr>
      <xdr:spPr>
        <a:xfrm flipV="1">
          <a:off x="14592300" y="13076892"/>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39998</xdr:rowOff>
    </xdr:from>
    <xdr:to>
      <xdr:col>76</xdr:col>
      <xdr:colOff>114300</xdr:colOff>
      <xdr:row>76</xdr:row>
      <xdr:rowOff>51526</xdr:rowOff>
    </xdr:to>
    <xdr:cxnSp macro="">
      <xdr:nvCxnSpPr>
        <xdr:cNvPr id="636" name="直線コネクタ 635"/>
        <xdr:cNvCxnSpPr/>
      </xdr:nvCxnSpPr>
      <xdr:spPr>
        <a:xfrm>
          <a:off x="13703300" y="1307019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39998</xdr:rowOff>
    </xdr:from>
    <xdr:to>
      <xdr:col>71</xdr:col>
      <xdr:colOff>177800</xdr:colOff>
      <xdr:row>76</xdr:row>
      <xdr:rowOff>80623</xdr:rowOff>
    </xdr:to>
    <xdr:cxnSp macro="">
      <xdr:nvCxnSpPr>
        <xdr:cNvPr id="639" name="直線コネクタ 638"/>
        <xdr:cNvCxnSpPr/>
      </xdr:nvCxnSpPr>
      <xdr:spPr>
        <a:xfrm flipV="1">
          <a:off x="12814300" y="13070198"/>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26296</xdr:rowOff>
    </xdr:from>
    <xdr:to>
      <xdr:col>85</xdr:col>
      <xdr:colOff>177800</xdr:colOff>
      <xdr:row>76</xdr:row>
      <xdr:rowOff>127896</xdr:rowOff>
    </xdr:to>
    <xdr:sp macro="" textlink="">
      <xdr:nvSpPr>
        <xdr:cNvPr id="649" name="楕円 648"/>
        <xdr:cNvSpPr/>
      </xdr:nvSpPr>
      <xdr:spPr>
        <a:xfrm>
          <a:off x="16268700" y="1305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4723</xdr:rowOff>
    </xdr:from>
    <xdr:ext cx="534377" cy="259045"/>
    <xdr:sp macro="" textlink="">
      <xdr:nvSpPr>
        <xdr:cNvPr id="650" name="公債費該当値テキスト"/>
        <xdr:cNvSpPr txBox="1"/>
      </xdr:nvSpPr>
      <xdr:spPr>
        <a:xfrm>
          <a:off x="16370300" y="1303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167342</xdr:rowOff>
    </xdr:from>
    <xdr:to>
      <xdr:col>81</xdr:col>
      <xdr:colOff>101600</xdr:colOff>
      <xdr:row>76</xdr:row>
      <xdr:rowOff>97492</xdr:rowOff>
    </xdr:to>
    <xdr:sp macro="" textlink="">
      <xdr:nvSpPr>
        <xdr:cNvPr id="651" name="楕円 650"/>
        <xdr:cNvSpPr/>
      </xdr:nvSpPr>
      <xdr:spPr>
        <a:xfrm>
          <a:off x="15430500" y="130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88619</xdr:rowOff>
    </xdr:from>
    <xdr:ext cx="534377" cy="259045"/>
    <xdr:sp macro="" textlink="">
      <xdr:nvSpPr>
        <xdr:cNvPr id="652" name="テキスト ボックス 651"/>
        <xdr:cNvSpPr txBox="1"/>
      </xdr:nvSpPr>
      <xdr:spPr>
        <a:xfrm>
          <a:off x="15214111" y="131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726</xdr:rowOff>
    </xdr:from>
    <xdr:to>
      <xdr:col>76</xdr:col>
      <xdr:colOff>165100</xdr:colOff>
      <xdr:row>76</xdr:row>
      <xdr:rowOff>102326</xdr:rowOff>
    </xdr:to>
    <xdr:sp macro="" textlink="">
      <xdr:nvSpPr>
        <xdr:cNvPr id="653" name="楕円 652"/>
        <xdr:cNvSpPr/>
      </xdr:nvSpPr>
      <xdr:spPr>
        <a:xfrm>
          <a:off x="14541500" y="130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93453</xdr:rowOff>
    </xdr:from>
    <xdr:ext cx="534377" cy="259045"/>
    <xdr:sp macro="" textlink="">
      <xdr:nvSpPr>
        <xdr:cNvPr id="654" name="テキスト ボックス 653"/>
        <xdr:cNvSpPr txBox="1"/>
      </xdr:nvSpPr>
      <xdr:spPr>
        <a:xfrm>
          <a:off x="14325111" y="1312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160648</xdr:rowOff>
    </xdr:from>
    <xdr:to>
      <xdr:col>72</xdr:col>
      <xdr:colOff>38100</xdr:colOff>
      <xdr:row>76</xdr:row>
      <xdr:rowOff>90798</xdr:rowOff>
    </xdr:to>
    <xdr:sp macro="" textlink="">
      <xdr:nvSpPr>
        <xdr:cNvPr id="655" name="楕円 654"/>
        <xdr:cNvSpPr/>
      </xdr:nvSpPr>
      <xdr:spPr>
        <a:xfrm>
          <a:off x="13652500" y="130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81925</xdr:rowOff>
    </xdr:from>
    <xdr:ext cx="534377" cy="259045"/>
    <xdr:sp macro="" textlink="">
      <xdr:nvSpPr>
        <xdr:cNvPr id="656" name="テキスト ボックス 655"/>
        <xdr:cNvSpPr txBox="1"/>
      </xdr:nvSpPr>
      <xdr:spPr>
        <a:xfrm>
          <a:off x="13436111" y="131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29823</xdr:rowOff>
    </xdr:from>
    <xdr:to>
      <xdr:col>67</xdr:col>
      <xdr:colOff>101600</xdr:colOff>
      <xdr:row>76</xdr:row>
      <xdr:rowOff>131423</xdr:rowOff>
    </xdr:to>
    <xdr:sp macro="" textlink="">
      <xdr:nvSpPr>
        <xdr:cNvPr id="657" name="楕円 656"/>
        <xdr:cNvSpPr/>
      </xdr:nvSpPr>
      <xdr:spPr>
        <a:xfrm>
          <a:off x="12763500" y="130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122550</xdr:rowOff>
    </xdr:from>
    <xdr:ext cx="534377" cy="259045"/>
    <xdr:sp macro="" textlink="">
      <xdr:nvSpPr>
        <xdr:cNvPr id="658" name="テキスト ボックス 657"/>
        <xdr:cNvSpPr txBox="1"/>
      </xdr:nvSpPr>
      <xdr:spPr>
        <a:xfrm>
          <a:off x="12547111" y="131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14069</xdr:rowOff>
    </xdr:from>
    <xdr:to>
      <xdr:col>85</xdr:col>
      <xdr:colOff>127000</xdr:colOff>
      <xdr:row>99</xdr:row>
      <xdr:rowOff>14443</xdr:rowOff>
    </xdr:to>
    <xdr:cxnSp macro="">
      <xdr:nvCxnSpPr>
        <xdr:cNvPr id="687" name="直線コネクタ 686"/>
        <xdr:cNvCxnSpPr/>
      </xdr:nvCxnSpPr>
      <xdr:spPr>
        <a:xfrm>
          <a:off x="15481300" y="16987619"/>
          <a:ext cx="8382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14069</xdr:rowOff>
    </xdr:from>
    <xdr:to>
      <xdr:col>81</xdr:col>
      <xdr:colOff>50800</xdr:colOff>
      <xdr:row>99</xdr:row>
      <xdr:rowOff>20416</xdr:rowOff>
    </xdr:to>
    <xdr:cxnSp macro="">
      <xdr:nvCxnSpPr>
        <xdr:cNvPr id="690" name="直線コネクタ 689"/>
        <xdr:cNvCxnSpPr/>
      </xdr:nvCxnSpPr>
      <xdr:spPr>
        <a:xfrm flipV="1">
          <a:off x="14592300" y="16987619"/>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20416</xdr:rowOff>
    </xdr:from>
    <xdr:to>
      <xdr:col>76</xdr:col>
      <xdr:colOff>114300</xdr:colOff>
      <xdr:row>99</xdr:row>
      <xdr:rowOff>23701</xdr:rowOff>
    </xdr:to>
    <xdr:cxnSp macro="">
      <xdr:nvCxnSpPr>
        <xdr:cNvPr id="693" name="直線コネクタ 692"/>
        <xdr:cNvCxnSpPr/>
      </xdr:nvCxnSpPr>
      <xdr:spPr>
        <a:xfrm flipV="1">
          <a:off x="13703300" y="16993966"/>
          <a:ext cx="8890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23701</xdr:rowOff>
    </xdr:from>
    <xdr:to>
      <xdr:col>71</xdr:col>
      <xdr:colOff>177800</xdr:colOff>
      <xdr:row>99</xdr:row>
      <xdr:rowOff>30338</xdr:rowOff>
    </xdr:to>
    <xdr:cxnSp macro="">
      <xdr:nvCxnSpPr>
        <xdr:cNvPr id="696" name="直線コネクタ 695"/>
        <xdr:cNvCxnSpPr/>
      </xdr:nvCxnSpPr>
      <xdr:spPr>
        <a:xfrm flipV="1">
          <a:off x="12814300" y="16997251"/>
          <a:ext cx="889000" cy="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135093</xdr:rowOff>
    </xdr:from>
    <xdr:to>
      <xdr:col>85</xdr:col>
      <xdr:colOff>177800</xdr:colOff>
      <xdr:row>99</xdr:row>
      <xdr:rowOff>65243</xdr:rowOff>
    </xdr:to>
    <xdr:sp macro="" textlink="">
      <xdr:nvSpPr>
        <xdr:cNvPr id="706" name="楕円 705"/>
        <xdr:cNvSpPr/>
      </xdr:nvSpPr>
      <xdr:spPr>
        <a:xfrm>
          <a:off x="16268700" y="1693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50020</xdr:rowOff>
    </xdr:from>
    <xdr:ext cx="469744" cy="259045"/>
    <xdr:sp macro="" textlink="">
      <xdr:nvSpPr>
        <xdr:cNvPr id="707" name="積立金該当値テキスト"/>
        <xdr:cNvSpPr txBox="1"/>
      </xdr:nvSpPr>
      <xdr:spPr>
        <a:xfrm>
          <a:off x="16370300" y="1685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134719</xdr:rowOff>
    </xdr:from>
    <xdr:to>
      <xdr:col>81</xdr:col>
      <xdr:colOff>101600</xdr:colOff>
      <xdr:row>99</xdr:row>
      <xdr:rowOff>64869</xdr:rowOff>
    </xdr:to>
    <xdr:sp macro="" textlink="">
      <xdr:nvSpPr>
        <xdr:cNvPr id="708" name="楕円 707"/>
        <xdr:cNvSpPr/>
      </xdr:nvSpPr>
      <xdr:spPr>
        <a:xfrm>
          <a:off x="15430500" y="169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55996</xdr:rowOff>
    </xdr:from>
    <xdr:ext cx="469744" cy="259045"/>
    <xdr:sp macro="" textlink="">
      <xdr:nvSpPr>
        <xdr:cNvPr id="709" name="テキスト ボックス 708"/>
        <xdr:cNvSpPr txBox="1"/>
      </xdr:nvSpPr>
      <xdr:spPr>
        <a:xfrm>
          <a:off x="15246428" y="170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141066</xdr:rowOff>
    </xdr:from>
    <xdr:to>
      <xdr:col>76</xdr:col>
      <xdr:colOff>165100</xdr:colOff>
      <xdr:row>99</xdr:row>
      <xdr:rowOff>71216</xdr:rowOff>
    </xdr:to>
    <xdr:sp macro="" textlink="">
      <xdr:nvSpPr>
        <xdr:cNvPr id="710" name="楕円 709"/>
        <xdr:cNvSpPr/>
      </xdr:nvSpPr>
      <xdr:spPr>
        <a:xfrm>
          <a:off x="14541500" y="169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62343</xdr:rowOff>
    </xdr:from>
    <xdr:ext cx="469744" cy="259045"/>
    <xdr:sp macro="" textlink="">
      <xdr:nvSpPr>
        <xdr:cNvPr id="711" name="テキスト ボックス 710"/>
        <xdr:cNvSpPr txBox="1"/>
      </xdr:nvSpPr>
      <xdr:spPr>
        <a:xfrm>
          <a:off x="14357428" y="1703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144351</xdr:rowOff>
    </xdr:from>
    <xdr:to>
      <xdr:col>72</xdr:col>
      <xdr:colOff>38100</xdr:colOff>
      <xdr:row>99</xdr:row>
      <xdr:rowOff>74501</xdr:rowOff>
    </xdr:to>
    <xdr:sp macro="" textlink="">
      <xdr:nvSpPr>
        <xdr:cNvPr id="712" name="楕円 711"/>
        <xdr:cNvSpPr/>
      </xdr:nvSpPr>
      <xdr:spPr>
        <a:xfrm>
          <a:off x="13652500" y="169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65628</xdr:rowOff>
    </xdr:from>
    <xdr:ext cx="469744" cy="259045"/>
    <xdr:sp macro="" textlink="">
      <xdr:nvSpPr>
        <xdr:cNvPr id="713" name="テキスト ボックス 712"/>
        <xdr:cNvSpPr txBox="1"/>
      </xdr:nvSpPr>
      <xdr:spPr>
        <a:xfrm>
          <a:off x="13468428" y="170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150988</xdr:rowOff>
    </xdr:from>
    <xdr:to>
      <xdr:col>67</xdr:col>
      <xdr:colOff>101600</xdr:colOff>
      <xdr:row>99</xdr:row>
      <xdr:rowOff>81138</xdr:rowOff>
    </xdr:to>
    <xdr:sp macro="" textlink="">
      <xdr:nvSpPr>
        <xdr:cNvPr id="714" name="楕円 713"/>
        <xdr:cNvSpPr/>
      </xdr:nvSpPr>
      <xdr:spPr>
        <a:xfrm>
          <a:off x="12763500" y="1695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72265</xdr:rowOff>
    </xdr:from>
    <xdr:ext cx="469744" cy="259045"/>
    <xdr:sp macro="" textlink="">
      <xdr:nvSpPr>
        <xdr:cNvPr id="715" name="テキスト ボックス 714"/>
        <xdr:cNvSpPr txBox="1"/>
      </xdr:nvSpPr>
      <xdr:spPr>
        <a:xfrm>
          <a:off x="12579428" y="1704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95645</xdr:rowOff>
    </xdr:from>
    <xdr:to>
      <xdr:col>116</xdr:col>
      <xdr:colOff>63500</xdr:colOff>
      <xdr:row>59</xdr:row>
      <xdr:rowOff>95645</xdr:rowOff>
    </xdr:to>
    <xdr:cxnSp macro="">
      <xdr:nvCxnSpPr>
        <xdr:cNvPr id="803" name="直線コネクタ 802"/>
        <xdr:cNvCxnSpPr/>
      </xdr:nvCxnSpPr>
      <xdr:spPr>
        <a:xfrm>
          <a:off x="21323300" y="1021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100804</xdr:rowOff>
    </xdr:from>
    <xdr:ext cx="469744" cy="259045"/>
    <xdr:sp macro="" textlink="">
      <xdr:nvSpPr>
        <xdr:cNvPr id="804" name="貸付金平均値テキスト"/>
        <xdr:cNvSpPr txBox="1"/>
      </xdr:nvSpPr>
      <xdr:spPr>
        <a:xfrm>
          <a:off x="22212300" y="9873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95645</xdr:rowOff>
    </xdr:from>
    <xdr:to>
      <xdr:col>111</xdr:col>
      <xdr:colOff>177800</xdr:colOff>
      <xdr:row>59</xdr:row>
      <xdr:rowOff>95645</xdr:rowOff>
    </xdr:to>
    <xdr:cxnSp macro="">
      <xdr:nvCxnSpPr>
        <xdr:cNvPr id="806" name="直線コネクタ 805"/>
        <xdr:cNvCxnSpPr/>
      </xdr:nvCxnSpPr>
      <xdr:spPr>
        <a:xfrm>
          <a:off x="20434300" y="10211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41815</xdr:rowOff>
    </xdr:from>
    <xdr:ext cx="469744" cy="259045"/>
    <xdr:sp macro="" textlink="">
      <xdr:nvSpPr>
        <xdr:cNvPr id="808" name="テキスト ボックス 807"/>
        <xdr:cNvSpPr txBox="1"/>
      </xdr:nvSpPr>
      <xdr:spPr>
        <a:xfrm>
          <a:off x="21088428" y="981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95613</xdr:rowOff>
    </xdr:from>
    <xdr:to>
      <xdr:col>107</xdr:col>
      <xdr:colOff>50800</xdr:colOff>
      <xdr:row>59</xdr:row>
      <xdr:rowOff>95645</xdr:rowOff>
    </xdr:to>
    <xdr:cxnSp macro="">
      <xdr:nvCxnSpPr>
        <xdr:cNvPr id="809" name="直線コネクタ 808"/>
        <xdr:cNvCxnSpPr/>
      </xdr:nvCxnSpPr>
      <xdr:spPr>
        <a:xfrm>
          <a:off x="19545300" y="1021116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33030</xdr:rowOff>
    </xdr:from>
    <xdr:ext cx="469744" cy="259045"/>
    <xdr:sp macro="" textlink="">
      <xdr:nvSpPr>
        <xdr:cNvPr id="811" name="テキスト ボックス 810"/>
        <xdr:cNvSpPr txBox="1"/>
      </xdr:nvSpPr>
      <xdr:spPr>
        <a:xfrm>
          <a:off x="20199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95613</xdr:rowOff>
    </xdr:from>
    <xdr:to>
      <xdr:col>102</xdr:col>
      <xdr:colOff>114300</xdr:colOff>
      <xdr:row>59</xdr:row>
      <xdr:rowOff>95645</xdr:rowOff>
    </xdr:to>
    <xdr:cxnSp macro="">
      <xdr:nvCxnSpPr>
        <xdr:cNvPr id="812" name="直線コネクタ 811"/>
        <xdr:cNvCxnSpPr/>
      </xdr:nvCxnSpPr>
      <xdr:spPr>
        <a:xfrm flipV="1">
          <a:off x="18656300" y="10211163"/>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38778</xdr:rowOff>
    </xdr:from>
    <xdr:ext cx="469744" cy="259045"/>
    <xdr:sp macro="" textlink="">
      <xdr:nvSpPr>
        <xdr:cNvPr id="814" name="テキスト ボックス 813"/>
        <xdr:cNvSpPr txBox="1"/>
      </xdr:nvSpPr>
      <xdr:spPr>
        <a:xfrm>
          <a:off x="19310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58797</xdr:rowOff>
    </xdr:from>
    <xdr:ext cx="469744" cy="259045"/>
    <xdr:sp macro="" textlink="">
      <xdr:nvSpPr>
        <xdr:cNvPr id="816" name="テキスト ボックス 815"/>
        <xdr:cNvSpPr txBox="1"/>
      </xdr:nvSpPr>
      <xdr:spPr>
        <a:xfrm>
          <a:off x="18421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44845</xdr:rowOff>
    </xdr:from>
    <xdr:to>
      <xdr:col>116</xdr:col>
      <xdr:colOff>114300</xdr:colOff>
      <xdr:row>59</xdr:row>
      <xdr:rowOff>146445</xdr:rowOff>
    </xdr:to>
    <xdr:sp macro="" textlink="">
      <xdr:nvSpPr>
        <xdr:cNvPr id="822" name="楕円 821"/>
        <xdr:cNvSpPr/>
      </xdr:nvSpPr>
      <xdr:spPr>
        <a:xfrm>
          <a:off x="221107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131222</xdr:rowOff>
    </xdr:from>
    <xdr:ext cx="313932" cy="259045"/>
    <xdr:sp macro="" textlink="">
      <xdr:nvSpPr>
        <xdr:cNvPr id="823" name="貸付金該当値テキスト"/>
        <xdr:cNvSpPr txBox="1"/>
      </xdr:nvSpPr>
      <xdr:spPr>
        <a:xfrm>
          <a:off x="22212300" y="10075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44845</xdr:rowOff>
    </xdr:from>
    <xdr:to>
      <xdr:col>112</xdr:col>
      <xdr:colOff>38100</xdr:colOff>
      <xdr:row>59</xdr:row>
      <xdr:rowOff>146445</xdr:rowOff>
    </xdr:to>
    <xdr:sp macro="" textlink="">
      <xdr:nvSpPr>
        <xdr:cNvPr id="824" name="楕円 823"/>
        <xdr:cNvSpPr/>
      </xdr:nvSpPr>
      <xdr:spPr>
        <a:xfrm>
          <a:off x="21272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137572</xdr:rowOff>
    </xdr:from>
    <xdr:ext cx="313932" cy="259045"/>
    <xdr:sp macro="" textlink="">
      <xdr:nvSpPr>
        <xdr:cNvPr id="825" name="テキスト ボックス 824"/>
        <xdr:cNvSpPr txBox="1"/>
      </xdr:nvSpPr>
      <xdr:spPr>
        <a:xfrm>
          <a:off x="21166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44845</xdr:rowOff>
    </xdr:from>
    <xdr:to>
      <xdr:col>107</xdr:col>
      <xdr:colOff>101600</xdr:colOff>
      <xdr:row>59</xdr:row>
      <xdr:rowOff>146445</xdr:rowOff>
    </xdr:to>
    <xdr:sp macro="" textlink="">
      <xdr:nvSpPr>
        <xdr:cNvPr id="826" name="楕円 825"/>
        <xdr:cNvSpPr/>
      </xdr:nvSpPr>
      <xdr:spPr>
        <a:xfrm>
          <a:off x="20383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137572</xdr:rowOff>
    </xdr:from>
    <xdr:ext cx="313932" cy="259045"/>
    <xdr:sp macro="" textlink="">
      <xdr:nvSpPr>
        <xdr:cNvPr id="827" name="テキスト ボックス 826"/>
        <xdr:cNvSpPr txBox="1"/>
      </xdr:nvSpPr>
      <xdr:spPr>
        <a:xfrm>
          <a:off x="20277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44813</xdr:rowOff>
    </xdr:from>
    <xdr:to>
      <xdr:col>102</xdr:col>
      <xdr:colOff>165100</xdr:colOff>
      <xdr:row>59</xdr:row>
      <xdr:rowOff>146413</xdr:rowOff>
    </xdr:to>
    <xdr:sp macro="" textlink="">
      <xdr:nvSpPr>
        <xdr:cNvPr id="828" name="楕円 827"/>
        <xdr:cNvSpPr/>
      </xdr:nvSpPr>
      <xdr:spPr>
        <a:xfrm>
          <a:off x="19494500" y="101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137540</xdr:rowOff>
    </xdr:from>
    <xdr:ext cx="378565" cy="259045"/>
    <xdr:sp macro="" textlink="">
      <xdr:nvSpPr>
        <xdr:cNvPr id="829" name="テキスト ボックス 828"/>
        <xdr:cNvSpPr txBox="1"/>
      </xdr:nvSpPr>
      <xdr:spPr>
        <a:xfrm>
          <a:off x="19356017" y="1025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44845</xdr:rowOff>
    </xdr:from>
    <xdr:to>
      <xdr:col>98</xdr:col>
      <xdr:colOff>38100</xdr:colOff>
      <xdr:row>59</xdr:row>
      <xdr:rowOff>146445</xdr:rowOff>
    </xdr:to>
    <xdr:sp macro="" textlink="">
      <xdr:nvSpPr>
        <xdr:cNvPr id="830" name="楕円 829"/>
        <xdr:cNvSpPr/>
      </xdr:nvSpPr>
      <xdr:spPr>
        <a:xfrm>
          <a:off x="18605500" y="1016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137572</xdr:rowOff>
    </xdr:from>
    <xdr:ext cx="313932" cy="259045"/>
    <xdr:sp macro="" textlink="">
      <xdr:nvSpPr>
        <xdr:cNvPr id="831" name="テキスト ボックス 830"/>
        <xdr:cNvSpPr txBox="1"/>
      </xdr:nvSpPr>
      <xdr:spPr>
        <a:xfrm>
          <a:off x="18499333" y="10253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84455</xdr:rowOff>
    </xdr:from>
    <xdr:to>
      <xdr:col>116</xdr:col>
      <xdr:colOff>63500</xdr:colOff>
      <xdr:row>74</xdr:row>
      <xdr:rowOff>15799</xdr:rowOff>
    </xdr:to>
    <xdr:cxnSp macro="">
      <xdr:nvCxnSpPr>
        <xdr:cNvPr id="861" name="直線コネクタ 860"/>
        <xdr:cNvCxnSpPr/>
      </xdr:nvCxnSpPr>
      <xdr:spPr>
        <a:xfrm flipV="1">
          <a:off x="21323300" y="12600305"/>
          <a:ext cx="838200" cy="10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103962</xdr:rowOff>
    </xdr:from>
    <xdr:to>
      <xdr:col>111</xdr:col>
      <xdr:colOff>177800</xdr:colOff>
      <xdr:row>74</xdr:row>
      <xdr:rowOff>15799</xdr:rowOff>
    </xdr:to>
    <xdr:cxnSp macro="">
      <xdr:nvCxnSpPr>
        <xdr:cNvPr id="864" name="直線コネクタ 863"/>
        <xdr:cNvCxnSpPr/>
      </xdr:nvCxnSpPr>
      <xdr:spPr>
        <a:xfrm>
          <a:off x="20434300" y="12619812"/>
          <a:ext cx="889000" cy="8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44259</xdr:rowOff>
    </xdr:from>
    <xdr:to>
      <xdr:col>107</xdr:col>
      <xdr:colOff>50800</xdr:colOff>
      <xdr:row>73</xdr:row>
      <xdr:rowOff>103962</xdr:rowOff>
    </xdr:to>
    <xdr:cxnSp macro="">
      <xdr:nvCxnSpPr>
        <xdr:cNvPr id="867" name="直線コネクタ 866"/>
        <xdr:cNvCxnSpPr/>
      </xdr:nvCxnSpPr>
      <xdr:spPr>
        <a:xfrm>
          <a:off x="19545300" y="12560109"/>
          <a:ext cx="889000" cy="5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44259</xdr:rowOff>
    </xdr:from>
    <xdr:to>
      <xdr:col>102</xdr:col>
      <xdr:colOff>114300</xdr:colOff>
      <xdr:row>73</xdr:row>
      <xdr:rowOff>162179</xdr:rowOff>
    </xdr:to>
    <xdr:cxnSp macro="">
      <xdr:nvCxnSpPr>
        <xdr:cNvPr id="870" name="直線コネクタ 869"/>
        <xdr:cNvCxnSpPr/>
      </xdr:nvCxnSpPr>
      <xdr:spPr>
        <a:xfrm flipV="1">
          <a:off x="18656300" y="12560109"/>
          <a:ext cx="889000" cy="11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33655</xdr:rowOff>
    </xdr:from>
    <xdr:to>
      <xdr:col>116</xdr:col>
      <xdr:colOff>114300</xdr:colOff>
      <xdr:row>73</xdr:row>
      <xdr:rowOff>135255</xdr:rowOff>
    </xdr:to>
    <xdr:sp macro="" textlink="">
      <xdr:nvSpPr>
        <xdr:cNvPr id="880" name="楕円 879"/>
        <xdr:cNvSpPr/>
      </xdr:nvSpPr>
      <xdr:spPr>
        <a:xfrm>
          <a:off x="22110700" y="1254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56532</xdr:rowOff>
    </xdr:from>
    <xdr:ext cx="534377" cy="259045"/>
    <xdr:sp macro="" textlink="">
      <xdr:nvSpPr>
        <xdr:cNvPr id="881" name="繰出金該当値テキスト"/>
        <xdr:cNvSpPr txBox="1"/>
      </xdr:nvSpPr>
      <xdr:spPr>
        <a:xfrm>
          <a:off x="22212300" y="1240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136449</xdr:rowOff>
    </xdr:from>
    <xdr:to>
      <xdr:col>112</xdr:col>
      <xdr:colOff>38100</xdr:colOff>
      <xdr:row>74</xdr:row>
      <xdr:rowOff>66599</xdr:rowOff>
    </xdr:to>
    <xdr:sp macro="" textlink="">
      <xdr:nvSpPr>
        <xdr:cNvPr id="882" name="楕円 881"/>
        <xdr:cNvSpPr/>
      </xdr:nvSpPr>
      <xdr:spPr>
        <a:xfrm>
          <a:off x="21272500" y="126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83126</xdr:rowOff>
    </xdr:from>
    <xdr:ext cx="534377" cy="259045"/>
    <xdr:sp macro="" textlink="">
      <xdr:nvSpPr>
        <xdr:cNvPr id="883" name="テキスト ボックス 882"/>
        <xdr:cNvSpPr txBox="1"/>
      </xdr:nvSpPr>
      <xdr:spPr>
        <a:xfrm>
          <a:off x="21056111" y="124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53162</xdr:rowOff>
    </xdr:from>
    <xdr:to>
      <xdr:col>107</xdr:col>
      <xdr:colOff>101600</xdr:colOff>
      <xdr:row>73</xdr:row>
      <xdr:rowOff>154762</xdr:rowOff>
    </xdr:to>
    <xdr:sp macro="" textlink="">
      <xdr:nvSpPr>
        <xdr:cNvPr id="884" name="楕円 883"/>
        <xdr:cNvSpPr/>
      </xdr:nvSpPr>
      <xdr:spPr>
        <a:xfrm>
          <a:off x="20383500" y="125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171289</xdr:rowOff>
    </xdr:from>
    <xdr:ext cx="534377" cy="259045"/>
    <xdr:sp macro="" textlink="">
      <xdr:nvSpPr>
        <xdr:cNvPr id="885" name="テキスト ボックス 884"/>
        <xdr:cNvSpPr txBox="1"/>
      </xdr:nvSpPr>
      <xdr:spPr>
        <a:xfrm>
          <a:off x="20167111" y="123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164909</xdr:rowOff>
    </xdr:from>
    <xdr:to>
      <xdr:col>102</xdr:col>
      <xdr:colOff>165100</xdr:colOff>
      <xdr:row>73</xdr:row>
      <xdr:rowOff>95059</xdr:rowOff>
    </xdr:to>
    <xdr:sp macro="" textlink="">
      <xdr:nvSpPr>
        <xdr:cNvPr id="886" name="楕円 885"/>
        <xdr:cNvSpPr/>
      </xdr:nvSpPr>
      <xdr:spPr>
        <a:xfrm>
          <a:off x="19494500" y="125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111586</xdr:rowOff>
    </xdr:from>
    <xdr:ext cx="534377" cy="259045"/>
    <xdr:sp macro="" textlink="">
      <xdr:nvSpPr>
        <xdr:cNvPr id="887" name="テキスト ボックス 886"/>
        <xdr:cNvSpPr txBox="1"/>
      </xdr:nvSpPr>
      <xdr:spPr>
        <a:xfrm>
          <a:off x="19278111" y="122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111379</xdr:rowOff>
    </xdr:from>
    <xdr:to>
      <xdr:col>98</xdr:col>
      <xdr:colOff>38100</xdr:colOff>
      <xdr:row>74</xdr:row>
      <xdr:rowOff>41529</xdr:rowOff>
    </xdr:to>
    <xdr:sp macro="" textlink="">
      <xdr:nvSpPr>
        <xdr:cNvPr id="888" name="楕円 887"/>
        <xdr:cNvSpPr/>
      </xdr:nvSpPr>
      <xdr:spPr>
        <a:xfrm>
          <a:off x="18605500" y="1262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58056</xdr:rowOff>
    </xdr:from>
    <xdr:ext cx="534377" cy="259045"/>
    <xdr:sp macro="" textlink="">
      <xdr:nvSpPr>
        <xdr:cNvPr id="889" name="テキスト ボックス 888"/>
        <xdr:cNvSpPr txBox="1"/>
      </xdr:nvSpPr>
      <xdr:spPr>
        <a:xfrm>
          <a:off x="18389111" y="124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東京都・全国平均を下回っており、これまでの職員定数の適正化・給与制度・諸手当制度の適正化などの影響によるものと考えられる。●物件費も、類似団体・東京都・全国平均を下回っており、行財政改革で人件費・物件費の抑制に努めた効果によるものと考えられる。●維持補修費も類似団体・東京都・全国平均を現時点では下回っているが、今後、当市においても公共施設等の老朽化による維持補修費のさらなる増が見込まれる。●扶助費は、東京都平均は下回っているものの、類似団体・全国の平均値を上回っており、生活保護費の割合が高いこと、病院等が市内に多いことなどが理由として挙げられる。●補助費等は、東京都平均は上回っているものの、類似団体・全国平均は下回っている。当市においては、常備消防の都への委託金や、加入している広域資源循環組合・病院組合等の負担金のほか、児童福祉費に係る補助金などが補助費等の上位を占めているという特徴がある。●普通建設事業費は、類似団体・東京都・全国平均のいずれも下回っているが、今後、東村山駅周辺の連続立体交差化事業や都市計画道路整備など、大きな事業が予定されていることから、増が見込まれる。●公債費は、東京都平均は上回っているものの、全国平均・類似団体平均は下回ってお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東村山市行財政改革大綱の実行プログラムで通常債の残高削減を進めてきたことなどが要因と考えられる。●積立金は、類似団体・東京都・全国平均を下回っているが、当市においては決算剰余金を条例により予算を通さず直接財政調整基金に積み立てていることの影響もあると考えられる。●繰出金は、類似団体・東京都・全国平均を上回っており、高齢者人口比率が高いことにより医療・介護の両面で給付費が増加傾向にあるものの、国民健康保険の広域化により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151,255
148,247
17.14
56,994,495
54,839,669
1,933,771
28,964,861
40,497,643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141986</xdr:rowOff>
    </xdr:from>
    <xdr:to>
      <xdr:col>24</xdr:col>
      <xdr:colOff>63500</xdr:colOff>
      <xdr:row>37</xdr:row>
      <xdr:rowOff>164846</xdr:rowOff>
    </xdr:to>
    <xdr:cxnSp macro="">
      <xdr:nvCxnSpPr>
        <xdr:cNvPr id="61" name="直線コネクタ 60"/>
        <xdr:cNvCxnSpPr/>
      </xdr:nvCxnSpPr>
      <xdr:spPr>
        <a:xfrm flipV="1">
          <a:off x="3797300" y="648563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62247</xdr:rowOff>
    </xdr:from>
    <xdr:ext cx="469744" cy="259045"/>
    <xdr:sp macro="" textlink="">
      <xdr:nvSpPr>
        <xdr:cNvPr id="62" name="議会費平均値テキスト"/>
        <xdr:cNvSpPr txBox="1"/>
      </xdr:nvSpPr>
      <xdr:spPr>
        <a:xfrm>
          <a:off x="4686300" y="6062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129032</xdr:rowOff>
    </xdr:from>
    <xdr:to>
      <xdr:col>19</xdr:col>
      <xdr:colOff>177800</xdr:colOff>
      <xdr:row>37</xdr:row>
      <xdr:rowOff>164846</xdr:rowOff>
    </xdr:to>
    <xdr:cxnSp macro="">
      <xdr:nvCxnSpPr>
        <xdr:cNvPr id="64" name="直線コネクタ 63"/>
        <xdr:cNvCxnSpPr/>
      </xdr:nvCxnSpPr>
      <xdr:spPr>
        <a:xfrm>
          <a:off x="2908300" y="6472682"/>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128541</xdr:rowOff>
    </xdr:from>
    <xdr:ext cx="469744" cy="259045"/>
    <xdr:sp macro="" textlink="">
      <xdr:nvSpPr>
        <xdr:cNvPr id="66" name="テキスト ボックス 65"/>
        <xdr:cNvSpPr txBox="1"/>
      </xdr:nvSpPr>
      <xdr:spPr>
        <a:xfrm>
          <a:off x="3562428" y="595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129032</xdr:rowOff>
    </xdr:from>
    <xdr:to>
      <xdr:col>15</xdr:col>
      <xdr:colOff>50800</xdr:colOff>
      <xdr:row>37</xdr:row>
      <xdr:rowOff>143510</xdr:rowOff>
    </xdr:to>
    <xdr:cxnSp macro="">
      <xdr:nvCxnSpPr>
        <xdr:cNvPr id="67" name="直線コネクタ 66"/>
        <xdr:cNvCxnSpPr/>
      </xdr:nvCxnSpPr>
      <xdr:spPr>
        <a:xfrm flipV="1">
          <a:off x="2019300" y="64726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117111</xdr:rowOff>
    </xdr:from>
    <xdr:ext cx="469744" cy="259045"/>
    <xdr:sp macro="" textlink="">
      <xdr:nvSpPr>
        <xdr:cNvPr id="69" name="テキスト ボックス 68"/>
        <xdr:cNvSpPr txBox="1"/>
      </xdr:nvSpPr>
      <xdr:spPr>
        <a:xfrm>
          <a:off x="2673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165608</xdr:rowOff>
    </xdr:from>
    <xdr:to>
      <xdr:col>10</xdr:col>
      <xdr:colOff>114300</xdr:colOff>
      <xdr:row>37</xdr:row>
      <xdr:rowOff>143510</xdr:rowOff>
    </xdr:to>
    <xdr:cxnSp macro="">
      <xdr:nvCxnSpPr>
        <xdr:cNvPr id="70" name="直線コネクタ 69"/>
        <xdr:cNvCxnSpPr/>
      </xdr:nvCxnSpPr>
      <xdr:spPr>
        <a:xfrm>
          <a:off x="1130300" y="6337808"/>
          <a:ext cx="889000" cy="1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117111</xdr:rowOff>
    </xdr:from>
    <xdr:ext cx="469744" cy="259045"/>
    <xdr:sp macro="" textlink="">
      <xdr:nvSpPr>
        <xdr:cNvPr id="72" name="テキスト ボックス 71"/>
        <xdr:cNvSpPr txBox="1"/>
      </xdr:nvSpPr>
      <xdr:spPr>
        <a:xfrm>
          <a:off x="1784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125493</xdr:rowOff>
    </xdr:from>
    <xdr:ext cx="469744" cy="259045"/>
    <xdr:sp macro="" textlink="">
      <xdr:nvSpPr>
        <xdr:cNvPr id="74" name="テキスト ボックス 73"/>
        <xdr:cNvSpPr txBox="1"/>
      </xdr:nvSpPr>
      <xdr:spPr>
        <a:xfrm>
          <a:off x="895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91186</xdr:rowOff>
    </xdr:from>
    <xdr:to>
      <xdr:col>24</xdr:col>
      <xdr:colOff>114300</xdr:colOff>
      <xdr:row>38</xdr:row>
      <xdr:rowOff>21336</xdr:rowOff>
    </xdr:to>
    <xdr:sp macro="" textlink="">
      <xdr:nvSpPr>
        <xdr:cNvPr id="80" name="楕円 79"/>
        <xdr:cNvSpPr/>
      </xdr:nvSpPr>
      <xdr:spPr>
        <a:xfrm>
          <a:off x="4584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69613</xdr:rowOff>
    </xdr:from>
    <xdr:ext cx="469744" cy="259045"/>
    <xdr:sp macro="" textlink="">
      <xdr:nvSpPr>
        <xdr:cNvPr id="81" name="議会費該当値テキスト"/>
        <xdr:cNvSpPr txBox="1"/>
      </xdr:nvSpPr>
      <xdr:spPr>
        <a:xfrm>
          <a:off x="4686300"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114046</xdr:rowOff>
    </xdr:from>
    <xdr:to>
      <xdr:col>20</xdr:col>
      <xdr:colOff>38100</xdr:colOff>
      <xdr:row>38</xdr:row>
      <xdr:rowOff>44196</xdr:rowOff>
    </xdr:to>
    <xdr:sp macro="" textlink="">
      <xdr:nvSpPr>
        <xdr:cNvPr id="82" name="楕円 81"/>
        <xdr:cNvSpPr/>
      </xdr:nvSpPr>
      <xdr:spPr>
        <a:xfrm>
          <a:off x="3746500" y="645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35323</xdr:rowOff>
    </xdr:from>
    <xdr:ext cx="469744" cy="259045"/>
    <xdr:sp macro="" textlink="">
      <xdr:nvSpPr>
        <xdr:cNvPr id="83" name="テキスト ボックス 82"/>
        <xdr:cNvSpPr txBox="1"/>
      </xdr:nvSpPr>
      <xdr:spPr>
        <a:xfrm>
          <a:off x="3562428" y="655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78232</xdr:rowOff>
    </xdr:from>
    <xdr:to>
      <xdr:col>15</xdr:col>
      <xdr:colOff>101600</xdr:colOff>
      <xdr:row>38</xdr:row>
      <xdr:rowOff>8382</xdr:rowOff>
    </xdr:to>
    <xdr:sp macro="" textlink="">
      <xdr:nvSpPr>
        <xdr:cNvPr id="84" name="楕円 83"/>
        <xdr:cNvSpPr/>
      </xdr:nvSpPr>
      <xdr:spPr>
        <a:xfrm>
          <a:off x="28575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170959</xdr:rowOff>
    </xdr:from>
    <xdr:ext cx="469744" cy="259045"/>
    <xdr:sp macro="" textlink="">
      <xdr:nvSpPr>
        <xdr:cNvPr id="85" name="テキスト ボックス 84"/>
        <xdr:cNvSpPr txBox="1"/>
      </xdr:nvSpPr>
      <xdr:spPr>
        <a:xfrm>
          <a:off x="2673428" y="651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92710</xdr:rowOff>
    </xdr:from>
    <xdr:to>
      <xdr:col>10</xdr:col>
      <xdr:colOff>165100</xdr:colOff>
      <xdr:row>38</xdr:row>
      <xdr:rowOff>22860</xdr:rowOff>
    </xdr:to>
    <xdr:sp macro="" textlink="">
      <xdr:nvSpPr>
        <xdr:cNvPr id="86" name="楕円 85"/>
        <xdr:cNvSpPr/>
      </xdr:nvSpPr>
      <xdr:spPr>
        <a:xfrm>
          <a:off x="196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13987</xdr:rowOff>
    </xdr:from>
    <xdr:ext cx="469744" cy="259045"/>
    <xdr:sp macro="" textlink="">
      <xdr:nvSpPr>
        <xdr:cNvPr id="87" name="テキスト ボックス 86"/>
        <xdr:cNvSpPr txBox="1"/>
      </xdr:nvSpPr>
      <xdr:spPr>
        <a:xfrm>
          <a:off x="1784428"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114808</xdr:rowOff>
    </xdr:from>
    <xdr:to>
      <xdr:col>6</xdr:col>
      <xdr:colOff>38100</xdr:colOff>
      <xdr:row>37</xdr:row>
      <xdr:rowOff>44958</xdr:rowOff>
    </xdr:to>
    <xdr:sp macro="" textlink="">
      <xdr:nvSpPr>
        <xdr:cNvPr id="88" name="楕円 87"/>
        <xdr:cNvSpPr/>
      </xdr:nvSpPr>
      <xdr:spPr>
        <a:xfrm>
          <a:off x="1079500" y="62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36085</xdr:rowOff>
    </xdr:from>
    <xdr:ext cx="469744" cy="259045"/>
    <xdr:sp macro="" textlink="">
      <xdr:nvSpPr>
        <xdr:cNvPr id="89" name="テキスト ボックス 88"/>
        <xdr:cNvSpPr txBox="1"/>
      </xdr:nvSpPr>
      <xdr:spPr>
        <a:xfrm>
          <a:off x="895428" y="637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160144</xdr:rowOff>
    </xdr:from>
    <xdr:to>
      <xdr:col>24</xdr:col>
      <xdr:colOff>63500</xdr:colOff>
      <xdr:row>58</xdr:row>
      <xdr:rowOff>165871</xdr:rowOff>
    </xdr:to>
    <xdr:cxnSp macro="">
      <xdr:nvCxnSpPr>
        <xdr:cNvPr id="120" name="直線コネクタ 119"/>
        <xdr:cNvCxnSpPr/>
      </xdr:nvCxnSpPr>
      <xdr:spPr>
        <a:xfrm>
          <a:off x="3797300" y="10104244"/>
          <a:ext cx="838200" cy="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160144</xdr:rowOff>
    </xdr:from>
    <xdr:to>
      <xdr:col>19</xdr:col>
      <xdr:colOff>177800</xdr:colOff>
      <xdr:row>58</xdr:row>
      <xdr:rowOff>168827</xdr:rowOff>
    </xdr:to>
    <xdr:cxnSp macro="">
      <xdr:nvCxnSpPr>
        <xdr:cNvPr id="123" name="直線コネクタ 122"/>
        <xdr:cNvCxnSpPr/>
      </xdr:nvCxnSpPr>
      <xdr:spPr>
        <a:xfrm flipV="1">
          <a:off x="2908300" y="10104244"/>
          <a:ext cx="889000" cy="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168827</xdr:rowOff>
    </xdr:from>
    <xdr:to>
      <xdr:col>15</xdr:col>
      <xdr:colOff>50800</xdr:colOff>
      <xdr:row>58</xdr:row>
      <xdr:rowOff>171348</xdr:rowOff>
    </xdr:to>
    <xdr:cxnSp macro="">
      <xdr:nvCxnSpPr>
        <xdr:cNvPr id="126" name="直線コネクタ 125"/>
        <xdr:cNvCxnSpPr/>
      </xdr:nvCxnSpPr>
      <xdr:spPr>
        <a:xfrm flipV="1">
          <a:off x="2019300" y="10112927"/>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171348</xdr:rowOff>
    </xdr:from>
    <xdr:to>
      <xdr:col>10</xdr:col>
      <xdr:colOff>114300</xdr:colOff>
      <xdr:row>59</xdr:row>
      <xdr:rowOff>6420</xdr:rowOff>
    </xdr:to>
    <xdr:cxnSp macro="">
      <xdr:nvCxnSpPr>
        <xdr:cNvPr id="129" name="直線コネクタ 128"/>
        <xdr:cNvCxnSpPr/>
      </xdr:nvCxnSpPr>
      <xdr:spPr>
        <a:xfrm flipV="1">
          <a:off x="1130300" y="10115448"/>
          <a:ext cx="889000" cy="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115071</xdr:rowOff>
    </xdr:from>
    <xdr:to>
      <xdr:col>24</xdr:col>
      <xdr:colOff>114300</xdr:colOff>
      <xdr:row>59</xdr:row>
      <xdr:rowOff>45221</xdr:rowOff>
    </xdr:to>
    <xdr:sp macro="" textlink="">
      <xdr:nvSpPr>
        <xdr:cNvPr id="139" name="楕円 138"/>
        <xdr:cNvSpPr/>
      </xdr:nvSpPr>
      <xdr:spPr>
        <a:xfrm>
          <a:off x="4584700" y="1005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29998</xdr:rowOff>
    </xdr:from>
    <xdr:ext cx="534377" cy="259045"/>
    <xdr:sp macro="" textlink="">
      <xdr:nvSpPr>
        <xdr:cNvPr id="140" name="総務費該当値テキスト"/>
        <xdr:cNvSpPr txBox="1"/>
      </xdr:nvSpPr>
      <xdr:spPr>
        <a:xfrm>
          <a:off x="4686300" y="997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109344</xdr:rowOff>
    </xdr:from>
    <xdr:to>
      <xdr:col>20</xdr:col>
      <xdr:colOff>38100</xdr:colOff>
      <xdr:row>59</xdr:row>
      <xdr:rowOff>39494</xdr:rowOff>
    </xdr:to>
    <xdr:sp macro="" textlink="">
      <xdr:nvSpPr>
        <xdr:cNvPr id="141" name="楕円 140"/>
        <xdr:cNvSpPr/>
      </xdr:nvSpPr>
      <xdr:spPr>
        <a:xfrm>
          <a:off x="3746500" y="1005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30621</xdr:rowOff>
    </xdr:from>
    <xdr:ext cx="534377" cy="259045"/>
    <xdr:sp macro="" textlink="">
      <xdr:nvSpPr>
        <xdr:cNvPr id="142" name="テキスト ボックス 141"/>
        <xdr:cNvSpPr txBox="1"/>
      </xdr:nvSpPr>
      <xdr:spPr>
        <a:xfrm>
          <a:off x="3530111" y="1014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118027</xdr:rowOff>
    </xdr:from>
    <xdr:to>
      <xdr:col>15</xdr:col>
      <xdr:colOff>101600</xdr:colOff>
      <xdr:row>59</xdr:row>
      <xdr:rowOff>48177</xdr:rowOff>
    </xdr:to>
    <xdr:sp macro="" textlink="">
      <xdr:nvSpPr>
        <xdr:cNvPr id="143" name="楕円 142"/>
        <xdr:cNvSpPr/>
      </xdr:nvSpPr>
      <xdr:spPr>
        <a:xfrm>
          <a:off x="2857500" y="100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39304</xdr:rowOff>
    </xdr:from>
    <xdr:ext cx="534377" cy="259045"/>
    <xdr:sp macro="" textlink="">
      <xdr:nvSpPr>
        <xdr:cNvPr id="144" name="テキスト ボックス 143"/>
        <xdr:cNvSpPr txBox="1"/>
      </xdr:nvSpPr>
      <xdr:spPr>
        <a:xfrm>
          <a:off x="2641111" y="101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120548</xdr:rowOff>
    </xdr:from>
    <xdr:to>
      <xdr:col>10</xdr:col>
      <xdr:colOff>165100</xdr:colOff>
      <xdr:row>59</xdr:row>
      <xdr:rowOff>50698</xdr:rowOff>
    </xdr:to>
    <xdr:sp macro="" textlink="">
      <xdr:nvSpPr>
        <xdr:cNvPr id="145" name="楕円 144"/>
        <xdr:cNvSpPr/>
      </xdr:nvSpPr>
      <xdr:spPr>
        <a:xfrm>
          <a:off x="1968500" y="100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41825</xdr:rowOff>
    </xdr:from>
    <xdr:ext cx="534377" cy="259045"/>
    <xdr:sp macro="" textlink="">
      <xdr:nvSpPr>
        <xdr:cNvPr id="146" name="テキスト ボックス 145"/>
        <xdr:cNvSpPr txBox="1"/>
      </xdr:nvSpPr>
      <xdr:spPr>
        <a:xfrm>
          <a:off x="1752111" y="101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127070</xdr:rowOff>
    </xdr:from>
    <xdr:to>
      <xdr:col>6</xdr:col>
      <xdr:colOff>38100</xdr:colOff>
      <xdr:row>59</xdr:row>
      <xdr:rowOff>57220</xdr:rowOff>
    </xdr:to>
    <xdr:sp macro="" textlink="">
      <xdr:nvSpPr>
        <xdr:cNvPr id="147" name="楕円 146"/>
        <xdr:cNvSpPr/>
      </xdr:nvSpPr>
      <xdr:spPr>
        <a:xfrm>
          <a:off x="1079500" y="100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48347</xdr:rowOff>
    </xdr:from>
    <xdr:ext cx="534377" cy="259045"/>
    <xdr:sp macro="" textlink="">
      <xdr:nvSpPr>
        <xdr:cNvPr id="148" name="テキスト ボックス 147"/>
        <xdr:cNvSpPr txBox="1"/>
      </xdr:nvSpPr>
      <xdr:spPr>
        <a:xfrm>
          <a:off x="863111" y="1016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157302</xdr:rowOff>
    </xdr:from>
    <xdr:to>
      <xdr:col>24</xdr:col>
      <xdr:colOff>63500</xdr:colOff>
      <xdr:row>74</xdr:row>
      <xdr:rowOff>12192</xdr:rowOff>
    </xdr:to>
    <xdr:cxnSp macro="">
      <xdr:nvCxnSpPr>
        <xdr:cNvPr id="178" name="直線コネクタ 177"/>
        <xdr:cNvCxnSpPr/>
      </xdr:nvCxnSpPr>
      <xdr:spPr>
        <a:xfrm flipV="1">
          <a:off x="3797300" y="12673152"/>
          <a:ext cx="8382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3239</xdr:rowOff>
    </xdr:from>
    <xdr:to>
      <xdr:col>19</xdr:col>
      <xdr:colOff>177800</xdr:colOff>
      <xdr:row>74</xdr:row>
      <xdr:rowOff>12192</xdr:rowOff>
    </xdr:to>
    <xdr:cxnSp macro="">
      <xdr:nvCxnSpPr>
        <xdr:cNvPr id="181" name="直線コネクタ 180"/>
        <xdr:cNvCxnSpPr/>
      </xdr:nvCxnSpPr>
      <xdr:spPr>
        <a:xfrm>
          <a:off x="2908300" y="1269053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3239</xdr:rowOff>
    </xdr:from>
    <xdr:to>
      <xdr:col>15</xdr:col>
      <xdr:colOff>50800</xdr:colOff>
      <xdr:row>74</xdr:row>
      <xdr:rowOff>25298</xdr:rowOff>
    </xdr:to>
    <xdr:cxnSp macro="">
      <xdr:nvCxnSpPr>
        <xdr:cNvPr id="184" name="直線コネクタ 183"/>
        <xdr:cNvCxnSpPr/>
      </xdr:nvCxnSpPr>
      <xdr:spPr>
        <a:xfrm flipV="1">
          <a:off x="2019300" y="12690539"/>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25298</xdr:rowOff>
    </xdr:from>
    <xdr:to>
      <xdr:col>10</xdr:col>
      <xdr:colOff>114300</xdr:colOff>
      <xdr:row>75</xdr:row>
      <xdr:rowOff>5690</xdr:rowOff>
    </xdr:to>
    <xdr:cxnSp macro="">
      <xdr:nvCxnSpPr>
        <xdr:cNvPr id="187" name="直線コネクタ 186"/>
        <xdr:cNvCxnSpPr/>
      </xdr:nvCxnSpPr>
      <xdr:spPr>
        <a:xfrm flipV="1">
          <a:off x="1130300" y="12712598"/>
          <a:ext cx="889000" cy="1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106502</xdr:rowOff>
    </xdr:from>
    <xdr:to>
      <xdr:col>24</xdr:col>
      <xdr:colOff>114300</xdr:colOff>
      <xdr:row>74</xdr:row>
      <xdr:rowOff>36652</xdr:rowOff>
    </xdr:to>
    <xdr:sp macro="" textlink="">
      <xdr:nvSpPr>
        <xdr:cNvPr id="197" name="楕円 196"/>
        <xdr:cNvSpPr/>
      </xdr:nvSpPr>
      <xdr:spPr>
        <a:xfrm>
          <a:off x="4584700" y="126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129379</xdr:rowOff>
    </xdr:from>
    <xdr:ext cx="599010" cy="259045"/>
    <xdr:sp macro="" textlink="">
      <xdr:nvSpPr>
        <xdr:cNvPr id="198" name="民生費該当値テキスト"/>
        <xdr:cNvSpPr txBox="1"/>
      </xdr:nvSpPr>
      <xdr:spPr>
        <a:xfrm>
          <a:off x="4686300" y="12473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132842</xdr:rowOff>
    </xdr:from>
    <xdr:to>
      <xdr:col>20</xdr:col>
      <xdr:colOff>38100</xdr:colOff>
      <xdr:row>74</xdr:row>
      <xdr:rowOff>62992</xdr:rowOff>
    </xdr:to>
    <xdr:sp macro="" textlink="">
      <xdr:nvSpPr>
        <xdr:cNvPr id="199" name="楕円 198"/>
        <xdr:cNvSpPr/>
      </xdr:nvSpPr>
      <xdr:spPr>
        <a:xfrm>
          <a:off x="3746500" y="126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79519</xdr:rowOff>
    </xdr:from>
    <xdr:ext cx="599010" cy="259045"/>
    <xdr:sp macro="" textlink="">
      <xdr:nvSpPr>
        <xdr:cNvPr id="200" name="テキスト ボックス 199"/>
        <xdr:cNvSpPr txBox="1"/>
      </xdr:nvSpPr>
      <xdr:spPr>
        <a:xfrm>
          <a:off x="3497795" y="1242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123889</xdr:rowOff>
    </xdr:from>
    <xdr:to>
      <xdr:col>15</xdr:col>
      <xdr:colOff>101600</xdr:colOff>
      <xdr:row>74</xdr:row>
      <xdr:rowOff>54039</xdr:rowOff>
    </xdr:to>
    <xdr:sp macro="" textlink="">
      <xdr:nvSpPr>
        <xdr:cNvPr id="201" name="楕円 200"/>
        <xdr:cNvSpPr/>
      </xdr:nvSpPr>
      <xdr:spPr>
        <a:xfrm>
          <a:off x="2857500" y="126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70566</xdr:rowOff>
    </xdr:from>
    <xdr:ext cx="599010" cy="259045"/>
    <xdr:sp macro="" textlink="">
      <xdr:nvSpPr>
        <xdr:cNvPr id="202" name="テキスト ボックス 201"/>
        <xdr:cNvSpPr txBox="1"/>
      </xdr:nvSpPr>
      <xdr:spPr>
        <a:xfrm>
          <a:off x="2608795" y="1241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145948</xdr:rowOff>
    </xdr:from>
    <xdr:to>
      <xdr:col>10</xdr:col>
      <xdr:colOff>165100</xdr:colOff>
      <xdr:row>74</xdr:row>
      <xdr:rowOff>76098</xdr:rowOff>
    </xdr:to>
    <xdr:sp macro="" textlink="">
      <xdr:nvSpPr>
        <xdr:cNvPr id="203" name="楕円 202"/>
        <xdr:cNvSpPr/>
      </xdr:nvSpPr>
      <xdr:spPr>
        <a:xfrm>
          <a:off x="1968500" y="1266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92625</xdr:rowOff>
    </xdr:from>
    <xdr:ext cx="599010" cy="259045"/>
    <xdr:sp macro="" textlink="">
      <xdr:nvSpPr>
        <xdr:cNvPr id="204" name="テキスト ボックス 203"/>
        <xdr:cNvSpPr txBox="1"/>
      </xdr:nvSpPr>
      <xdr:spPr>
        <a:xfrm>
          <a:off x="1719795" y="1243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126340</xdr:rowOff>
    </xdr:from>
    <xdr:to>
      <xdr:col>6</xdr:col>
      <xdr:colOff>38100</xdr:colOff>
      <xdr:row>75</xdr:row>
      <xdr:rowOff>56490</xdr:rowOff>
    </xdr:to>
    <xdr:sp macro="" textlink="">
      <xdr:nvSpPr>
        <xdr:cNvPr id="205" name="楕円 204"/>
        <xdr:cNvSpPr/>
      </xdr:nvSpPr>
      <xdr:spPr>
        <a:xfrm>
          <a:off x="1079500" y="128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73017</xdr:rowOff>
    </xdr:from>
    <xdr:ext cx="599010" cy="259045"/>
    <xdr:sp macro="" textlink="">
      <xdr:nvSpPr>
        <xdr:cNvPr id="206" name="テキスト ボックス 205"/>
        <xdr:cNvSpPr txBox="1"/>
      </xdr:nvSpPr>
      <xdr:spPr>
        <a:xfrm>
          <a:off x="830795" y="125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144304</xdr:rowOff>
    </xdr:from>
    <xdr:to>
      <xdr:col>24</xdr:col>
      <xdr:colOff>63500</xdr:colOff>
      <xdr:row>96</xdr:row>
      <xdr:rowOff>155375</xdr:rowOff>
    </xdr:to>
    <xdr:cxnSp macro="">
      <xdr:nvCxnSpPr>
        <xdr:cNvPr id="238" name="直線コネクタ 237"/>
        <xdr:cNvCxnSpPr/>
      </xdr:nvCxnSpPr>
      <xdr:spPr>
        <a:xfrm flipV="1">
          <a:off x="3797300" y="16603504"/>
          <a:ext cx="838200" cy="11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155375</xdr:rowOff>
    </xdr:from>
    <xdr:to>
      <xdr:col>19</xdr:col>
      <xdr:colOff>177800</xdr:colOff>
      <xdr:row>97</xdr:row>
      <xdr:rowOff>15897</xdr:rowOff>
    </xdr:to>
    <xdr:cxnSp macro="">
      <xdr:nvCxnSpPr>
        <xdr:cNvPr id="241" name="直線コネクタ 240"/>
        <xdr:cNvCxnSpPr/>
      </xdr:nvCxnSpPr>
      <xdr:spPr>
        <a:xfrm flipV="1">
          <a:off x="2908300" y="16614575"/>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15897</xdr:rowOff>
    </xdr:from>
    <xdr:to>
      <xdr:col>15</xdr:col>
      <xdr:colOff>50800</xdr:colOff>
      <xdr:row>97</xdr:row>
      <xdr:rowOff>25628</xdr:rowOff>
    </xdr:to>
    <xdr:cxnSp macro="">
      <xdr:nvCxnSpPr>
        <xdr:cNvPr id="244" name="直線コネクタ 243"/>
        <xdr:cNvCxnSpPr/>
      </xdr:nvCxnSpPr>
      <xdr:spPr>
        <a:xfrm flipV="1">
          <a:off x="2019300" y="16646547"/>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6721</xdr:rowOff>
    </xdr:from>
    <xdr:to>
      <xdr:col>10</xdr:col>
      <xdr:colOff>114300</xdr:colOff>
      <xdr:row>97</xdr:row>
      <xdr:rowOff>25628</xdr:rowOff>
    </xdr:to>
    <xdr:cxnSp macro="">
      <xdr:nvCxnSpPr>
        <xdr:cNvPr id="247" name="直線コネクタ 246"/>
        <xdr:cNvCxnSpPr/>
      </xdr:nvCxnSpPr>
      <xdr:spPr>
        <a:xfrm>
          <a:off x="1130300" y="16637371"/>
          <a:ext cx="889000" cy="1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93504</xdr:rowOff>
    </xdr:from>
    <xdr:to>
      <xdr:col>24</xdr:col>
      <xdr:colOff>114300</xdr:colOff>
      <xdr:row>97</xdr:row>
      <xdr:rowOff>23654</xdr:rowOff>
    </xdr:to>
    <xdr:sp macro="" textlink="">
      <xdr:nvSpPr>
        <xdr:cNvPr id="257" name="楕円 256"/>
        <xdr:cNvSpPr/>
      </xdr:nvSpPr>
      <xdr:spPr>
        <a:xfrm>
          <a:off x="4584700" y="165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71931</xdr:rowOff>
    </xdr:from>
    <xdr:ext cx="534377" cy="259045"/>
    <xdr:sp macro="" textlink="">
      <xdr:nvSpPr>
        <xdr:cNvPr id="258" name="衛生費該当値テキスト"/>
        <xdr:cNvSpPr txBox="1"/>
      </xdr:nvSpPr>
      <xdr:spPr>
        <a:xfrm>
          <a:off x="4686300" y="1653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104575</xdr:rowOff>
    </xdr:from>
    <xdr:to>
      <xdr:col>20</xdr:col>
      <xdr:colOff>38100</xdr:colOff>
      <xdr:row>97</xdr:row>
      <xdr:rowOff>34725</xdr:rowOff>
    </xdr:to>
    <xdr:sp macro="" textlink="">
      <xdr:nvSpPr>
        <xdr:cNvPr id="259" name="楕円 258"/>
        <xdr:cNvSpPr/>
      </xdr:nvSpPr>
      <xdr:spPr>
        <a:xfrm>
          <a:off x="3746500" y="1656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25852</xdr:rowOff>
    </xdr:from>
    <xdr:ext cx="534377" cy="259045"/>
    <xdr:sp macro="" textlink="">
      <xdr:nvSpPr>
        <xdr:cNvPr id="260" name="テキスト ボックス 259"/>
        <xdr:cNvSpPr txBox="1"/>
      </xdr:nvSpPr>
      <xdr:spPr>
        <a:xfrm>
          <a:off x="3530111" y="1665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136547</xdr:rowOff>
    </xdr:from>
    <xdr:to>
      <xdr:col>15</xdr:col>
      <xdr:colOff>101600</xdr:colOff>
      <xdr:row>97</xdr:row>
      <xdr:rowOff>66697</xdr:rowOff>
    </xdr:to>
    <xdr:sp macro="" textlink="">
      <xdr:nvSpPr>
        <xdr:cNvPr id="261" name="楕円 260"/>
        <xdr:cNvSpPr/>
      </xdr:nvSpPr>
      <xdr:spPr>
        <a:xfrm>
          <a:off x="2857500" y="1659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57824</xdr:rowOff>
    </xdr:from>
    <xdr:ext cx="534377" cy="259045"/>
    <xdr:sp macro="" textlink="">
      <xdr:nvSpPr>
        <xdr:cNvPr id="262" name="テキスト ボックス 261"/>
        <xdr:cNvSpPr txBox="1"/>
      </xdr:nvSpPr>
      <xdr:spPr>
        <a:xfrm>
          <a:off x="2641111" y="1668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146278</xdr:rowOff>
    </xdr:from>
    <xdr:to>
      <xdr:col>10</xdr:col>
      <xdr:colOff>165100</xdr:colOff>
      <xdr:row>97</xdr:row>
      <xdr:rowOff>76428</xdr:rowOff>
    </xdr:to>
    <xdr:sp macro="" textlink="">
      <xdr:nvSpPr>
        <xdr:cNvPr id="263" name="楕円 262"/>
        <xdr:cNvSpPr/>
      </xdr:nvSpPr>
      <xdr:spPr>
        <a:xfrm>
          <a:off x="1968500" y="1660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67555</xdr:rowOff>
    </xdr:from>
    <xdr:ext cx="534377" cy="259045"/>
    <xdr:sp macro="" textlink="">
      <xdr:nvSpPr>
        <xdr:cNvPr id="264" name="テキスト ボックス 263"/>
        <xdr:cNvSpPr txBox="1"/>
      </xdr:nvSpPr>
      <xdr:spPr>
        <a:xfrm>
          <a:off x="1752111" y="1669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127371</xdr:rowOff>
    </xdr:from>
    <xdr:to>
      <xdr:col>6</xdr:col>
      <xdr:colOff>38100</xdr:colOff>
      <xdr:row>97</xdr:row>
      <xdr:rowOff>57521</xdr:rowOff>
    </xdr:to>
    <xdr:sp macro="" textlink="">
      <xdr:nvSpPr>
        <xdr:cNvPr id="265" name="楕円 264"/>
        <xdr:cNvSpPr/>
      </xdr:nvSpPr>
      <xdr:spPr>
        <a:xfrm>
          <a:off x="1079500" y="165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48648</xdr:rowOff>
    </xdr:from>
    <xdr:ext cx="534377" cy="259045"/>
    <xdr:sp macro="" textlink="">
      <xdr:nvSpPr>
        <xdr:cNvPr id="266" name="テキスト ボックス 265"/>
        <xdr:cNvSpPr txBox="1"/>
      </xdr:nvSpPr>
      <xdr:spPr>
        <a:xfrm>
          <a:off x="863111" y="166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145643</xdr:rowOff>
    </xdr:from>
    <xdr:to>
      <xdr:col>55</xdr:col>
      <xdr:colOff>0</xdr:colOff>
      <xdr:row>32</xdr:row>
      <xdr:rowOff>19457</xdr:rowOff>
    </xdr:to>
    <xdr:cxnSp macro="">
      <xdr:nvCxnSpPr>
        <xdr:cNvPr id="293" name="直線コネクタ 292"/>
        <xdr:cNvCxnSpPr/>
      </xdr:nvCxnSpPr>
      <xdr:spPr>
        <a:xfrm flipV="1">
          <a:off x="9639300" y="5460593"/>
          <a:ext cx="838200" cy="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99924</xdr:rowOff>
    </xdr:from>
    <xdr:to>
      <xdr:col>50</xdr:col>
      <xdr:colOff>114300</xdr:colOff>
      <xdr:row>32</xdr:row>
      <xdr:rowOff>19457</xdr:rowOff>
    </xdr:to>
    <xdr:cxnSp macro="">
      <xdr:nvCxnSpPr>
        <xdr:cNvPr id="296" name="直線コネクタ 295"/>
        <xdr:cNvCxnSpPr/>
      </xdr:nvCxnSpPr>
      <xdr:spPr>
        <a:xfrm>
          <a:off x="8750300" y="5414874"/>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99924</xdr:rowOff>
    </xdr:from>
    <xdr:to>
      <xdr:col>45</xdr:col>
      <xdr:colOff>177800</xdr:colOff>
      <xdr:row>31</xdr:row>
      <xdr:rowOff>135585</xdr:rowOff>
    </xdr:to>
    <xdr:cxnSp macro="">
      <xdr:nvCxnSpPr>
        <xdr:cNvPr id="299" name="直線コネクタ 298"/>
        <xdr:cNvCxnSpPr/>
      </xdr:nvCxnSpPr>
      <xdr:spPr>
        <a:xfrm flipV="1">
          <a:off x="7861300" y="5414874"/>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135585</xdr:rowOff>
    </xdr:from>
    <xdr:to>
      <xdr:col>41</xdr:col>
      <xdr:colOff>50800</xdr:colOff>
      <xdr:row>31</xdr:row>
      <xdr:rowOff>149758</xdr:rowOff>
    </xdr:to>
    <xdr:cxnSp macro="">
      <xdr:nvCxnSpPr>
        <xdr:cNvPr id="302" name="直線コネクタ 301"/>
        <xdr:cNvCxnSpPr/>
      </xdr:nvCxnSpPr>
      <xdr:spPr>
        <a:xfrm flipV="1">
          <a:off x="6972300" y="545053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94843</xdr:rowOff>
    </xdr:from>
    <xdr:to>
      <xdr:col>55</xdr:col>
      <xdr:colOff>50800</xdr:colOff>
      <xdr:row>32</xdr:row>
      <xdr:rowOff>24993</xdr:rowOff>
    </xdr:to>
    <xdr:sp macro="" textlink="">
      <xdr:nvSpPr>
        <xdr:cNvPr id="312" name="楕円 311"/>
        <xdr:cNvSpPr/>
      </xdr:nvSpPr>
      <xdr:spPr>
        <a:xfrm>
          <a:off x="10426700" y="5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117720</xdr:rowOff>
    </xdr:from>
    <xdr:ext cx="469744" cy="259045"/>
    <xdr:sp macro="" textlink="">
      <xdr:nvSpPr>
        <xdr:cNvPr id="313" name="労働費該当値テキスト"/>
        <xdr:cNvSpPr txBox="1"/>
      </xdr:nvSpPr>
      <xdr:spPr>
        <a:xfrm>
          <a:off x="10528300" y="52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140107</xdr:rowOff>
    </xdr:from>
    <xdr:to>
      <xdr:col>50</xdr:col>
      <xdr:colOff>165100</xdr:colOff>
      <xdr:row>32</xdr:row>
      <xdr:rowOff>70257</xdr:rowOff>
    </xdr:to>
    <xdr:sp macro="" textlink="">
      <xdr:nvSpPr>
        <xdr:cNvPr id="314" name="楕円 313"/>
        <xdr:cNvSpPr/>
      </xdr:nvSpPr>
      <xdr:spPr>
        <a:xfrm>
          <a:off x="9588500" y="545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86784</xdr:rowOff>
    </xdr:from>
    <xdr:ext cx="469744" cy="259045"/>
    <xdr:sp macro="" textlink="">
      <xdr:nvSpPr>
        <xdr:cNvPr id="315" name="テキスト ボックス 314"/>
        <xdr:cNvSpPr txBox="1"/>
      </xdr:nvSpPr>
      <xdr:spPr>
        <a:xfrm>
          <a:off x="9404428" y="523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49124</xdr:rowOff>
    </xdr:from>
    <xdr:to>
      <xdr:col>46</xdr:col>
      <xdr:colOff>38100</xdr:colOff>
      <xdr:row>31</xdr:row>
      <xdr:rowOff>150724</xdr:rowOff>
    </xdr:to>
    <xdr:sp macro="" textlink="">
      <xdr:nvSpPr>
        <xdr:cNvPr id="316" name="楕円 315"/>
        <xdr:cNvSpPr/>
      </xdr:nvSpPr>
      <xdr:spPr>
        <a:xfrm>
          <a:off x="8699500" y="536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167251</xdr:rowOff>
    </xdr:from>
    <xdr:ext cx="469744" cy="259045"/>
    <xdr:sp macro="" textlink="">
      <xdr:nvSpPr>
        <xdr:cNvPr id="317" name="テキスト ボックス 316"/>
        <xdr:cNvSpPr txBox="1"/>
      </xdr:nvSpPr>
      <xdr:spPr>
        <a:xfrm>
          <a:off x="8515428" y="513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84785</xdr:rowOff>
    </xdr:from>
    <xdr:to>
      <xdr:col>41</xdr:col>
      <xdr:colOff>101600</xdr:colOff>
      <xdr:row>32</xdr:row>
      <xdr:rowOff>14935</xdr:rowOff>
    </xdr:to>
    <xdr:sp macro="" textlink="">
      <xdr:nvSpPr>
        <xdr:cNvPr id="318" name="楕円 317"/>
        <xdr:cNvSpPr/>
      </xdr:nvSpPr>
      <xdr:spPr>
        <a:xfrm>
          <a:off x="7810500" y="53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31462</xdr:rowOff>
    </xdr:from>
    <xdr:ext cx="469744" cy="259045"/>
    <xdr:sp macro="" textlink="">
      <xdr:nvSpPr>
        <xdr:cNvPr id="319" name="テキスト ボックス 318"/>
        <xdr:cNvSpPr txBox="1"/>
      </xdr:nvSpPr>
      <xdr:spPr>
        <a:xfrm>
          <a:off x="7626428" y="517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98958</xdr:rowOff>
    </xdr:from>
    <xdr:to>
      <xdr:col>36</xdr:col>
      <xdr:colOff>165100</xdr:colOff>
      <xdr:row>32</xdr:row>
      <xdr:rowOff>29108</xdr:rowOff>
    </xdr:to>
    <xdr:sp macro="" textlink="">
      <xdr:nvSpPr>
        <xdr:cNvPr id="320" name="楕円 319"/>
        <xdr:cNvSpPr/>
      </xdr:nvSpPr>
      <xdr:spPr>
        <a:xfrm>
          <a:off x="6921500" y="541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45635</xdr:rowOff>
    </xdr:from>
    <xdr:ext cx="469744" cy="259045"/>
    <xdr:sp macro="" textlink="">
      <xdr:nvSpPr>
        <xdr:cNvPr id="321" name="テキスト ボックス 320"/>
        <xdr:cNvSpPr txBox="1"/>
      </xdr:nvSpPr>
      <xdr:spPr>
        <a:xfrm>
          <a:off x="6737428" y="518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92197</xdr:rowOff>
    </xdr:from>
    <xdr:to>
      <xdr:col>55</xdr:col>
      <xdr:colOff>0</xdr:colOff>
      <xdr:row>58</xdr:row>
      <xdr:rowOff>94391</xdr:rowOff>
    </xdr:to>
    <xdr:cxnSp macro="">
      <xdr:nvCxnSpPr>
        <xdr:cNvPr id="348" name="直線コネクタ 347"/>
        <xdr:cNvCxnSpPr/>
      </xdr:nvCxnSpPr>
      <xdr:spPr>
        <a:xfrm>
          <a:off x="9639300" y="1003629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92197</xdr:rowOff>
    </xdr:from>
    <xdr:to>
      <xdr:col>50</xdr:col>
      <xdr:colOff>114300</xdr:colOff>
      <xdr:row>58</xdr:row>
      <xdr:rowOff>101433</xdr:rowOff>
    </xdr:to>
    <xdr:cxnSp macro="">
      <xdr:nvCxnSpPr>
        <xdr:cNvPr id="351" name="直線コネクタ 350"/>
        <xdr:cNvCxnSpPr/>
      </xdr:nvCxnSpPr>
      <xdr:spPr>
        <a:xfrm flipV="1">
          <a:off x="8750300" y="1003629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101433</xdr:rowOff>
    </xdr:from>
    <xdr:to>
      <xdr:col>45</xdr:col>
      <xdr:colOff>177800</xdr:colOff>
      <xdr:row>58</xdr:row>
      <xdr:rowOff>115468</xdr:rowOff>
    </xdr:to>
    <xdr:cxnSp macro="">
      <xdr:nvCxnSpPr>
        <xdr:cNvPr id="354" name="直線コネクタ 353"/>
        <xdr:cNvCxnSpPr/>
      </xdr:nvCxnSpPr>
      <xdr:spPr>
        <a:xfrm flipV="1">
          <a:off x="7861300" y="1004553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112999</xdr:rowOff>
    </xdr:from>
    <xdr:to>
      <xdr:col>41</xdr:col>
      <xdr:colOff>50800</xdr:colOff>
      <xdr:row>58</xdr:row>
      <xdr:rowOff>115468</xdr:rowOff>
    </xdr:to>
    <xdr:cxnSp macro="">
      <xdr:nvCxnSpPr>
        <xdr:cNvPr id="357" name="直線コネクタ 356"/>
        <xdr:cNvCxnSpPr/>
      </xdr:nvCxnSpPr>
      <xdr:spPr>
        <a:xfrm>
          <a:off x="6972300" y="10057099"/>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43591</xdr:rowOff>
    </xdr:from>
    <xdr:to>
      <xdr:col>55</xdr:col>
      <xdr:colOff>50800</xdr:colOff>
      <xdr:row>58</xdr:row>
      <xdr:rowOff>145191</xdr:rowOff>
    </xdr:to>
    <xdr:sp macro="" textlink="">
      <xdr:nvSpPr>
        <xdr:cNvPr id="367" name="楕円 366"/>
        <xdr:cNvSpPr/>
      </xdr:nvSpPr>
      <xdr:spPr>
        <a:xfrm>
          <a:off x="10426700" y="998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129968</xdr:rowOff>
    </xdr:from>
    <xdr:ext cx="378565" cy="259045"/>
    <xdr:sp macro="" textlink="">
      <xdr:nvSpPr>
        <xdr:cNvPr id="368" name="農林水産業費該当値テキスト"/>
        <xdr:cNvSpPr txBox="1"/>
      </xdr:nvSpPr>
      <xdr:spPr>
        <a:xfrm>
          <a:off x="10528300" y="9902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41397</xdr:rowOff>
    </xdr:from>
    <xdr:to>
      <xdr:col>50</xdr:col>
      <xdr:colOff>165100</xdr:colOff>
      <xdr:row>58</xdr:row>
      <xdr:rowOff>142997</xdr:rowOff>
    </xdr:to>
    <xdr:sp macro="" textlink="">
      <xdr:nvSpPr>
        <xdr:cNvPr id="369" name="楕円 368"/>
        <xdr:cNvSpPr/>
      </xdr:nvSpPr>
      <xdr:spPr>
        <a:xfrm>
          <a:off x="9588500" y="99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134124</xdr:rowOff>
    </xdr:from>
    <xdr:ext cx="469744" cy="259045"/>
    <xdr:sp macro="" textlink="">
      <xdr:nvSpPr>
        <xdr:cNvPr id="370" name="テキスト ボックス 369"/>
        <xdr:cNvSpPr txBox="1"/>
      </xdr:nvSpPr>
      <xdr:spPr>
        <a:xfrm>
          <a:off x="9404428" y="1007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50633</xdr:rowOff>
    </xdr:from>
    <xdr:to>
      <xdr:col>46</xdr:col>
      <xdr:colOff>38100</xdr:colOff>
      <xdr:row>58</xdr:row>
      <xdr:rowOff>152233</xdr:rowOff>
    </xdr:to>
    <xdr:sp macro="" textlink="">
      <xdr:nvSpPr>
        <xdr:cNvPr id="371" name="楕円 370"/>
        <xdr:cNvSpPr/>
      </xdr:nvSpPr>
      <xdr:spPr>
        <a:xfrm>
          <a:off x="8699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143360</xdr:rowOff>
    </xdr:from>
    <xdr:ext cx="378565" cy="259045"/>
    <xdr:sp macro="" textlink="">
      <xdr:nvSpPr>
        <xdr:cNvPr id="372" name="テキスト ボックス 371"/>
        <xdr:cNvSpPr txBox="1"/>
      </xdr:nvSpPr>
      <xdr:spPr>
        <a:xfrm>
          <a:off x="8561017" y="1008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64668</xdr:rowOff>
    </xdr:from>
    <xdr:to>
      <xdr:col>41</xdr:col>
      <xdr:colOff>101600</xdr:colOff>
      <xdr:row>58</xdr:row>
      <xdr:rowOff>166268</xdr:rowOff>
    </xdr:to>
    <xdr:sp macro="" textlink="">
      <xdr:nvSpPr>
        <xdr:cNvPr id="373" name="楕円 372"/>
        <xdr:cNvSpPr/>
      </xdr:nvSpPr>
      <xdr:spPr>
        <a:xfrm>
          <a:off x="7810500" y="100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157395</xdr:rowOff>
    </xdr:from>
    <xdr:ext cx="378565" cy="259045"/>
    <xdr:sp macro="" textlink="">
      <xdr:nvSpPr>
        <xdr:cNvPr id="374" name="テキスト ボックス 373"/>
        <xdr:cNvSpPr txBox="1"/>
      </xdr:nvSpPr>
      <xdr:spPr>
        <a:xfrm>
          <a:off x="7672017" y="10101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62199</xdr:rowOff>
    </xdr:from>
    <xdr:to>
      <xdr:col>36</xdr:col>
      <xdr:colOff>165100</xdr:colOff>
      <xdr:row>58</xdr:row>
      <xdr:rowOff>163799</xdr:rowOff>
    </xdr:to>
    <xdr:sp macro="" textlink="">
      <xdr:nvSpPr>
        <xdr:cNvPr id="375" name="楕円 374"/>
        <xdr:cNvSpPr/>
      </xdr:nvSpPr>
      <xdr:spPr>
        <a:xfrm>
          <a:off x="6921500" y="1000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154926</xdr:rowOff>
    </xdr:from>
    <xdr:ext cx="378565" cy="259045"/>
    <xdr:sp macro="" textlink="">
      <xdr:nvSpPr>
        <xdr:cNvPr id="376" name="テキスト ボックス 375"/>
        <xdr:cNvSpPr txBox="1"/>
      </xdr:nvSpPr>
      <xdr:spPr>
        <a:xfrm>
          <a:off x="6783017" y="10099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72786</xdr:rowOff>
    </xdr:from>
    <xdr:to>
      <xdr:col>55</xdr:col>
      <xdr:colOff>0</xdr:colOff>
      <xdr:row>79</xdr:row>
      <xdr:rowOff>72884</xdr:rowOff>
    </xdr:to>
    <xdr:cxnSp macro="">
      <xdr:nvCxnSpPr>
        <xdr:cNvPr id="407" name="直線コネクタ 406"/>
        <xdr:cNvCxnSpPr/>
      </xdr:nvCxnSpPr>
      <xdr:spPr>
        <a:xfrm flipV="1">
          <a:off x="9639300" y="13617336"/>
          <a:ext cx="8382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72361</xdr:rowOff>
    </xdr:from>
    <xdr:to>
      <xdr:col>50</xdr:col>
      <xdr:colOff>114300</xdr:colOff>
      <xdr:row>79</xdr:row>
      <xdr:rowOff>72884</xdr:rowOff>
    </xdr:to>
    <xdr:cxnSp macro="">
      <xdr:nvCxnSpPr>
        <xdr:cNvPr id="410" name="直線コネクタ 409"/>
        <xdr:cNvCxnSpPr/>
      </xdr:nvCxnSpPr>
      <xdr:spPr>
        <a:xfrm>
          <a:off x="8750300" y="13616911"/>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66743</xdr:rowOff>
    </xdr:from>
    <xdr:to>
      <xdr:col>45</xdr:col>
      <xdr:colOff>177800</xdr:colOff>
      <xdr:row>79</xdr:row>
      <xdr:rowOff>72361</xdr:rowOff>
    </xdr:to>
    <xdr:cxnSp macro="">
      <xdr:nvCxnSpPr>
        <xdr:cNvPr id="413" name="直線コネクタ 412"/>
        <xdr:cNvCxnSpPr/>
      </xdr:nvCxnSpPr>
      <xdr:spPr>
        <a:xfrm>
          <a:off x="7861300" y="13611293"/>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39018</xdr:rowOff>
    </xdr:from>
    <xdr:to>
      <xdr:col>41</xdr:col>
      <xdr:colOff>50800</xdr:colOff>
      <xdr:row>79</xdr:row>
      <xdr:rowOff>66743</xdr:rowOff>
    </xdr:to>
    <xdr:cxnSp macro="">
      <xdr:nvCxnSpPr>
        <xdr:cNvPr id="416" name="直線コネクタ 415"/>
        <xdr:cNvCxnSpPr/>
      </xdr:nvCxnSpPr>
      <xdr:spPr>
        <a:xfrm>
          <a:off x="6972300" y="13583568"/>
          <a:ext cx="889000" cy="2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21986</xdr:rowOff>
    </xdr:from>
    <xdr:to>
      <xdr:col>55</xdr:col>
      <xdr:colOff>50800</xdr:colOff>
      <xdr:row>79</xdr:row>
      <xdr:rowOff>123586</xdr:rowOff>
    </xdr:to>
    <xdr:sp macro="" textlink="">
      <xdr:nvSpPr>
        <xdr:cNvPr id="426" name="楕円 425"/>
        <xdr:cNvSpPr/>
      </xdr:nvSpPr>
      <xdr:spPr>
        <a:xfrm>
          <a:off x="10426700" y="135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108363</xdr:rowOff>
    </xdr:from>
    <xdr:ext cx="378565" cy="259045"/>
    <xdr:sp macro="" textlink="">
      <xdr:nvSpPr>
        <xdr:cNvPr id="427" name="商工費該当値テキスト"/>
        <xdr:cNvSpPr txBox="1"/>
      </xdr:nvSpPr>
      <xdr:spPr>
        <a:xfrm>
          <a:off x="10528300" y="134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22084</xdr:rowOff>
    </xdr:from>
    <xdr:to>
      <xdr:col>50</xdr:col>
      <xdr:colOff>165100</xdr:colOff>
      <xdr:row>79</xdr:row>
      <xdr:rowOff>123684</xdr:rowOff>
    </xdr:to>
    <xdr:sp macro="" textlink="">
      <xdr:nvSpPr>
        <xdr:cNvPr id="428" name="楕円 427"/>
        <xdr:cNvSpPr/>
      </xdr:nvSpPr>
      <xdr:spPr>
        <a:xfrm>
          <a:off x="9588500" y="1356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114811</xdr:rowOff>
    </xdr:from>
    <xdr:ext cx="378565" cy="259045"/>
    <xdr:sp macro="" textlink="">
      <xdr:nvSpPr>
        <xdr:cNvPr id="429" name="テキスト ボックス 428"/>
        <xdr:cNvSpPr txBox="1"/>
      </xdr:nvSpPr>
      <xdr:spPr>
        <a:xfrm>
          <a:off x="9450017" y="13659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21561</xdr:rowOff>
    </xdr:from>
    <xdr:to>
      <xdr:col>46</xdr:col>
      <xdr:colOff>38100</xdr:colOff>
      <xdr:row>79</xdr:row>
      <xdr:rowOff>123161</xdr:rowOff>
    </xdr:to>
    <xdr:sp macro="" textlink="">
      <xdr:nvSpPr>
        <xdr:cNvPr id="430" name="楕円 429"/>
        <xdr:cNvSpPr/>
      </xdr:nvSpPr>
      <xdr:spPr>
        <a:xfrm>
          <a:off x="8699500" y="135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114288</xdr:rowOff>
    </xdr:from>
    <xdr:ext cx="378565" cy="259045"/>
    <xdr:sp macro="" textlink="">
      <xdr:nvSpPr>
        <xdr:cNvPr id="431" name="テキスト ボックス 430"/>
        <xdr:cNvSpPr txBox="1"/>
      </xdr:nvSpPr>
      <xdr:spPr>
        <a:xfrm>
          <a:off x="8561017" y="1365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15943</xdr:rowOff>
    </xdr:from>
    <xdr:to>
      <xdr:col>41</xdr:col>
      <xdr:colOff>101600</xdr:colOff>
      <xdr:row>79</xdr:row>
      <xdr:rowOff>117543</xdr:rowOff>
    </xdr:to>
    <xdr:sp macro="" textlink="">
      <xdr:nvSpPr>
        <xdr:cNvPr id="432" name="楕円 431"/>
        <xdr:cNvSpPr/>
      </xdr:nvSpPr>
      <xdr:spPr>
        <a:xfrm>
          <a:off x="7810500" y="13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108670</xdr:rowOff>
    </xdr:from>
    <xdr:ext cx="378565" cy="259045"/>
    <xdr:sp macro="" textlink="">
      <xdr:nvSpPr>
        <xdr:cNvPr id="433" name="テキスト ボックス 432"/>
        <xdr:cNvSpPr txBox="1"/>
      </xdr:nvSpPr>
      <xdr:spPr>
        <a:xfrm>
          <a:off x="7672017" y="13653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159668</xdr:rowOff>
    </xdr:from>
    <xdr:to>
      <xdr:col>36</xdr:col>
      <xdr:colOff>165100</xdr:colOff>
      <xdr:row>79</xdr:row>
      <xdr:rowOff>89818</xdr:rowOff>
    </xdr:to>
    <xdr:sp macro="" textlink="">
      <xdr:nvSpPr>
        <xdr:cNvPr id="434" name="楕円 433"/>
        <xdr:cNvSpPr/>
      </xdr:nvSpPr>
      <xdr:spPr>
        <a:xfrm>
          <a:off x="6921500" y="13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80945</xdr:rowOff>
    </xdr:from>
    <xdr:ext cx="469744" cy="259045"/>
    <xdr:sp macro="" textlink="">
      <xdr:nvSpPr>
        <xdr:cNvPr id="435" name="テキスト ボックス 434"/>
        <xdr:cNvSpPr txBox="1"/>
      </xdr:nvSpPr>
      <xdr:spPr>
        <a:xfrm>
          <a:off x="6737428" y="136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80656</xdr:rowOff>
    </xdr:from>
    <xdr:to>
      <xdr:col>55</xdr:col>
      <xdr:colOff>0</xdr:colOff>
      <xdr:row>97</xdr:row>
      <xdr:rowOff>118875</xdr:rowOff>
    </xdr:to>
    <xdr:cxnSp macro="">
      <xdr:nvCxnSpPr>
        <xdr:cNvPr id="466" name="直線コネクタ 465"/>
        <xdr:cNvCxnSpPr/>
      </xdr:nvCxnSpPr>
      <xdr:spPr>
        <a:xfrm flipV="1">
          <a:off x="9639300" y="16711306"/>
          <a:ext cx="838200" cy="3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118875</xdr:rowOff>
    </xdr:from>
    <xdr:to>
      <xdr:col>50</xdr:col>
      <xdr:colOff>114300</xdr:colOff>
      <xdr:row>97</xdr:row>
      <xdr:rowOff>137251</xdr:rowOff>
    </xdr:to>
    <xdr:cxnSp macro="">
      <xdr:nvCxnSpPr>
        <xdr:cNvPr id="469" name="直線コネクタ 468"/>
        <xdr:cNvCxnSpPr/>
      </xdr:nvCxnSpPr>
      <xdr:spPr>
        <a:xfrm flipV="1">
          <a:off x="8750300" y="16749525"/>
          <a:ext cx="889000" cy="1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109263</xdr:rowOff>
    </xdr:from>
    <xdr:to>
      <xdr:col>45</xdr:col>
      <xdr:colOff>177800</xdr:colOff>
      <xdr:row>97</xdr:row>
      <xdr:rowOff>137251</xdr:rowOff>
    </xdr:to>
    <xdr:cxnSp macro="">
      <xdr:nvCxnSpPr>
        <xdr:cNvPr id="472" name="直線コネクタ 471"/>
        <xdr:cNvCxnSpPr/>
      </xdr:nvCxnSpPr>
      <xdr:spPr>
        <a:xfrm>
          <a:off x="7861300" y="16739913"/>
          <a:ext cx="8890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109263</xdr:rowOff>
    </xdr:from>
    <xdr:to>
      <xdr:col>41</xdr:col>
      <xdr:colOff>50800</xdr:colOff>
      <xdr:row>97</xdr:row>
      <xdr:rowOff>119137</xdr:rowOff>
    </xdr:to>
    <xdr:cxnSp macro="">
      <xdr:nvCxnSpPr>
        <xdr:cNvPr id="475" name="直線コネクタ 474"/>
        <xdr:cNvCxnSpPr/>
      </xdr:nvCxnSpPr>
      <xdr:spPr>
        <a:xfrm flipV="1">
          <a:off x="6972300" y="16739913"/>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29856</xdr:rowOff>
    </xdr:from>
    <xdr:to>
      <xdr:col>55</xdr:col>
      <xdr:colOff>50800</xdr:colOff>
      <xdr:row>97</xdr:row>
      <xdr:rowOff>131456</xdr:rowOff>
    </xdr:to>
    <xdr:sp macro="" textlink="">
      <xdr:nvSpPr>
        <xdr:cNvPr id="485" name="楕円 484"/>
        <xdr:cNvSpPr/>
      </xdr:nvSpPr>
      <xdr:spPr>
        <a:xfrm>
          <a:off x="10426700" y="1666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8283</xdr:rowOff>
    </xdr:from>
    <xdr:ext cx="534377" cy="259045"/>
    <xdr:sp macro="" textlink="">
      <xdr:nvSpPr>
        <xdr:cNvPr id="486" name="土木費該当値テキスト"/>
        <xdr:cNvSpPr txBox="1"/>
      </xdr:nvSpPr>
      <xdr:spPr>
        <a:xfrm>
          <a:off x="10528300" y="1663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68075</xdr:rowOff>
    </xdr:from>
    <xdr:to>
      <xdr:col>50</xdr:col>
      <xdr:colOff>165100</xdr:colOff>
      <xdr:row>97</xdr:row>
      <xdr:rowOff>169675</xdr:rowOff>
    </xdr:to>
    <xdr:sp macro="" textlink="">
      <xdr:nvSpPr>
        <xdr:cNvPr id="487" name="楕円 486"/>
        <xdr:cNvSpPr/>
      </xdr:nvSpPr>
      <xdr:spPr>
        <a:xfrm>
          <a:off x="9588500" y="166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160802</xdr:rowOff>
    </xdr:from>
    <xdr:ext cx="534377" cy="259045"/>
    <xdr:sp macro="" textlink="">
      <xdr:nvSpPr>
        <xdr:cNvPr id="488" name="テキスト ボックス 487"/>
        <xdr:cNvSpPr txBox="1"/>
      </xdr:nvSpPr>
      <xdr:spPr>
        <a:xfrm>
          <a:off x="9372111" y="167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86451</xdr:rowOff>
    </xdr:from>
    <xdr:to>
      <xdr:col>46</xdr:col>
      <xdr:colOff>38100</xdr:colOff>
      <xdr:row>98</xdr:row>
      <xdr:rowOff>16601</xdr:rowOff>
    </xdr:to>
    <xdr:sp macro="" textlink="">
      <xdr:nvSpPr>
        <xdr:cNvPr id="489" name="楕円 488"/>
        <xdr:cNvSpPr/>
      </xdr:nvSpPr>
      <xdr:spPr>
        <a:xfrm>
          <a:off x="8699500" y="167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7728</xdr:rowOff>
    </xdr:from>
    <xdr:ext cx="534377" cy="259045"/>
    <xdr:sp macro="" textlink="">
      <xdr:nvSpPr>
        <xdr:cNvPr id="490" name="テキスト ボックス 489"/>
        <xdr:cNvSpPr txBox="1"/>
      </xdr:nvSpPr>
      <xdr:spPr>
        <a:xfrm>
          <a:off x="8483111" y="1680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58463</xdr:rowOff>
    </xdr:from>
    <xdr:to>
      <xdr:col>41</xdr:col>
      <xdr:colOff>101600</xdr:colOff>
      <xdr:row>97</xdr:row>
      <xdr:rowOff>160063</xdr:rowOff>
    </xdr:to>
    <xdr:sp macro="" textlink="">
      <xdr:nvSpPr>
        <xdr:cNvPr id="491" name="楕円 490"/>
        <xdr:cNvSpPr/>
      </xdr:nvSpPr>
      <xdr:spPr>
        <a:xfrm>
          <a:off x="7810500" y="1668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151190</xdr:rowOff>
    </xdr:from>
    <xdr:ext cx="534377" cy="259045"/>
    <xdr:sp macro="" textlink="">
      <xdr:nvSpPr>
        <xdr:cNvPr id="492" name="テキスト ボックス 491"/>
        <xdr:cNvSpPr txBox="1"/>
      </xdr:nvSpPr>
      <xdr:spPr>
        <a:xfrm>
          <a:off x="7594111" y="1678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68337</xdr:rowOff>
    </xdr:from>
    <xdr:to>
      <xdr:col>36</xdr:col>
      <xdr:colOff>165100</xdr:colOff>
      <xdr:row>97</xdr:row>
      <xdr:rowOff>169937</xdr:rowOff>
    </xdr:to>
    <xdr:sp macro="" textlink="">
      <xdr:nvSpPr>
        <xdr:cNvPr id="493" name="楕円 492"/>
        <xdr:cNvSpPr/>
      </xdr:nvSpPr>
      <xdr:spPr>
        <a:xfrm>
          <a:off x="6921500" y="166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161064</xdr:rowOff>
    </xdr:from>
    <xdr:ext cx="534377" cy="259045"/>
    <xdr:sp macro="" textlink="">
      <xdr:nvSpPr>
        <xdr:cNvPr id="494" name="テキスト ボックス 493"/>
        <xdr:cNvSpPr txBox="1"/>
      </xdr:nvSpPr>
      <xdr:spPr>
        <a:xfrm>
          <a:off x="6705111" y="1679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120541</xdr:rowOff>
    </xdr:from>
    <xdr:to>
      <xdr:col>85</xdr:col>
      <xdr:colOff>127000</xdr:colOff>
      <xdr:row>37</xdr:row>
      <xdr:rowOff>160927</xdr:rowOff>
    </xdr:to>
    <xdr:cxnSp macro="">
      <xdr:nvCxnSpPr>
        <xdr:cNvPr id="526" name="直線コネクタ 525"/>
        <xdr:cNvCxnSpPr/>
      </xdr:nvCxnSpPr>
      <xdr:spPr>
        <a:xfrm flipV="1">
          <a:off x="15481300" y="6464191"/>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160927</xdr:rowOff>
    </xdr:from>
    <xdr:to>
      <xdr:col>81</xdr:col>
      <xdr:colOff>50800</xdr:colOff>
      <xdr:row>38</xdr:row>
      <xdr:rowOff>9724</xdr:rowOff>
    </xdr:to>
    <xdr:cxnSp macro="">
      <xdr:nvCxnSpPr>
        <xdr:cNvPr id="529" name="直線コネクタ 528"/>
        <xdr:cNvCxnSpPr/>
      </xdr:nvCxnSpPr>
      <xdr:spPr>
        <a:xfrm flipV="1">
          <a:off x="14592300" y="6504577"/>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169907</xdr:rowOff>
    </xdr:from>
    <xdr:ext cx="534377" cy="259045"/>
    <xdr:sp macro="" textlink="">
      <xdr:nvSpPr>
        <xdr:cNvPr id="531" name="テキスト ボックス 530"/>
        <xdr:cNvSpPr txBox="1"/>
      </xdr:nvSpPr>
      <xdr:spPr>
        <a:xfrm>
          <a:off x="15214111" y="59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4064</xdr:rowOff>
    </xdr:from>
    <xdr:to>
      <xdr:col>76</xdr:col>
      <xdr:colOff>114300</xdr:colOff>
      <xdr:row>38</xdr:row>
      <xdr:rowOff>9724</xdr:rowOff>
    </xdr:to>
    <xdr:cxnSp macro="">
      <xdr:nvCxnSpPr>
        <xdr:cNvPr id="532" name="直線コネクタ 531"/>
        <xdr:cNvCxnSpPr/>
      </xdr:nvCxnSpPr>
      <xdr:spPr>
        <a:xfrm>
          <a:off x="13703300" y="6519164"/>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130012</xdr:rowOff>
    </xdr:from>
    <xdr:to>
      <xdr:col>71</xdr:col>
      <xdr:colOff>177800</xdr:colOff>
      <xdr:row>38</xdr:row>
      <xdr:rowOff>4064</xdr:rowOff>
    </xdr:to>
    <xdr:cxnSp macro="">
      <xdr:nvCxnSpPr>
        <xdr:cNvPr id="535" name="直線コネクタ 534"/>
        <xdr:cNvCxnSpPr/>
      </xdr:nvCxnSpPr>
      <xdr:spPr>
        <a:xfrm>
          <a:off x="12814300" y="6473662"/>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69741</xdr:rowOff>
    </xdr:from>
    <xdr:to>
      <xdr:col>85</xdr:col>
      <xdr:colOff>177800</xdr:colOff>
      <xdr:row>37</xdr:row>
      <xdr:rowOff>171341</xdr:rowOff>
    </xdr:to>
    <xdr:sp macro="" textlink="">
      <xdr:nvSpPr>
        <xdr:cNvPr id="545" name="楕円 544"/>
        <xdr:cNvSpPr/>
      </xdr:nvSpPr>
      <xdr:spPr>
        <a:xfrm>
          <a:off x="16268700" y="641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48168</xdr:rowOff>
    </xdr:from>
    <xdr:ext cx="534377" cy="259045"/>
    <xdr:sp macro="" textlink="">
      <xdr:nvSpPr>
        <xdr:cNvPr id="546" name="消防費該当値テキスト"/>
        <xdr:cNvSpPr txBox="1"/>
      </xdr:nvSpPr>
      <xdr:spPr>
        <a:xfrm>
          <a:off x="16370300" y="639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110127</xdr:rowOff>
    </xdr:from>
    <xdr:to>
      <xdr:col>81</xdr:col>
      <xdr:colOff>101600</xdr:colOff>
      <xdr:row>38</xdr:row>
      <xdr:rowOff>40277</xdr:rowOff>
    </xdr:to>
    <xdr:sp macro="" textlink="">
      <xdr:nvSpPr>
        <xdr:cNvPr id="547" name="楕円 546"/>
        <xdr:cNvSpPr/>
      </xdr:nvSpPr>
      <xdr:spPr>
        <a:xfrm>
          <a:off x="15430500" y="645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31404</xdr:rowOff>
    </xdr:from>
    <xdr:ext cx="534377" cy="259045"/>
    <xdr:sp macro="" textlink="">
      <xdr:nvSpPr>
        <xdr:cNvPr id="548" name="テキスト ボックス 547"/>
        <xdr:cNvSpPr txBox="1"/>
      </xdr:nvSpPr>
      <xdr:spPr>
        <a:xfrm>
          <a:off x="15214111" y="65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130375</xdr:rowOff>
    </xdr:from>
    <xdr:to>
      <xdr:col>76</xdr:col>
      <xdr:colOff>165100</xdr:colOff>
      <xdr:row>38</xdr:row>
      <xdr:rowOff>60525</xdr:rowOff>
    </xdr:to>
    <xdr:sp macro="" textlink="">
      <xdr:nvSpPr>
        <xdr:cNvPr id="549" name="楕円 548"/>
        <xdr:cNvSpPr/>
      </xdr:nvSpPr>
      <xdr:spPr>
        <a:xfrm>
          <a:off x="14541500" y="647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51651</xdr:rowOff>
    </xdr:from>
    <xdr:ext cx="534377" cy="259045"/>
    <xdr:sp macro="" textlink="">
      <xdr:nvSpPr>
        <xdr:cNvPr id="550" name="テキスト ボックス 549"/>
        <xdr:cNvSpPr txBox="1"/>
      </xdr:nvSpPr>
      <xdr:spPr>
        <a:xfrm>
          <a:off x="14325111" y="656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124714</xdr:rowOff>
    </xdr:from>
    <xdr:to>
      <xdr:col>72</xdr:col>
      <xdr:colOff>38100</xdr:colOff>
      <xdr:row>38</xdr:row>
      <xdr:rowOff>54864</xdr:rowOff>
    </xdr:to>
    <xdr:sp macro="" textlink="">
      <xdr:nvSpPr>
        <xdr:cNvPr id="551" name="楕円 550"/>
        <xdr:cNvSpPr/>
      </xdr:nvSpPr>
      <xdr:spPr>
        <a:xfrm>
          <a:off x="13652500" y="64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45991</xdr:rowOff>
    </xdr:from>
    <xdr:ext cx="534377" cy="259045"/>
    <xdr:sp macro="" textlink="">
      <xdr:nvSpPr>
        <xdr:cNvPr id="552" name="テキスト ボックス 551"/>
        <xdr:cNvSpPr txBox="1"/>
      </xdr:nvSpPr>
      <xdr:spPr>
        <a:xfrm>
          <a:off x="13436111" y="65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79212</xdr:rowOff>
    </xdr:from>
    <xdr:to>
      <xdr:col>67</xdr:col>
      <xdr:colOff>101600</xdr:colOff>
      <xdr:row>38</xdr:row>
      <xdr:rowOff>9362</xdr:rowOff>
    </xdr:to>
    <xdr:sp macro="" textlink="">
      <xdr:nvSpPr>
        <xdr:cNvPr id="553" name="楕円 552"/>
        <xdr:cNvSpPr/>
      </xdr:nvSpPr>
      <xdr:spPr>
        <a:xfrm>
          <a:off x="12763500" y="642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xdr:rowOff>
    </xdr:from>
    <xdr:ext cx="534377" cy="259045"/>
    <xdr:sp macro="" textlink="">
      <xdr:nvSpPr>
        <xdr:cNvPr id="554" name="テキスト ボックス 553"/>
        <xdr:cNvSpPr txBox="1"/>
      </xdr:nvSpPr>
      <xdr:spPr>
        <a:xfrm>
          <a:off x="12547111" y="651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99695</xdr:rowOff>
    </xdr:from>
    <xdr:to>
      <xdr:col>85</xdr:col>
      <xdr:colOff>127000</xdr:colOff>
      <xdr:row>57</xdr:row>
      <xdr:rowOff>2246</xdr:rowOff>
    </xdr:to>
    <xdr:cxnSp macro="">
      <xdr:nvCxnSpPr>
        <xdr:cNvPr id="586" name="直線コネクタ 585"/>
        <xdr:cNvCxnSpPr/>
      </xdr:nvCxnSpPr>
      <xdr:spPr>
        <a:xfrm flipV="1">
          <a:off x="15481300" y="9700895"/>
          <a:ext cx="838200" cy="7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2246</xdr:rowOff>
    </xdr:from>
    <xdr:to>
      <xdr:col>81</xdr:col>
      <xdr:colOff>50800</xdr:colOff>
      <xdr:row>57</xdr:row>
      <xdr:rowOff>105051</xdr:rowOff>
    </xdr:to>
    <xdr:cxnSp macro="">
      <xdr:nvCxnSpPr>
        <xdr:cNvPr id="589" name="直線コネクタ 588"/>
        <xdr:cNvCxnSpPr/>
      </xdr:nvCxnSpPr>
      <xdr:spPr>
        <a:xfrm flipV="1">
          <a:off x="14592300" y="9774896"/>
          <a:ext cx="889000" cy="10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27066</xdr:rowOff>
    </xdr:from>
    <xdr:to>
      <xdr:col>76</xdr:col>
      <xdr:colOff>114300</xdr:colOff>
      <xdr:row>57</xdr:row>
      <xdr:rowOff>105051</xdr:rowOff>
    </xdr:to>
    <xdr:cxnSp macro="">
      <xdr:nvCxnSpPr>
        <xdr:cNvPr id="592" name="直線コネクタ 591"/>
        <xdr:cNvCxnSpPr/>
      </xdr:nvCxnSpPr>
      <xdr:spPr>
        <a:xfrm>
          <a:off x="13703300" y="9799716"/>
          <a:ext cx="8890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13762</xdr:rowOff>
    </xdr:from>
    <xdr:ext cx="534377" cy="259045"/>
    <xdr:sp macro="" textlink="">
      <xdr:nvSpPr>
        <xdr:cNvPr id="594" name="テキスト ボックス 593"/>
        <xdr:cNvSpPr txBox="1"/>
      </xdr:nvSpPr>
      <xdr:spPr>
        <a:xfrm>
          <a:off x="14325111" y="9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73830</xdr:rowOff>
    </xdr:from>
    <xdr:to>
      <xdr:col>71</xdr:col>
      <xdr:colOff>177800</xdr:colOff>
      <xdr:row>57</xdr:row>
      <xdr:rowOff>27066</xdr:rowOff>
    </xdr:to>
    <xdr:cxnSp macro="">
      <xdr:nvCxnSpPr>
        <xdr:cNvPr id="595" name="直線コネクタ 594"/>
        <xdr:cNvCxnSpPr/>
      </xdr:nvCxnSpPr>
      <xdr:spPr>
        <a:xfrm>
          <a:off x="12814300" y="9675030"/>
          <a:ext cx="889000" cy="1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48895</xdr:rowOff>
    </xdr:from>
    <xdr:to>
      <xdr:col>85</xdr:col>
      <xdr:colOff>177800</xdr:colOff>
      <xdr:row>56</xdr:row>
      <xdr:rowOff>150495</xdr:rowOff>
    </xdr:to>
    <xdr:sp macro="" textlink="">
      <xdr:nvSpPr>
        <xdr:cNvPr id="605" name="楕円 604"/>
        <xdr:cNvSpPr/>
      </xdr:nvSpPr>
      <xdr:spPr>
        <a:xfrm>
          <a:off x="162687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27322</xdr:rowOff>
    </xdr:from>
    <xdr:ext cx="534377" cy="259045"/>
    <xdr:sp macro="" textlink="">
      <xdr:nvSpPr>
        <xdr:cNvPr id="606" name="教育費該当値テキスト"/>
        <xdr:cNvSpPr txBox="1"/>
      </xdr:nvSpPr>
      <xdr:spPr>
        <a:xfrm>
          <a:off x="16370300" y="9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122896</xdr:rowOff>
    </xdr:from>
    <xdr:to>
      <xdr:col>81</xdr:col>
      <xdr:colOff>101600</xdr:colOff>
      <xdr:row>57</xdr:row>
      <xdr:rowOff>53046</xdr:rowOff>
    </xdr:to>
    <xdr:sp macro="" textlink="">
      <xdr:nvSpPr>
        <xdr:cNvPr id="607" name="楕円 606"/>
        <xdr:cNvSpPr/>
      </xdr:nvSpPr>
      <xdr:spPr>
        <a:xfrm>
          <a:off x="15430500" y="972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44173</xdr:rowOff>
    </xdr:from>
    <xdr:ext cx="534377" cy="259045"/>
    <xdr:sp macro="" textlink="">
      <xdr:nvSpPr>
        <xdr:cNvPr id="608" name="テキスト ボックス 607"/>
        <xdr:cNvSpPr txBox="1"/>
      </xdr:nvSpPr>
      <xdr:spPr>
        <a:xfrm>
          <a:off x="15214111" y="981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54251</xdr:rowOff>
    </xdr:from>
    <xdr:to>
      <xdr:col>76</xdr:col>
      <xdr:colOff>165100</xdr:colOff>
      <xdr:row>57</xdr:row>
      <xdr:rowOff>155851</xdr:rowOff>
    </xdr:to>
    <xdr:sp macro="" textlink="">
      <xdr:nvSpPr>
        <xdr:cNvPr id="609" name="楕円 608"/>
        <xdr:cNvSpPr/>
      </xdr:nvSpPr>
      <xdr:spPr>
        <a:xfrm>
          <a:off x="14541500" y="98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146978</xdr:rowOff>
    </xdr:from>
    <xdr:ext cx="534377" cy="259045"/>
    <xdr:sp macro="" textlink="">
      <xdr:nvSpPr>
        <xdr:cNvPr id="610" name="テキスト ボックス 609"/>
        <xdr:cNvSpPr txBox="1"/>
      </xdr:nvSpPr>
      <xdr:spPr>
        <a:xfrm>
          <a:off x="14325111" y="99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147716</xdr:rowOff>
    </xdr:from>
    <xdr:to>
      <xdr:col>72</xdr:col>
      <xdr:colOff>38100</xdr:colOff>
      <xdr:row>57</xdr:row>
      <xdr:rowOff>77866</xdr:rowOff>
    </xdr:to>
    <xdr:sp macro="" textlink="">
      <xdr:nvSpPr>
        <xdr:cNvPr id="611" name="楕円 610"/>
        <xdr:cNvSpPr/>
      </xdr:nvSpPr>
      <xdr:spPr>
        <a:xfrm>
          <a:off x="13652500" y="974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68993</xdr:rowOff>
    </xdr:from>
    <xdr:ext cx="534377" cy="259045"/>
    <xdr:sp macro="" textlink="">
      <xdr:nvSpPr>
        <xdr:cNvPr id="612" name="テキスト ボックス 611"/>
        <xdr:cNvSpPr txBox="1"/>
      </xdr:nvSpPr>
      <xdr:spPr>
        <a:xfrm>
          <a:off x="13436111" y="98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23030</xdr:rowOff>
    </xdr:from>
    <xdr:to>
      <xdr:col>67</xdr:col>
      <xdr:colOff>101600</xdr:colOff>
      <xdr:row>56</xdr:row>
      <xdr:rowOff>124630</xdr:rowOff>
    </xdr:to>
    <xdr:sp macro="" textlink="">
      <xdr:nvSpPr>
        <xdr:cNvPr id="613" name="楕円 612"/>
        <xdr:cNvSpPr/>
      </xdr:nvSpPr>
      <xdr:spPr>
        <a:xfrm>
          <a:off x="12763500" y="96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115757</xdr:rowOff>
    </xdr:from>
    <xdr:ext cx="534377" cy="259045"/>
    <xdr:sp macro="" textlink="">
      <xdr:nvSpPr>
        <xdr:cNvPr id="614" name="テキスト ボックス 613"/>
        <xdr:cNvSpPr txBox="1"/>
      </xdr:nvSpPr>
      <xdr:spPr>
        <a:xfrm>
          <a:off x="12547111" y="97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18771</xdr:rowOff>
    </xdr:from>
    <xdr:to>
      <xdr:col>85</xdr:col>
      <xdr:colOff>127000</xdr:colOff>
      <xdr:row>78</xdr:row>
      <xdr:rowOff>25400</xdr:rowOff>
    </xdr:to>
    <xdr:cxnSp macro="">
      <xdr:nvCxnSpPr>
        <xdr:cNvPr id="639" name="直線コネクタ 638"/>
        <xdr:cNvCxnSpPr/>
      </xdr:nvCxnSpPr>
      <xdr:spPr>
        <a:xfrm flipV="1">
          <a:off x="15481300" y="13391871"/>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42" name="直線コネクタ 64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5" name="直線コネクタ 64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8" name="直線コネクタ 64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139421</xdr:rowOff>
    </xdr:from>
    <xdr:to>
      <xdr:col>85</xdr:col>
      <xdr:colOff>177800</xdr:colOff>
      <xdr:row>78</xdr:row>
      <xdr:rowOff>69571</xdr:rowOff>
    </xdr:to>
    <xdr:sp macro="" textlink="">
      <xdr:nvSpPr>
        <xdr:cNvPr id="658" name="楕円 657"/>
        <xdr:cNvSpPr/>
      </xdr:nvSpPr>
      <xdr:spPr>
        <a:xfrm>
          <a:off x="162687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54348</xdr:rowOff>
    </xdr:from>
    <xdr:ext cx="378565" cy="259045"/>
    <xdr:sp macro="" textlink="">
      <xdr:nvSpPr>
        <xdr:cNvPr id="659" name="災害復旧費該当値テキスト"/>
        <xdr:cNvSpPr txBox="1"/>
      </xdr:nvSpPr>
      <xdr:spPr>
        <a:xfrm>
          <a:off x="16370300" y="1325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60" name="楕円 65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61" name="テキスト ボックス 66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62" name="楕円 66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63" name="テキスト ボックス 66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4" name="楕円 66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5" name="テキスト ボックス 66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6" name="楕円 66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7" name="テキスト ボックス 66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46692</xdr:rowOff>
    </xdr:from>
    <xdr:to>
      <xdr:col>85</xdr:col>
      <xdr:colOff>127000</xdr:colOff>
      <xdr:row>96</xdr:row>
      <xdr:rowOff>77096</xdr:rowOff>
    </xdr:to>
    <xdr:cxnSp macro="">
      <xdr:nvCxnSpPr>
        <xdr:cNvPr id="699" name="直線コネクタ 698"/>
        <xdr:cNvCxnSpPr/>
      </xdr:nvCxnSpPr>
      <xdr:spPr>
        <a:xfrm>
          <a:off x="15481300" y="16505892"/>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46692</xdr:rowOff>
    </xdr:from>
    <xdr:to>
      <xdr:col>81</xdr:col>
      <xdr:colOff>50800</xdr:colOff>
      <xdr:row>96</xdr:row>
      <xdr:rowOff>51526</xdr:rowOff>
    </xdr:to>
    <xdr:cxnSp macro="">
      <xdr:nvCxnSpPr>
        <xdr:cNvPr id="702" name="直線コネクタ 701"/>
        <xdr:cNvCxnSpPr/>
      </xdr:nvCxnSpPr>
      <xdr:spPr>
        <a:xfrm flipV="1">
          <a:off x="14592300" y="16505892"/>
          <a:ext cx="889000" cy="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39998</xdr:rowOff>
    </xdr:from>
    <xdr:to>
      <xdr:col>76</xdr:col>
      <xdr:colOff>114300</xdr:colOff>
      <xdr:row>96</xdr:row>
      <xdr:rowOff>51526</xdr:rowOff>
    </xdr:to>
    <xdr:cxnSp macro="">
      <xdr:nvCxnSpPr>
        <xdr:cNvPr id="705" name="直線コネクタ 704"/>
        <xdr:cNvCxnSpPr/>
      </xdr:nvCxnSpPr>
      <xdr:spPr>
        <a:xfrm>
          <a:off x="13703300" y="16499198"/>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39998</xdr:rowOff>
    </xdr:from>
    <xdr:to>
      <xdr:col>71</xdr:col>
      <xdr:colOff>177800</xdr:colOff>
      <xdr:row>96</xdr:row>
      <xdr:rowOff>80623</xdr:rowOff>
    </xdr:to>
    <xdr:cxnSp macro="">
      <xdr:nvCxnSpPr>
        <xdr:cNvPr id="708" name="直線コネクタ 707"/>
        <xdr:cNvCxnSpPr/>
      </xdr:nvCxnSpPr>
      <xdr:spPr>
        <a:xfrm flipV="1">
          <a:off x="12814300" y="16499198"/>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26296</xdr:rowOff>
    </xdr:from>
    <xdr:to>
      <xdr:col>85</xdr:col>
      <xdr:colOff>177800</xdr:colOff>
      <xdr:row>96</xdr:row>
      <xdr:rowOff>127896</xdr:rowOff>
    </xdr:to>
    <xdr:sp macro="" textlink="">
      <xdr:nvSpPr>
        <xdr:cNvPr id="718" name="楕円 717"/>
        <xdr:cNvSpPr/>
      </xdr:nvSpPr>
      <xdr:spPr>
        <a:xfrm>
          <a:off x="16268700" y="16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4723</xdr:rowOff>
    </xdr:from>
    <xdr:ext cx="534377" cy="259045"/>
    <xdr:sp macro="" textlink="">
      <xdr:nvSpPr>
        <xdr:cNvPr id="719" name="公債費該当値テキスト"/>
        <xdr:cNvSpPr txBox="1"/>
      </xdr:nvSpPr>
      <xdr:spPr>
        <a:xfrm>
          <a:off x="16370300" y="1646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167342</xdr:rowOff>
    </xdr:from>
    <xdr:to>
      <xdr:col>81</xdr:col>
      <xdr:colOff>101600</xdr:colOff>
      <xdr:row>96</xdr:row>
      <xdr:rowOff>97492</xdr:rowOff>
    </xdr:to>
    <xdr:sp macro="" textlink="">
      <xdr:nvSpPr>
        <xdr:cNvPr id="720" name="楕円 719"/>
        <xdr:cNvSpPr/>
      </xdr:nvSpPr>
      <xdr:spPr>
        <a:xfrm>
          <a:off x="15430500" y="16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88619</xdr:rowOff>
    </xdr:from>
    <xdr:ext cx="534377" cy="259045"/>
    <xdr:sp macro="" textlink="">
      <xdr:nvSpPr>
        <xdr:cNvPr id="721" name="テキスト ボックス 720"/>
        <xdr:cNvSpPr txBox="1"/>
      </xdr:nvSpPr>
      <xdr:spPr>
        <a:xfrm>
          <a:off x="15214111" y="1654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726</xdr:rowOff>
    </xdr:from>
    <xdr:to>
      <xdr:col>76</xdr:col>
      <xdr:colOff>165100</xdr:colOff>
      <xdr:row>96</xdr:row>
      <xdr:rowOff>102326</xdr:rowOff>
    </xdr:to>
    <xdr:sp macro="" textlink="">
      <xdr:nvSpPr>
        <xdr:cNvPr id="722" name="楕円 721"/>
        <xdr:cNvSpPr/>
      </xdr:nvSpPr>
      <xdr:spPr>
        <a:xfrm>
          <a:off x="14541500" y="164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93453</xdr:rowOff>
    </xdr:from>
    <xdr:ext cx="534377" cy="259045"/>
    <xdr:sp macro="" textlink="">
      <xdr:nvSpPr>
        <xdr:cNvPr id="723" name="テキスト ボックス 722"/>
        <xdr:cNvSpPr txBox="1"/>
      </xdr:nvSpPr>
      <xdr:spPr>
        <a:xfrm>
          <a:off x="14325111" y="165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160648</xdr:rowOff>
    </xdr:from>
    <xdr:to>
      <xdr:col>72</xdr:col>
      <xdr:colOff>38100</xdr:colOff>
      <xdr:row>96</xdr:row>
      <xdr:rowOff>90798</xdr:rowOff>
    </xdr:to>
    <xdr:sp macro="" textlink="">
      <xdr:nvSpPr>
        <xdr:cNvPr id="724" name="楕円 723"/>
        <xdr:cNvSpPr/>
      </xdr:nvSpPr>
      <xdr:spPr>
        <a:xfrm>
          <a:off x="13652500" y="16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81925</xdr:rowOff>
    </xdr:from>
    <xdr:ext cx="534377" cy="259045"/>
    <xdr:sp macro="" textlink="">
      <xdr:nvSpPr>
        <xdr:cNvPr id="725" name="テキスト ボックス 724"/>
        <xdr:cNvSpPr txBox="1"/>
      </xdr:nvSpPr>
      <xdr:spPr>
        <a:xfrm>
          <a:off x="13436111" y="1654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29823</xdr:rowOff>
    </xdr:from>
    <xdr:to>
      <xdr:col>67</xdr:col>
      <xdr:colOff>101600</xdr:colOff>
      <xdr:row>96</xdr:row>
      <xdr:rowOff>131423</xdr:rowOff>
    </xdr:to>
    <xdr:sp macro="" textlink="">
      <xdr:nvSpPr>
        <xdr:cNvPr id="726" name="楕円 725"/>
        <xdr:cNvSpPr/>
      </xdr:nvSpPr>
      <xdr:spPr>
        <a:xfrm>
          <a:off x="12763500" y="164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122550</xdr:rowOff>
    </xdr:from>
    <xdr:ext cx="534377" cy="259045"/>
    <xdr:sp macro="" textlink="">
      <xdr:nvSpPr>
        <xdr:cNvPr id="727" name="テキスト ボックス 726"/>
        <xdr:cNvSpPr txBox="1"/>
      </xdr:nvSpPr>
      <xdr:spPr>
        <a:xfrm>
          <a:off x="12547111" y="165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当市における特徴としては、●民生費が大きく上回っていることが挙げられる。これは、公営住宅や病院が多いこと、また、高齢者人口の比率が高いことによるものであると考えられる。●労働費も大きく上回っているが、（公社）東村山市シルバー人材センターへの運営費補助や、同センターへの委託事業が多いことが反映されていると考えられる。●農林水産業費、●商工費が低い理由は、当市の東京都内のベッドタウンとしての性格や市内に大きな商業施設が無いことなどが理由に挙げられる。●土木費も低くなっているが、今後、東村山駅周辺の連続立体交差化事業や都市計画道路整備など、大きな事業が予定されていることから、増が見込まれる。●消防費については、当市は東京都へ常備消防を委託しており、類似団体よりも低く抑えられている。●教育費については、普通建設事業費による影響が大きいが、令和元年度は主に富士見文化センター大規模改修工事等の減の一方、幼稚園費に係る施設等利用費や施設型給付費の増などにより増となった。普通建設事業費の性質から年度ごとの動きが大きく単純比較は難しいものの、類似団体平均より低い傾向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財政調整基金については、行革目標である標準財政規模比の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以上の水準を維持している。実質収支比率については概ね</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程度で推移している。実質単年度収支については年度間で増減しているが、財政調整基金繰入れの影響により平成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年度は下振れしている。</a:t>
          </a:r>
        </a:p>
        <a:p>
          <a:r>
            <a:rPr kumimoji="1" lang="ja-JP" altLang="en-US" sz="1400">
              <a:latin typeface="ＭＳ ゴシック" pitchFamily="49" charset="-128"/>
              <a:ea typeface="ＭＳ ゴシック" pitchFamily="49" charset="-128"/>
            </a:rPr>
            <a:t>　今後も、一定の年度ごとの増減は見込まれるところではあるが、健全な財政運営に努めていく。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年度までは全会計において黒字で推移していたが、平成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年度は国民健康保険事業特別会計において赤字となり、平成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年度から令和元年度は再び全会計において黒字となっている。</a:t>
          </a:r>
        </a:p>
        <a:p>
          <a:r>
            <a:rPr kumimoji="1" lang="ja-JP" altLang="en-US" sz="1400">
              <a:latin typeface="ＭＳ ゴシック" pitchFamily="49" charset="-128"/>
              <a:ea typeface="ＭＳ ゴシック" pitchFamily="49" charset="-128"/>
            </a:rPr>
            <a:t>　一般会計については、令和元年度は実質収支が過去最大規模の黒字となったことにより、黒字幅が大きくなった。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
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
82</v>
      </c>
      <c r="C3" s="441"/>
      <c r="D3" s="441"/>
      <c r="E3" s="442"/>
      <c r="F3" s="442"/>
      <c r="G3" s="442"/>
      <c r="H3" s="442"/>
      <c r="I3" s="442"/>
      <c r="J3" s="442"/>
      <c r="K3" s="442"/>
      <c r="L3" s="442" t="s">
        <v>
83</v>
      </c>
      <c r="M3" s="442"/>
      <c r="N3" s="442"/>
      <c r="O3" s="442"/>
      <c r="P3" s="442"/>
      <c r="Q3" s="442"/>
      <c r="R3" s="449"/>
      <c r="S3" s="449"/>
      <c r="T3" s="449"/>
      <c r="U3" s="449"/>
      <c r="V3" s="450"/>
      <c r="W3" s="424" t="s">
        <v>
84</v>
      </c>
      <c r="X3" s="425"/>
      <c r="Y3" s="425"/>
      <c r="Z3" s="425"/>
      <c r="AA3" s="425"/>
      <c r="AB3" s="441"/>
      <c r="AC3" s="449" t="s">
        <v>
85</v>
      </c>
      <c r="AD3" s="425"/>
      <c r="AE3" s="425"/>
      <c r="AF3" s="425"/>
      <c r="AG3" s="425"/>
      <c r="AH3" s="425"/>
      <c r="AI3" s="425"/>
      <c r="AJ3" s="425"/>
      <c r="AK3" s="425"/>
      <c r="AL3" s="426"/>
      <c r="AM3" s="424" t="s">
        <v>
86</v>
      </c>
      <c r="AN3" s="425"/>
      <c r="AO3" s="425"/>
      <c r="AP3" s="425"/>
      <c r="AQ3" s="425"/>
      <c r="AR3" s="425"/>
      <c r="AS3" s="425"/>
      <c r="AT3" s="425"/>
      <c r="AU3" s="425"/>
      <c r="AV3" s="425"/>
      <c r="AW3" s="425"/>
      <c r="AX3" s="426"/>
      <c r="AY3" s="461" t="s">
        <v>
1</v>
      </c>
      <c r="AZ3" s="462"/>
      <c r="BA3" s="462"/>
      <c r="BB3" s="462"/>
      <c r="BC3" s="462"/>
      <c r="BD3" s="462"/>
      <c r="BE3" s="462"/>
      <c r="BF3" s="462"/>
      <c r="BG3" s="462"/>
      <c r="BH3" s="462"/>
      <c r="BI3" s="462"/>
      <c r="BJ3" s="462"/>
      <c r="BK3" s="462"/>
      <c r="BL3" s="462"/>
      <c r="BM3" s="463"/>
      <c r="BN3" s="424" t="s">
        <v>
87</v>
      </c>
      <c r="BO3" s="425"/>
      <c r="BP3" s="425"/>
      <c r="BQ3" s="425"/>
      <c r="BR3" s="425"/>
      <c r="BS3" s="425"/>
      <c r="BT3" s="425"/>
      <c r="BU3" s="426"/>
      <c r="BV3" s="424" t="s">
        <v>
88</v>
      </c>
      <c r="BW3" s="425"/>
      <c r="BX3" s="425"/>
      <c r="BY3" s="425"/>
      <c r="BZ3" s="425"/>
      <c r="CA3" s="425"/>
      <c r="CB3" s="425"/>
      <c r="CC3" s="426"/>
      <c r="CD3" s="461" t="s">
        <v>
1</v>
      </c>
      <c r="CE3" s="462"/>
      <c r="CF3" s="462"/>
      <c r="CG3" s="462"/>
      <c r="CH3" s="462"/>
      <c r="CI3" s="462"/>
      <c r="CJ3" s="462"/>
      <c r="CK3" s="462"/>
      <c r="CL3" s="462"/>
      <c r="CM3" s="462"/>
      <c r="CN3" s="462"/>
      <c r="CO3" s="462"/>
      <c r="CP3" s="462"/>
      <c r="CQ3" s="462"/>
      <c r="CR3" s="462"/>
      <c r="CS3" s="463"/>
      <c r="CT3" s="424" t="s">
        <v>
89</v>
      </c>
      <c r="CU3" s="425"/>
      <c r="CV3" s="425"/>
      <c r="CW3" s="425"/>
      <c r="CX3" s="425"/>
      <c r="CY3" s="425"/>
      <c r="CZ3" s="425"/>
      <c r="DA3" s="426"/>
      <c r="DB3" s="424" t="s">
        <v>
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
91</v>
      </c>
      <c r="AZ4" s="428"/>
      <c r="BA4" s="428"/>
      <c r="BB4" s="428"/>
      <c r="BC4" s="428"/>
      <c r="BD4" s="428"/>
      <c r="BE4" s="428"/>
      <c r="BF4" s="428"/>
      <c r="BG4" s="428"/>
      <c r="BH4" s="428"/>
      <c r="BI4" s="428"/>
      <c r="BJ4" s="428"/>
      <c r="BK4" s="428"/>
      <c r="BL4" s="428"/>
      <c r="BM4" s="429"/>
      <c r="BN4" s="430">
        <v>
56994495</v>
      </c>
      <c r="BO4" s="431"/>
      <c r="BP4" s="431"/>
      <c r="BQ4" s="431"/>
      <c r="BR4" s="431"/>
      <c r="BS4" s="431"/>
      <c r="BT4" s="431"/>
      <c r="BU4" s="432"/>
      <c r="BV4" s="430">
        <v>
56003282</v>
      </c>
      <c r="BW4" s="431"/>
      <c r="BX4" s="431"/>
      <c r="BY4" s="431"/>
      <c r="BZ4" s="431"/>
      <c r="CA4" s="431"/>
      <c r="CB4" s="431"/>
      <c r="CC4" s="432"/>
      <c r="CD4" s="433" t="s">
        <v>
92</v>
      </c>
      <c r="CE4" s="434"/>
      <c r="CF4" s="434"/>
      <c r="CG4" s="434"/>
      <c r="CH4" s="434"/>
      <c r="CI4" s="434"/>
      <c r="CJ4" s="434"/>
      <c r="CK4" s="434"/>
      <c r="CL4" s="434"/>
      <c r="CM4" s="434"/>
      <c r="CN4" s="434"/>
      <c r="CO4" s="434"/>
      <c r="CP4" s="434"/>
      <c r="CQ4" s="434"/>
      <c r="CR4" s="434"/>
      <c r="CS4" s="435"/>
      <c r="CT4" s="436">
        <v>
6.7</v>
      </c>
      <c r="CU4" s="437"/>
      <c r="CV4" s="437"/>
      <c r="CW4" s="437"/>
      <c r="CX4" s="437"/>
      <c r="CY4" s="437"/>
      <c r="CZ4" s="437"/>
      <c r="DA4" s="438"/>
      <c r="DB4" s="436">
        <v>
6.3</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
93</v>
      </c>
      <c r="AN5" s="497"/>
      <c r="AO5" s="497"/>
      <c r="AP5" s="497"/>
      <c r="AQ5" s="497"/>
      <c r="AR5" s="497"/>
      <c r="AS5" s="497"/>
      <c r="AT5" s="498"/>
      <c r="AU5" s="499" t="s">
        <v>
94</v>
      </c>
      <c r="AV5" s="500"/>
      <c r="AW5" s="500"/>
      <c r="AX5" s="500"/>
      <c r="AY5" s="501" t="s">
        <v>
95</v>
      </c>
      <c r="AZ5" s="502"/>
      <c r="BA5" s="502"/>
      <c r="BB5" s="502"/>
      <c r="BC5" s="502"/>
      <c r="BD5" s="502"/>
      <c r="BE5" s="502"/>
      <c r="BF5" s="502"/>
      <c r="BG5" s="502"/>
      <c r="BH5" s="502"/>
      <c r="BI5" s="502"/>
      <c r="BJ5" s="502"/>
      <c r="BK5" s="502"/>
      <c r="BL5" s="502"/>
      <c r="BM5" s="503"/>
      <c r="BN5" s="467">
        <v>
54839669</v>
      </c>
      <c r="BO5" s="468"/>
      <c r="BP5" s="468"/>
      <c r="BQ5" s="468"/>
      <c r="BR5" s="468"/>
      <c r="BS5" s="468"/>
      <c r="BT5" s="468"/>
      <c r="BU5" s="469"/>
      <c r="BV5" s="467">
        <v>
53754570</v>
      </c>
      <c r="BW5" s="468"/>
      <c r="BX5" s="468"/>
      <c r="BY5" s="468"/>
      <c r="BZ5" s="468"/>
      <c r="CA5" s="468"/>
      <c r="CB5" s="468"/>
      <c r="CC5" s="469"/>
      <c r="CD5" s="470" t="s">
        <v>
96</v>
      </c>
      <c r="CE5" s="471"/>
      <c r="CF5" s="471"/>
      <c r="CG5" s="471"/>
      <c r="CH5" s="471"/>
      <c r="CI5" s="471"/>
      <c r="CJ5" s="471"/>
      <c r="CK5" s="471"/>
      <c r="CL5" s="471"/>
      <c r="CM5" s="471"/>
      <c r="CN5" s="471"/>
      <c r="CO5" s="471"/>
      <c r="CP5" s="471"/>
      <c r="CQ5" s="471"/>
      <c r="CR5" s="471"/>
      <c r="CS5" s="472"/>
      <c r="CT5" s="464">
        <v>
96.8</v>
      </c>
      <c r="CU5" s="465"/>
      <c r="CV5" s="465"/>
      <c r="CW5" s="465"/>
      <c r="CX5" s="465"/>
      <c r="CY5" s="465"/>
      <c r="CZ5" s="465"/>
      <c r="DA5" s="466"/>
      <c r="DB5" s="464">
        <v>
93.1</v>
      </c>
      <c r="DC5" s="465"/>
      <c r="DD5" s="465"/>
      <c r="DE5" s="465"/>
      <c r="DF5" s="465"/>
      <c r="DG5" s="465"/>
      <c r="DH5" s="465"/>
      <c r="DI5" s="466"/>
      <c r="DJ5" s="186"/>
      <c r="DK5" s="186"/>
      <c r="DL5" s="186"/>
      <c r="DM5" s="186"/>
      <c r="DN5" s="186"/>
      <c r="DO5" s="186"/>
    </row>
    <row r="6" spans="1:119" ht="18.75" customHeight="1">
      <c r="A6" s="187"/>
      <c r="B6" s="473" t="s">
        <v>
97</v>
      </c>
      <c r="C6" s="474"/>
      <c r="D6" s="474"/>
      <c r="E6" s="475"/>
      <c r="F6" s="475"/>
      <c r="G6" s="475"/>
      <c r="H6" s="475"/>
      <c r="I6" s="475"/>
      <c r="J6" s="475"/>
      <c r="K6" s="475"/>
      <c r="L6" s="475" t="s">
        <v>
98</v>
      </c>
      <c r="M6" s="475"/>
      <c r="N6" s="475"/>
      <c r="O6" s="475"/>
      <c r="P6" s="475"/>
      <c r="Q6" s="475"/>
      <c r="R6" s="479"/>
      <c r="S6" s="479"/>
      <c r="T6" s="479"/>
      <c r="U6" s="479"/>
      <c r="V6" s="480"/>
      <c r="W6" s="483" t="s">
        <v>
99</v>
      </c>
      <c r="X6" s="484"/>
      <c r="Y6" s="484"/>
      <c r="Z6" s="484"/>
      <c r="AA6" s="484"/>
      <c r="AB6" s="474"/>
      <c r="AC6" s="487" t="s">
        <v>
100</v>
      </c>
      <c r="AD6" s="488"/>
      <c r="AE6" s="488"/>
      <c r="AF6" s="488"/>
      <c r="AG6" s="488"/>
      <c r="AH6" s="488"/>
      <c r="AI6" s="488"/>
      <c r="AJ6" s="488"/>
      <c r="AK6" s="488"/>
      <c r="AL6" s="489"/>
      <c r="AM6" s="496" t="s">
        <v>
101</v>
      </c>
      <c r="AN6" s="497"/>
      <c r="AO6" s="497"/>
      <c r="AP6" s="497"/>
      <c r="AQ6" s="497"/>
      <c r="AR6" s="497"/>
      <c r="AS6" s="497"/>
      <c r="AT6" s="498"/>
      <c r="AU6" s="499" t="s">
        <v>
94</v>
      </c>
      <c r="AV6" s="500"/>
      <c r="AW6" s="500"/>
      <c r="AX6" s="500"/>
      <c r="AY6" s="501" t="s">
        <v>
102</v>
      </c>
      <c r="AZ6" s="502"/>
      <c r="BA6" s="502"/>
      <c r="BB6" s="502"/>
      <c r="BC6" s="502"/>
      <c r="BD6" s="502"/>
      <c r="BE6" s="502"/>
      <c r="BF6" s="502"/>
      <c r="BG6" s="502"/>
      <c r="BH6" s="502"/>
      <c r="BI6" s="502"/>
      <c r="BJ6" s="502"/>
      <c r="BK6" s="502"/>
      <c r="BL6" s="502"/>
      <c r="BM6" s="503"/>
      <c r="BN6" s="467">
        <v>
2154826</v>
      </c>
      <c r="BO6" s="468"/>
      <c r="BP6" s="468"/>
      <c r="BQ6" s="468"/>
      <c r="BR6" s="468"/>
      <c r="BS6" s="468"/>
      <c r="BT6" s="468"/>
      <c r="BU6" s="469"/>
      <c r="BV6" s="467">
        <v>
2248712</v>
      </c>
      <c r="BW6" s="468"/>
      <c r="BX6" s="468"/>
      <c r="BY6" s="468"/>
      <c r="BZ6" s="468"/>
      <c r="CA6" s="468"/>
      <c r="CB6" s="468"/>
      <c r="CC6" s="469"/>
      <c r="CD6" s="470" t="s">
        <v>
103</v>
      </c>
      <c r="CE6" s="471"/>
      <c r="CF6" s="471"/>
      <c r="CG6" s="471"/>
      <c r="CH6" s="471"/>
      <c r="CI6" s="471"/>
      <c r="CJ6" s="471"/>
      <c r="CK6" s="471"/>
      <c r="CL6" s="471"/>
      <c r="CM6" s="471"/>
      <c r="CN6" s="471"/>
      <c r="CO6" s="471"/>
      <c r="CP6" s="471"/>
      <c r="CQ6" s="471"/>
      <c r="CR6" s="471"/>
      <c r="CS6" s="472"/>
      <c r="CT6" s="504">
        <v>
104.2</v>
      </c>
      <c r="CU6" s="505"/>
      <c r="CV6" s="505"/>
      <c r="CW6" s="505"/>
      <c r="CX6" s="505"/>
      <c r="CY6" s="505"/>
      <c r="CZ6" s="505"/>
      <c r="DA6" s="506"/>
      <c r="DB6" s="504">
        <v>
101.3</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
104</v>
      </c>
      <c r="AN7" s="497"/>
      <c r="AO7" s="497"/>
      <c r="AP7" s="497"/>
      <c r="AQ7" s="497"/>
      <c r="AR7" s="497"/>
      <c r="AS7" s="497"/>
      <c r="AT7" s="498"/>
      <c r="AU7" s="499" t="s">
        <v>
105</v>
      </c>
      <c r="AV7" s="500"/>
      <c r="AW7" s="500"/>
      <c r="AX7" s="500"/>
      <c r="AY7" s="501" t="s">
        <v>
106</v>
      </c>
      <c r="AZ7" s="502"/>
      <c r="BA7" s="502"/>
      <c r="BB7" s="502"/>
      <c r="BC7" s="502"/>
      <c r="BD7" s="502"/>
      <c r="BE7" s="502"/>
      <c r="BF7" s="502"/>
      <c r="BG7" s="502"/>
      <c r="BH7" s="502"/>
      <c r="BI7" s="502"/>
      <c r="BJ7" s="502"/>
      <c r="BK7" s="502"/>
      <c r="BL7" s="502"/>
      <c r="BM7" s="503"/>
      <c r="BN7" s="467">
        <v>
221055</v>
      </c>
      <c r="BO7" s="468"/>
      <c r="BP7" s="468"/>
      <c r="BQ7" s="468"/>
      <c r="BR7" s="468"/>
      <c r="BS7" s="468"/>
      <c r="BT7" s="468"/>
      <c r="BU7" s="469"/>
      <c r="BV7" s="467">
        <v>
411511</v>
      </c>
      <c r="BW7" s="468"/>
      <c r="BX7" s="468"/>
      <c r="BY7" s="468"/>
      <c r="BZ7" s="468"/>
      <c r="CA7" s="468"/>
      <c r="CB7" s="468"/>
      <c r="CC7" s="469"/>
      <c r="CD7" s="470" t="s">
        <v>
107</v>
      </c>
      <c r="CE7" s="471"/>
      <c r="CF7" s="471"/>
      <c r="CG7" s="471"/>
      <c r="CH7" s="471"/>
      <c r="CI7" s="471"/>
      <c r="CJ7" s="471"/>
      <c r="CK7" s="471"/>
      <c r="CL7" s="471"/>
      <c r="CM7" s="471"/>
      <c r="CN7" s="471"/>
      <c r="CO7" s="471"/>
      <c r="CP7" s="471"/>
      <c r="CQ7" s="471"/>
      <c r="CR7" s="471"/>
      <c r="CS7" s="472"/>
      <c r="CT7" s="467">
        <v>
28964861</v>
      </c>
      <c r="CU7" s="468"/>
      <c r="CV7" s="468"/>
      <c r="CW7" s="468"/>
      <c r="CX7" s="468"/>
      <c r="CY7" s="468"/>
      <c r="CZ7" s="468"/>
      <c r="DA7" s="469"/>
      <c r="DB7" s="467">
        <v>
29046211</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
108</v>
      </c>
      <c r="AN8" s="497"/>
      <c r="AO8" s="497"/>
      <c r="AP8" s="497"/>
      <c r="AQ8" s="497"/>
      <c r="AR8" s="497"/>
      <c r="AS8" s="497"/>
      <c r="AT8" s="498"/>
      <c r="AU8" s="499" t="s">
        <v>
94</v>
      </c>
      <c r="AV8" s="500"/>
      <c r="AW8" s="500"/>
      <c r="AX8" s="500"/>
      <c r="AY8" s="501" t="s">
        <v>
109</v>
      </c>
      <c r="AZ8" s="502"/>
      <c r="BA8" s="502"/>
      <c r="BB8" s="502"/>
      <c r="BC8" s="502"/>
      <c r="BD8" s="502"/>
      <c r="BE8" s="502"/>
      <c r="BF8" s="502"/>
      <c r="BG8" s="502"/>
      <c r="BH8" s="502"/>
      <c r="BI8" s="502"/>
      <c r="BJ8" s="502"/>
      <c r="BK8" s="502"/>
      <c r="BL8" s="502"/>
      <c r="BM8" s="503"/>
      <c r="BN8" s="467">
        <v>
1933771</v>
      </c>
      <c r="BO8" s="468"/>
      <c r="BP8" s="468"/>
      <c r="BQ8" s="468"/>
      <c r="BR8" s="468"/>
      <c r="BS8" s="468"/>
      <c r="BT8" s="468"/>
      <c r="BU8" s="469"/>
      <c r="BV8" s="467">
        <v>
1837201</v>
      </c>
      <c r="BW8" s="468"/>
      <c r="BX8" s="468"/>
      <c r="BY8" s="468"/>
      <c r="BZ8" s="468"/>
      <c r="CA8" s="468"/>
      <c r="CB8" s="468"/>
      <c r="CC8" s="469"/>
      <c r="CD8" s="470" t="s">
        <v>
110</v>
      </c>
      <c r="CE8" s="471"/>
      <c r="CF8" s="471"/>
      <c r="CG8" s="471"/>
      <c r="CH8" s="471"/>
      <c r="CI8" s="471"/>
      <c r="CJ8" s="471"/>
      <c r="CK8" s="471"/>
      <c r="CL8" s="471"/>
      <c r="CM8" s="471"/>
      <c r="CN8" s="471"/>
      <c r="CO8" s="471"/>
      <c r="CP8" s="471"/>
      <c r="CQ8" s="471"/>
      <c r="CR8" s="471"/>
      <c r="CS8" s="472"/>
      <c r="CT8" s="507">
        <v>
0.81</v>
      </c>
      <c r="CU8" s="508"/>
      <c r="CV8" s="508"/>
      <c r="CW8" s="508"/>
      <c r="CX8" s="508"/>
      <c r="CY8" s="508"/>
      <c r="CZ8" s="508"/>
      <c r="DA8" s="509"/>
      <c r="DB8" s="507">
        <v>
0.82</v>
      </c>
      <c r="DC8" s="508"/>
      <c r="DD8" s="508"/>
      <c r="DE8" s="508"/>
      <c r="DF8" s="508"/>
      <c r="DG8" s="508"/>
      <c r="DH8" s="508"/>
      <c r="DI8" s="509"/>
      <c r="DJ8" s="186"/>
      <c r="DK8" s="186"/>
      <c r="DL8" s="186"/>
      <c r="DM8" s="186"/>
      <c r="DN8" s="186"/>
      <c r="DO8" s="186"/>
    </row>
    <row r="9" spans="1:119" ht="18.75" customHeight="1" thickBot="1">
      <c r="A9" s="187"/>
      <c r="B9" s="461" t="s">
        <v>
111</v>
      </c>
      <c r="C9" s="462"/>
      <c r="D9" s="462"/>
      <c r="E9" s="462"/>
      <c r="F9" s="462"/>
      <c r="G9" s="462"/>
      <c r="H9" s="462"/>
      <c r="I9" s="462"/>
      <c r="J9" s="462"/>
      <c r="K9" s="510"/>
      <c r="L9" s="511" t="s">
        <v>
112</v>
      </c>
      <c r="M9" s="512"/>
      <c r="N9" s="512"/>
      <c r="O9" s="512"/>
      <c r="P9" s="512"/>
      <c r="Q9" s="513"/>
      <c r="R9" s="514">
        <v>
149956</v>
      </c>
      <c r="S9" s="515"/>
      <c r="T9" s="515"/>
      <c r="U9" s="515"/>
      <c r="V9" s="516"/>
      <c r="W9" s="424" t="s">
        <v>
113</v>
      </c>
      <c r="X9" s="425"/>
      <c r="Y9" s="425"/>
      <c r="Z9" s="425"/>
      <c r="AA9" s="425"/>
      <c r="AB9" s="425"/>
      <c r="AC9" s="425"/>
      <c r="AD9" s="425"/>
      <c r="AE9" s="425"/>
      <c r="AF9" s="425"/>
      <c r="AG9" s="425"/>
      <c r="AH9" s="425"/>
      <c r="AI9" s="425"/>
      <c r="AJ9" s="425"/>
      <c r="AK9" s="425"/>
      <c r="AL9" s="426"/>
      <c r="AM9" s="496" t="s">
        <v>
114</v>
      </c>
      <c r="AN9" s="497"/>
      <c r="AO9" s="497"/>
      <c r="AP9" s="497"/>
      <c r="AQ9" s="497"/>
      <c r="AR9" s="497"/>
      <c r="AS9" s="497"/>
      <c r="AT9" s="498"/>
      <c r="AU9" s="499" t="s">
        <v>
115</v>
      </c>
      <c r="AV9" s="500"/>
      <c r="AW9" s="500"/>
      <c r="AX9" s="500"/>
      <c r="AY9" s="501" t="s">
        <v>
116</v>
      </c>
      <c r="AZ9" s="502"/>
      <c r="BA9" s="502"/>
      <c r="BB9" s="502"/>
      <c r="BC9" s="502"/>
      <c r="BD9" s="502"/>
      <c r="BE9" s="502"/>
      <c r="BF9" s="502"/>
      <c r="BG9" s="502"/>
      <c r="BH9" s="502"/>
      <c r="BI9" s="502"/>
      <c r="BJ9" s="502"/>
      <c r="BK9" s="502"/>
      <c r="BL9" s="502"/>
      <c r="BM9" s="503"/>
      <c r="BN9" s="467">
        <v>
96570</v>
      </c>
      <c r="BO9" s="468"/>
      <c r="BP9" s="468"/>
      <c r="BQ9" s="468"/>
      <c r="BR9" s="468"/>
      <c r="BS9" s="468"/>
      <c r="BT9" s="468"/>
      <c r="BU9" s="469"/>
      <c r="BV9" s="467">
        <v>
257628</v>
      </c>
      <c r="BW9" s="468"/>
      <c r="BX9" s="468"/>
      <c r="BY9" s="468"/>
      <c r="BZ9" s="468"/>
      <c r="CA9" s="468"/>
      <c r="CB9" s="468"/>
      <c r="CC9" s="469"/>
      <c r="CD9" s="470" t="s">
        <v>
117</v>
      </c>
      <c r="CE9" s="471"/>
      <c r="CF9" s="471"/>
      <c r="CG9" s="471"/>
      <c r="CH9" s="471"/>
      <c r="CI9" s="471"/>
      <c r="CJ9" s="471"/>
      <c r="CK9" s="471"/>
      <c r="CL9" s="471"/>
      <c r="CM9" s="471"/>
      <c r="CN9" s="471"/>
      <c r="CO9" s="471"/>
      <c r="CP9" s="471"/>
      <c r="CQ9" s="471"/>
      <c r="CR9" s="471"/>
      <c r="CS9" s="472"/>
      <c r="CT9" s="464">
        <v>
11.6</v>
      </c>
      <c r="CU9" s="465"/>
      <c r="CV9" s="465"/>
      <c r="CW9" s="465"/>
      <c r="CX9" s="465"/>
      <c r="CY9" s="465"/>
      <c r="CZ9" s="465"/>
      <c r="DA9" s="466"/>
      <c r="DB9" s="464">
        <v>
12.3</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
118</v>
      </c>
      <c r="M10" s="497"/>
      <c r="N10" s="497"/>
      <c r="O10" s="497"/>
      <c r="P10" s="497"/>
      <c r="Q10" s="498"/>
      <c r="R10" s="518">
        <v>
153557</v>
      </c>
      <c r="S10" s="519"/>
      <c r="T10" s="519"/>
      <c r="U10" s="519"/>
      <c r="V10" s="520"/>
      <c r="W10" s="455"/>
      <c r="X10" s="456"/>
      <c r="Y10" s="456"/>
      <c r="Z10" s="456"/>
      <c r="AA10" s="456"/>
      <c r="AB10" s="456"/>
      <c r="AC10" s="456"/>
      <c r="AD10" s="456"/>
      <c r="AE10" s="456"/>
      <c r="AF10" s="456"/>
      <c r="AG10" s="456"/>
      <c r="AH10" s="456"/>
      <c r="AI10" s="456"/>
      <c r="AJ10" s="456"/>
      <c r="AK10" s="456"/>
      <c r="AL10" s="459"/>
      <c r="AM10" s="496" t="s">
        <v>
119</v>
      </c>
      <c r="AN10" s="497"/>
      <c r="AO10" s="497"/>
      <c r="AP10" s="497"/>
      <c r="AQ10" s="497"/>
      <c r="AR10" s="497"/>
      <c r="AS10" s="497"/>
      <c r="AT10" s="498"/>
      <c r="AU10" s="499" t="s">
        <v>
120</v>
      </c>
      <c r="AV10" s="500"/>
      <c r="AW10" s="500"/>
      <c r="AX10" s="500"/>
      <c r="AY10" s="501" t="s">
        <v>
121</v>
      </c>
      <c r="AZ10" s="502"/>
      <c r="BA10" s="502"/>
      <c r="BB10" s="502"/>
      <c r="BC10" s="502"/>
      <c r="BD10" s="502"/>
      <c r="BE10" s="502"/>
      <c r="BF10" s="502"/>
      <c r="BG10" s="502"/>
      <c r="BH10" s="502"/>
      <c r="BI10" s="502"/>
      <c r="BJ10" s="502"/>
      <c r="BK10" s="502"/>
      <c r="BL10" s="502"/>
      <c r="BM10" s="503"/>
      <c r="BN10" s="467">
        <v>
78</v>
      </c>
      <c r="BO10" s="468"/>
      <c r="BP10" s="468"/>
      <c r="BQ10" s="468"/>
      <c r="BR10" s="468"/>
      <c r="BS10" s="468"/>
      <c r="BT10" s="468"/>
      <c r="BU10" s="469"/>
      <c r="BV10" s="467">
        <v>
88</v>
      </c>
      <c r="BW10" s="468"/>
      <c r="BX10" s="468"/>
      <c r="BY10" s="468"/>
      <c r="BZ10" s="468"/>
      <c r="CA10" s="468"/>
      <c r="CB10" s="468"/>
      <c r="CC10" s="469"/>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
123</v>
      </c>
      <c r="M11" s="522"/>
      <c r="N11" s="522"/>
      <c r="O11" s="522"/>
      <c r="P11" s="522"/>
      <c r="Q11" s="523"/>
      <c r="R11" s="524" t="s">
        <v>
124</v>
      </c>
      <c r="S11" s="525"/>
      <c r="T11" s="525"/>
      <c r="U11" s="525"/>
      <c r="V11" s="526"/>
      <c r="W11" s="455"/>
      <c r="X11" s="456"/>
      <c r="Y11" s="456"/>
      <c r="Z11" s="456"/>
      <c r="AA11" s="456"/>
      <c r="AB11" s="456"/>
      <c r="AC11" s="456"/>
      <c r="AD11" s="456"/>
      <c r="AE11" s="456"/>
      <c r="AF11" s="456"/>
      <c r="AG11" s="456"/>
      <c r="AH11" s="456"/>
      <c r="AI11" s="456"/>
      <c r="AJ11" s="456"/>
      <c r="AK11" s="456"/>
      <c r="AL11" s="459"/>
      <c r="AM11" s="496" t="s">
        <v>
125</v>
      </c>
      <c r="AN11" s="497"/>
      <c r="AO11" s="497"/>
      <c r="AP11" s="497"/>
      <c r="AQ11" s="497"/>
      <c r="AR11" s="497"/>
      <c r="AS11" s="497"/>
      <c r="AT11" s="498"/>
      <c r="AU11" s="499" t="s">
        <v>
126</v>
      </c>
      <c r="AV11" s="500"/>
      <c r="AW11" s="500"/>
      <c r="AX11" s="500"/>
      <c r="AY11" s="501" t="s">
        <v>
127</v>
      </c>
      <c r="AZ11" s="502"/>
      <c r="BA11" s="502"/>
      <c r="BB11" s="502"/>
      <c r="BC11" s="502"/>
      <c r="BD11" s="502"/>
      <c r="BE11" s="502"/>
      <c r="BF11" s="502"/>
      <c r="BG11" s="502"/>
      <c r="BH11" s="502"/>
      <c r="BI11" s="502"/>
      <c r="BJ11" s="502"/>
      <c r="BK11" s="502"/>
      <c r="BL11" s="502"/>
      <c r="BM11" s="503"/>
      <c r="BN11" s="467">
        <v>
0</v>
      </c>
      <c r="BO11" s="468"/>
      <c r="BP11" s="468"/>
      <c r="BQ11" s="468"/>
      <c r="BR11" s="468"/>
      <c r="BS11" s="468"/>
      <c r="BT11" s="468"/>
      <c r="BU11" s="469"/>
      <c r="BV11" s="467">
        <v>
0</v>
      </c>
      <c r="BW11" s="468"/>
      <c r="BX11" s="468"/>
      <c r="BY11" s="468"/>
      <c r="BZ11" s="468"/>
      <c r="CA11" s="468"/>
      <c r="CB11" s="468"/>
      <c r="CC11" s="469"/>
      <c r="CD11" s="470" t="s">
        <v>
128</v>
      </c>
      <c r="CE11" s="471"/>
      <c r="CF11" s="471"/>
      <c r="CG11" s="471"/>
      <c r="CH11" s="471"/>
      <c r="CI11" s="471"/>
      <c r="CJ11" s="471"/>
      <c r="CK11" s="471"/>
      <c r="CL11" s="471"/>
      <c r="CM11" s="471"/>
      <c r="CN11" s="471"/>
      <c r="CO11" s="471"/>
      <c r="CP11" s="471"/>
      <c r="CQ11" s="471"/>
      <c r="CR11" s="471"/>
      <c r="CS11" s="472"/>
      <c r="CT11" s="507" t="s">
        <v>
129</v>
      </c>
      <c r="CU11" s="508"/>
      <c r="CV11" s="508"/>
      <c r="CW11" s="508"/>
      <c r="CX11" s="508"/>
      <c r="CY11" s="508"/>
      <c r="CZ11" s="508"/>
      <c r="DA11" s="509"/>
      <c r="DB11" s="507" t="s">
        <v>
130</v>
      </c>
      <c r="DC11" s="508"/>
      <c r="DD11" s="508"/>
      <c r="DE11" s="508"/>
      <c r="DF11" s="508"/>
      <c r="DG11" s="508"/>
      <c r="DH11" s="508"/>
      <c r="DI11" s="509"/>
      <c r="DJ11" s="186"/>
      <c r="DK11" s="186"/>
      <c r="DL11" s="186"/>
      <c r="DM11" s="186"/>
      <c r="DN11" s="186"/>
      <c r="DO11" s="186"/>
    </row>
    <row r="12" spans="1:119" ht="18.75" customHeight="1">
      <c r="A12" s="187"/>
      <c r="B12" s="527" t="s">
        <v>
131</v>
      </c>
      <c r="C12" s="528"/>
      <c r="D12" s="528"/>
      <c r="E12" s="528"/>
      <c r="F12" s="528"/>
      <c r="G12" s="528"/>
      <c r="H12" s="528"/>
      <c r="I12" s="528"/>
      <c r="J12" s="528"/>
      <c r="K12" s="529"/>
      <c r="L12" s="536" t="s">
        <v>
132</v>
      </c>
      <c r="M12" s="537"/>
      <c r="N12" s="537"/>
      <c r="O12" s="537"/>
      <c r="P12" s="537"/>
      <c r="Q12" s="538"/>
      <c r="R12" s="539">
        <v>
151255</v>
      </c>
      <c r="S12" s="540"/>
      <c r="T12" s="540"/>
      <c r="U12" s="540"/>
      <c r="V12" s="541"/>
      <c r="W12" s="542" t="s">
        <v>
1</v>
      </c>
      <c r="X12" s="500"/>
      <c r="Y12" s="500"/>
      <c r="Z12" s="500"/>
      <c r="AA12" s="500"/>
      <c r="AB12" s="543"/>
      <c r="AC12" s="544" t="s">
        <v>
133</v>
      </c>
      <c r="AD12" s="545"/>
      <c r="AE12" s="545"/>
      <c r="AF12" s="545"/>
      <c r="AG12" s="546"/>
      <c r="AH12" s="544" t="s">
        <v>
134</v>
      </c>
      <c r="AI12" s="545"/>
      <c r="AJ12" s="545"/>
      <c r="AK12" s="545"/>
      <c r="AL12" s="547"/>
      <c r="AM12" s="496" t="s">
        <v>
135</v>
      </c>
      <c r="AN12" s="497"/>
      <c r="AO12" s="497"/>
      <c r="AP12" s="497"/>
      <c r="AQ12" s="497"/>
      <c r="AR12" s="497"/>
      <c r="AS12" s="497"/>
      <c r="AT12" s="498"/>
      <c r="AU12" s="499" t="s">
        <v>
115</v>
      </c>
      <c r="AV12" s="500"/>
      <c r="AW12" s="500"/>
      <c r="AX12" s="500"/>
      <c r="AY12" s="501" t="s">
        <v>
136</v>
      </c>
      <c r="AZ12" s="502"/>
      <c r="BA12" s="502"/>
      <c r="BB12" s="502"/>
      <c r="BC12" s="502"/>
      <c r="BD12" s="502"/>
      <c r="BE12" s="502"/>
      <c r="BF12" s="502"/>
      <c r="BG12" s="502"/>
      <c r="BH12" s="502"/>
      <c r="BI12" s="502"/>
      <c r="BJ12" s="502"/>
      <c r="BK12" s="502"/>
      <c r="BL12" s="502"/>
      <c r="BM12" s="503"/>
      <c r="BN12" s="467">
        <v>
1389814</v>
      </c>
      <c r="BO12" s="468"/>
      <c r="BP12" s="468"/>
      <c r="BQ12" s="468"/>
      <c r="BR12" s="468"/>
      <c r="BS12" s="468"/>
      <c r="BT12" s="468"/>
      <c r="BU12" s="469"/>
      <c r="BV12" s="467">
        <v>
860078</v>
      </c>
      <c r="BW12" s="468"/>
      <c r="BX12" s="468"/>
      <c r="BY12" s="468"/>
      <c r="BZ12" s="468"/>
      <c r="CA12" s="468"/>
      <c r="CB12" s="468"/>
      <c r="CC12" s="469"/>
      <c r="CD12" s="470" t="s">
        <v>
137</v>
      </c>
      <c r="CE12" s="471"/>
      <c r="CF12" s="471"/>
      <c r="CG12" s="471"/>
      <c r="CH12" s="471"/>
      <c r="CI12" s="471"/>
      <c r="CJ12" s="471"/>
      <c r="CK12" s="471"/>
      <c r="CL12" s="471"/>
      <c r="CM12" s="471"/>
      <c r="CN12" s="471"/>
      <c r="CO12" s="471"/>
      <c r="CP12" s="471"/>
      <c r="CQ12" s="471"/>
      <c r="CR12" s="471"/>
      <c r="CS12" s="472"/>
      <c r="CT12" s="507" t="s">
        <v>
138</v>
      </c>
      <c r="CU12" s="508"/>
      <c r="CV12" s="508"/>
      <c r="CW12" s="508"/>
      <c r="CX12" s="508"/>
      <c r="CY12" s="508"/>
      <c r="CZ12" s="508"/>
      <c r="DA12" s="509"/>
      <c r="DB12" s="507" t="s">
        <v>
129</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
139</v>
      </c>
      <c r="N13" s="559"/>
      <c r="O13" s="559"/>
      <c r="P13" s="559"/>
      <c r="Q13" s="560"/>
      <c r="R13" s="551">
        <v>
148247</v>
      </c>
      <c r="S13" s="552"/>
      <c r="T13" s="552"/>
      <c r="U13" s="552"/>
      <c r="V13" s="553"/>
      <c r="W13" s="483" t="s">
        <v>
140</v>
      </c>
      <c r="X13" s="484"/>
      <c r="Y13" s="484"/>
      <c r="Z13" s="484"/>
      <c r="AA13" s="484"/>
      <c r="AB13" s="474"/>
      <c r="AC13" s="518">
        <v>
569</v>
      </c>
      <c r="AD13" s="519"/>
      <c r="AE13" s="519"/>
      <c r="AF13" s="519"/>
      <c r="AG13" s="561"/>
      <c r="AH13" s="518">
        <v>
563</v>
      </c>
      <c r="AI13" s="519"/>
      <c r="AJ13" s="519"/>
      <c r="AK13" s="519"/>
      <c r="AL13" s="520"/>
      <c r="AM13" s="496" t="s">
        <v>
141</v>
      </c>
      <c r="AN13" s="497"/>
      <c r="AO13" s="497"/>
      <c r="AP13" s="497"/>
      <c r="AQ13" s="497"/>
      <c r="AR13" s="497"/>
      <c r="AS13" s="497"/>
      <c r="AT13" s="498"/>
      <c r="AU13" s="499" t="s">
        <v>
142</v>
      </c>
      <c r="AV13" s="500"/>
      <c r="AW13" s="500"/>
      <c r="AX13" s="500"/>
      <c r="AY13" s="501" t="s">
        <v>
143</v>
      </c>
      <c r="AZ13" s="502"/>
      <c r="BA13" s="502"/>
      <c r="BB13" s="502"/>
      <c r="BC13" s="502"/>
      <c r="BD13" s="502"/>
      <c r="BE13" s="502"/>
      <c r="BF13" s="502"/>
      <c r="BG13" s="502"/>
      <c r="BH13" s="502"/>
      <c r="BI13" s="502"/>
      <c r="BJ13" s="502"/>
      <c r="BK13" s="502"/>
      <c r="BL13" s="502"/>
      <c r="BM13" s="503"/>
      <c r="BN13" s="467">
        <v>
-1293166</v>
      </c>
      <c r="BO13" s="468"/>
      <c r="BP13" s="468"/>
      <c r="BQ13" s="468"/>
      <c r="BR13" s="468"/>
      <c r="BS13" s="468"/>
      <c r="BT13" s="468"/>
      <c r="BU13" s="469"/>
      <c r="BV13" s="467">
        <v>
-602362</v>
      </c>
      <c r="BW13" s="468"/>
      <c r="BX13" s="468"/>
      <c r="BY13" s="468"/>
      <c r="BZ13" s="468"/>
      <c r="CA13" s="468"/>
      <c r="CB13" s="468"/>
      <c r="CC13" s="469"/>
      <c r="CD13" s="470" t="s">
        <v>
144</v>
      </c>
      <c r="CE13" s="471"/>
      <c r="CF13" s="471"/>
      <c r="CG13" s="471"/>
      <c r="CH13" s="471"/>
      <c r="CI13" s="471"/>
      <c r="CJ13" s="471"/>
      <c r="CK13" s="471"/>
      <c r="CL13" s="471"/>
      <c r="CM13" s="471"/>
      <c r="CN13" s="471"/>
      <c r="CO13" s="471"/>
      <c r="CP13" s="471"/>
      <c r="CQ13" s="471"/>
      <c r="CR13" s="471"/>
      <c r="CS13" s="472"/>
      <c r="CT13" s="464">
        <v>
2.7</v>
      </c>
      <c r="CU13" s="465"/>
      <c r="CV13" s="465"/>
      <c r="CW13" s="465"/>
      <c r="CX13" s="465"/>
      <c r="CY13" s="465"/>
      <c r="CZ13" s="465"/>
      <c r="DA13" s="466"/>
      <c r="DB13" s="464">
        <v>
3.4</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
145</v>
      </c>
      <c r="M14" s="549"/>
      <c r="N14" s="549"/>
      <c r="O14" s="549"/>
      <c r="P14" s="549"/>
      <c r="Q14" s="550"/>
      <c r="R14" s="551">
        <v>
150789</v>
      </c>
      <c r="S14" s="552"/>
      <c r="T14" s="552"/>
      <c r="U14" s="552"/>
      <c r="V14" s="553"/>
      <c r="W14" s="457"/>
      <c r="X14" s="458"/>
      <c r="Y14" s="458"/>
      <c r="Z14" s="458"/>
      <c r="AA14" s="458"/>
      <c r="AB14" s="447"/>
      <c r="AC14" s="554">
        <v>
0.9</v>
      </c>
      <c r="AD14" s="555"/>
      <c r="AE14" s="555"/>
      <c r="AF14" s="555"/>
      <c r="AG14" s="556"/>
      <c r="AH14" s="554">
        <v>
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
146</v>
      </c>
      <c r="CE14" s="563"/>
      <c r="CF14" s="563"/>
      <c r="CG14" s="563"/>
      <c r="CH14" s="563"/>
      <c r="CI14" s="563"/>
      <c r="CJ14" s="563"/>
      <c r="CK14" s="563"/>
      <c r="CL14" s="563"/>
      <c r="CM14" s="563"/>
      <c r="CN14" s="563"/>
      <c r="CO14" s="563"/>
      <c r="CP14" s="563"/>
      <c r="CQ14" s="563"/>
      <c r="CR14" s="563"/>
      <c r="CS14" s="564"/>
      <c r="CT14" s="565">
        <v>
0.2</v>
      </c>
      <c r="CU14" s="566"/>
      <c r="CV14" s="566"/>
      <c r="CW14" s="566"/>
      <c r="CX14" s="566"/>
      <c r="CY14" s="566"/>
      <c r="CZ14" s="566"/>
      <c r="DA14" s="567"/>
      <c r="DB14" s="565">
        <v>
0.3</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
147</v>
      </c>
      <c r="N15" s="559"/>
      <c r="O15" s="559"/>
      <c r="P15" s="559"/>
      <c r="Q15" s="560"/>
      <c r="R15" s="551">
        <v>
147963</v>
      </c>
      <c r="S15" s="552"/>
      <c r="T15" s="552"/>
      <c r="U15" s="552"/>
      <c r="V15" s="553"/>
      <c r="W15" s="483" t="s">
        <v>
148</v>
      </c>
      <c r="X15" s="484"/>
      <c r="Y15" s="484"/>
      <c r="Z15" s="484"/>
      <c r="AA15" s="484"/>
      <c r="AB15" s="474"/>
      <c r="AC15" s="518">
        <v>
11295</v>
      </c>
      <c r="AD15" s="519"/>
      <c r="AE15" s="519"/>
      <c r="AF15" s="519"/>
      <c r="AG15" s="561"/>
      <c r="AH15" s="518">
        <v>
10998</v>
      </c>
      <c r="AI15" s="519"/>
      <c r="AJ15" s="519"/>
      <c r="AK15" s="519"/>
      <c r="AL15" s="520"/>
      <c r="AM15" s="496"/>
      <c r="AN15" s="497"/>
      <c r="AO15" s="497"/>
      <c r="AP15" s="497"/>
      <c r="AQ15" s="497"/>
      <c r="AR15" s="497"/>
      <c r="AS15" s="497"/>
      <c r="AT15" s="498"/>
      <c r="AU15" s="499"/>
      <c r="AV15" s="500"/>
      <c r="AW15" s="500"/>
      <c r="AX15" s="500"/>
      <c r="AY15" s="427" t="s">
        <v>
149</v>
      </c>
      <c r="AZ15" s="428"/>
      <c r="BA15" s="428"/>
      <c r="BB15" s="428"/>
      <c r="BC15" s="428"/>
      <c r="BD15" s="428"/>
      <c r="BE15" s="428"/>
      <c r="BF15" s="428"/>
      <c r="BG15" s="428"/>
      <c r="BH15" s="428"/>
      <c r="BI15" s="428"/>
      <c r="BJ15" s="428"/>
      <c r="BK15" s="428"/>
      <c r="BL15" s="428"/>
      <c r="BM15" s="429"/>
      <c r="BN15" s="430">
        <v>
17628050</v>
      </c>
      <c r="BO15" s="431"/>
      <c r="BP15" s="431"/>
      <c r="BQ15" s="431"/>
      <c r="BR15" s="431"/>
      <c r="BS15" s="431"/>
      <c r="BT15" s="431"/>
      <c r="BU15" s="432"/>
      <c r="BV15" s="430">
        <v>
17658630</v>
      </c>
      <c r="BW15" s="431"/>
      <c r="BX15" s="431"/>
      <c r="BY15" s="431"/>
      <c r="BZ15" s="431"/>
      <c r="CA15" s="431"/>
      <c r="CB15" s="431"/>
      <c r="CC15" s="432"/>
      <c r="CD15" s="568" t="s">
        <v>
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
151</v>
      </c>
      <c r="M16" s="579"/>
      <c r="N16" s="579"/>
      <c r="O16" s="579"/>
      <c r="P16" s="579"/>
      <c r="Q16" s="580"/>
      <c r="R16" s="571" t="s">
        <v>
152</v>
      </c>
      <c r="S16" s="572"/>
      <c r="T16" s="572"/>
      <c r="U16" s="572"/>
      <c r="V16" s="573"/>
      <c r="W16" s="457"/>
      <c r="X16" s="458"/>
      <c r="Y16" s="458"/>
      <c r="Z16" s="458"/>
      <c r="AA16" s="458"/>
      <c r="AB16" s="447"/>
      <c r="AC16" s="554">
        <v>
18.399999999999999</v>
      </c>
      <c r="AD16" s="555"/>
      <c r="AE16" s="555"/>
      <c r="AF16" s="555"/>
      <c r="AG16" s="556"/>
      <c r="AH16" s="554">
        <v>
18.7</v>
      </c>
      <c r="AI16" s="555"/>
      <c r="AJ16" s="555"/>
      <c r="AK16" s="555"/>
      <c r="AL16" s="557"/>
      <c r="AM16" s="496"/>
      <c r="AN16" s="497"/>
      <c r="AO16" s="497"/>
      <c r="AP16" s="497"/>
      <c r="AQ16" s="497"/>
      <c r="AR16" s="497"/>
      <c r="AS16" s="497"/>
      <c r="AT16" s="498"/>
      <c r="AU16" s="499"/>
      <c r="AV16" s="500"/>
      <c r="AW16" s="500"/>
      <c r="AX16" s="500"/>
      <c r="AY16" s="501" t="s">
        <v>
153</v>
      </c>
      <c r="AZ16" s="502"/>
      <c r="BA16" s="502"/>
      <c r="BB16" s="502"/>
      <c r="BC16" s="502"/>
      <c r="BD16" s="502"/>
      <c r="BE16" s="502"/>
      <c r="BF16" s="502"/>
      <c r="BG16" s="502"/>
      <c r="BH16" s="502"/>
      <c r="BI16" s="502"/>
      <c r="BJ16" s="502"/>
      <c r="BK16" s="502"/>
      <c r="BL16" s="502"/>
      <c r="BM16" s="503"/>
      <c r="BN16" s="467">
        <v>
22032220</v>
      </c>
      <c r="BO16" s="468"/>
      <c r="BP16" s="468"/>
      <c r="BQ16" s="468"/>
      <c r="BR16" s="468"/>
      <c r="BS16" s="468"/>
      <c r="BT16" s="468"/>
      <c r="BU16" s="469"/>
      <c r="BV16" s="467">
        <v>
21834428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
154</v>
      </c>
      <c r="N17" s="575"/>
      <c r="O17" s="575"/>
      <c r="P17" s="575"/>
      <c r="Q17" s="576"/>
      <c r="R17" s="571" t="s">
        <v>
155</v>
      </c>
      <c r="S17" s="572"/>
      <c r="T17" s="572"/>
      <c r="U17" s="572"/>
      <c r="V17" s="573"/>
      <c r="W17" s="483" t="s">
        <v>
156</v>
      </c>
      <c r="X17" s="484"/>
      <c r="Y17" s="484"/>
      <c r="Z17" s="484"/>
      <c r="AA17" s="484"/>
      <c r="AB17" s="474"/>
      <c r="AC17" s="518">
        <v>
49533</v>
      </c>
      <c r="AD17" s="519"/>
      <c r="AE17" s="519"/>
      <c r="AF17" s="519"/>
      <c r="AG17" s="561"/>
      <c r="AH17" s="518">
        <v>
47342</v>
      </c>
      <c r="AI17" s="519"/>
      <c r="AJ17" s="519"/>
      <c r="AK17" s="519"/>
      <c r="AL17" s="520"/>
      <c r="AM17" s="496"/>
      <c r="AN17" s="497"/>
      <c r="AO17" s="497"/>
      <c r="AP17" s="497"/>
      <c r="AQ17" s="497"/>
      <c r="AR17" s="497"/>
      <c r="AS17" s="497"/>
      <c r="AT17" s="498"/>
      <c r="AU17" s="499"/>
      <c r="AV17" s="500"/>
      <c r="AW17" s="500"/>
      <c r="AX17" s="500"/>
      <c r="AY17" s="501" t="s">
        <v>
157</v>
      </c>
      <c r="AZ17" s="502"/>
      <c r="BA17" s="502"/>
      <c r="BB17" s="502"/>
      <c r="BC17" s="502"/>
      <c r="BD17" s="502"/>
      <c r="BE17" s="502"/>
      <c r="BF17" s="502"/>
      <c r="BG17" s="502"/>
      <c r="BH17" s="502"/>
      <c r="BI17" s="502"/>
      <c r="BJ17" s="502"/>
      <c r="BK17" s="502"/>
      <c r="BL17" s="502"/>
      <c r="BM17" s="503"/>
      <c r="BN17" s="467">
        <v>
22522919</v>
      </c>
      <c r="BO17" s="468"/>
      <c r="BP17" s="468"/>
      <c r="BQ17" s="468"/>
      <c r="BR17" s="468"/>
      <c r="BS17" s="468"/>
      <c r="BT17" s="468"/>
      <c r="BU17" s="469"/>
      <c r="BV17" s="467">
        <v>
22552397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
158</v>
      </c>
      <c r="C18" s="510"/>
      <c r="D18" s="510"/>
      <c r="E18" s="582"/>
      <c r="F18" s="582"/>
      <c r="G18" s="582"/>
      <c r="H18" s="582"/>
      <c r="I18" s="582"/>
      <c r="J18" s="582"/>
      <c r="K18" s="582"/>
      <c r="L18" s="583">
        <v>
17.14</v>
      </c>
      <c r="M18" s="583"/>
      <c r="N18" s="583"/>
      <c r="O18" s="583"/>
      <c r="P18" s="583"/>
      <c r="Q18" s="583"/>
      <c r="R18" s="584"/>
      <c r="S18" s="584"/>
      <c r="T18" s="584"/>
      <c r="U18" s="584"/>
      <c r="V18" s="585"/>
      <c r="W18" s="485"/>
      <c r="X18" s="486"/>
      <c r="Y18" s="486"/>
      <c r="Z18" s="486"/>
      <c r="AA18" s="486"/>
      <c r="AB18" s="477"/>
      <c r="AC18" s="586">
        <v>
80.7</v>
      </c>
      <c r="AD18" s="587"/>
      <c r="AE18" s="587"/>
      <c r="AF18" s="587"/>
      <c r="AG18" s="588"/>
      <c r="AH18" s="586">
        <v>
80.400000000000006</v>
      </c>
      <c r="AI18" s="587"/>
      <c r="AJ18" s="587"/>
      <c r="AK18" s="587"/>
      <c r="AL18" s="589"/>
      <c r="AM18" s="496"/>
      <c r="AN18" s="497"/>
      <c r="AO18" s="497"/>
      <c r="AP18" s="497"/>
      <c r="AQ18" s="497"/>
      <c r="AR18" s="497"/>
      <c r="AS18" s="497"/>
      <c r="AT18" s="498"/>
      <c r="AU18" s="499"/>
      <c r="AV18" s="500"/>
      <c r="AW18" s="500"/>
      <c r="AX18" s="500"/>
      <c r="AY18" s="501" t="s">
        <v>
159</v>
      </c>
      <c r="AZ18" s="502"/>
      <c r="BA18" s="502"/>
      <c r="BB18" s="502"/>
      <c r="BC18" s="502"/>
      <c r="BD18" s="502"/>
      <c r="BE18" s="502"/>
      <c r="BF18" s="502"/>
      <c r="BG18" s="502"/>
      <c r="BH18" s="502"/>
      <c r="BI18" s="502"/>
      <c r="BJ18" s="502"/>
      <c r="BK18" s="502"/>
      <c r="BL18" s="502"/>
      <c r="BM18" s="503"/>
      <c r="BN18" s="467">
        <v>
28271970</v>
      </c>
      <c r="BO18" s="468"/>
      <c r="BP18" s="468"/>
      <c r="BQ18" s="468"/>
      <c r="BR18" s="468"/>
      <c r="BS18" s="468"/>
      <c r="BT18" s="468"/>
      <c r="BU18" s="469"/>
      <c r="BV18" s="467">
        <v>
27118513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
160</v>
      </c>
      <c r="C19" s="510"/>
      <c r="D19" s="510"/>
      <c r="E19" s="582"/>
      <c r="F19" s="582"/>
      <c r="G19" s="582"/>
      <c r="H19" s="582"/>
      <c r="I19" s="582"/>
      <c r="J19" s="582"/>
      <c r="K19" s="582"/>
      <c r="L19" s="590">
        <v>
8749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
161</v>
      </c>
      <c r="AZ19" s="502"/>
      <c r="BA19" s="502"/>
      <c r="BB19" s="502"/>
      <c r="BC19" s="502"/>
      <c r="BD19" s="502"/>
      <c r="BE19" s="502"/>
      <c r="BF19" s="502"/>
      <c r="BG19" s="502"/>
      <c r="BH19" s="502"/>
      <c r="BI19" s="502"/>
      <c r="BJ19" s="502"/>
      <c r="BK19" s="502"/>
      <c r="BL19" s="502"/>
      <c r="BM19" s="503"/>
      <c r="BN19" s="467">
        <v>
34455484</v>
      </c>
      <c r="BO19" s="468"/>
      <c r="BP19" s="468"/>
      <c r="BQ19" s="468"/>
      <c r="BR19" s="468"/>
      <c r="BS19" s="468"/>
      <c r="BT19" s="468"/>
      <c r="BU19" s="469"/>
      <c r="BV19" s="467">
        <v>
33524369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
162</v>
      </c>
      <c r="C20" s="510"/>
      <c r="D20" s="510"/>
      <c r="E20" s="582"/>
      <c r="F20" s="582"/>
      <c r="G20" s="582"/>
      <c r="H20" s="582"/>
      <c r="I20" s="582"/>
      <c r="J20" s="582"/>
      <c r="K20" s="582"/>
      <c r="L20" s="590">
        <v>
64604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
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
164</v>
      </c>
      <c r="C22" s="605"/>
      <c r="D22" s="606"/>
      <c r="E22" s="479" t="s">
        <v>
1</v>
      </c>
      <c r="F22" s="484"/>
      <c r="G22" s="484"/>
      <c r="H22" s="484"/>
      <c r="I22" s="484"/>
      <c r="J22" s="484"/>
      <c r="K22" s="474"/>
      <c r="L22" s="479" t="s">
        <v>
165</v>
      </c>
      <c r="M22" s="484"/>
      <c r="N22" s="484"/>
      <c r="O22" s="484"/>
      <c r="P22" s="474"/>
      <c r="Q22" s="613" t="s">
        <v>
166</v>
      </c>
      <c r="R22" s="614"/>
      <c r="S22" s="614"/>
      <c r="T22" s="614"/>
      <c r="U22" s="614"/>
      <c r="V22" s="615"/>
      <c r="W22" s="619" t="s">
        <v>
167</v>
      </c>
      <c r="X22" s="605"/>
      <c r="Y22" s="606"/>
      <c r="Z22" s="479" t="s">
        <v>
1</v>
      </c>
      <c r="AA22" s="484"/>
      <c r="AB22" s="484"/>
      <c r="AC22" s="484"/>
      <c r="AD22" s="484"/>
      <c r="AE22" s="484"/>
      <c r="AF22" s="484"/>
      <c r="AG22" s="474"/>
      <c r="AH22" s="632" t="s">
        <v>
168</v>
      </c>
      <c r="AI22" s="484"/>
      <c r="AJ22" s="484"/>
      <c r="AK22" s="484"/>
      <c r="AL22" s="474"/>
      <c r="AM22" s="632" t="s">
        <v>
169</v>
      </c>
      <c r="AN22" s="633"/>
      <c r="AO22" s="633"/>
      <c r="AP22" s="633"/>
      <c r="AQ22" s="633"/>
      <c r="AR22" s="634"/>
      <c r="AS22" s="613" t="s">
        <v>
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
170</v>
      </c>
      <c r="AZ23" s="428"/>
      <c r="BA23" s="428"/>
      <c r="BB23" s="428"/>
      <c r="BC23" s="428"/>
      <c r="BD23" s="428"/>
      <c r="BE23" s="428"/>
      <c r="BF23" s="428"/>
      <c r="BG23" s="428"/>
      <c r="BH23" s="428"/>
      <c r="BI23" s="428"/>
      <c r="BJ23" s="428"/>
      <c r="BK23" s="428"/>
      <c r="BL23" s="428"/>
      <c r="BM23" s="429"/>
      <c r="BN23" s="467">
        <v>
40497643</v>
      </c>
      <c r="BO23" s="468"/>
      <c r="BP23" s="468"/>
      <c r="BQ23" s="468"/>
      <c r="BR23" s="468"/>
      <c r="BS23" s="468"/>
      <c r="BT23" s="468"/>
      <c r="BU23" s="469"/>
      <c r="BV23" s="467">
        <v>
41012418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
171</v>
      </c>
      <c r="F24" s="497"/>
      <c r="G24" s="497"/>
      <c r="H24" s="497"/>
      <c r="I24" s="497"/>
      <c r="J24" s="497"/>
      <c r="K24" s="498"/>
      <c r="L24" s="518">
        <v>
1</v>
      </c>
      <c r="M24" s="519"/>
      <c r="N24" s="519"/>
      <c r="O24" s="519"/>
      <c r="P24" s="561"/>
      <c r="Q24" s="518">
        <v>
9430</v>
      </c>
      <c r="R24" s="519"/>
      <c r="S24" s="519"/>
      <c r="T24" s="519"/>
      <c r="U24" s="519"/>
      <c r="V24" s="561"/>
      <c r="W24" s="620"/>
      <c r="X24" s="608"/>
      <c r="Y24" s="609"/>
      <c r="Z24" s="517" t="s">
        <v>
172</v>
      </c>
      <c r="AA24" s="497"/>
      <c r="AB24" s="497"/>
      <c r="AC24" s="497"/>
      <c r="AD24" s="497"/>
      <c r="AE24" s="497"/>
      <c r="AF24" s="497"/>
      <c r="AG24" s="498"/>
      <c r="AH24" s="518">
        <v>
739</v>
      </c>
      <c r="AI24" s="519"/>
      <c r="AJ24" s="519"/>
      <c r="AK24" s="519"/>
      <c r="AL24" s="561"/>
      <c r="AM24" s="518">
        <v>
2352976</v>
      </c>
      <c r="AN24" s="519"/>
      <c r="AO24" s="519"/>
      <c r="AP24" s="519"/>
      <c r="AQ24" s="519"/>
      <c r="AR24" s="561"/>
      <c r="AS24" s="518">
        <v>
3184</v>
      </c>
      <c r="AT24" s="519"/>
      <c r="AU24" s="519"/>
      <c r="AV24" s="519"/>
      <c r="AW24" s="519"/>
      <c r="AX24" s="520"/>
      <c r="AY24" s="640" t="s">
        <v>
173</v>
      </c>
      <c r="AZ24" s="641"/>
      <c r="BA24" s="641"/>
      <c r="BB24" s="641"/>
      <c r="BC24" s="641"/>
      <c r="BD24" s="641"/>
      <c r="BE24" s="641"/>
      <c r="BF24" s="641"/>
      <c r="BG24" s="641"/>
      <c r="BH24" s="641"/>
      <c r="BI24" s="641"/>
      <c r="BJ24" s="641"/>
      <c r="BK24" s="641"/>
      <c r="BL24" s="641"/>
      <c r="BM24" s="642"/>
      <c r="BN24" s="467">
        <v>
31520680</v>
      </c>
      <c r="BO24" s="468"/>
      <c r="BP24" s="468"/>
      <c r="BQ24" s="468"/>
      <c r="BR24" s="468"/>
      <c r="BS24" s="468"/>
      <c r="BT24" s="468"/>
      <c r="BU24" s="469"/>
      <c r="BV24" s="467">
        <v>
30966825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
174</v>
      </c>
      <c r="F25" s="497"/>
      <c r="G25" s="497"/>
      <c r="H25" s="497"/>
      <c r="I25" s="497"/>
      <c r="J25" s="497"/>
      <c r="K25" s="498"/>
      <c r="L25" s="518">
        <v>
1</v>
      </c>
      <c r="M25" s="519"/>
      <c r="N25" s="519"/>
      <c r="O25" s="519"/>
      <c r="P25" s="561"/>
      <c r="Q25" s="518">
        <v>
8010</v>
      </c>
      <c r="R25" s="519"/>
      <c r="S25" s="519"/>
      <c r="T25" s="519"/>
      <c r="U25" s="519"/>
      <c r="V25" s="561"/>
      <c r="W25" s="620"/>
      <c r="X25" s="608"/>
      <c r="Y25" s="609"/>
      <c r="Z25" s="517" t="s">
        <v>
175</v>
      </c>
      <c r="AA25" s="497"/>
      <c r="AB25" s="497"/>
      <c r="AC25" s="497"/>
      <c r="AD25" s="497"/>
      <c r="AE25" s="497"/>
      <c r="AF25" s="497"/>
      <c r="AG25" s="498"/>
      <c r="AH25" s="518" t="s">
        <v>
138</v>
      </c>
      <c r="AI25" s="519"/>
      <c r="AJ25" s="519"/>
      <c r="AK25" s="519"/>
      <c r="AL25" s="561"/>
      <c r="AM25" s="518" t="s">
        <v>
176</v>
      </c>
      <c r="AN25" s="519"/>
      <c r="AO25" s="519"/>
      <c r="AP25" s="519"/>
      <c r="AQ25" s="519"/>
      <c r="AR25" s="561"/>
      <c r="AS25" s="518" t="s">
        <v>
130</v>
      </c>
      <c r="AT25" s="519"/>
      <c r="AU25" s="519"/>
      <c r="AV25" s="519"/>
      <c r="AW25" s="519"/>
      <c r="AX25" s="520"/>
      <c r="AY25" s="427" t="s">
        <v>
177</v>
      </c>
      <c r="AZ25" s="428"/>
      <c r="BA25" s="428"/>
      <c r="BB25" s="428"/>
      <c r="BC25" s="428"/>
      <c r="BD25" s="428"/>
      <c r="BE25" s="428"/>
      <c r="BF25" s="428"/>
      <c r="BG25" s="428"/>
      <c r="BH25" s="428"/>
      <c r="BI25" s="428"/>
      <c r="BJ25" s="428"/>
      <c r="BK25" s="428"/>
      <c r="BL25" s="428"/>
      <c r="BM25" s="429"/>
      <c r="BN25" s="430">
        <v>
2824092</v>
      </c>
      <c r="BO25" s="431"/>
      <c r="BP25" s="431"/>
      <c r="BQ25" s="431"/>
      <c r="BR25" s="431"/>
      <c r="BS25" s="431"/>
      <c r="BT25" s="431"/>
      <c r="BU25" s="432"/>
      <c r="BV25" s="430">
        <v>
2652297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
178</v>
      </c>
      <c r="F26" s="497"/>
      <c r="G26" s="497"/>
      <c r="H26" s="497"/>
      <c r="I26" s="497"/>
      <c r="J26" s="497"/>
      <c r="K26" s="498"/>
      <c r="L26" s="518">
        <v>
1</v>
      </c>
      <c r="M26" s="519"/>
      <c r="N26" s="519"/>
      <c r="O26" s="519"/>
      <c r="P26" s="561"/>
      <c r="Q26" s="518">
        <v>
7400</v>
      </c>
      <c r="R26" s="519"/>
      <c r="S26" s="519"/>
      <c r="T26" s="519"/>
      <c r="U26" s="519"/>
      <c r="V26" s="561"/>
      <c r="W26" s="620"/>
      <c r="X26" s="608"/>
      <c r="Y26" s="609"/>
      <c r="Z26" s="517" t="s">
        <v>
179</v>
      </c>
      <c r="AA26" s="630"/>
      <c r="AB26" s="630"/>
      <c r="AC26" s="630"/>
      <c r="AD26" s="630"/>
      <c r="AE26" s="630"/>
      <c r="AF26" s="630"/>
      <c r="AG26" s="631"/>
      <c r="AH26" s="518">
        <v>
38</v>
      </c>
      <c r="AI26" s="519"/>
      <c r="AJ26" s="519"/>
      <c r="AK26" s="519"/>
      <c r="AL26" s="561"/>
      <c r="AM26" s="518">
        <v>
128478</v>
      </c>
      <c r="AN26" s="519"/>
      <c r="AO26" s="519"/>
      <c r="AP26" s="519"/>
      <c r="AQ26" s="519"/>
      <c r="AR26" s="561"/>
      <c r="AS26" s="518">
        <v>
3381</v>
      </c>
      <c r="AT26" s="519"/>
      <c r="AU26" s="519"/>
      <c r="AV26" s="519"/>
      <c r="AW26" s="519"/>
      <c r="AX26" s="520"/>
      <c r="AY26" s="470" t="s">
        <v>
180</v>
      </c>
      <c r="AZ26" s="471"/>
      <c r="BA26" s="471"/>
      <c r="BB26" s="471"/>
      <c r="BC26" s="471"/>
      <c r="BD26" s="471"/>
      <c r="BE26" s="471"/>
      <c r="BF26" s="471"/>
      <c r="BG26" s="471"/>
      <c r="BH26" s="471"/>
      <c r="BI26" s="471"/>
      <c r="BJ26" s="471"/>
      <c r="BK26" s="471"/>
      <c r="BL26" s="471"/>
      <c r="BM26" s="472"/>
      <c r="BN26" s="467">
        <v>
60000</v>
      </c>
      <c r="BO26" s="468"/>
      <c r="BP26" s="468"/>
      <c r="BQ26" s="468"/>
      <c r="BR26" s="468"/>
      <c r="BS26" s="468"/>
      <c r="BT26" s="468"/>
      <c r="BU26" s="469"/>
      <c r="BV26" s="467">
        <v>
54000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
181</v>
      </c>
      <c r="F27" s="497"/>
      <c r="G27" s="497"/>
      <c r="H27" s="497"/>
      <c r="I27" s="497"/>
      <c r="J27" s="497"/>
      <c r="K27" s="498"/>
      <c r="L27" s="518">
        <v>
1</v>
      </c>
      <c r="M27" s="519"/>
      <c r="N27" s="519"/>
      <c r="O27" s="519"/>
      <c r="P27" s="561"/>
      <c r="Q27" s="518">
        <v>
5580</v>
      </c>
      <c r="R27" s="519"/>
      <c r="S27" s="519"/>
      <c r="T27" s="519"/>
      <c r="U27" s="519"/>
      <c r="V27" s="561"/>
      <c r="W27" s="620"/>
      <c r="X27" s="608"/>
      <c r="Y27" s="609"/>
      <c r="Z27" s="517" t="s">
        <v>
182</v>
      </c>
      <c r="AA27" s="497"/>
      <c r="AB27" s="497"/>
      <c r="AC27" s="497"/>
      <c r="AD27" s="497"/>
      <c r="AE27" s="497"/>
      <c r="AF27" s="497"/>
      <c r="AG27" s="498"/>
      <c r="AH27" s="518">
        <v>
3</v>
      </c>
      <c r="AI27" s="519"/>
      <c r="AJ27" s="519"/>
      <c r="AK27" s="519"/>
      <c r="AL27" s="561"/>
      <c r="AM27" s="518">
        <v>
13301</v>
      </c>
      <c r="AN27" s="519"/>
      <c r="AO27" s="519"/>
      <c r="AP27" s="519"/>
      <c r="AQ27" s="519"/>
      <c r="AR27" s="561"/>
      <c r="AS27" s="518">
        <v>
4434</v>
      </c>
      <c r="AT27" s="519"/>
      <c r="AU27" s="519"/>
      <c r="AV27" s="519"/>
      <c r="AW27" s="519"/>
      <c r="AX27" s="520"/>
      <c r="AY27" s="562" t="s">
        <v>
183</v>
      </c>
      <c r="AZ27" s="563"/>
      <c r="BA27" s="563"/>
      <c r="BB27" s="563"/>
      <c r="BC27" s="563"/>
      <c r="BD27" s="563"/>
      <c r="BE27" s="563"/>
      <c r="BF27" s="563"/>
      <c r="BG27" s="563"/>
      <c r="BH27" s="563"/>
      <c r="BI27" s="563"/>
      <c r="BJ27" s="563"/>
      <c r="BK27" s="563"/>
      <c r="BL27" s="563"/>
      <c r="BM27" s="564"/>
      <c r="BN27" s="643" t="s">
        <v>
184</v>
      </c>
      <c r="BO27" s="644"/>
      <c r="BP27" s="644"/>
      <c r="BQ27" s="644"/>
      <c r="BR27" s="644"/>
      <c r="BS27" s="644"/>
      <c r="BT27" s="644"/>
      <c r="BU27" s="645"/>
      <c r="BV27" s="643" t="s">
        <v>
138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
185</v>
      </c>
      <c r="F28" s="497"/>
      <c r="G28" s="497"/>
      <c r="H28" s="497"/>
      <c r="I28" s="497"/>
      <c r="J28" s="497"/>
      <c r="K28" s="498"/>
      <c r="L28" s="518">
        <v>
1</v>
      </c>
      <c r="M28" s="519"/>
      <c r="N28" s="519"/>
      <c r="O28" s="519"/>
      <c r="P28" s="561"/>
      <c r="Q28" s="518">
        <v>
5060</v>
      </c>
      <c r="R28" s="519"/>
      <c r="S28" s="519"/>
      <c r="T28" s="519"/>
      <c r="U28" s="519"/>
      <c r="V28" s="561"/>
      <c r="W28" s="620"/>
      <c r="X28" s="608"/>
      <c r="Y28" s="609"/>
      <c r="Z28" s="517" t="s">
        <v>
186</v>
      </c>
      <c r="AA28" s="497"/>
      <c r="AB28" s="497"/>
      <c r="AC28" s="497"/>
      <c r="AD28" s="497"/>
      <c r="AE28" s="497"/>
      <c r="AF28" s="497"/>
      <c r="AG28" s="498"/>
      <c r="AH28" s="518" t="s">
        <v>
138</v>
      </c>
      <c r="AI28" s="519"/>
      <c r="AJ28" s="519"/>
      <c r="AK28" s="519"/>
      <c r="AL28" s="561"/>
      <c r="AM28" s="518" t="s">
        <v>
138</v>
      </c>
      <c r="AN28" s="519"/>
      <c r="AO28" s="519"/>
      <c r="AP28" s="519"/>
      <c r="AQ28" s="519"/>
      <c r="AR28" s="561"/>
      <c r="AS28" s="518" t="s">
        <v>
184</v>
      </c>
      <c r="AT28" s="519"/>
      <c r="AU28" s="519"/>
      <c r="AV28" s="519"/>
      <c r="AW28" s="519"/>
      <c r="AX28" s="520"/>
      <c r="AY28" s="646" t="s">
        <v>
187</v>
      </c>
      <c r="AZ28" s="647"/>
      <c r="BA28" s="647"/>
      <c r="BB28" s="648"/>
      <c r="BC28" s="427" t="s">
        <v>
48</v>
      </c>
      <c r="BD28" s="428"/>
      <c r="BE28" s="428"/>
      <c r="BF28" s="428"/>
      <c r="BG28" s="428"/>
      <c r="BH28" s="428"/>
      <c r="BI28" s="428"/>
      <c r="BJ28" s="428"/>
      <c r="BK28" s="428"/>
      <c r="BL28" s="428"/>
      <c r="BM28" s="429"/>
      <c r="BN28" s="430">
        <v>
3766937</v>
      </c>
      <c r="BO28" s="431"/>
      <c r="BP28" s="431"/>
      <c r="BQ28" s="431"/>
      <c r="BR28" s="431"/>
      <c r="BS28" s="431"/>
      <c r="BT28" s="431"/>
      <c r="BU28" s="432"/>
      <c r="BV28" s="430">
        <v>
4156673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
188</v>
      </c>
      <c r="F29" s="497"/>
      <c r="G29" s="497"/>
      <c r="H29" s="497"/>
      <c r="I29" s="497"/>
      <c r="J29" s="497"/>
      <c r="K29" s="498"/>
      <c r="L29" s="518">
        <v>
23</v>
      </c>
      <c r="M29" s="519"/>
      <c r="N29" s="519"/>
      <c r="O29" s="519"/>
      <c r="P29" s="561"/>
      <c r="Q29" s="518">
        <v>
4850</v>
      </c>
      <c r="R29" s="519"/>
      <c r="S29" s="519"/>
      <c r="T29" s="519"/>
      <c r="U29" s="519"/>
      <c r="V29" s="561"/>
      <c r="W29" s="621"/>
      <c r="X29" s="622"/>
      <c r="Y29" s="623"/>
      <c r="Z29" s="517" t="s">
        <v>
189</v>
      </c>
      <c r="AA29" s="497"/>
      <c r="AB29" s="497"/>
      <c r="AC29" s="497"/>
      <c r="AD29" s="497"/>
      <c r="AE29" s="497"/>
      <c r="AF29" s="497"/>
      <c r="AG29" s="498"/>
      <c r="AH29" s="518">
        <v>
742</v>
      </c>
      <c r="AI29" s="519"/>
      <c r="AJ29" s="519"/>
      <c r="AK29" s="519"/>
      <c r="AL29" s="561"/>
      <c r="AM29" s="518">
        <v>
2366277</v>
      </c>
      <c r="AN29" s="519"/>
      <c r="AO29" s="519"/>
      <c r="AP29" s="519"/>
      <c r="AQ29" s="519"/>
      <c r="AR29" s="561"/>
      <c r="AS29" s="518">
        <v>
3189</v>
      </c>
      <c r="AT29" s="519"/>
      <c r="AU29" s="519"/>
      <c r="AV29" s="519"/>
      <c r="AW29" s="519"/>
      <c r="AX29" s="520"/>
      <c r="AY29" s="649"/>
      <c r="AZ29" s="650"/>
      <c r="BA29" s="650"/>
      <c r="BB29" s="651"/>
      <c r="BC29" s="501" t="s">
        <v>
190</v>
      </c>
      <c r="BD29" s="502"/>
      <c r="BE29" s="502"/>
      <c r="BF29" s="502"/>
      <c r="BG29" s="502"/>
      <c r="BH29" s="502"/>
      <c r="BI29" s="502"/>
      <c r="BJ29" s="502"/>
      <c r="BK29" s="502"/>
      <c r="BL29" s="502"/>
      <c r="BM29" s="503"/>
      <c r="BN29" s="467">
        <v>
18298</v>
      </c>
      <c r="BO29" s="468"/>
      <c r="BP29" s="468"/>
      <c r="BQ29" s="468"/>
      <c r="BR29" s="468"/>
      <c r="BS29" s="468"/>
      <c r="BT29" s="468"/>
      <c r="BU29" s="469"/>
      <c r="BV29" s="467">
        <v>
18297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
191</v>
      </c>
      <c r="X30" s="628"/>
      <c r="Y30" s="628"/>
      <c r="Z30" s="628"/>
      <c r="AA30" s="628"/>
      <c r="AB30" s="628"/>
      <c r="AC30" s="628"/>
      <c r="AD30" s="628"/>
      <c r="AE30" s="628"/>
      <c r="AF30" s="628"/>
      <c r="AG30" s="629"/>
      <c r="AH30" s="586">
        <v>
101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
50</v>
      </c>
      <c r="BD30" s="641"/>
      <c r="BE30" s="641"/>
      <c r="BF30" s="641"/>
      <c r="BG30" s="641"/>
      <c r="BH30" s="641"/>
      <c r="BI30" s="641"/>
      <c r="BJ30" s="641"/>
      <c r="BK30" s="641"/>
      <c r="BL30" s="641"/>
      <c r="BM30" s="642"/>
      <c r="BN30" s="643">
        <v>
5541949</v>
      </c>
      <c r="BO30" s="644"/>
      <c r="BP30" s="644"/>
      <c r="BQ30" s="644"/>
      <c r="BR30" s="644"/>
      <c r="BS30" s="644"/>
      <c r="BT30" s="644"/>
      <c r="BU30" s="645"/>
      <c r="BV30" s="643">
        <v>
5432279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
192</v>
      </c>
      <c r="D32" s="214"/>
      <c r="E32" s="214"/>
      <c r="F32" s="211"/>
      <c r="G32" s="211"/>
      <c r="H32" s="211"/>
      <c r="I32" s="211"/>
      <c r="J32" s="211"/>
      <c r="K32" s="211"/>
      <c r="L32" s="211"/>
      <c r="M32" s="211"/>
      <c r="N32" s="211"/>
      <c r="O32" s="211"/>
      <c r="P32" s="211"/>
      <c r="Q32" s="211"/>
      <c r="R32" s="211"/>
      <c r="S32" s="211"/>
      <c r="T32" s="211"/>
      <c r="U32" s="211" t="s">
        <v>
193</v>
      </c>
      <c r="V32" s="211"/>
      <c r="W32" s="211"/>
      <c r="X32" s="211"/>
      <c r="Y32" s="211"/>
      <c r="Z32" s="211"/>
      <c r="AA32" s="211"/>
      <c r="AB32" s="211"/>
      <c r="AC32" s="211"/>
      <c r="AD32" s="211"/>
      <c r="AE32" s="211"/>
      <c r="AF32" s="211"/>
      <c r="AG32" s="211"/>
      <c r="AH32" s="211"/>
      <c r="AI32" s="211"/>
      <c r="AJ32" s="211"/>
      <c r="AK32" s="211"/>
      <c r="AL32" s="211"/>
      <c r="AM32" s="215" t="s">
        <v>
194</v>
      </c>
      <c r="AN32" s="211"/>
      <c r="AO32" s="211"/>
      <c r="AP32" s="211"/>
      <c r="AQ32" s="211"/>
      <c r="AR32" s="211"/>
      <c r="AS32" s="215"/>
      <c r="AT32" s="215"/>
      <c r="AU32" s="215"/>
      <c r="AV32" s="215"/>
      <c r="AW32" s="215"/>
      <c r="AX32" s="215"/>
      <c r="AY32" s="215"/>
      <c r="AZ32" s="215"/>
      <c r="BA32" s="215"/>
      <c r="BB32" s="211"/>
      <c r="BC32" s="215"/>
      <c r="BD32" s="211"/>
      <c r="BE32" s="215" t="s">
        <v>
195</v>
      </c>
      <c r="BF32" s="211"/>
      <c r="BG32" s="211"/>
      <c r="BH32" s="211"/>
      <c r="BI32" s="211"/>
      <c r="BJ32" s="215"/>
      <c r="BK32" s="215"/>
      <c r="BL32" s="215"/>
      <c r="BM32" s="215"/>
      <c r="BN32" s="215"/>
      <c r="BO32" s="215"/>
      <c r="BP32" s="215"/>
      <c r="BQ32" s="215"/>
      <c r="BR32" s="211"/>
      <c r="BS32" s="211"/>
      <c r="BT32" s="211"/>
      <c r="BU32" s="211"/>
      <c r="BV32" s="211"/>
      <c r="BW32" s="211" t="s">
        <v>
196</v>
      </c>
      <c r="BX32" s="211"/>
      <c r="BY32" s="211"/>
      <c r="BZ32" s="211"/>
      <c r="CA32" s="211"/>
      <c r="CB32" s="215"/>
      <c r="CC32" s="215"/>
      <c r="CD32" s="215"/>
      <c r="CE32" s="215"/>
      <c r="CF32" s="215"/>
      <c r="CG32" s="215"/>
      <c r="CH32" s="215"/>
      <c r="CI32" s="215"/>
      <c r="CJ32" s="215"/>
      <c r="CK32" s="215"/>
      <c r="CL32" s="215"/>
      <c r="CM32" s="215"/>
      <c r="CN32" s="215"/>
      <c r="CO32" s="215" t="s">
        <v>
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
198</v>
      </c>
      <c r="D33" s="491"/>
      <c r="E33" s="456" t="s">
        <v>
199</v>
      </c>
      <c r="F33" s="456"/>
      <c r="G33" s="456"/>
      <c r="H33" s="456"/>
      <c r="I33" s="456"/>
      <c r="J33" s="456"/>
      <c r="K33" s="456"/>
      <c r="L33" s="456"/>
      <c r="M33" s="456"/>
      <c r="N33" s="456"/>
      <c r="O33" s="456"/>
      <c r="P33" s="456"/>
      <c r="Q33" s="456"/>
      <c r="R33" s="456"/>
      <c r="S33" s="456"/>
      <c r="T33" s="216"/>
      <c r="U33" s="491" t="s">
        <v>
200</v>
      </c>
      <c r="V33" s="491"/>
      <c r="W33" s="456" t="s">
        <v>
201</v>
      </c>
      <c r="X33" s="456"/>
      <c r="Y33" s="456"/>
      <c r="Z33" s="456"/>
      <c r="AA33" s="456"/>
      <c r="AB33" s="456"/>
      <c r="AC33" s="456"/>
      <c r="AD33" s="456"/>
      <c r="AE33" s="456"/>
      <c r="AF33" s="456"/>
      <c r="AG33" s="456"/>
      <c r="AH33" s="456"/>
      <c r="AI33" s="456"/>
      <c r="AJ33" s="456"/>
      <c r="AK33" s="456"/>
      <c r="AL33" s="216"/>
      <c r="AM33" s="491" t="s">
        <v>
200</v>
      </c>
      <c r="AN33" s="491"/>
      <c r="AO33" s="456" t="s">
        <v>
202</v>
      </c>
      <c r="AP33" s="456"/>
      <c r="AQ33" s="456"/>
      <c r="AR33" s="456"/>
      <c r="AS33" s="456"/>
      <c r="AT33" s="456"/>
      <c r="AU33" s="456"/>
      <c r="AV33" s="456"/>
      <c r="AW33" s="456"/>
      <c r="AX33" s="456"/>
      <c r="AY33" s="456"/>
      <c r="AZ33" s="456"/>
      <c r="BA33" s="456"/>
      <c r="BB33" s="456"/>
      <c r="BC33" s="456"/>
      <c r="BD33" s="217"/>
      <c r="BE33" s="456" t="s">
        <v>
203</v>
      </c>
      <c r="BF33" s="456"/>
      <c r="BG33" s="456" t="s">
        <v>
204</v>
      </c>
      <c r="BH33" s="456"/>
      <c r="BI33" s="456"/>
      <c r="BJ33" s="456"/>
      <c r="BK33" s="456"/>
      <c r="BL33" s="456"/>
      <c r="BM33" s="456"/>
      <c r="BN33" s="456"/>
      <c r="BO33" s="456"/>
      <c r="BP33" s="456"/>
      <c r="BQ33" s="456"/>
      <c r="BR33" s="456"/>
      <c r="BS33" s="456"/>
      <c r="BT33" s="456"/>
      <c r="BU33" s="456"/>
      <c r="BV33" s="217"/>
      <c r="BW33" s="491" t="s">
        <v>
203</v>
      </c>
      <c r="BX33" s="491"/>
      <c r="BY33" s="456" t="s">
        <v>
205</v>
      </c>
      <c r="BZ33" s="456"/>
      <c r="CA33" s="456"/>
      <c r="CB33" s="456"/>
      <c r="CC33" s="456"/>
      <c r="CD33" s="456"/>
      <c r="CE33" s="456"/>
      <c r="CF33" s="456"/>
      <c r="CG33" s="456"/>
      <c r="CH33" s="456"/>
      <c r="CI33" s="456"/>
      <c r="CJ33" s="456"/>
      <c r="CK33" s="456"/>
      <c r="CL33" s="456"/>
      <c r="CM33" s="456"/>
      <c r="CN33" s="216"/>
      <c r="CO33" s="491" t="s">
        <v>
206</v>
      </c>
      <c r="CP33" s="491"/>
      <c r="CQ33" s="456" t="s">
        <v>
207</v>
      </c>
      <c r="CR33" s="456"/>
      <c r="CS33" s="456"/>
      <c r="CT33" s="456"/>
      <c r="CU33" s="456"/>
      <c r="CV33" s="456"/>
      <c r="CW33" s="456"/>
      <c r="CX33" s="456"/>
      <c r="CY33" s="456"/>
      <c r="CZ33" s="456"/>
      <c r="DA33" s="456"/>
      <c r="DB33" s="456"/>
      <c r="DC33" s="456"/>
      <c r="DD33" s="456"/>
      <c r="DE33" s="456"/>
      <c r="DF33" s="216"/>
      <c r="DG33" s="655" t="s">
        <v>
208</v>
      </c>
      <c r="DH33" s="655"/>
      <c r="DI33" s="218"/>
      <c r="DJ33" s="186"/>
      <c r="DK33" s="186"/>
      <c r="DL33" s="186"/>
      <c r="DM33" s="186"/>
      <c r="DN33" s="186"/>
      <c r="DO33" s="186"/>
    </row>
    <row r="34" spans="1:119" ht="32.25" customHeight="1">
      <c r="A34" s="187"/>
      <c r="B34" s="213"/>
      <c r="C34" s="656">
        <f>
IF(E34="","",1)</f>
        <v>
1</v>
      </c>
      <c r="D34" s="656"/>
      <c r="E34" s="657" t="str">
        <f>
IF('各会計、関係団体の財政状況及び健全化判断比率'!B7="","",'各会計、関係団体の財政状況及び健全化判断比率'!B7)</f>
        <v>
一般会計</v>
      </c>
      <c r="F34" s="657"/>
      <c r="G34" s="657"/>
      <c r="H34" s="657"/>
      <c r="I34" s="657"/>
      <c r="J34" s="657"/>
      <c r="K34" s="657"/>
      <c r="L34" s="657"/>
      <c r="M34" s="657"/>
      <c r="N34" s="657"/>
      <c r="O34" s="657"/>
      <c r="P34" s="657"/>
      <c r="Q34" s="657"/>
      <c r="R34" s="657"/>
      <c r="S34" s="657"/>
      <c r="T34" s="214"/>
      <c r="U34" s="656">
        <f>
IF(W34="","",MAX(C34:D43)+1)</f>
        <v>
2</v>
      </c>
      <c r="V34" s="656"/>
      <c r="W34" s="657" t="str">
        <f>
IF('各会計、関係団体の財政状況及び健全化判断比率'!B28="","",'各会計、関係団体の財政状況及び健全化判断比率'!B28)</f>
        <v>
国民健康保険事業特別会計</v>
      </c>
      <c r="X34" s="657"/>
      <c r="Y34" s="657"/>
      <c r="Z34" s="657"/>
      <c r="AA34" s="657"/>
      <c r="AB34" s="657"/>
      <c r="AC34" s="657"/>
      <c r="AD34" s="657"/>
      <c r="AE34" s="657"/>
      <c r="AF34" s="657"/>
      <c r="AG34" s="657"/>
      <c r="AH34" s="657"/>
      <c r="AI34" s="657"/>
      <c r="AJ34" s="657"/>
      <c r="AK34" s="657"/>
      <c r="AL34" s="214"/>
      <c r="AM34" s="656" t="str">
        <f>
IF(AO34="","",MAX(C34:D43,U34:V43)+1)</f>
        <v/>
      </c>
      <c r="AN34" s="656"/>
      <c r="AO34" s="657"/>
      <c r="AP34" s="657"/>
      <c r="AQ34" s="657"/>
      <c r="AR34" s="657"/>
      <c r="AS34" s="657"/>
      <c r="AT34" s="657"/>
      <c r="AU34" s="657"/>
      <c r="AV34" s="657"/>
      <c r="AW34" s="657"/>
      <c r="AX34" s="657"/>
      <c r="AY34" s="657"/>
      <c r="AZ34" s="657"/>
      <c r="BA34" s="657"/>
      <c r="BB34" s="657"/>
      <c r="BC34" s="657"/>
      <c r="BD34" s="214"/>
      <c r="BE34" s="656">
        <f>
IF(BG34="","",MAX(C34:D43,U34:V43,AM34:AN43)+1)</f>
        <v>
5</v>
      </c>
      <c r="BF34" s="656"/>
      <c r="BG34" s="657" t="str">
        <f>
IF('各会計、関係団体の財政状況及び健全化判断比率'!B31="","",'各会計、関係団体の財政状況及び健全化判断比率'!B31)</f>
        <v>
下水道事業特別会計</v>
      </c>
      <c r="BH34" s="657"/>
      <c r="BI34" s="657"/>
      <c r="BJ34" s="657"/>
      <c r="BK34" s="657"/>
      <c r="BL34" s="657"/>
      <c r="BM34" s="657"/>
      <c r="BN34" s="657"/>
      <c r="BO34" s="657"/>
      <c r="BP34" s="657"/>
      <c r="BQ34" s="657"/>
      <c r="BR34" s="657"/>
      <c r="BS34" s="657"/>
      <c r="BT34" s="657"/>
      <c r="BU34" s="657"/>
      <c r="BV34" s="214"/>
      <c r="BW34" s="656">
        <f>
IF(BY34="","",MAX(C34:D43,U34:V43,AM34:AN43,BE34:BF43)+1)</f>
        <v>
6</v>
      </c>
      <c r="BX34" s="656"/>
      <c r="BY34" s="657" t="str">
        <f>
IF('各会計、関係団体の財政状況及び健全化判断比率'!B68="","",'各会計、関係団体の財政状況及び健全化判断比率'!B68)</f>
        <v>
東京たま広域資源循環組合</v>
      </c>
      <c r="BZ34" s="657"/>
      <c r="CA34" s="657"/>
      <c r="CB34" s="657"/>
      <c r="CC34" s="657"/>
      <c r="CD34" s="657"/>
      <c r="CE34" s="657"/>
      <c r="CF34" s="657"/>
      <c r="CG34" s="657"/>
      <c r="CH34" s="657"/>
      <c r="CI34" s="657"/>
      <c r="CJ34" s="657"/>
      <c r="CK34" s="657"/>
      <c r="CL34" s="657"/>
      <c r="CM34" s="657"/>
      <c r="CN34" s="214"/>
      <c r="CO34" s="656">
        <f>
IF(CQ34="","",MAX(C34:D43,U34:V43,AM34:AN43,BE34:BF43,BW34:BX43)+1)</f>
        <v>
15</v>
      </c>
      <c r="CP34" s="656"/>
      <c r="CQ34" s="657" t="str">
        <f>
IF('各会計、関係団体の財政状況及び健全化判断比率'!BS7="","",'各会計、関係団体の財政状況及び健全化判断比率'!BS7)</f>
        <v>
東村山市土地開発公社</v>
      </c>
      <c r="CR34" s="657"/>
      <c r="CS34" s="657"/>
      <c r="CT34" s="657"/>
      <c r="CU34" s="657"/>
      <c r="CV34" s="657"/>
      <c r="CW34" s="657"/>
      <c r="CX34" s="657"/>
      <c r="CY34" s="657"/>
      <c r="CZ34" s="657"/>
      <c r="DA34" s="657"/>
      <c r="DB34" s="657"/>
      <c r="DC34" s="657"/>
      <c r="DD34" s="657"/>
      <c r="DE34" s="657"/>
      <c r="DF34" s="211"/>
      <c r="DG34" s="658" t="str">
        <f>
IF('各会計、関係団体の財政状況及び健全化判断比率'!BR7="","",'各会計、関係団体の財政状況及び健全化判断比率'!BR7)</f>
        <v>
○</v>
      </c>
      <c r="DH34" s="658"/>
      <c r="DI34" s="218"/>
      <c r="DJ34" s="186"/>
      <c r="DK34" s="186"/>
      <c r="DL34" s="186"/>
      <c r="DM34" s="186"/>
      <c r="DN34" s="186"/>
      <c r="DO34" s="186"/>
    </row>
    <row r="35" spans="1:119" ht="32.25" customHeight="1">
      <c r="A35" s="187"/>
      <c r="B35" s="213"/>
      <c r="C35" s="656" t="str">
        <f>
IF(E35="","",C34+1)</f>
        <v/>
      </c>
      <c r="D35" s="656"/>
      <c r="E35" s="657" t="str">
        <f>
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
IF(W35="","",U34+1)</f>
        <v>
3</v>
      </c>
      <c r="V35" s="656"/>
      <c r="W35" s="657" t="str">
        <f>
IF('各会計、関係団体の財政状況及び健全化判断比率'!B29="","",'各会計、関係団体の財政状況及び健全化判断比率'!B29)</f>
        <v>
介護保険事業特別会計</v>
      </c>
      <c r="X35" s="657"/>
      <c r="Y35" s="657"/>
      <c r="Z35" s="657"/>
      <c r="AA35" s="657"/>
      <c r="AB35" s="657"/>
      <c r="AC35" s="657"/>
      <c r="AD35" s="657"/>
      <c r="AE35" s="657"/>
      <c r="AF35" s="657"/>
      <c r="AG35" s="657"/>
      <c r="AH35" s="657"/>
      <c r="AI35" s="657"/>
      <c r="AJ35" s="657"/>
      <c r="AK35" s="657"/>
      <c r="AL35" s="214"/>
      <c r="AM35" s="656" t="str">
        <f t="shared" ref="AM35:AM43" si="0">
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
IF(BG35="","",BE34+1)</f>
        <v/>
      </c>
      <c r="BF35" s="656"/>
      <c r="BG35" s="657"/>
      <c r="BH35" s="657"/>
      <c r="BI35" s="657"/>
      <c r="BJ35" s="657"/>
      <c r="BK35" s="657"/>
      <c r="BL35" s="657"/>
      <c r="BM35" s="657"/>
      <c r="BN35" s="657"/>
      <c r="BO35" s="657"/>
      <c r="BP35" s="657"/>
      <c r="BQ35" s="657"/>
      <c r="BR35" s="657"/>
      <c r="BS35" s="657"/>
      <c r="BT35" s="657"/>
      <c r="BU35" s="657"/>
      <c r="BV35" s="214"/>
      <c r="BW35" s="656">
        <f t="shared" ref="BW35:BW43" si="2">
IF(BY35="","",BW34+1)</f>
        <v>
7</v>
      </c>
      <c r="BX35" s="656"/>
      <c r="BY35" s="657" t="str">
        <f>
IF('各会計、関係団体の財政状況及び健全化判断比率'!B69="","",'各会計、関係団体の財政状況及び健全化判断比率'!B69)</f>
        <v>
東京市町村総合事務組合（一般会計）</v>
      </c>
      <c r="BZ35" s="657"/>
      <c r="CA35" s="657"/>
      <c r="CB35" s="657"/>
      <c r="CC35" s="657"/>
      <c r="CD35" s="657"/>
      <c r="CE35" s="657"/>
      <c r="CF35" s="657"/>
      <c r="CG35" s="657"/>
      <c r="CH35" s="657"/>
      <c r="CI35" s="657"/>
      <c r="CJ35" s="657"/>
      <c r="CK35" s="657"/>
      <c r="CL35" s="657"/>
      <c r="CM35" s="657"/>
      <c r="CN35" s="214"/>
      <c r="CO35" s="656">
        <f t="shared" ref="CO35:CO43" si="3">
IF(CQ35="","",CO34+1)</f>
        <v>
16</v>
      </c>
      <c r="CP35" s="656"/>
      <c r="CQ35" s="657" t="str">
        <f>
IF('各会計、関係団体の財政状況及び健全化判断比率'!BS8="","",'各会計、関係団体の財政状況及び健全化判断比率'!BS8)</f>
        <v>
東村山市勤労者福祉サービスセンター</v>
      </c>
      <c r="CR35" s="657"/>
      <c r="CS35" s="657"/>
      <c r="CT35" s="657"/>
      <c r="CU35" s="657"/>
      <c r="CV35" s="657"/>
      <c r="CW35" s="657"/>
      <c r="CX35" s="657"/>
      <c r="CY35" s="657"/>
      <c r="CZ35" s="657"/>
      <c r="DA35" s="657"/>
      <c r="DB35" s="657"/>
      <c r="DC35" s="657"/>
      <c r="DD35" s="657"/>
      <c r="DE35" s="657"/>
      <c r="DF35" s="211"/>
      <c r="DG35" s="658" t="str">
        <f>
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
IF(E36="","",C35+1)</f>
        <v/>
      </c>
      <c r="D36" s="656"/>
      <c r="E36" s="657" t="str">
        <f>
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
IF(W36="","",U35+1)</f>
        <v>
4</v>
      </c>
      <c r="V36" s="656"/>
      <c r="W36" s="657" t="str">
        <f>
IF('各会計、関係団体の財政状況及び健全化判断比率'!B30="","",'各会計、関係団体の財政状況及び健全化判断比率'!B30)</f>
        <v>
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
8</v>
      </c>
      <c r="BX36" s="656"/>
      <c r="BY36" s="657" t="str">
        <f>
IF('各会計、関係団体の財政状況及び健全化判断比率'!B70="","",'各会計、関係団体の財政状況及び健全化判断比率'!B70)</f>
        <v>
東京市町村総合事務組合（交通災害共済事業特別会計）</v>
      </c>
      <c r="BZ36" s="657"/>
      <c r="CA36" s="657"/>
      <c r="CB36" s="657"/>
      <c r="CC36" s="657"/>
      <c r="CD36" s="657"/>
      <c r="CE36" s="657"/>
      <c r="CF36" s="657"/>
      <c r="CG36" s="657"/>
      <c r="CH36" s="657"/>
      <c r="CI36" s="657"/>
      <c r="CJ36" s="657"/>
      <c r="CK36" s="657"/>
      <c r="CL36" s="657"/>
      <c r="CM36" s="657"/>
      <c r="CN36" s="214"/>
      <c r="CO36" s="656">
        <f t="shared" si="3"/>
        <v>
17</v>
      </c>
      <c r="CP36" s="656"/>
      <c r="CQ36" s="657" t="str">
        <f>
IF('各会計、関係団体の財政状況及び健全化判断比率'!BS9="","",'各会計、関係団体の財政状況及び健全化判断比率'!BS9)</f>
        <v>
東村山市体育協会</v>
      </c>
      <c r="CR36" s="657"/>
      <c r="CS36" s="657"/>
      <c r="CT36" s="657"/>
      <c r="CU36" s="657"/>
      <c r="CV36" s="657"/>
      <c r="CW36" s="657"/>
      <c r="CX36" s="657"/>
      <c r="CY36" s="657"/>
      <c r="CZ36" s="657"/>
      <c r="DA36" s="657"/>
      <c r="DB36" s="657"/>
      <c r="DC36" s="657"/>
      <c r="DD36" s="657"/>
      <c r="DE36" s="657"/>
      <c r="DF36" s="211"/>
      <c r="DG36" s="658" t="str">
        <f>
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
IF(E37="","",C36+1)</f>
        <v/>
      </c>
      <c r="D37" s="656"/>
      <c r="E37" s="657" t="str">
        <f>
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
9</v>
      </c>
      <c r="BX37" s="656"/>
      <c r="BY37" s="657" t="str">
        <f>
IF('各会計、関係団体の財政状況及び健全化判断比率'!B71="","",'各会計、関係団体の財政状況及び健全化判断比率'!B71)</f>
        <v>
多摩六都科学館組合</v>
      </c>
      <c r="BZ37" s="657"/>
      <c r="CA37" s="657"/>
      <c r="CB37" s="657"/>
      <c r="CC37" s="657"/>
      <c r="CD37" s="657"/>
      <c r="CE37" s="657"/>
      <c r="CF37" s="657"/>
      <c r="CG37" s="657"/>
      <c r="CH37" s="657"/>
      <c r="CI37" s="657"/>
      <c r="CJ37" s="657"/>
      <c r="CK37" s="657"/>
      <c r="CL37" s="657"/>
      <c r="CM37" s="657"/>
      <c r="CN37" s="214"/>
      <c r="CO37" s="656" t="str">
        <f t="shared" si="3"/>
        <v/>
      </c>
      <c r="CP37" s="656"/>
      <c r="CQ37" s="657" t="str">
        <f>
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
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
IF(E38="","",C37+1)</f>
        <v/>
      </c>
      <c r="D38" s="656"/>
      <c r="E38" s="657" t="str">
        <f>
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
10</v>
      </c>
      <c r="BX38" s="656"/>
      <c r="BY38" s="657" t="str">
        <f>
IF('各会計、関係団体の財政状況及び健全化判断比率'!B72="","",'各会計、関係団体の財政状況及び健全化判断比率'!B72)</f>
        <v>
東京都十一市競輪事業組合</v>
      </c>
      <c r="BZ38" s="657"/>
      <c r="CA38" s="657"/>
      <c r="CB38" s="657"/>
      <c r="CC38" s="657"/>
      <c r="CD38" s="657"/>
      <c r="CE38" s="657"/>
      <c r="CF38" s="657"/>
      <c r="CG38" s="657"/>
      <c r="CH38" s="657"/>
      <c r="CI38" s="657"/>
      <c r="CJ38" s="657"/>
      <c r="CK38" s="657"/>
      <c r="CL38" s="657"/>
      <c r="CM38" s="657"/>
      <c r="CN38" s="214"/>
      <c r="CO38" s="656" t="str">
        <f t="shared" si="3"/>
        <v/>
      </c>
      <c r="CP38" s="656"/>
      <c r="CQ38" s="657" t="str">
        <f>
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
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
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
11</v>
      </c>
      <c r="BX39" s="656"/>
      <c r="BY39" s="657" t="str">
        <f>
IF('各会計、関係団体の財政状況及び健全化判断比率'!B73="","",'各会計、関係団体の財政状況及び健全化判断比率'!B73)</f>
        <v>
東京都四市競艇事業組合</v>
      </c>
      <c r="BZ39" s="657"/>
      <c r="CA39" s="657"/>
      <c r="CB39" s="657"/>
      <c r="CC39" s="657"/>
      <c r="CD39" s="657"/>
      <c r="CE39" s="657"/>
      <c r="CF39" s="657"/>
      <c r="CG39" s="657"/>
      <c r="CH39" s="657"/>
      <c r="CI39" s="657"/>
      <c r="CJ39" s="657"/>
      <c r="CK39" s="657"/>
      <c r="CL39" s="657"/>
      <c r="CM39" s="657"/>
      <c r="CN39" s="214"/>
      <c r="CO39" s="656" t="str">
        <f t="shared" si="3"/>
        <v/>
      </c>
      <c r="CP39" s="656"/>
      <c r="CQ39" s="657" t="str">
        <f>
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
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
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
12</v>
      </c>
      <c r="BX40" s="656"/>
      <c r="BY40" s="657" t="str">
        <f>
IF('各会計、関係団体の財政状況及び健全化判断比率'!B74="","",'各会計、関係団体の財政状況及び健全化判断比率'!B74)</f>
        <v>
昭和病院企業団</v>
      </c>
      <c r="BZ40" s="657"/>
      <c r="CA40" s="657"/>
      <c r="CB40" s="657"/>
      <c r="CC40" s="657"/>
      <c r="CD40" s="657"/>
      <c r="CE40" s="657"/>
      <c r="CF40" s="657"/>
      <c r="CG40" s="657"/>
      <c r="CH40" s="657"/>
      <c r="CI40" s="657"/>
      <c r="CJ40" s="657"/>
      <c r="CK40" s="657"/>
      <c r="CL40" s="657"/>
      <c r="CM40" s="657"/>
      <c r="CN40" s="214"/>
      <c r="CO40" s="656" t="str">
        <f t="shared" si="3"/>
        <v/>
      </c>
      <c r="CP40" s="656"/>
      <c r="CQ40" s="657" t="str">
        <f>
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
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
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
13</v>
      </c>
      <c r="BX41" s="656"/>
      <c r="BY41" s="657" t="str">
        <f>
IF('各会計、関係団体の財政状況及び健全化判断比率'!B75="","",'各会計、関係団体の財政状況及び健全化判断比率'!B75)</f>
        <v>
東京都後期高齢者医療広域連合（一般会計）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
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
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
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
14</v>
      </c>
      <c r="BX42" s="656"/>
      <c r="BY42" s="657" t="str">
        <f>
IF('各会計、関係団体の財政状況及び健全化判断比率'!B76="","",'各会計、関係団体の財政状況及び健全化判断比率'!B76)</f>
        <v>
東京都後期高齢者医療広域連合
（後期高齢者医療特別会計）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
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
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
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
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
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
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
209</v>
      </c>
      <c r="C46" s="186"/>
      <c r="D46" s="186"/>
      <c r="E46" s="186" t="s">
        <v>
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
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
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
213</v>
      </c>
    </row>
    <row r="50" spans="5:5">
      <c r="E50" s="188" t="s">
        <v>
214</v>
      </c>
    </row>
    <row r="51" spans="5:5">
      <c r="E51" s="188" t="s">
        <v>
215</v>
      </c>
    </row>
    <row r="52" spans="5:5">
      <c r="E52" s="188" t="s">
        <v>
216</v>
      </c>
    </row>
    <row r="53" spans="5:5"/>
    <row r="54" spans="5:5"/>
    <row r="55" spans="5:5"/>
    <row r="56" spans="5:5"/>
  </sheetData>
  <sheetProtection algorithmName="SHA-512" hashValue="wOpRzZDDO8lFSQa8AvahNCLEPIOl6XibnlkzYY4gl+s9JGBFiODxXIp6CqyX8385vjtAP4oeq3IVHeN0Z5H/Xg==" saltValue="GOYox10fClSK+6lxW2FU/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552</v>
      </c>
      <c r="G33" s="29" t="s">
        <v>
553</v>
      </c>
      <c r="H33" s="29" t="s">
        <v>
554</v>
      </c>
      <c r="I33" s="29" t="s">
        <v>
555</v>
      </c>
      <c r="J33" s="30" t="s">
        <v>
556</v>
      </c>
      <c r="K33" s="22"/>
      <c r="L33" s="22"/>
      <c r="M33" s="22"/>
      <c r="N33" s="22"/>
      <c r="O33" s="22"/>
      <c r="P33" s="22"/>
    </row>
    <row r="34" spans="1:16" ht="39" customHeight="1">
      <c r="A34" s="22"/>
      <c r="B34" s="31"/>
      <c r="C34" s="1248" t="s">
        <v>
561</v>
      </c>
      <c r="D34" s="1248"/>
      <c r="E34" s="1249"/>
      <c r="F34" s="32">
        <v>
5.44</v>
      </c>
      <c r="G34" s="33">
        <v>
4.59</v>
      </c>
      <c r="H34" s="33">
        <v>
5.5</v>
      </c>
      <c r="I34" s="33">
        <v>
6.32</v>
      </c>
      <c r="J34" s="34">
        <v>
6.67</v>
      </c>
      <c r="K34" s="22"/>
      <c r="L34" s="22"/>
      <c r="M34" s="22"/>
      <c r="N34" s="22"/>
      <c r="O34" s="22"/>
      <c r="P34" s="22"/>
    </row>
    <row r="35" spans="1:16" ht="39" customHeight="1">
      <c r="A35" s="22"/>
      <c r="B35" s="35"/>
      <c r="C35" s="1242" t="s">
        <v>
562</v>
      </c>
      <c r="D35" s="1243"/>
      <c r="E35" s="1244"/>
      <c r="F35" s="36">
        <v>
0.13</v>
      </c>
      <c r="G35" s="37">
        <v>
0.36</v>
      </c>
      <c r="H35" s="37">
        <v>
0.08</v>
      </c>
      <c r="I35" s="37">
        <v>
0.46</v>
      </c>
      <c r="J35" s="38">
        <v>
0.97</v>
      </c>
      <c r="K35" s="22"/>
      <c r="L35" s="22"/>
      <c r="M35" s="22"/>
      <c r="N35" s="22"/>
      <c r="O35" s="22"/>
      <c r="P35" s="22"/>
    </row>
    <row r="36" spans="1:16" ht="39" customHeight="1">
      <c r="A36" s="22"/>
      <c r="B36" s="35"/>
      <c r="C36" s="1242" t="s">
        <v>
563</v>
      </c>
      <c r="D36" s="1243"/>
      <c r="E36" s="1244"/>
      <c r="F36" s="36">
        <v>
2.23</v>
      </c>
      <c r="G36" s="37">
        <v>
2.7</v>
      </c>
      <c r="H36" s="37">
        <v>
1.94</v>
      </c>
      <c r="I36" s="37">
        <v>
1.17</v>
      </c>
      <c r="J36" s="38">
        <v>
0.85</v>
      </c>
      <c r="K36" s="22"/>
      <c r="L36" s="22"/>
      <c r="M36" s="22"/>
      <c r="N36" s="22"/>
      <c r="O36" s="22"/>
      <c r="P36" s="22"/>
    </row>
    <row r="37" spans="1:16" ht="39" customHeight="1">
      <c r="A37" s="22"/>
      <c r="B37" s="35"/>
      <c r="C37" s="1242" t="s">
        <v>
564</v>
      </c>
      <c r="D37" s="1243"/>
      <c r="E37" s="1244"/>
      <c r="F37" s="36" t="s">
        <v>
565</v>
      </c>
      <c r="G37" s="37">
        <v>
1.25</v>
      </c>
      <c r="H37" s="37">
        <v>
1.67</v>
      </c>
      <c r="I37" s="37">
        <v>
0.75</v>
      </c>
      <c r="J37" s="38">
        <v>
0.77</v>
      </c>
      <c r="K37" s="22"/>
      <c r="L37" s="22"/>
      <c r="M37" s="22"/>
      <c r="N37" s="22"/>
      <c r="O37" s="22"/>
      <c r="P37" s="22"/>
    </row>
    <row r="38" spans="1:16" ht="39" customHeight="1">
      <c r="A38" s="22"/>
      <c r="B38" s="35"/>
      <c r="C38" s="1242" t="s">
        <v>
566</v>
      </c>
      <c r="D38" s="1243"/>
      <c r="E38" s="1244"/>
      <c r="F38" s="36">
        <v>
0.2</v>
      </c>
      <c r="G38" s="37">
        <v>
0.04</v>
      </c>
      <c r="H38" s="37">
        <v>
0.16</v>
      </c>
      <c r="I38" s="37">
        <v>
0.14000000000000001</v>
      </c>
      <c r="J38" s="38">
        <v>
0.1</v>
      </c>
      <c r="K38" s="22"/>
      <c r="L38" s="22"/>
      <c r="M38" s="22"/>
      <c r="N38" s="22"/>
      <c r="O38" s="22"/>
      <c r="P38" s="22"/>
    </row>
    <row r="39" spans="1:16" ht="39" customHeight="1">
      <c r="A39" s="22"/>
      <c r="B39" s="35"/>
      <c r="C39" s="1242"/>
      <c r="D39" s="1243"/>
      <c r="E39" s="1244"/>
      <c r="F39" s="36"/>
      <c r="G39" s="37"/>
      <c r="H39" s="37"/>
      <c r="I39" s="37"/>
      <c r="J39" s="38"/>
      <c r="K39" s="22"/>
      <c r="L39" s="22"/>
      <c r="M39" s="22"/>
      <c r="N39" s="22"/>
      <c r="O39" s="22"/>
      <c r="P39" s="22"/>
    </row>
    <row r="40" spans="1:16" ht="39" customHeight="1">
      <c r="A40" s="22"/>
      <c r="B40" s="35"/>
      <c r="C40" s="1242"/>
      <c r="D40" s="1243"/>
      <c r="E40" s="1244"/>
      <c r="F40" s="36"/>
      <c r="G40" s="37"/>
      <c r="H40" s="37"/>
      <c r="I40" s="37"/>
      <c r="J40" s="38"/>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
567</v>
      </c>
      <c r="D42" s="1243"/>
      <c r="E42" s="1244"/>
      <c r="F42" s="36" t="s">
        <v>
511</v>
      </c>
      <c r="G42" s="37" t="s">
        <v>
511</v>
      </c>
      <c r="H42" s="37" t="s">
        <v>
511</v>
      </c>
      <c r="I42" s="37" t="s">
        <v>
511</v>
      </c>
      <c r="J42" s="38" t="s">
        <v>
511</v>
      </c>
      <c r="K42" s="22"/>
      <c r="L42" s="22"/>
      <c r="M42" s="22"/>
      <c r="N42" s="22"/>
      <c r="O42" s="22"/>
      <c r="P42" s="22"/>
    </row>
    <row r="43" spans="1:16" ht="39" customHeight="1" thickBot="1">
      <c r="A43" s="22"/>
      <c r="B43" s="40"/>
      <c r="C43" s="1245" t="s">
        <v>
568</v>
      </c>
      <c r="D43" s="1246"/>
      <c r="E43" s="1247"/>
      <c r="F43" s="41" t="s">
        <v>
511</v>
      </c>
      <c r="G43" s="42" t="s">
        <v>
511</v>
      </c>
      <c r="H43" s="42" t="s">
        <v>
511</v>
      </c>
      <c r="I43" s="42" t="s">
        <v>
511</v>
      </c>
      <c r="J43" s="43" t="s">
        <v>
511</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iHRWobpTnK7PzF6NMxhmPZFVsUrlRZOwjCdirYFP5bZdcbgZeM+GCu/vBL70GbIBFUQzKT4UkHXy19ofkysqQ==" saltValue="zMHL2E6UBh9fkGnTdLdn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c r="A45" s="48"/>
      <c r="B45" s="1250" t="s">
        <v>
11</v>
      </c>
      <c r="C45" s="1251"/>
      <c r="D45" s="58"/>
      <c r="E45" s="1256" t="s">
        <v>
12</v>
      </c>
      <c r="F45" s="1256"/>
      <c r="G45" s="1256"/>
      <c r="H45" s="1256"/>
      <c r="I45" s="1256"/>
      <c r="J45" s="1257"/>
      <c r="K45" s="59">
        <v>
3967</v>
      </c>
      <c r="L45" s="60">
        <v>
4152</v>
      </c>
      <c r="M45" s="60">
        <v>
4106</v>
      </c>
      <c r="N45" s="60">
        <v>
4123</v>
      </c>
      <c r="O45" s="61">
        <v>
3995</v>
      </c>
      <c r="P45" s="48"/>
      <c r="Q45" s="48"/>
      <c r="R45" s="48"/>
      <c r="S45" s="48"/>
      <c r="T45" s="48"/>
      <c r="U45" s="48"/>
    </row>
    <row r="46" spans="1:21" ht="30.75" customHeight="1">
      <c r="A46" s="48"/>
      <c r="B46" s="1252"/>
      <c r="C46" s="1253"/>
      <c r="D46" s="62"/>
      <c r="E46" s="1258" t="s">
        <v>
13</v>
      </c>
      <c r="F46" s="1258"/>
      <c r="G46" s="1258"/>
      <c r="H46" s="1258"/>
      <c r="I46" s="1258"/>
      <c r="J46" s="1259"/>
      <c r="K46" s="63" t="s">
        <v>
511</v>
      </c>
      <c r="L46" s="64" t="s">
        <v>
511</v>
      </c>
      <c r="M46" s="64" t="s">
        <v>
511</v>
      </c>
      <c r="N46" s="64" t="s">
        <v>
511</v>
      </c>
      <c r="O46" s="65" t="s">
        <v>
511</v>
      </c>
      <c r="P46" s="48"/>
      <c r="Q46" s="48"/>
      <c r="R46" s="48"/>
      <c r="S46" s="48"/>
      <c r="T46" s="48"/>
      <c r="U46" s="48"/>
    </row>
    <row r="47" spans="1:21" ht="30.75" customHeight="1">
      <c r="A47" s="48"/>
      <c r="B47" s="1252"/>
      <c r="C47" s="1253"/>
      <c r="D47" s="62"/>
      <c r="E47" s="1258" t="s">
        <v>
14</v>
      </c>
      <c r="F47" s="1258"/>
      <c r="G47" s="1258"/>
      <c r="H47" s="1258"/>
      <c r="I47" s="1258"/>
      <c r="J47" s="1259"/>
      <c r="K47" s="63" t="s">
        <v>
511</v>
      </c>
      <c r="L47" s="64" t="s">
        <v>
511</v>
      </c>
      <c r="M47" s="64" t="s">
        <v>
511</v>
      </c>
      <c r="N47" s="64" t="s">
        <v>
511</v>
      </c>
      <c r="O47" s="65" t="s">
        <v>
511</v>
      </c>
      <c r="P47" s="48"/>
      <c r="Q47" s="48"/>
      <c r="R47" s="48"/>
      <c r="S47" s="48"/>
      <c r="T47" s="48"/>
      <c r="U47" s="48"/>
    </row>
    <row r="48" spans="1:21" ht="30.75" customHeight="1">
      <c r="A48" s="48"/>
      <c r="B48" s="1252"/>
      <c r="C48" s="1253"/>
      <c r="D48" s="62"/>
      <c r="E48" s="1258" t="s">
        <v>
15</v>
      </c>
      <c r="F48" s="1258"/>
      <c r="G48" s="1258"/>
      <c r="H48" s="1258"/>
      <c r="I48" s="1258"/>
      <c r="J48" s="1259"/>
      <c r="K48" s="63">
        <v>
1043</v>
      </c>
      <c r="L48" s="64">
        <v>
1053</v>
      </c>
      <c r="M48" s="64">
        <v>
924</v>
      </c>
      <c r="N48" s="64">
        <v>
923</v>
      </c>
      <c r="O48" s="65">
        <v>
1264</v>
      </c>
      <c r="P48" s="48"/>
      <c r="Q48" s="48"/>
      <c r="R48" s="48"/>
      <c r="S48" s="48"/>
      <c r="T48" s="48"/>
      <c r="U48" s="48"/>
    </row>
    <row r="49" spans="1:21" ht="30.75" customHeight="1">
      <c r="A49" s="48"/>
      <c r="B49" s="1252"/>
      <c r="C49" s="1253"/>
      <c r="D49" s="62"/>
      <c r="E49" s="1258" t="s">
        <v>
16</v>
      </c>
      <c r="F49" s="1258"/>
      <c r="G49" s="1258"/>
      <c r="H49" s="1258"/>
      <c r="I49" s="1258"/>
      <c r="J49" s="1259"/>
      <c r="K49" s="63">
        <v>
58</v>
      </c>
      <c r="L49" s="64">
        <v>
58</v>
      </c>
      <c r="M49" s="64">
        <v>
55</v>
      </c>
      <c r="N49" s="64">
        <v>
47</v>
      </c>
      <c r="O49" s="65">
        <v>
39</v>
      </c>
      <c r="P49" s="48"/>
      <c r="Q49" s="48"/>
      <c r="R49" s="48"/>
      <c r="S49" s="48"/>
      <c r="T49" s="48"/>
      <c r="U49" s="48"/>
    </row>
    <row r="50" spans="1:21" ht="30.75" customHeight="1">
      <c r="A50" s="48"/>
      <c r="B50" s="1252"/>
      <c r="C50" s="1253"/>
      <c r="D50" s="62"/>
      <c r="E50" s="1258" t="s">
        <v>
17</v>
      </c>
      <c r="F50" s="1258"/>
      <c r="G50" s="1258"/>
      <c r="H50" s="1258"/>
      <c r="I50" s="1258"/>
      <c r="J50" s="1259"/>
      <c r="K50" s="63">
        <v>
876</v>
      </c>
      <c r="L50" s="64">
        <v>
211</v>
      </c>
      <c r="M50" s="64">
        <v>
164</v>
      </c>
      <c r="N50" s="64">
        <v>
153</v>
      </c>
      <c r="O50" s="65">
        <v>
29</v>
      </c>
      <c r="P50" s="48"/>
      <c r="Q50" s="48"/>
      <c r="R50" s="48"/>
      <c r="S50" s="48"/>
      <c r="T50" s="48"/>
      <c r="U50" s="48"/>
    </row>
    <row r="51" spans="1:21" ht="30.75" customHeight="1">
      <c r="A51" s="48"/>
      <c r="B51" s="1254"/>
      <c r="C51" s="1255"/>
      <c r="D51" s="66"/>
      <c r="E51" s="1258" t="s">
        <v>
18</v>
      </c>
      <c r="F51" s="1258"/>
      <c r="G51" s="1258"/>
      <c r="H51" s="1258"/>
      <c r="I51" s="1258"/>
      <c r="J51" s="1259"/>
      <c r="K51" s="63">
        <v>
2</v>
      </c>
      <c r="L51" s="64">
        <v>
2</v>
      </c>
      <c r="M51" s="64">
        <v>
2</v>
      </c>
      <c r="N51" s="64">
        <v>
1</v>
      </c>
      <c r="O51" s="65">
        <v>
1</v>
      </c>
      <c r="P51" s="48"/>
      <c r="Q51" s="48"/>
      <c r="R51" s="48"/>
      <c r="S51" s="48"/>
      <c r="T51" s="48"/>
      <c r="U51" s="48"/>
    </row>
    <row r="52" spans="1:21" ht="30.75" customHeight="1">
      <c r="A52" s="48"/>
      <c r="B52" s="1260" t="s">
        <v>
19</v>
      </c>
      <c r="C52" s="1261"/>
      <c r="D52" s="66"/>
      <c r="E52" s="1258" t="s">
        <v>
20</v>
      </c>
      <c r="F52" s="1258"/>
      <c r="G52" s="1258"/>
      <c r="H52" s="1258"/>
      <c r="I52" s="1258"/>
      <c r="J52" s="1259"/>
      <c r="K52" s="63">
        <v>
3952</v>
      </c>
      <c r="L52" s="64">
        <v>
4417</v>
      </c>
      <c r="M52" s="64">
        <v>
4457</v>
      </c>
      <c r="N52" s="64">
        <v>
4460</v>
      </c>
      <c r="O52" s="65">
        <v>
4803</v>
      </c>
      <c r="P52" s="48"/>
      <c r="Q52" s="48"/>
      <c r="R52" s="48"/>
      <c r="S52" s="48"/>
      <c r="T52" s="48"/>
      <c r="U52" s="48"/>
    </row>
    <row r="53" spans="1:21" ht="30.75" customHeight="1" thickBot="1">
      <c r="A53" s="48"/>
      <c r="B53" s="1262" t="s">
        <v>
21</v>
      </c>
      <c r="C53" s="1263"/>
      <c r="D53" s="67"/>
      <c r="E53" s="1264" t="s">
        <v>
22</v>
      </c>
      <c r="F53" s="1264"/>
      <c r="G53" s="1264"/>
      <c r="H53" s="1264"/>
      <c r="I53" s="1264"/>
      <c r="J53" s="1265"/>
      <c r="K53" s="68">
        <v>
1994</v>
      </c>
      <c r="L53" s="69">
        <v>
1059</v>
      </c>
      <c r="M53" s="69">
        <v>
794</v>
      </c>
      <c r="N53" s="69">
        <v>
787</v>
      </c>
      <c r="O53" s="70">
        <v>
525</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
24</v>
      </c>
      <c r="C55" s="73"/>
      <c r="D55" s="73"/>
      <c r="E55" s="73"/>
      <c r="F55" s="73"/>
      <c r="G55" s="73"/>
      <c r="H55" s="73"/>
      <c r="I55" s="73"/>
      <c r="J55" s="73"/>
      <c r="K55" s="74"/>
      <c r="L55" s="74"/>
      <c r="M55" s="74"/>
      <c r="N55" s="74"/>
      <c r="O55" s="75" t="s">
        <v>
569</v>
      </c>
      <c r="P55" s="48"/>
      <c r="Q55" s="48"/>
      <c r="R55" s="48"/>
      <c r="S55" s="48"/>
      <c r="T55" s="48"/>
      <c r="U55" s="48"/>
    </row>
    <row r="56" spans="1:21" ht="31.5" customHeight="1" thickBot="1">
      <c r="A56" s="48"/>
      <c r="B56" s="76"/>
      <c r="C56" s="77"/>
      <c r="D56" s="77"/>
      <c r="E56" s="78"/>
      <c r="F56" s="78"/>
      <c r="G56" s="78"/>
      <c r="H56" s="78"/>
      <c r="I56" s="78"/>
      <c r="J56" s="79" t="s">
        <v>
2</v>
      </c>
      <c r="K56" s="80" t="s">
        <v>
570</v>
      </c>
      <c r="L56" s="81" t="s">
        <v>
571</v>
      </c>
      <c r="M56" s="81" t="s">
        <v>
572</v>
      </c>
      <c r="N56" s="81" t="s">
        <v>
573</v>
      </c>
      <c r="O56" s="82" t="s">
        <v>
574</v>
      </c>
      <c r="P56" s="48"/>
      <c r="Q56" s="48"/>
      <c r="R56" s="48"/>
      <c r="S56" s="48"/>
      <c r="T56" s="48"/>
      <c r="U56" s="48"/>
    </row>
    <row r="57" spans="1:21" ht="31.5" customHeight="1">
      <c r="B57" s="1266" t="s">
        <v>
25</v>
      </c>
      <c r="C57" s="1267"/>
      <c r="D57" s="1270" t="s">
        <v>
26</v>
      </c>
      <c r="E57" s="1271"/>
      <c r="F57" s="1271"/>
      <c r="G57" s="1271"/>
      <c r="H57" s="1271"/>
      <c r="I57" s="1271"/>
      <c r="J57" s="1272"/>
      <c r="K57" s="83" t="s">
        <v>
589</v>
      </c>
      <c r="L57" s="84" t="s">
        <v>
590</v>
      </c>
      <c r="M57" s="84" t="s">
        <v>
591</v>
      </c>
      <c r="N57" s="84" t="s">
        <v>
590</v>
      </c>
      <c r="O57" s="85" t="s">
        <v>
592</v>
      </c>
    </row>
    <row r="58" spans="1:21" ht="31.5" customHeight="1" thickBot="1">
      <c r="B58" s="1268"/>
      <c r="C58" s="1269"/>
      <c r="D58" s="1273" t="s">
        <v>
27</v>
      </c>
      <c r="E58" s="1274"/>
      <c r="F58" s="1274"/>
      <c r="G58" s="1274"/>
      <c r="H58" s="1274"/>
      <c r="I58" s="1274"/>
      <c r="J58" s="1275"/>
      <c r="K58" s="86" t="s">
        <v>
590</v>
      </c>
      <c r="L58" s="87" t="s">
        <v>
590</v>
      </c>
      <c r="M58" s="87" t="s">
        <v>
593</v>
      </c>
      <c r="N58" s="87" t="s">
        <v>
592</v>
      </c>
      <c r="O58" s="88" t="s">
        <v>
592</v>
      </c>
    </row>
    <row r="59" spans="1:21" ht="24" customHeight="1">
      <c r="B59" s="89"/>
      <c r="C59" s="89"/>
      <c r="D59" s="90" t="s">
        <v>
28</v>
      </c>
      <c r="E59" s="91"/>
      <c r="F59" s="91"/>
      <c r="G59" s="91"/>
      <c r="H59" s="91"/>
      <c r="I59" s="91"/>
      <c r="J59" s="91"/>
      <c r="K59" s="91"/>
      <c r="L59" s="91"/>
      <c r="M59" s="91"/>
      <c r="N59" s="91"/>
      <c r="O59" s="91"/>
    </row>
    <row r="60" spans="1:21" ht="24" customHeight="1">
      <c r="B60" s="92"/>
      <c r="C60" s="92"/>
      <c r="D60" s="90" t="s">
        <v>
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nHO5qUnw2bil9UYqJC8yUeC9G+4OGY9Pq3/bLAs6qEOYxGCJHObJYZfPL4Gy8hDy4xa42dKVoQtILKJ3+CixQ==" saltValue="Ax66pHh7r1ZVcRvdrsQQX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
9</v>
      </c>
    </row>
    <row r="40" spans="2:13" ht="27.75" customHeight="1" thickBot="1">
      <c r="B40" s="95" t="s">
        <v>
10</v>
      </c>
      <c r="C40" s="96"/>
      <c r="D40" s="96"/>
      <c r="E40" s="97"/>
      <c r="F40" s="97"/>
      <c r="G40" s="97"/>
      <c r="H40" s="98" t="s">
        <v>
2</v>
      </c>
      <c r="I40" s="99" t="s">
        <v>
552</v>
      </c>
      <c r="J40" s="100" t="s">
        <v>
553</v>
      </c>
      <c r="K40" s="100" t="s">
        <v>
554</v>
      </c>
      <c r="L40" s="100" t="s">
        <v>
555</v>
      </c>
      <c r="M40" s="101" t="s">
        <v>
556</v>
      </c>
    </row>
    <row r="41" spans="2:13" ht="27.75" customHeight="1">
      <c r="B41" s="1276" t="s">
        <v>
30</v>
      </c>
      <c r="C41" s="1277"/>
      <c r="D41" s="102"/>
      <c r="E41" s="1282" t="s">
        <v>
31</v>
      </c>
      <c r="F41" s="1282"/>
      <c r="G41" s="1282"/>
      <c r="H41" s="1283"/>
      <c r="I41" s="103">
        <v>
42116</v>
      </c>
      <c r="J41" s="104">
        <v>
41461</v>
      </c>
      <c r="K41" s="104">
        <v>
41141</v>
      </c>
      <c r="L41" s="104">
        <v>
41012</v>
      </c>
      <c r="M41" s="105">
        <v>
40498</v>
      </c>
    </row>
    <row r="42" spans="2:13" ht="27.75" customHeight="1">
      <c r="B42" s="1278"/>
      <c r="C42" s="1279"/>
      <c r="D42" s="106"/>
      <c r="E42" s="1284" t="s">
        <v>
32</v>
      </c>
      <c r="F42" s="1284"/>
      <c r="G42" s="1284"/>
      <c r="H42" s="1285"/>
      <c r="I42" s="107">
        <v>
2675</v>
      </c>
      <c r="J42" s="108">
        <v>
2464</v>
      </c>
      <c r="K42" s="108">
        <v>
2961</v>
      </c>
      <c r="L42" s="108">
        <v>
2540</v>
      </c>
      <c r="M42" s="109">
        <v>
2724</v>
      </c>
    </row>
    <row r="43" spans="2:13" ht="27.75" customHeight="1">
      <c r="B43" s="1278"/>
      <c r="C43" s="1279"/>
      <c r="D43" s="106"/>
      <c r="E43" s="1284" t="s">
        <v>
33</v>
      </c>
      <c r="F43" s="1284"/>
      <c r="G43" s="1284"/>
      <c r="H43" s="1285"/>
      <c r="I43" s="107">
        <v>
10116</v>
      </c>
      <c r="J43" s="108">
        <v>
9657</v>
      </c>
      <c r="K43" s="108">
        <v>
8782</v>
      </c>
      <c r="L43" s="108">
        <v>
8010</v>
      </c>
      <c r="M43" s="109">
        <v>
7777</v>
      </c>
    </row>
    <row r="44" spans="2:13" ht="27.75" customHeight="1">
      <c r="B44" s="1278"/>
      <c r="C44" s="1279"/>
      <c r="D44" s="106"/>
      <c r="E44" s="1284" t="s">
        <v>
34</v>
      </c>
      <c r="F44" s="1284"/>
      <c r="G44" s="1284"/>
      <c r="H44" s="1285"/>
      <c r="I44" s="107">
        <v>
691</v>
      </c>
      <c r="J44" s="108">
        <v>
585</v>
      </c>
      <c r="K44" s="108">
        <v>
487</v>
      </c>
      <c r="L44" s="108">
        <v>
396</v>
      </c>
      <c r="M44" s="109">
        <v>
316</v>
      </c>
    </row>
    <row r="45" spans="2:13" ht="27.75" customHeight="1">
      <c r="B45" s="1278"/>
      <c r="C45" s="1279"/>
      <c r="D45" s="106"/>
      <c r="E45" s="1284" t="s">
        <v>
35</v>
      </c>
      <c r="F45" s="1284"/>
      <c r="G45" s="1284"/>
      <c r="H45" s="1285"/>
      <c r="I45" s="107">
        <v>
6071</v>
      </c>
      <c r="J45" s="108">
        <v>
5997</v>
      </c>
      <c r="K45" s="108">
        <v>
6199</v>
      </c>
      <c r="L45" s="108">
        <v>
6190</v>
      </c>
      <c r="M45" s="109">
        <v>
5987</v>
      </c>
    </row>
    <row r="46" spans="2:13" ht="27.75" customHeight="1">
      <c r="B46" s="1278"/>
      <c r="C46" s="1279"/>
      <c r="D46" s="110"/>
      <c r="E46" s="1284" t="s">
        <v>
36</v>
      </c>
      <c r="F46" s="1284"/>
      <c r="G46" s="1284"/>
      <c r="H46" s="1285"/>
      <c r="I46" s="107" t="s">
        <v>
511</v>
      </c>
      <c r="J46" s="108" t="s">
        <v>
511</v>
      </c>
      <c r="K46" s="108" t="s">
        <v>
511</v>
      </c>
      <c r="L46" s="108" t="s">
        <v>
511</v>
      </c>
      <c r="M46" s="109" t="s">
        <v>
511</v>
      </c>
    </row>
    <row r="47" spans="2:13" ht="27.75" customHeight="1">
      <c r="B47" s="1278"/>
      <c r="C47" s="1279"/>
      <c r="D47" s="111"/>
      <c r="E47" s="1286" t="s">
        <v>
37</v>
      </c>
      <c r="F47" s="1287"/>
      <c r="G47" s="1287"/>
      <c r="H47" s="1288"/>
      <c r="I47" s="107" t="s">
        <v>
511</v>
      </c>
      <c r="J47" s="108" t="s">
        <v>
511</v>
      </c>
      <c r="K47" s="108" t="s">
        <v>
511</v>
      </c>
      <c r="L47" s="108" t="s">
        <v>
511</v>
      </c>
      <c r="M47" s="109" t="s">
        <v>
511</v>
      </c>
    </row>
    <row r="48" spans="2:13" ht="27.75" customHeight="1">
      <c r="B48" s="1278"/>
      <c r="C48" s="1279"/>
      <c r="D48" s="106"/>
      <c r="E48" s="1284" t="s">
        <v>
38</v>
      </c>
      <c r="F48" s="1284"/>
      <c r="G48" s="1284"/>
      <c r="H48" s="1285"/>
      <c r="I48" s="107" t="s">
        <v>
511</v>
      </c>
      <c r="J48" s="108" t="s">
        <v>
511</v>
      </c>
      <c r="K48" s="108" t="s">
        <v>
511</v>
      </c>
      <c r="L48" s="108" t="s">
        <v>
511</v>
      </c>
      <c r="M48" s="109" t="s">
        <v>
511</v>
      </c>
    </row>
    <row r="49" spans="2:13" ht="27.75" customHeight="1">
      <c r="B49" s="1280"/>
      <c r="C49" s="1281"/>
      <c r="D49" s="106"/>
      <c r="E49" s="1284" t="s">
        <v>
39</v>
      </c>
      <c r="F49" s="1284"/>
      <c r="G49" s="1284"/>
      <c r="H49" s="1285"/>
      <c r="I49" s="107" t="s">
        <v>
511</v>
      </c>
      <c r="J49" s="108" t="s">
        <v>
511</v>
      </c>
      <c r="K49" s="108" t="s">
        <v>
511</v>
      </c>
      <c r="L49" s="108" t="s">
        <v>
511</v>
      </c>
      <c r="M49" s="109" t="s">
        <v>
511</v>
      </c>
    </row>
    <row r="50" spans="2:13" ht="27.75" customHeight="1">
      <c r="B50" s="1289" t="s">
        <v>
40</v>
      </c>
      <c r="C50" s="1290"/>
      <c r="D50" s="112"/>
      <c r="E50" s="1284" t="s">
        <v>
41</v>
      </c>
      <c r="F50" s="1284"/>
      <c r="G50" s="1284"/>
      <c r="H50" s="1285"/>
      <c r="I50" s="107">
        <v>
10255</v>
      </c>
      <c r="J50" s="108">
        <v>
10758</v>
      </c>
      <c r="K50" s="108">
        <v>
11649</v>
      </c>
      <c r="L50" s="108">
        <v>
11801</v>
      </c>
      <c r="M50" s="109">
        <v>
11341</v>
      </c>
    </row>
    <row r="51" spans="2:13" ht="27.75" customHeight="1">
      <c r="B51" s="1278"/>
      <c r="C51" s="1279"/>
      <c r="D51" s="106"/>
      <c r="E51" s="1284" t="s">
        <v>
42</v>
      </c>
      <c r="F51" s="1284"/>
      <c r="G51" s="1284"/>
      <c r="H51" s="1285"/>
      <c r="I51" s="107">
        <v>
9532</v>
      </c>
      <c r="J51" s="108">
        <v>
9640</v>
      </c>
      <c r="K51" s="108">
        <v>
9440</v>
      </c>
      <c r="L51" s="108">
        <v>
9552</v>
      </c>
      <c r="M51" s="109">
        <v>
9896</v>
      </c>
    </row>
    <row r="52" spans="2:13" ht="27.75" customHeight="1">
      <c r="B52" s="1280"/>
      <c r="C52" s="1281"/>
      <c r="D52" s="106"/>
      <c r="E52" s="1284" t="s">
        <v>
43</v>
      </c>
      <c r="F52" s="1284"/>
      <c r="G52" s="1284"/>
      <c r="H52" s="1285"/>
      <c r="I52" s="107">
        <v>
37719</v>
      </c>
      <c r="J52" s="108">
        <v>
37311</v>
      </c>
      <c r="K52" s="108">
        <v>
36925</v>
      </c>
      <c r="L52" s="108">
        <v>
36696</v>
      </c>
      <c r="M52" s="109">
        <v>
36000</v>
      </c>
    </row>
    <row r="53" spans="2:13" ht="27.75" customHeight="1" thickBot="1">
      <c r="B53" s="1291" t="s">
        <v>
44</v>
      </c>
      <c r="C53" s="1292"/>
      <c r="D53" s="113"/>
      <c r="E53" s="1293" t="s">
        <v>
45</v>
      </c>
      <c r="F53" s="1293"/>
      <c r="G53" s="1293"/>
      <c r="H53" s="1294"/>
      <c r="I53" s="114">
        <v>
4163</v>
      </c>
      <c r="J53" s="115">
        <v>
2456</v>
      </c>
      <c r="K53" s="115">
        <v>
1556</v>
      </c>
      <c r="L53" s="115">
        <v>
100</v>
      </c>
      <c r="M53" s="116">
        <v>
65</v>
      </c>
    </row>
    <row r="54" spans="2:13" ht="27.75" customHeight="1">
      <c r="B54" s="117" t="s">
        <v>
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QKfht5d5hVhzO8n9vu+O2z+nUF68mQ+n9S1iPMw1RUaxzODZMUXamzdCCDmLAz8Vvlr0vyCiT0E5BFSByqC6A==" saltValue="yYZjXau4vlarVMUIZJF/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
47</v>
      </c>
    </row>
    <row r="54" spans="2:8" ht="29.25" customHeight="1" thickBot="1">
      <c r="B54" s="122" t="s">
        <v>
1</v>
      </c>
      <c r="C54" s="123"/>
      <c r="D54" s="123"/>
      <c r="E54" s="124" t="s">
        <v>
2</v>
      </c>
      <c r="F54" s="125" t="s">
        <v>
554</v>
      </c>
      <c r="G54" s="125" t="s">
        <v>
555</v>
      </c>
      <c r="H54" s="126" t="s">
        <v>
556</v>
      </c>
    </row>
    <row r="55" spans="2:8" ht="52.5" customHeight="1">
      <c r="B55" s="127"/>
      <c r="C55" s="1303" t="s">
        <v>
48</v>
      </c>
      <c r="D55" s="1303"/>
      <c r="E55" s="1304"/>
      <c r="F55" s="128">
        <v>
4217</v>
      </c>
      <c r="G55" s="128">
        <v>
4157</v>
      </c>
      <c r="H55" s="129">
        <v>
3767</v>
      </c>
    </row>
    <row r="56" spans="2:8" ht="52.5" customHeight="1">
      <c r="B56" s="130"/>
      <c r="C56" s="1305" t="s">
        <v>
49</v>
      </c>
      <c r="D56" s="1305"/>
      <c r="E56" s="1306"/>
      <c r="F56" s="131">
        <v>
18</v>
      </c>
      <c r="G56" s="131">
        <v>
18</v>
      </c>
      <c r="H56" s="132">
        <v>
18</v>
      </c>
    </row>
    <row r="57" spans="2:8" ht="53.25" customHeight="1">
      <c r="B57" s="130"/>
      <c r="C57" s="1307" t="s">
        <v>
50</v>
      </c>
      <c r="D57" s="1307"/>
      <c r="E57" s="1308"/>
      <c r="F57" s="133">
        <v>
5564</v>
      </c>
      <c r="G57" s="133">
        <v>
5432</v>
      </c>
      <c r="H57" s="134">
        <v>
5542</v>
      </c>
    </row>
    <row r="58" spans="2:8" ht="45.75" customHeight="1">
      <c r="B58" s="135"/>
      <c r="C58" s="1295" t="s">
        <v>
594</v>
      </c>
      <c r="D58" s="1296"/>
      <c r="E58" s="1297"/>
      <c r="F58" s="136">
        <v>
1574</v>
      </c>
      <c r="G58" s="136">
        <v>
1290</v>
      </c>
      <c r="H58" s="137">
        <v>
1511</v>
      </c>
    </row>
    <row r="59" spans="2:8" ht="45.75" customHeight="1">
      <c r="B59" s="135"/>
      <c r="C59" s="1295" t="s">
        <v>
595</v>
      </c>
      <c r="D59" s="1296"/>
      <c r="E59" s="1297"/>
      <c r="F59" s="136">
        <v>
751</v>
      </c>
      <c r="G59" s="136">
        <v>
829</v>
      </c>
      <c r="H59" s="137">
        <v>
890</v>
      </c>
    </row>
    <row r="60" spans="2:8" ht="45.75" customHeight="1">
      <c r="B60" s="135"/>
      <c r="C60" s="1295" t="s">
        <v>
596</v>
      </c>
      <c r="D60" s="1296"/>
      <c r="E60" s="1297"/>
      <c r="F60" s="136">
        <v>
864</v>
      </c>
      <c r="G60" s="136">
        <v>
864</v>
      </c>
      <c r="H60" s="137">
        <v>
864</v>
      </c>
    </row>
    <row r="61" spans="2:8" ht="45.75" customHeight="1">
      <c r="B61" s="135"/>
      <c r="C61" s="1295" t="s">
        <v>
597</v>
      </c>
      <c r="D61" s="1296"/>
      <c r="E61" s="1297"/>
      <c r="F61" s="136">
        <v>
532</v>
      </c>
      <c r="G61" s="136">
        <v>
600</v>
      </c>
      <c r="H61" s="137">
        <v>
545</v>
      </c>
    </row>
    <row r="62" spans="2:8" ht="45.75" customHeight="1" thickBot="1">
      <c r="B62" s="138"/>
      <c r="C62" s="1298" t="s">
        <v>
598</v>
      </c>
      <c r="D62" s="1299"/>
      <c r="E62" s="1300"/>
      <c r="F62" s="139">
        <v>
651</v>
      </c>
      <c r="G62" s="139">
        <v>
586</v>
      </c>
      <c r="H62" s="140">
        <v>
532</v>
      </c>
    </row>
    <row r="63" spans="2:8" ht="52.5" customHeight="1" thickBot="1">
      <c r="B63" s="141"/>
      <c r="C63" s="1301" t="s">
        <v>
51</v>
      </c>
      <c r="D63" s="1301"/>
      <c r="E63" s="1302"/>
      <c r="F63" s="142">
        <v>
9799</v>
      </c>
      <c r="G63" s="142">
        <v>
9607</v>
      </c>
      <c r="H63" s="143">
        <v>
9327</v>
      </c>
    </row>
    <row r="64" spans="2:8" ht="15" customHeight="1"/>
  </sheetData>
  <sheetProtection algorithmName="SHA-512" hashValue="DPyfL6+K166d+6FZxE9fpsdGegYrLhe/qhmvMRT/G9ybA/do+oxilXbXiKD5fpqanQDNjwwLtfHzh+B0feFhQA==" saltValue="3dsC+CWWeB2rvb1a9PRu7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599</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599</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
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
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
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
603</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552</v>
      </c>
      <c r="BQ50" s="1314"/>
      <c r="BR50" s="1314"/>
      <c r="BS50" s="1314"/>
      <c r="BT50" s="1314"/>
      <c r="BU50" s="1314"/>
      <c r="BV50" s="1314"/>
      <c r="BW50" s="1314"/>
      <c r="BX50" s="1314" t="s">
        <v>
553</v>
      </c>
      <c r="BY50" s="1314"/>
      <c r="BZ50" s="1314"/>
      <c r="CA50" s="1314"/>
      <c r="CB50" s="1314"/>
      <c r="CC50" s="1314"/>
      <c r="CD50" s="1314"/>
      <c r="CE50" s="1314"/>
      <c r="CF50" s="1314" t="s">
        <v>
554</v>
      </c>
      <c r="CG50" s="1314"/>
      <c r="CH50" s="1314"/>
      <c r="CI50" s="1314"/>
      <c r="CJ50" s="1314"/>
      <c r="CK50" s="1314"/>
      <c r="CL50" s="1314"/>
      <c r="CM50" s="1314"/>
      <c r="CN50" s="1314" t="s">
        <v>
555</v>
      </c>
      <c r="CO50" s="1314"/>
      <c r="CP50" s="1314"/>
      <c r="CQ50" s="1314"/>
      <c r="CR50" s="1314"/>
      <c r="CS50" s="1314"/>
      <c r="CT50" s="1314"/>
      <c r="CU50" s="1314"/>
      <c r="CV50" s="1314" t="s">
        <v>
556</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
604</v>
      </c>
      <c r="AO51" s="1312"/>
      <c r="AP51" s="1312"/>
      <c r="AQ51" s="1312"/>
      <c r="AR51" s="1312"/>
      <c r="AS51" s="1312"/>
      <c r="AT51" s="1312"/>
      <c r="AU51" s="1312"/>
      <c r="AV51" s="1312"/>
      <c r="AW51" s="1312"/>
      <c r="AX51" s="1312"/>
      <c r="AY51" s="1312"/>
      <c r="AZ51" s="1312"/>
      <c r="BA51" s="1312"/>
      <c r="BB51" s="1312" t="s">
        <v>
605</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21"/>
      <c r="BY51" s="1309"/>
      <c r="BZ51" s="1309"/>
      <c r="CA51" s="1309"/>
      <c r="CB51" s="1309"/>
      <c r="CC51" s="1309"/>
      <c r="CD51" s="1309"/>
      <c r="CE51" s="1309"/>
      <c r="CF51" s="1309">
        <v>
6</v>
      </c>
      <c r="CG51" s="1309"/>
      <c r="CH51" s="1309"/>
      <c r="CI51" s="1309"/>
      <c r="CJ51" s="1309"/>
      <c r="CK51" s="1309"/>
      <c r="CL51" s="1309"/>
      <c r="CM51" s="1309"/>
      <c r="CN51" s="1309">
        <v>
0.3</v>
      </c>
      <c r="CO51" s="1309"/>
      <c r="CP51" s="1309"/>
      <c r="CQ51" s="1309"/>
      <c r="CR51" s="1309"/>
      <c r="CS51" s="1309"/>
      <c r="CT51" s="1309"/>
      <c r="CU51" s="1309"/>
      <c r="CV51" s="1309">
        <v>
0.2</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606</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21"/>
      <c r="BY53" s="1309"/>
      <c r="BZ53" s="1309"/>
      <c r="CA53" s="1309"/>
      <c r="CB53" s="1309"/>
      <c r="CC53" s="1309"/>
      <c r="CD53" s="1309"/>
      <c r="CE53" s="1309"/>
      <c r="CF53" s="1309">
        <v>
76.2</v>
      </c>
      <c r="CG53" s="1309"/>
      <c r="CH53" s="1309"/>
      <c r="CI53" s="1309"/>
      <c r="CJ53" s="1309"/>
      <c r="CK53" s="1309"/>
      <c r="CL53" s="1309"/>
      <c r="CM53" s="1309"/>
      <c r="CN53" s="1309">
        <v>
75.3</v>
      </c>
      <c r="CO53" s="1309"/>
      <c r="CP53" s="1309"/>
      <c r="CQ53" s="1309"/>
      <c r="CR53" s="1309"/>
      <c r="CS53" s="1309"/>
      <c r="CT53" s="1309"/>
      <c r="CU53" s="1309"/>
      <c r="CV53" s="1309">
        <v>
76.599999999999994</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
607</v>
      </c>
      <c r="AO55" s="1314"/>
      <c r="AP55" s="1314"/>
      <c r="AQ55" s="1314"/>
      <c r="AR55" s="1314"/>
      <c r="AS55" s="1314"/>
      <c r="AT55" s="1314"/>
      <c r="AU55" s="1314"/>
      <c r="AV55" s="1314"/>
      <c r="AW55" s="1314"/>
      <c r="AX55" s="1314"/>
      <c r="AY55" s="1314"/>
      <c r="AZ55" s="1314"/>
      <c r="BA55" s="1314"/>
      <c r="BB55" s="1312" t="s">
        <v>
605</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21"/>
      <c r="BY55" s="1309"/>
      <c r="BZ55" s="1309"/>
      <c r="CA55" s="1309"/>
      <c r="CB55" s="1309"/>
      <c r="CC55" s="1309"/>
      <c r="CD55" s="1309"/>
      <c r="CE55" s="1309"/>
      <c r="CF55" s="1309">
        <v>
12.2</v>
      </c>
      <c r="CG55" s="1309"/>
      <c r="CH55" s="1309"/>
      <c r="CI55" s="1309"/>
      <c r="CJ55" s="1309"/>
      <c r="CK55" s="1309"/>
      <c r="CL55" s="1309"/>
      <c r="CM55" s="1309"/>
      <c r="CN55" s="1309">
        <v>
5</v>
      </c>
      <c r="CO55" s="1309"/>
      <c r="CP55" s="1309"/>
      <c r="CQ55" s="1309"/>
      <c r="CR55" s="1309"/>
      <c r="CS55" s="1309"/>
      <c r="CT55" s="1309"/>
      <c r="CU55" s="1309"/>
      <c r="CV55" s="1309">
        <v>
5.4</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606</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21"/>
      <c r="BY57" s="1309"/>
      <c r="BZ57" s="1309"/>
      <c r="CA57" s="1309"/>
      <c r="CB57" s="1309"/>
      <c r="CC57" s="1309"/>
      <c r="CD57" s="1309"/>
      <c r="CE57" s="1309"/>
      <c r="CF57" s="1309">
        <v>
61.2</v>
      </c>
      <c r="CG57" s="1309"/>
      <c r="CH57" s="1309"/>
      <c r="CI57" s="1309"/>
      <c r="CJ57" s="1309"/>
      <c r="CK57" s="1309"/>
      <c r="CL57" s="1309"/>
      <c r="CM57" s="1309"/>
      <c r="CN57" s="1309">
        <v>
61.7</v>
      </c>
      <c r="CO57" s="1309"/>
      <c r="CP57" s="1309"/>
      <c r="CQ57" s="1309"/>
      <c r="CR57" s="1309"/>
      <c r="CS57" s="1309"/>
      <c r="CT57" s="1309"/>
      <c r="CU57" s="1309"/>
      <c r="CV57" s="1309">
        <v>
62.6</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
608</v>
      </c>
    </row>
    <row r="64" spans="1:109">
      <c r="B64" s="395"/>
      <c r="G64" s="402"/>
      <c r="I64" s="415"/>
      <c r="J64" s="415"/>
      <c r="K64" s="415"/>
      <c r="L64" s="415"/>
      <c r="M64" s="415"/>
      <c r="N64" s="416"/>
      <c r="AM64" s="402"/>
      <c r="AN64" s="402" t="s">
        <v>
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
610</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
603</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552</v>
      </c>
      <c r="BQ72" s="1314"/>
      <c r="BR72" s="1314"/>
      <c r="BS72" s="1314"/>
      <c r="BT72" s="1314"/>
      <c r="BU72" s="1314"/>
      <c r="BV72" s="1314"/>
      <c r="BW72" s="1314"/>
      <c r="BX72" s="1314" t="s">
        <v>
553</v>
      </c>
      <c r="BY72" s="1314"/>
      <c r="BZ72" s="1314"/>
      <c r="CA72" s="1314"/>
      <c r="CB72" s="1314"/>
      <c r="CC72" s="1314"/>
      <c r="CD72" s="1314"/>
      <c r="CE72" s="1314"/>
      <c r="CF72" s="1314" t="s">
        <v>
554</v>
      </c>
      <c r="CG72" s="1314"/>
      <c r="CH72" s="1314"/>
      <c r="CI72" s="1314"/>
      <c r="CJ72" s="1314"/>
      <c r="CK72" s="1314"/>
      <c r="CL72" s="1314"/>
      <c r="CM72" s="1314"/>
      <c r="CN72" s="1314" t="s">
        <v>
555</v>
      </c>
      <c r="CO72" s="1314"/>
      <c r="CP72" s="1314"/>
      <c r="CQ72" s="1314"/>
      <c r="CR72" s="1314"/>
      <c r="CS72" s="1314"/>
      <c r="CT72" s="1314"/>
      <c r="CU72" s="1314"/>
      <c r="CV72" s="1314" t="s">
        <v>
556</v>
      </c>
      <c r="CW72" s="1314"/>
      <c r="CX72" s="1314"/>
      <c r="CY72" s="1314"/>
      <c r="CZ72" s="1314"/>
      <c r="DA72" s="1314"/>
      <c r="DB72" s="1314"/>
      <c r="DC72" s="1314"/>
    </row>
    <row r="73" spans="2:107">
      <c r="B73" s="395"/>
      <c r="G73" s="1317"/>
      <c r="H73" s="1317"/>
      <c r="I73" s="1317"/>
      <c r="J73" s="1317"/>
      <c r="K73" s="1313"/>
      <c r="L73" s="1313"/>
      <c r="M73" s="1313"/>
      <c r="N73" s="1313"/>
      <c r="AM73" s="404"/>
      <c r="AN73" s="1312" t="s">
        <v>
604</v>
      </c>
      <c r="AO73" s="1312"/>
      <c r="AP73" s="1312"/>
      <c r="AQ73" s="1312"/>
      <c r="AR73" s="1312"/>
      <c r="AS73" s="1312"/>
      <c r="AT73" s="1312"/>
      <c r="AU73" s="1312"/>
      <c r="AV73" s="1312"/>
      <c r="AW73" s="1312"/>
      <c r="AX73" s="1312"/>
      <c r="AY73" s="1312"/>
      <c r="AZ73" s="1312"/>
      <c r="BA73" s="1312"/>
      <c r="BB73" s="1312" t="s">
        <v>
605</v>
      </c>
      <c r="BC73" s="1312"/>
      <c r="BD73" s="1312"/>
      <c r="BE73" s="1312"/>
      <c r="BF73" s="1312"/>
      <c r="BG73" s="1312"/>
      <c r="BH73" s="1312"/>
      <c r="BI73" s="1312"/>
      <c r="BJ73" s="1312"/>
      <c r="BK73" s="1312"/>
      <c r="BL73" s="1312"/>
      <c r="BM73" s="1312"/>
      <c r="BN73" s="1312"/>
      <c r="BO73" s="1312"/>
      <c r="BP73" s="1309">
        <v>
16.2</v>
      </c>
      <c r="BQ73" s="1309"/>
      <c r="BR73" s="1309"/>
      <c r="BS73" s="1309"/>
      <c r="BT73" s="1309"/>
      <c r="BU73" s="1309"/>
      <c r="BV73" s="1309"/>
      <c r="BW73" s="1309"/>
      <c r="BX73" s="1309">
        <v>
9.5</v>
      </c>
      <c r="BY73" s="1309"/>
      <c r="BZ73" s="1309"/>
      <c r="CA73" s="1309"/>
      <c r="CB73" s="1309"/>
      <c r="CC73" s="1309"/>
      <c r="CD73" s="1309"/>
      <c r="CE73" s="1309"/>
      <c r="CF73" s="1309">
        <v>
6</v>
      </c>
      <c r="CG73" s="1309"/>
      <c r="CH73" s="1309"/>
      <c r="CI73" s="1309"/>
      <c r="CJ73" s="1309"/>
      <c r="CK73" s="1309"/>
      <c r="CL73" s="1309"/>
      <c r="CM73" s="1309"/>
      <c r="CN73" s="1309">
        <v>
0.3</v>
      </c>
      <c r="CO73" s="1309"/>
      <c r="CP73" s="1309"/>
      <c r="CQ73" s="1309"/>
      <c r="CR73" s="1309"/>
      <c r="CS73" s="1309"/>
      <c r="CT73" s="1309"/>
      <c r="CU73" s="1309"/>
      <c r="CV73" s="1309">
        <v>
0.2</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609</v>
      </c>
      <c r="BC75" s="1312"/>
      <c r="BD75" s="1312"/>
      <c r="BE75" s="1312"/>
      <c r="BF75" s="1312"/>
      <c r="BG75" s="1312"/>
      <c r="BH75" s="1312"/>
      <c r="BI75" s="1312"/>
      <c r="BJ75" s="1312"/>
      <c r="BK75" s="1312"/>
      <c r="BL75" s="1312"/>
      <c r="BM75" s="1312"/>
      <c r="BN75" s="1312"/>
      <c r="BO75" s="1312"/>
      <c r="BP75" s="1309">
        <v>
5.2</v>
      </c>
      <c r="BQ75" s="1309"/>
      <c r="BR75" s="1309"/>
      <c r="BS75" s="1309"/>
      <c r="BT75" s="1309"/>
      <c r="BU75" s="1309"/>
      <c r="BV75" s="1309"/>
      <c r="BW75" s="1309"/>
      <c r="BX75" s="1309">
        <v>
5.3</v>
      </c>
      <c r="BY75" s="1309"/>
      <c r="BZ75" s="1309"/>
      <c r="CA75" s="1309"/>
      <c r="CB75" s="1309"/>
      <c r="CC75" s="1309"/>
      <c r="CD75" s="1309"/>
      <c r="CE75" s="1309"/>
      <c r="CF75" s="1309">
        <v>
4.9000000000000004</v>
      </c>
      <c r="CG75" s="1309"/>
      <c r="CH75" s="1309"/>
      <c r="CI75" s="1309"/>
      <c r="CJ75" s="1309"/>
      <c r="CK75" s="1309"/>
      <c r="CL75" s="1309"/>
      <c r="CM75" s="1309"/>
      <c r="CN75" s="1309">
        <v>
3.4</v>
      </c>
      <c r="CO75" s="1309"/>
      <c r="CP75" s="1309"/>
      <c r="CQ75" s="1309"/>
      <c r="CR75" s="1309"/>
      <c r="CS75" s="1309"/>
      <c r="CT75" s="1309"/>
      <c r="CU75" s="1309"/>
      <c r="CV75" s="1309">
        <v>
2.7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
607</v>
      </c>
      <c r="AO77" s="1314"/>
      <c r="AP77" s="1314"/>
      <c r="AQ77" s="1314"/>
      <c r="AR77" s="1314"/>
      <c r="AS77" s="1314"/>
      <c r="AT77" s="1314"/>
      <c r="AU77" s="1314"/>
      <c r="AV77" s="1314"/>
      <c r="AW77" s="1314"/>
      <c r="AX77" s="1314"/>
      <c r="AY77" s="1314"/>
      <c r="AZ77" s="1314"/>
      <c r="BA77" s="1314"/>
      <c r="BB77" s="1312" t="s">
        <v>
605</v>
      </c>
      <c r="BC77" s="1312"/>
      <c r="BD77" s="1312"/>
      <c r="BE77" s="1312"/>
      <c r="BF77" s="1312"/>
      <c r="BG77" s="1312"/>
      <c r="BH77" s="1312"/>
      <c r="BI77" s="1312"/>
      <c r="BJ77" s="1312"/>
      <c r="BK77" s="1312"/>
      <c r="BL77" s="1312"/>
      <c r="BM77" s="1312"/>
      <c r="BN77" s="1312"/>
      <c r="BO77" s="1312"/>
      <c r="BP77" s="1309">
        <v>
17.8</v>
      </c>
      <c r="BQ77" s="1309"/>
      <c r="BR77" s="1309"/>
      <c r="BS77" s="1309"/>
      <c r="BT77" s="1309"/>
      <c r="BU77" s="1309"/>
      <c r="BV77" s="1309"/>
      <c r="BW77" s="1309"/>
      <c r="BX77" s="1309">
        <v>
15</v>
      </c>
      <c r="BY77" s="1309"/>
      <c r="BZ77" s="1309"/>
      <c r="CA77" s="1309"/>
      <c r="CB77" s="1309"/>
      <c r="CC77" s="1309"/>
      <c r="CD77" s="1309"/>
      <c r="CE77" s="1309"/>
      <c r="CF77" s="1309">
        <v>
12.2</v>
      </c>
      <c r="CG77" s="1309"/>
      <c r="CH77" s="1309"/>
      <c r="CI77" s="1309"/>
      <c r="CJ77" s="1309"/>
      <c r="CK77" s="1309"/>
      <c r="CL77" s="1309"/>
      <c r="CM77" s="1309"/>
      <c r="CN77" s="1309">
        <v>
5</v>
      </c>
      <c r="CO77" s="1309"/>
      <c r="CP77" s="1309"/>
      <c r="CQ77" s="1309"/>
      <c r="CR77" s="1309"/>
      <c r="CS77" s="1309"/>
      <c r="CT77" s="1309"/>
      <c r="CU77" s="1309"/>
      <c r="CV77" s="1309">
        <v>
5.4</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609</v>
      </c>
      <c r="BC79" s="1312"/>
      <c r="BD79" s="1312"/>
      <c r="BE79" s="1312"/>
      <c r="BF79" s="1312"/>
      <c r="BG79" s="1312"/>
      <c r="BH79" s="1312"/>
      <c r="BI79" s="1312"/>
      <c r="BJ79" s="1312"/>
      <c r="BK79" s="1312"/>
      <c r="BL79" s="1312"/>
      <c r="BM79" s="1312"/>
      <c r="BN79" s="1312"/>
      <c r="BO79" s="1312"/>
      <c r="BP79" s="1309">
        <v>
5.3</v>
      </c>
      <c r="BQ79" s="1309"/>
      <c r="BR79" s="1309"/>
      <c r="BS79" s="1309"/>
      <c r="BT79" s="1309"/>
      <c r="BU79" s="1309"/>
      <c r="BV79" s="1309"/>
      <c r="BW79" s="1309"/>
      <c r="BX79" s="1309">
        <v>
5</v>
      </c>
      <c r="BY79" s="1309"/>
      <c r="BZ79" s="1309"/>
      <c r="CA79" s="1309"/>
      <c r="CB79" s="1309"/>
      <c r="CC79" s="1309"/>
      <c r="CD79" s="1309"/>
      <c r="CE79" s="1309"/>
      <c r="CF79" s="1309">
        <v>
4.8</v>
      </c>
      <c r="CG79" s="1309"/>
      <c r="CH79" s="1309"/>
      <c r="CI79" s="1309"/>
      <c r="CJ79" s="1309"/>
      <c r="CK79" s="1309"/>
      <c r="CL79" s="1309"/>
      <c r="CM79" s="1309"/>
      <c r="CN79" s="1309">
        <v>
4.5</v>
      </c>
      <c r="CO79" s="1309"/>
      <c r="CP79" s="1309"/>
      <c r="CQ79" s="1309"/>
      <c r="CR79" s="1309"/>
      <c r="CS79" s="1309"/>
      <c r="CT79" s="1309"/>
      <c r="CU79" s="1309"/>
      <c r="CV79" s="1309">
        <v>
4.2</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fp7UIyiLwrLC/i5/v1AfEFXi1CS8FzZe36AQE+l4p1BDSsxxeIRALRirvUD8UmPCtiLPmDHPHX8Hc6JBlGftg==" saltValue="7cjSwmdG+dkL8d+42OFT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
498</v>
      </c>
    </row>
  </sheetData>
  <sheetProtection algorithmName="SHA-512" hashValue="QTXRABWXtdZN+oyXmJ6dEjej4kWc6Jman2tyDGC0UQy0NLrFa9gH6nt00MMsRGQ6/cgY7HZNejuvzuGL69UdFQ==" saltValue="zz0jpcoxSxK1ESiBP9OxX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
498</v>
      </c>
    </row>
  </sheetData>
  <sheetProtection algorithmName="SHA-512" hashValue="OapVJzdmcGg06TCvQJPah8egwLPQZ9PGjPy30Xj4Qk5YdTWEWPGj7P4FtBiRWX1mwFLH9GuHtbfZlhIs7brAdA==" saltValue="CEaGrGZq8Ml7Xo/LFmKeX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
52</v>
      </c>
      <c r="E2" s="155"/>
      <c r="F2" s="156" t="s">
        <v>
549</v>
      </c>
      <c r="G2" s="157"/>
      <c r="H2" s="158"/>
    </row>
    <row r="3" spans="1:8">
      <c r="A3" s="154" t="s">
        <v>
542</v>
      </c>
      <c r="B3" s="159"/>
      <c r="C3" s="160"/>
      <c r="D3" s="161">
        <v>
27124</v>
      </c>
      <c r="E3" s="162"/>
      <c r="F3" s="163">
        <v>
44267</v>
      </c>
      <c r="G3" s="164"/>
      <c r="H3" s="165"/>
    </row>
    <row r="4" spans="1:8">
      <c r="A4" s="166"/>
      <c r="B4" s="167"/>
      <c r="C4" s="168"/>
      <c r="D4" s="169">
        <v>
22676</v>
      </c>
      <c r="E4" s="170"/>
      <c r="F4" s="171">
        <v>
26161</v>
      </c>
      <c r="G4" s="172"/>
      <c r="H4" s="173"/>
    </row>
    <row r="5" spans="1:8">
      <c r="A5" s="154" t="s">
        <v>
544</v>
      </c>
      <c r="B5" s="159"/>
      <c r="C5" s="160"/>
      <c r="D5" s="161">
        <v>
28593</v>
      </c>
      <c r="E5" s="162"/>
      <c r="F5" s="163">
        <v>
40879</v>
      </c>
      <c r="G5" s="164"/>
      <c r="H5" s="165"/>
    </row>
    <row r="6" spans="1:8">
      <c r="A6" s="166"/>
      <c r="B6" s="167"/>
      <c r="C6" s="168"/>
      <c r="D6" s="169">
        <v>
19695</v>
      </c>
      <c r="E6" s="170"/>
      <c r="F6" s="171">
        <v>
24087</v>
      </c>
      <c r="G6" s="172"/>
      <c r="H6" s="173"/>
    </row>
    <row r="7" spans="1:8">
      <c r="A7" s="154" t="s">
        <v>
545</v>
      </c>
      <c r="B7" s="159"/>
      <c r="C7" s="160"/>
      <c r="D7" s="161">
        <v>
23341</v>
      </c>
      <c r="E7" s="162"/>
      <c r="F7" s="163">
        <v>
42651</v>
      </c>
      <c r="G7" s="164"/>
      <c r="H7" s="165"/>
    </row>
    <row r="8" spans="1:8">
      <c r="A8" s="166"/>
      <c r="B8" s="167"/>
      <c r="C8" s="168"/>
      <c r="D8" s="169">
        <v>
13259</v>
      </c>
      <c r="E8" s="170"/>
      <c r="F8" s="171">
        <v>
22675</v>
      </c>
      <c r="G8" s="172"/>
      <c r="H8" s="173"/>
    </row>
    <row r="9" spans="1:8">
      <c r="A9" s="154" t="s">
        <v>
546</v>
      </c>
      <c r="B9" s="159"/>
      <c r="C9" s="160"/>
      <c r="D9" s="161">
        <v>
31739</v>
      </c>
      <c r="E9" s="162"/>
      <c r="F9" s="163">
        <v>
43226</v>
      </c>
      <c r="G9" s="164"/>
      <c r="H9" s="165"/>
    </row>
    <row r="10" spans="1:8">
      <c r="A10" s="166"/>
      <c r="B10" s="167"/>
      <c r="C10" s="168"/>
      <c r="D10" s="169">
        <v>
21663</v>
      </c>
      <c r="E10" s="170"/>
      <c r="F10" s="171">
        <v>
22622</v>
      </c>
      <c r="G10" s="172"/>
      <c r="H10" s="173"/>
    </row>
    <row r="11" spans="1:8">
      <c r="A11" s="154" t="s">
        <v>
547</v>
      </c>
      <c r="B11" s="159"/>
      <c r="C11" s="160"/>
      <c r="D11" s="161">
        <v>
23739</v>
      </c>
      <c r="E11" s="162"/>
      <c r="F11" s="163">
        <v>
42836</v>
      </c>
      <c r="G11" s="164"/>
      <c r="H11" s="165"/>
    </row>
    <row r="12" spans="1:8">
      <c r="A12" s="166"/>
      <c r="B12" s="167"/>
      <c r="C12" s="174"/>
      <c r="D12" s="169">
        <v>
12934</v>
      </c>
      <c r="E12" s="170"/>
      <c r="F12" s="171">
        <v>
22936</v>
      </c>
      <c r="G12" s="172"/>
      <c r="H12" s="173"/>
    </row>
    <row r="13" spans="1:8">
      <c r="A13" s="154"/>
      <c r="B13" s="159"/>
      <c r="C13" s="175"/>
      <c r="D13" s="176">
        <v>
26907</v>
      </c>
      <c r="E13" s="177"/>
      <c r="F13" s="178">
        <v>
42772</v>
      </c>
      <c r="G13" s="179"/>
      <c r="H13" s="165"/>
    </row>
    <row r="14" spans="1:8">
      <c r="A14" s="166"/>
      <c r="B14" s="167"/>
      <c r="C14" s="168"/>
      <c r="D14" s="169">
        <v>
18045</v>
      </c>
      <c r="E14" s="170"/>
      <c r="F14" s="171">
        <v>
23696</v>
      </c>
      <c r="G14" s="172"/>
      <c r="H14" s="173"/>
    </row>
    <row r="17" spans="1:11">
      <c r="A17" s="150" t="s">
        <v>
53</v>
      </c>
    </row>
    <row r="18" spans="1:11">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c r="A19" s="180" t="s">
        <v>
54</v>
      </c>
      <c r="B19" s="180">
        <f>
ROUND(VALUE(SUBSTITUTE(実質収支比率等に係る経年分析!F$48,"▲","-")),2)</f>
        <v>
5.45</v>
      </c>
      <c r="C19" s="180">
        <f>
ROUND(VALUE(SUBSTITUTE(実質収支比率等に係る経年分析!G$48,"▲","-")),2)</f>
        <v>
4.5999999999999996</v>
      </c>
      <c r="D19" s="180">
        <f>
ROUND(VALUE(SUBSTITUTE(実質収支比率等に係る経年分析!H$48,"▲","-")),2)</f>
        <v>
5.5</v>
      </c>
      <c r="E19" s="180">
        <f>
ROUND(VALUE(SUBSTITUTE(実質収支比率等に係る経年分析!I$48,"▲","-")),2)</f>
        <v>
6.33</v>
      </c>
      <c r="F19" s="180">
        <f>
ROUND(VALUE(SUBSTITUTE(実質収支比率等に係る経年分析!J$48,"▲","-")),2)</f>
        <v>
6.68</v>
      </c>
    </row>
    <row r="20" spans="1:11">
      <c r="A20" s="180" t="s">
        <v>
55</v>
      </c>
      <c r="B20" s="180">
        <f>
ROUND(VALUE(SUBSTITUTE(実質収支比率等に係る経年分析!F$47,"▲","-")),2)</f>
        <v>
12.27</v>
      </c>
      <c r="C20" s="180">
        <f>
ROUND(VALUE(SUBSTITUTE(実質収支比率等に係る経年分析!G$47,"▲","-")),2)</f>
        <v>
13</v>
      </c>
      <c r="D20" s="180">
        <f>
ROUND(VALUE(SUBSTITUTE(実質収支比率等に係る経年分析!H$47,"▲","-")),2)</f>
        <v>
14.69</v>
      </c>
      <c r="E20" s="180">
        <f>
ROUND(VALUE(SUBSTITUTE(実質収支比率等に係る経年分析!I$47,"▲","-")),2)</f>
        <v>
14.31</v>
      </c>
      <c r="F20" s="180">
        <f>
ROUND(VALUE(SUBSTITUTE(実質収支比率等に係る経年分析!J$47,"▲","-")),2)</f>
        <v>
13.01</v>
      </c>
    </row>
    <row r="21" spans="1:11">
      <c r="A21" s="180" t="s">
        <v>
56</v>
      </c>
      <c r="B21" s="180">
        <f>
IF(ISNUMBER(VALUE(SUBSTITUTE(実質収支比率等に係る経年分析!F$49,"▲","-"))),ROUND(VALUE(SUBSTITUTE(実質収支比率等に係る経年分析!F$49,"▲","-")),2),NA())</f>
        <v>
2.1800000000000002</v>
      </c>
      <c r="C21" s="180">
        <f>
IF(ISNUMBER(VALUE(SUBSTITUTE(実質収支比率等に係る経年分析!G$49,"▲","-"))),ROUND(VALUE(SUBSTITUTE(実質収支比率等に係る経年分析!G$49,"▲","-")),2),NA())</f>
        <v>
-3.6</v>
      </c>
      <c r="D21" s="180">
        <f>
IF(ISNUMBER(VALUE(SUBSTITUTE(実質収支比率等に係る経年分析!H$49,"▲","-"))),ROUND(VALUE(SUBSTITUTE(実質収支比率等に係る経年分析!H$49,"▲","-")),2),NA())</f>
        <v>
-0.12</v>
      </c>
      <c r="E21" s="180">
        <f>
IF(ISNUMBER(VALUE(SUBSTITUTE(実質収支比率等に係る経年分析!I$49,"▲","-"))),ROUND(VALUE(SUBSTITUTE(実質収支比率等に係る経年分析!I$49,"▲","-")),2),NA())</f>
        <v>
-2.0699999999999998</v>
      </c>
      <c r="F21" s="180">
        <f>
IF(ISNUMBER(VALUE(SUBSTITUTE(実質収支比率等に係る経年分析!J$49,"▲","-"))),ROUND(VALUE(SUBSTITUTE(実質収支比率等に係る経年分析!J$49,"▲","-")),2),NA())</f>
        <v>
-4.46</v>
      </c>
    </row>
    <row r="24" spans="1:11">
      <c r="A24" s="150" t="s">
        <v>
57</v>
      </c>
    </row>
    <row r="25" spans="1:11">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c r="A26" s="181"/>
      <c r="B26" s="181" t="s">
        <v>
58</v>
      </c>
      <c r="C26" s="181" t="s">
        <v>
59</v>
      </c>
      <c r="D26" s="181" t="s">
        <v>
58</v>
      </c>
      <c r="E26" s="181" t="s">
        <v>
59</v>
      </c>
      <c r="F26" s="181" t="s">
        <v>
58</v>
      </c>
      <c r="G26" s="181" t="s">
        <v>
59</v>
      </c>
      <c r="H26" s="181" t="s">
        <v>
58</v>
      </c>
      <c r="I26" s="181" t="s">
        <v>
59</v>
      </c>
      <c r="J26" s="181" t="s">
        <v>
58</v>
      </c>
      <c r="K26" s="181" t="s">
        <v>
59</v>
      </c>
    </row>
    <row r="27" spans="1:11">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c r="A32" s="181" t="str">
        <f>
IF(連結実質赤字比率に係る赤字・黒字の構成分析!C$38="",NA(),連結実質赤字比率に係る赤字・黒字の構成分析!C$38)</f>
        <v>
後期高齢者医療特別会計</v>
      </c>
      <c r="B32" s="181" t="e">
        <f>
IF(ROUND(VALUE(SUBSTITUTE(連結実質赤字比率に係る赤字・黒字の構成分析!F$38,"▲", "-")), 2) &lt; 0, ABS(ROUND(VALUE(SUBSTITUTE(連結実質赤字比率に係る赤字・黒字の構成分析!F$38,"▲", "-")), 2)), NA())</f>
        <v>
#N/A</v>
      </c>
      <c r="C32" s="181">
        <f>
IF(ROUND(VALUE(SUBSTITUTE(連結実質赤字比率に係る赤字・黒字の構成分析!F$38,"▲", "-")), 2) &gt;= 0, ABS(ROUND(VALUE(SUBSTITUTE(連結実質赤字比率に係る赤字・黒字の構成分析!F$38,"▲", "-")), 2)), NA())</f>
        <v>
0.2</v>
      </c>
      <c r="D32" s="181" t="e">
        <f>
IF(ROUND(VALUE(SUBSTITUTE(連結実質赤字比率に係る赤字・黒字の構成分析!G$38,"▲", "-")), 2) &lt; 0, ABS(ROUND(VALUE(SUBSTITUTE(連結実質赤字比率に係る赤字・黒字の構成分析!G$38,"▲", "-")), 2)), NA())</f>
        <v>
#N/A</v>
      </c>
      <c r="E32" s="181">
        <f>
IF(ROUND(VALUE(SUBSTITUTE(連結実質赤字比率に係る赤字・黒字の構成分析!G$38,"▲", "-")), 2) &gt;= 0, ABS(ROUND(VALUE(SUBSTITUTE(連結実質赤字比率に係る赤字・黒字の構成分析!G$38,"▲", "-")), 2)), NA())</f>
        <v>
0.04</v>
      </c>
      <c r="F32" s="181" t="e">
        <f>
IF(ROUND(VALUE(SUBSTITUTE(連結実質赤字比率に係る赤字・黒字の構成分析!H$38,"▲", "-")), 2) &lt; 0, ABS(ROUND(VALUE(SUBSTITUTE(連結実質赤字比率に係る赤字・黒字の構成分析!H$38,"▲", "-")), 2)), NA())</f>
        <v>
#N/A</v>
      </c>
      <c r="G32" s="181">
        <f>
IF(ROUND(VALUE(SUBSTITUTE(連結実質赤字比率に係る赤字・黒字の構成分析!H$38,"▲", "-")), 2) &gt;= 0, ABS(ROUND(VALUE(SUBSTITUTE(連結実質赤字比率に係る赤字・黒字の構成分析!H$38,"▲", "-")), 2)), NA())</f>
        <v>
0.16</v>
      </c>
      <c r="H32" s="181" t="e">
        <f>
IF(ROUND(VALUE(SUBSTITUTE(連結実質赤字比率に係る赤字・黒字の構成分析!I$38,"▲", "-")), 2) &lt; 0, ABS(ROUND(VALUE(SUBSTITUTE(連結実質赤字比率に係る赤字・黒字の構成分析!I$38,"▲", "-")), 2)), NA())</f>
        <v>
#N/A</v>
      </c>
      <c r="I32" s="181">
        <f>
IF(ROUND(VALUE(SUBSTITUTE(連結実質赤字比率に係る赤字・黒字の構成分析!I$38,"▲", "-")), 2) &gt;= 0, ABS(ROUND(VALUE(SUBSTITUTE(連結実質赤字比率に係る赤字・黒字の構成分析!I$38,"▲", "-")), 2)), NA())</f>
        <v>
0.14000000000000001</v>
      </c>
      <c r="J32" s="181" t="e">
        <f>
IF(ROUND(VALUE(SUBSTITUTE(連結実質赤字比率に係る赤字・黒字の構成分析!J$38,"▲", "-")), 2) &lt; 0, ABS(ROUND(VALUE(SUBSTITUTE(連結実質赤字比率に係る赤字・黒字の構成分析!J$38,"▲", "-")), 2)), NA())</f>
        <v>
#N/A</v>
      </c>
      <c r="K32" s="181">
        <f>
IF(ROUND(VALUE(SUBSTITUTE(連結実質赤字比率に係る赤字・黒字の構成分析!J$38,"▲", "-")), 2) &gt;= 0, ABS(ROUND(VALUE(SUBSTITUTE(連結実質赤字比率に係る赤字・黒字の構成分析!J$38,"▲", "-")), 2)), NA())</f>
        <v>
0.1</v>
      </c>
    </row>
    <row r="33" spans="1:16">
      <c r="A33" s="181" t="str">
        <f>
IF(連結実質赤字比率に係る赤字・黒字の構成分析!C$37="",NA(),連結実質赤字比率に係る赤字・黒字の構成分析!C$37)</f>
        <v>
国民健康保険事業特別会計</v>
      </c>
      <c r="B33" s="181">
        <f>
IF(ROUND(VALUE(SUBSTITUTE(連結実質赤字比率に係る赤字・黒字の構成分析!F$37,"▲", "-")), 2) &lt; 0, ABS(ROUND(VALUE(SUBSTITUTE(連結実質赤字比率に係る赤字・黒字の構成分析!F$37,"▲", "-")), 2)), NA())</f>
        <v>
0.28000000000000003</v>
      </c>
      <c r="C33" s="181" t="e">
        <f>
IF(ROUND(VALUE(SUBSTITUTE(連結実質赤字比率に係る赤字・黒字の構成分析!F$37,"▲", "-")), 2) &gt;= 0, ABS(ROUND(VALUE(SUBSTITUTE(連結実質赤字比率に係る赤字・黒字の構成分析!F$37,"▲", "-")), 2)), NA())</f>
        <v>
#N/A</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1.25</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1.67</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0.75</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0.77</v>
      </c>
    </row>
    <row r="34" spans="1:16">
      <c r="A34" s="181" t="str">
        <f>
IF(連結実質赤字比率に係る赤字・黒字の構成分析!C$36="",NA(),連結実質赤字比率に係る赤字・黒字の構成分析!C$36)</f>
        <v>
介護保険事業特別会計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2.23</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2.7</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1.94</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1.17</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0.85</v>
      </c>
    </row>
    <row r="35" spans="1:16">
      <c r="A35" s="181" t="str">
        <f>
IF(連結実質赤字比率に係る赤字・黒字の構成分析!C$35="",NA(),連結実質赤字比率に係る赤字・黒字の構成分析!C$35)</f>
        <v>
下水道事業特別会計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0.13</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0.36</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0.08</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0.46</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0.97</v>
      </c>
    </row>
    <row r="36" spans="1:16">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5.44</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4.59</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5.5</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6.32</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6.67</v>
      </c>
    </row>
    <row r="39" spans="1:16">
      <c r="A39" s="150" t="s">
        <v>
60</v>
      </c>
    </row>
    <row r="40" spans="1:16">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c r="A42" s="182" t="s">
        <v>
63</v>
      </c>
      <c r="B42" s="182"/>
      <c r="C42" s="182"/>
      <c r="D42" s="182">
        <f>
'実質公債費比率（分子）の構造'!K$52</f>
        <v>
3952</v>
      </c>
      <c r="E42" s="182"/>
      <c r="F42" s="182"/>
      <c r="G42" s="182">
        <f>
'実質公債費比率（分子）の構造'!L$52</f>
        <v>
4417</v>
      </c>
      <c r="H42" s="182"/>
      <c r="I42" s="182"/>
      <c r="J42" s="182">
        <f>
'実質公債費比率（分子）の構造'!M$52</f>
        <v>
4457</v>
      </c>
      <c r="K42" s="182"/>
      <c r="L42" s="182"/>
      <c r="M42" s="182">
        <f>
'実質公債費比率（分子）の構造'!N$52</f>
        <v>
4460</v>
      </c>
      <c r="N42" s="182"/>
      <c r="O42" s="182"/>
      <c r="P42" s="182">
        <f>
'実質公債費比率（分子）の構造'!O$52</f>
        <v>
4803</v>
      </c>
    </row>
    <row r="43" spans="1:16">
      <c r="A43" s="182" t="s">
        <v>
64</v>
      </c>
      <c r="B43" s="182">
        <f>
'実質公債費比率（分子）の構造'!K$51</f>
        <v>
2</v>
      </c>
      <c r="C43" s="182"/>
      <c r="D43" s="182"/>
      <c r="E43" s="182">
        <f>
'実質公債費比率（分子）の構造'!L$51</f>
        <v>
2</v>
      </c>
      <c r="F43" s="182"/>
      <c r="G43" s="182"/>
      <c r="H43" s="182">
        <f>
'実質公債費比率（分子）の構造'!M$51</f>
        <v>
2</v>
      </c>
      <c r="I43" s="182"/>
      <c r="J43" s="182"/>
      <c r="K43" s="182">
        <f>
'実質公債費比率（分子）の構造'!N$51</f>
        <v>
1</v>
      </c>
      <c r="L43" s="182"/>
      <c r="M43" s="182"/>
      <c r="N43" s="182">
        <f>
'実質公債費比率（分子）の構造'!O$51</f>
        <v>
1</v>
      </c>
      <c r="O43" s="182"/>
      <c r="P43" s="182"/>
    </row>
    <row r="44" spans="1:16">
      <c r="A44" s="182" t="s">
        <v>
65</v>
      </c>
      <c r="B44" s="182">
        <f>
'実質公債費比率（分子）の構造'!K$50</f>
        <v>
876</v>
      </c>
      <c r="C44" s="182"/>
      <c r="D44" s="182"/>
      <c r="E44" s="182">
        <f>
'実質公債費比率（分子）の構造'!L$50</f>
        <v>
211</v>
      </c>
      <c r="F44" s="182"/>
      <c r="G44" s="182"/>
      <c r="H44" s="182">
        <f>
'実質公債費比率（分子）の構造'!M$50</f>
        <v>
164</v>
      </c>
      <c r="I44" s="182"/>
      <c r="J44" s="182"/>
      <c r="K44" s="182">
        <f>
'実質公債費比率（分子）の構造'!N$50</f>
        <v>
153</v>
      </c>
      <c r="L44" s="182"/>
      <c r="M44" s="182"/>
      <c r="N44" s="182">
        <f>
'実質公債費比率（分子）の構造'!O$50</f>
        <v>
29</v>
      </c>
      <c r="O44" s="182"/>
      <c r="P44" s="182"/>
    </row>
    <row r="45" spans="1:16">
      <c r="A45" s="182" t="s">
        <v>
66</v>
      </c>
      <c r="B45" s="182">
        <f>
'実質公債費比率（分子）の構造'!K$49</f>
        <v>
58</v>
      </c>
      <c r="C45" s="182"/>
      <c r="D45" s="182"/>
      <c r="E45" s="182">
        <f>
'実質公債費比率（分子）の構造'!L$49</f>
        <v>
58</v>
      </c>
      <c r="F45" s="182"/>
      <c r="G45" s="182"/>
      <c r="H45" s="182">
        <f>
'実質公債費比率（分子）の構造'!M$49</f>
        <v>
55</v>
      </c>
      <c r="I45" s="182"/>
      <c r="J45" s="182"/>
      <c r="K45" s="182">
        <f>
'実質公債費比率（分子）の構造'!N$49</f>
        <v>
47</v>
      </c>
      <c r="L45" s="182"/>
      <c r="M45" s="182"/>
      <c r="N45" s="182">
        <f>
'実質公債費比率（分子）の構造'!O$49</f>
        <v>
39</v>
      </c>
      <c r="O45" s="182"/>
      <c r="P45" s="182"/>
    </row>
    <row r="46" spans="1:16">
      <c r="A46" s="182" t="s">
        <v>
67</v>
      </c>
      <c r="B46" s="182">
        <f>
'実質公債費比率（分子）の構造'!K$48</f>
        <v>
1043</v>
      </c>
      <c r="C46" s="182"/>
      <c r="D46" s="182"/>
      <c r="E46" s="182">
        <f>
'実質公債費比率（分子）の構造'!L$48</f>
        <v>
1053</v>
      </c>
      <c r="F46" s="182"/>
      <c r="G46" s="182"/>
      <c r="H46" s="182">
        <f>
'実質公債費比率（分子）の構造'!M$48</f>
        <v>
924</v>
      </c>
      <c r="I46" s="182"/>
      <c r="J46" s="182"/>
      <c r="K46" s="182">
        <f>
'実質公債費比率（分子）の構造'!N$48</f>
        <v>
923</v>
      </c>
      <c r="L46" s="182"/>
      <c r="M46" s="182"/>
      <c r="N46" s="182">
        <f>
'実質公債費比率（分子）の構造'!O$48</f>
        <v>
1264</v>
      </c>
      <c r="O46" s="182"/>
      <c r="P46" s="182"/>
    </row>
    <row r="47" spans="1:16">
      <c r="A47" s="182" t="s">
        <v>
68</v>
      </c>
      <c r="B47" s="182" t="str">
        <f>
'実質公債費比率（分子）の構造'!K$47</f>
        <v>
-</v>
      </c>
      <c r="C47" s="182"/>
      <c r="D47" s="182"/>
      <c r="E47" s="182" t="str">
        <f>
'実質公債費比率（分子）の構造'!L$47</f>
        <v>
-</v>
      </c>
      <c r="F47" s="182"/>
      <c r="G47" s="182"/>
      <c r="H47" s="182" t="str">
        <f>
'実質公債費比率（分子）の構造'!M$47</f>
        <v>
-</v>
      </c>
      <c r="I47" s="182"/>
      <c r="J47" s="182"/>
      <c r="K47" s="182" t="str">
        <f>
'実質公債費比率（分子）の構造'!N$47</f>
        <v>
-</v>
      </c>
      <c r="L47" s="182"/>
      <c r="M47" s="182"/>
      <c r="N47" s="182" t="str">
        <f>
'実質公債費比率（分子）の構造'!O$47</f>
        <v>
-</v>
      </c>
      <c r="O47" s="182"/>
      <c r="P47" s="182"/>
    </row>
    <row r="48" spans="1:16">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c r="A49" s="182" t="s">
        <v>
70</v>
      </c>
      <c r="B49" s="182">
        <f>
'実質公債費比率（分子）の構造'!K$45</f>
        <v>
3967</v>
      </c>
      <c r="C49" s="182"/>
      <c r="D49" s="182"/>
      <c r="E49" s="182">
        <f>
'実質公債費比率（分子）の構造'!L$45</f>
        <v>
4152</v>
      </c>
      <c r="F49" s="182"/>
      <c r="G49" s="182"/>
      <c r="H49" s="182">
        <f>
'実質公債費比率（分子）の構造'!M$45</f>
        <v>
4106</v>
      </c>
      <c r="I49" s="182"/>
      <c r="J49" s="182"/>
      <c r="K49" s="182">
        <f>
'実質公債費比率（分子）の構造'!N$45</f>
        <v>
4123</v>
      </c>
      <c r="L49" s="182"/>
      <c r="M49" s="182"/>
      <c r="N49" s="182">
        <f>
'実質公債費比率（分子）の構造'!O$45</f>
        <v>
3995</v>
      </c>
      <c r="O49" s="182"/>
      <c r="P49" s="182"/>
    </row>
    <row r="50" spans="1:16">
      <c r="A50" s="182" t="s">
        <v>
71</v>
      </c>
      <c r="B50" s="182" t="e">
        <f>
NA()</f>
        <v>
#N/A</v>
      </c>
      <c r="C50" s="182">
        <f>
IF(ISNUMBER('実質公債費比率（分子）の構造'!K$53),'実質公債費比率（分子）の構造'!K$53,NA())</f>
        <v>
1994</v>
      </c>
      <c r="D50" s="182" t="e">
        <f>
NA()</f>
        <v>
#N/A</v>
      </c>
      <c r="E50" s="182" t="e">
        <f>
NA()</f>
        <v>
#N/A</v>
      </c>
      <c r="F50" s="182">
        <f>
IF(ISNUMBER('実質公債費比率（分子）の構造'!L$53),'実質公債費比率（分子）の構造'!L$53,NA())</f>
        <v>
1059</v>
      </c>
      <c r="G50" s="182" t="e">
        <f>
NA()</f>
        <v>
#N/A</v>
      </c>
      <c r="H50" s="182" t="e">
        <f>
NA()</f>
        <v>
#N/A</v>
      </c>
      <c r="I50" s="182">
        <f>
IF(ISNUMBER('実質公債費比率（分子）の構造'!M$53),'実質公債費比率（分子）の構造'!M$53,NA())</f>
        <v>
794</v>
      </c>
      <c r="J50" s="182" t="e">
        <f>
NA()</f>
        <v>
#N/A</v>
      </c>
      <c r="K50" s="182" t="e">
        <f>
NA()</f>
        <v>
#N/A</v>
      </c>
      <c r="L50" s="182">
        <f>
IF(ISNUMBER('実質公債費比率（分子）の構造'!N$53),'実質公債費比率（分子）の構造'!N$53,NA())</f>
        <v>
787</v>
      </c>
      <c r="M50" s="182" t="e">
        <f>
NA()</f>
        <v>
#N/A</v>
      </c>
      <c r="N50" s="182" t="e">
        <f>
NA()</f>
        <v>
#N/A</v>
      </c>
      <c r="O50" s="182">
        <f>
IF(ISNUMBER('実質公債費比率（分子）の構造'!O$53),'実質公債費比率（分子）の構造'!O$53,NA())</f>
        <v>
525</v>
      </c>
      <c r="P50" s="182" t="e">
        <f>
NA()</f>
        <v>
#N/A</v>
      </c>
    </row>
    <row r="53" spans="1:16">
      <c r="A53" s="150" t="s">
        <v>
72</v>
      </c>
    </row>
    <row r="54" spans="1:16">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c r="A56" s="181" t="s">
        <v>
43</v>
      </c>
      <c r="B56" s="181"/>
      <c r="C56" s="181"/>
      <c r="D56" s="181">
        <f>
'将来負担比率（分子）の構造'!I$52</f>
        <v>
37719</v>
      </c>
      <c r="E56" s="181"/>
      <c r="F56" s="181"/>
      <c r="G56" s="181">
        <f>
'将来負担比率（分子）の構造'!J$52</f>
        <v>
37311</v>
      </c>
      <c r="H56" s="181"/>
      <c r="I56" s="181"/>
      <c r="J56" s="181">
        <f>
'将来負担比率（分子）の構造'!K$52</f>
        <v>
36925</v>
      </c>
      <c r="K56" s="181"/>
      <c r="L56" s="181"/>
      <c r="M56" s="181">
        <f>
'将来負担比率（分子）の構造'!L$52</f>
        <v>
36696</v>
      </c>
      <c r="N56" s="181"/>
      <c r="O56" s="181"/>
      <c r="P56" s="181">
        <f>
'将来負担比率（分子）の構造'!M$52</f>
        <v>
36000</v>
      </c>
    </row>
    <row r="57" spans="1:16">
      <c r="A57" s="181" t="s">
        <v>
42</v>
      </c>
      <c r="B57" s="181"/>
      <c r="C57" s="181"/>
      <c r="D57" s="181">
        <f>
'将来負担比率（分子）の構造'!I$51</f>
        <v>
9532</v>
      </c>
      <c r="E57" s="181"/>
      <c r="F57" s="181"/>
      <c r="G57" s="181">
        <f>
'将来負担比率（分子）の構造'!J$51</f>
        <v>
9640</v>
      </c>
      <c r="H57" s="181"/>
      <c r="I57" s="181"/>
      <c r="J57" s="181">
        <f>
'将来負担比率（分子）の構造'!K$51</f>
        <v>
9440</v>
      </c>
      <c r="K57" s="181"/>
      <c r="L57" s="181"/>
      <c r="M57" s="181">
        <f>
'将来負担比率（分子）の構造'!L$51</f>
        <v>
9552</v>
      </c>
      <c r="N57" s="181"/>
      <c r="O57" s="181"/>
      <c r="P57" s="181">
        <f>
'将来負担比率（分子）の構造'!M$51</f>
        <v>
9896</v>
      </c>
    </row>
    <row r="58" spans="1:16">
      <c r="A58" s="181" t="s">
        <v>
41</v>
      </c>
      <c r="B58" s="181"/>
      <c r="C58" s="181"/>
      <c r="D58" s="181">
        <f>
'将来負担比率（分子）の構造'!I$50</f>
        <v>
10255</v>
      </c>
      <c r="E58" s="181"/>
      <c r="F58" s="181"/>
      <c r="G58" s="181">
        <f>
'将来負担比率（分子）の構造'!J$50</f>
        <v>
10758</v>
      </c>
      <c r="H58" s="181"/>
      <c r="I58" s="181"/>
      <c r="J58" s="181">
        <f>
'将来負担比率（分子）の構造'!K$50</f>
        <v>
11649</v>
      </c>
      <c r="K58" s="181"/>
      <c r="L58" s="181"/>
      <c r="M58" s="181">
        <f>
'将来負担比率（分子）の構造'!L$50</f>
        <v>
11801</v>
      </c>
      <c r="N58" s="181"/>
      <c r="O58" s="181"/>
      <c r="P58" s="181">
        <f>
'将来負担比率（分子）の構造'!M$50</f>
        <v>
11341</v>
      </c>
    </row>
    <row r="59" spans="1:16">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c r="A61" s="181" t="s">
        <v>
36</v>
      </c>
      <c r="B61" s="181" t="str">
        <f>
'将来負担比率（分子）の構造'!I$46</f>
        <v>
-</v>
      </c>
      <c r="C61" s="181"/>
      <c r="D61" s="181"/>
      <c r="E61" s="181" t="str">
        <f>
'将来負担比率（分子）の構造'!J$46</f>
        <v>
-</v>
      </c>
      <c r="F61" s="181"/>
      <c r="G61" s="181"/>
      <c r="H61" s="181" t="str">
        <f>
'将来負担比率（分子）の構造'!K$46</f>
        <v>
-</v>
      </c>
      <c r="I61" s="181"/>
      <c r="J61" s="181"/>
      <c r="K61" s="181" t="str">
        <f>
'将来負担比率（分子）の構造'!L$46</f>
        <v>
-</v>
      </c>
      <c r="L61" s="181"/>
      <c r="M61" s="181"/>
      <c r="N61" s="181" t="str">
        <f>
'将来負担比率（分子）の構造'!M$46</f>
        <v>
-</v>
      </c>
      <c r="O61" s="181"/>
      <c r="P61" s="181"/>
    </row>
    <row r="62" spans="1:16">
      <c r="A62" s="181" t="s">
        <v>
35</v>
      </c>
      <c r="B62" s="181">
        <f>
'将来負担比率（分子）の構造'!I$45</f>
        <v>
6071</v>
      </c>
      <c r="C62" s="181"/>
      <c r="D62" s="181"/>
      <c r="E62" s="181">
        <f>
'将来負担比率（分子）の構造'!J$45</f>
        <v>
5997</v>
      </c>
      <c r="F62" s="181"/>
      <c r="G62" s="181"/>
      <c r="H62" s="181">
        <f>
'将来負担比率（分子）の構造'!K$45</f>
        <v>
6199</v>
      </c>
      <c r="I62" s="181"/>
      <c r="J62" s="181"/>
      <c r="K62" s="181">
        <f>
'将来負担比率（分子）の構造'!L$45</f>
        <v>
6190</v>
      </c>
      <c r="L62" s="181"/>
      <c r="M62" s="181"/>
      <c r="N62" s="181">
        <f>
'将来負担比率（分子）の構造'!M$45</f>
        <v>
5987</v>
      </c>
      <c r="O62" s="181"/>
      <c r="P62" s="181"/>
    </row>
    <row r="63" spans="1:16">
      <c r="A63" s="181" t="s">
        <v>
34</v>
      </c>
      <c r="B63" s="181">
        <f>
'将来負担比率（分子）の構造'!I$44</f>
        <v>
691</v>
      </c>
      <c r="C63" s="181"/>
      <c r="D63" s="181"/>
      <c r="E63" s="181">
        <f>
'将来負担比率（分子）の構造'!J$44</f>
        <v>
585</v>
      </c>
      <c r="F63" s="181"/>
      <c r="G63" s="181"/>
      <c r="H63" s="181">
        <f>
'将来負担比率（分子）の構造'!K$44</f>
        <v>
487</v>
      </c>
      <c r="I63" s="181"/>
      <c r="J63" s="181"/>
      <c r="K63" s="181">
        <f>
'将来負担比率（分子）の構造'!L$44</f>
        <v>
396</v>
      </c>
      <c r="L63" s="181"/>
      <c r="M63" s="181"/>
      <c r="N63" s="181">
        <f>
'将来負担比率（分子）の構造'!M$44</f>
        <v>
316</v>
      </c>
      <c r="O63" s="181"/>
      <c r="P63" s="181"/>
    </row>
    <row r="64" spans="1:16">
      <c r="A64" s="181" t="s">
        <v>
33</v>
      </c>
      <c r="B64" s="181">
        <f>
'将来負担比率（分子）の構造'!I$43</f>
        <v>
10116</v>
      </c>
      <c r="C64" s="181"/>
      <c r="D64" s="181"/>
      <c r="E64" s="181">
        <f>
'将来負担比率（分子）の構造'!J$43</f>
        <v>
9657</v>
      </c>
      <c r="F64" s="181"/>
      <c r="G64" s="181"/>
      <c r="H64" s="181">
        <f>
'将来負担比率（分子）の構造'!K$43</f>
        <v>
8782</v>
      </c>
      <c r="I64" s="181"/>
      <c r="J64" s="181"/>
      <c r="K64" s="181">
        <f>
'将来負担比率（分子）の構造'!L$43</f>
        <v>
8010</v>
      </c>
      <c r="L64" s="181"/>
      <c r="M64" s="181"/>
      <c r="N64" s="181">
        <f>
'将来負担比率（分子）の構造'!M$43</f>
        <v>
7777</v>
      </c>
      <c r="O64" s="181"/>
      <c r="P64" s="181"/>
    </row>
    <row r="65" spans="1:16">
      <c r="A65" s="181" t="s">
        <v>
32</v>
      </c>
      <c r="B65" s="181">
        <f>
'将来負担比率（分子）の構造'!I$42</f>
        <v>
2675</v>
      </c>
      <c r="C65" s="181"/>
      <c r="D65" s="181"/>
      <c r="E65" s="181">
        <f>
'将来負担比率（分子）の構造'!J$42</f>
        <v>
2464</v>
      </c>
      <c r="F65" s="181"/>
      <c r="G65" s="181"/>
      <c r="H65" s="181">
        <f>
'将来負担比率（分子）の構造'!K$42</f>
        <v>
2961</v>
      </c>
      <c r="I65" s="181"/>
      <c r="J65" s="181"/>
      <c r="K65" s="181">
        <f>
'将来負担比率（分子）の構造'!L$42</f>
        <v>
2540</v>
      </c>
      <c r="L65" s="181"/>
      <c r="M65" s="181"/>
      <c r="N65" s="181">
        <f>
'将来負担比率（分子）の構造'!M$42</f>
        <v>
2724</v>
      </c>
      <c r="O65" s="181"/>
      <c r="P65" s="181"/>
    </row>
    <row r="66" spans="1:16">
      <c r="A66" s="181" t="s">
        <v>
31</v>
      </c>
      <c r="B66" s="181">
        <f>
'将来負担比率（分子）の構造'!I$41</f>
        <v>
42116</v>
      </c>
      <c r="C66" s="181"/>
      <c r="D66" s="181"/>
      <c r="E66" s="181">
        <f>
'将来負担比率（分子）の構造'!J$41</f>
        <v>
41461</v>
      </c>
      <c r="F66" s="181"/>
      <c r="G66" s="181"/>
      <c r="H66" s="181">
        <f>
'将来負担比率（分子）の構造'!K$41</f>
        <v>
41141</v>
      </c>
      <c r="I66" s="181"/>
      <c r="J66" s="181"/>
      <c r="K66" s="181">
        <f>
'将来負担比率（分子）の構造'!L$41</f>
        <v>
41012</v>
      </c>
      <c r="L66" s="181"/>
      <c r="M66" s="181"/>
      <c r="N66" s="181">
        <f>
'将来負担比率（分子）の構造'!M$41</f>
        <v>
40498</v>
      </c>
      <c r="O66" s="181"/>
      <c r="P66" s="181"/>
    </row>
    <row r="67" spans="1:16">
      <c r="A67" s="181" t="s">
        <v>
75</v>
      </c>
      <c r="B67" s="181" t="e">
        <f>
NA()</f>
        <v>
#N/A</v>
      </c>
      <c r="C67" s="181">
        <f>
IF(ISNUMBER('将来負担比率（分子）の構造'!I$53), IF('将来負担比率（分子）の構造'!I$53 &lt; 0, 0, '将来負担比率（分子）の構造'!I$53), NA())</f>
        <v>
4163</v>
      </c>
      <c r="D67" s="181" t="e">
        <f>
NA()</f>
        <v>
#N/A</v>
      </c>
      <c r="E67" s="181" t="e">
        <f>
NA()</f>
        <v>
#N/A</v>
      </c>
      <c r="F67" s="181">
        <f>
IF(ISNUMBER('将来負担比率（分子）の構造'!J$53), IF('将来負担比率（分子）の構造'!J$53 &lt; 0, 0, '将来負担比率（分子）の構造'!J$53), NA())</f>
        <v>
2456</v>
      </c>
      <c r="G67" s="181" t="e">
        <f>
NA()</f>
        <v>
#N/A</v>
      </c>
      <c r="H67" s="181" t="e">
        <f>
NA()</f>
        <v>
#N/A</v>
      </c>
      <c r="I67" s="181">
        <f>
IF(ISNUMBER('将来負担比率（分子）の構造'!K$53), IF('将来負担比率（分子）の構造'!K$53 &lt; 0, 0, '将来負担比率（分子）の構造'!K$53), NA())</f>
        <v>
1556</v>
      </c>
      <c r="J67" s="181" t="e">
        <f>
NA()</f>
        <v>
#N/A</v>
      </c>
      <c r="K67" s="181" t="e">
        <f>
NA()</f>
        <v>
#N/A</v>
      </c>
      <c r="L67" s="181">
        <f>
IF(ISNUMBER('将来負担比率（分子）の構造'!L$53), IF('将来負担比率（分子）の構造'!L$53 &lt; 0, 0, '将来負担比率（分子）の構造'!L$53), NA())</f>
        <v>
100</v>
      </c>
      <c r="M67" s="181" t="e">
        <f>
NA()</f>
        <v>
#N/A</v>
      </c>
      <c r="N67" s="181" t="e">
        <f>
NA()</f>
        <v>
#N/A</v>
      </c>
      <c r="O67" s="181">
        <f>
IF(ISNUMBER('将来負担比率（分子）の構造'!M$53), IF('将来負担比率（分子）の構造'!M$53 &lt; 0, 0, '将来負担比率（分子）の構造'!M$53), NA())</f>
        <v>
65</v>
      </c>
      <c r="P67" s="181" t="e">
        <f>
NA()</f>
        <v>
#N/A</v>
      </c>
    </row>
    <row r="70" spans="1:16">
      <c r="A70" s="183" t="s">
        <v>
76</v>
      </c>
      <c r="B70" s="183"/>
      <c r="C70" s="183"/>
      <c r="D70" s="183"/>
      <c r="E70" s="183"/>
      <c r="F70" s="183"/>
    </row>
    <row r="71" spans="1:16">
      <c r="A71" s="184"/>
      <c r="B71" s="184" t="str">
        <f>
基金残高に係る経年分析!F54</f>
        <v>
H29</v>
      </c>
      <c r="C71" s="184" t="str">
        <f>
基金残高に係る経年分析!G54</f>
        <v>
H30</v>
      </c>
      <c r="D71" s="184" t="str">
        <f>
基金残高に係る経年分析!H54</f>
        <v>
R01</v>
      </c>
    </row>
    <row r="72" spans="1:16">
      <c r="A72" s="184" t="s">
        <v>
77</v>
      </c>
      <c r="B72" s="185">
        <f>
基金残高に係る経年分析!F55</f>
        <v>
4217</v>
      </c>
      <c r="C72" s="185">
        <f>
基金残高に係る経年分析!G55</f>
        <v>
4157</v>
      </c>
      <c r="D72" s="185">
        <f>
基金残高に係る経年分析!H55</f>
        <v>
3767</v>
      </c>
    </row>
    <row r="73" spans="1:16">
      <c r="A73" s="184" t="s">
        <v>
78</v>
      </c>
      <c r="B73" s="185">
        <f>
基金残高に係る経年分析!F56</f>
        <v>
18</v>
      </c>
      <c r="C73" s="185">
        <f>
基金残高に係る経年分析!G56</f>
        <v>
18</v>
      </c>
      <c r="D73" s="185">
        <f>
基金残高に係る経年分析!H56</f>
        <v>
18</v>
      </c>
    </row>
    <row r="74" spans="1:16">
      <c r="A74" s="184" t="s">
        <v>
79</v>
      </c>
      <c r="B74" s="185">
        <f>
基金残高に係る経年分析!F57</f>
        <v>
5564</v>
      </c>
      <c r="C74" s="185">
        <f>
基金残高に係る経年分析!G57</f>
        <v>
5432</v>
      </c>
      <c r="D74" s="185">
        <f>
基金残高に係る経年分析!H57</f>
        <v>
5542</v>
      </c>
    </row>
  </sheetData>
  <sheetProtection algorithmName="SHA-512" hashValue="TtIzxCHCSho7ROmQ4JTdm+s7mll40vDZGKb/aJWqpFPoKoh1ZCE3spjS2M5iZM7//USbpMYm+7vhP2uArngUZQ==" saltValue="VirIwPKm2KL67X9nS/hMY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217</v>
      </c>
      <c r="DI1" s="660"/>
      <c r="DJ1" s="660"/>
      <c r="DK1" s="660"/>
      <c r="DL1" s="660"/>
      <c r="DM1" s="660"/>
      <c r="DN1" s="661"/>
      <c r="DO1" s="226"/>
      <c r="DP1" s="659" t="s">
        <v>
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
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
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
1</v>
      </c>
      <c r="C4" s="663"/>
      <c r="D4" s="663"/>
      <c r="E4" s="663"/>
      <c r="F4" s="663"/>
      <c r="G4" s="663"/>
      <c r="H4" s="663"/>
      <c r="I4" s="663"/>
      <c r="J4" s="663"/>
      <c r="K4" s="663"/>
      <c r="L4" s="663"/>
      <c r="M4" s="663"/>
      <c r="N4" s="663"/>
      <c r="O4" s="663"/>
      <c r="P4" s="663"/>
      <c r="Q4" s="664"/>
      <c r="R4" s="662" t="s">
        <v>
223</v>
      </c>
      <c r="S4" s="663"/>
      <c r="T4" s="663"/>
      <c r="U4" s="663"/>
      <c r="V4" s="663"/>
      <c r="W4" s="663"/>
      <c r="X4" s="663"/>
      <c r="Y4" s="664"/>
      <c r="Z4" s="662" t="s">
        <v>
224</v>
      </c>
      <c r="AA4" s="663"/>
      <c r="AB4" s="663"/>
      <c r="AC4" s="664"/>
      <c r="AD4" s="662" t="s">
        <v>
225</v>
      </c>
      <c r="AE4" s="663"/>
      <c r="AF4" s="663"/>
      <c r="AG4" s="663"/>
      <c r="AH4" s="663"/>
      <c r="AI4" s="663"/>
      <c r="AJ4" s="663"/>
      <c r="AK4" s="664"/>
      <c r="AL4" s="662" t="s">
        <v>
224</v>
      </c>
      <c r="AM4" s="663"/>
      <c r="AN4" s="663"/>
      <c r="AO4" s="664"/>
      <c r="AP4" s="668" t="s">
        <v>
226</v>
      </c>
      <c r="AQ4" s="668"/>
      <c r="AR4" s="668"/>
      <c r="AS4" s="668"/>
      <c r="AT4" s="668"/>
      <c r="AU4" s="668"/>
      <c r="AV4" s="668"/>
      <c r="AW4" s="668"/>
      <c r="AX4" s="668"/>
      <c r="AY4" s="668"/>
      <c r="AZ4" s="668"/>
      <c r="BA4" s="668"/>
      <c r="BB4" s="668"/>
      <c r="BC4" s="668"/>
      <c r="BD4" s="668"/>
      <c r="BE4" s="668"/>
      <c r="BF4" s="668"/>
      <c r="BG4" s="668" t="s">
        <v>
227</v>
      </c>
      <c r="BH4" s="668"/>
      <c r="BI4" s="668"/>
      <c r="BJ4" s="668"/>
      <c r="BK4" s="668"/>
      <c r="BL4" s="668"/>
      <c r="BM4" s="668"/>
      <c r="BN4" s="668"/>
      <c r="BO4" s="668" t="s">
        <v>
224</v>
      </c>
      <c r="BP4" s="668"/>
      <c r="BQ4" s="668"/>
      <c r="BR4" s="668"/>
      <c r="BS4" s="668" t="s">
        <v>
228</v>
      </c>
      <c r="BT4" s="668"/>
      <c r="BU4" s="668"/>
      <c r="BV4" s="668"/>
      <c r="BW4" s="668"/>
      <c r="BX4" s="668"/>
      <c r="BY4" s="668"/>
      <c r="BZ4" s="668"/>
      <c r="CA4" s="668"/>
      <c r="CB4" s="668"/>
      <c r="CD4" s="665" t="s">
        <v>
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
230</v>
      </c>
      <c r="C5" s="670"/>
      <c r="D5" s="670"/>
      <c r="E5" s="670"/>
      <c r="F5" s="670"/>
      <c r="G5" s="670"/>
      <c r="H5" s="670"/>
      <c r="I5" s="670"/>
      <c r="J5" s="670"/>
      <c r="K5" s="670"/>
      <c r="L5" s="670"/>
      <c r="M5" s="670"/>
      <c r="N5" s="670"/>
      <c r="O5" s="670"/>
      <c r="P5" s="670"/>
      <c r="Q5" s="671"/>
      <c r="R5" s="672">
        <v>
21012129</v>
      </c>
      <c r="S5" s="673"/>
      <c r="T5" s="673"/>
      <c r="U5" s="673"/>
      <c r="V5" s="673"/>
      <c r="W5" s="673"/>
      <c r="X5" s="673"/>
      <c r="Y5" s="674"/>
      <c r="Z5" s="675">
        <v>
36.9</v>
      </c>
      <c r="AA5" s="675"/>
      <c r="AB5" s="675"/>
      <c r="AC5" s="675"/>
      <c r="AD5" s="676">
        <v>
19238692</v>
      </c>
      <c r="AE5" s="676"/>
      <c r="AF5" s="676"/>
      <c r="AG5" s="676"/>
      <c r="AH5" s="676"/>
      <c r="AI5" s="676"/>
      <c r="AJ5" s="676"/>
      <c r="AK5" s="676"/>
      <c r="AL5" s="677">
        <v>
70.900000000000006</v>
      </c>
      <c r="AM5" s="678"/>
      <c r="AN5" s="678"/>
      <c r="AO5" s="679"/>
      <c r="AP5" s="669" t="s">
        <v>
231</v>
      </c>
      <c r="AQ5" s="670"/>
      <c r="AR5" s="670"/>
      <c r="AS5" s="670"/>
      <c r="AT5" s="670"/>
      <c r="AU5" s="670"/>
      <c r="AV5" s="670"/>
      <c r="AW5" s="670"/>
      <c r="AX5" s="670"/>
      <c r="AY5" s="670"/>
      <c r="AZ5" s="670"/>
      <c r="BA5" s="670"/>
      <c r="BB5" s="670"/>
      <c r="BC5" s="670"/>
      <c r="BD5" s="670"/>
      <c r="BE5" s="670"/>
      <c r="BF5" s="671"/>
      <c r="BG5" s="683">
        <v>
19238692</v>
      </c>
      <c r="BH5" s="684"/>
      <c r="BI5" s="684"/>
      <c r="BJ5" s="684"/>
      <c r="BK5" s="684"/>
      <c r="BL5" s="684"/>
      <c r="BM5" s="684"/>
      <c r="BN5" s="685"/>
      <c r="BO5" s="686">
        <v>
91.6</v>
      </c>
      <c r="BP5" s="686"/>
      <c r="BQ5" s="686"/>
      <c r="BR5" s="686"/>
      <c r="BS5" s="687">
        <v>
63618</v>
      </c>
      <c r="BT5" s="687"/>
      <c r="BU5" s="687"/>
      <c r="BV5" s="687"/>
      <c r="BW5" s="687"/>
      <c r="BX5" s="687"/>
      <c r="BY5" s="687"/>
      <c r="BZ5" s="687"/>
      <c r="CA5" s="687"/>
      <c r="CB5" s="691"/>
      <c r="CD5" s="665" t="s">
        <v>
226</v>
      </c>
      <c r="CE5" s="666"/>
      <c r="CF5" s="666"/>
      <c r="CG5" s="666"/>
      <c r="CH5" s="666"/>
      <c r="CI5" s="666"/>
      <c r="CJ5" s="666"/>
      <c r="CK5" s="666"/>
      <c r="CL5" s="666"/>
      <c r="CM5" s="666"/>
      <c r="CN5" s="666"/>
      <c r="CO5" s="666"/>
      <c r="CP5" s="666"/>
      <c r="CQ5" s="667"/>
      <c r="CR5" s="665" t="s">
        <v>
232</v>
      </c>
      <c r="CS5" s="666"/>
      <c r="CT5" s="666"/>
      <c r="CU5" s="666"/>
      <c r="CV5" s="666"/>
      <c r="CW5" s="666"/>
      <c r="CX5" s="666"/>
      <c r="CY5" s="667"/>
      <c r="CZ5" s="665" t="s">
        <v>
224</v>
      </c>
      <c r="DA5" s="666"/>
      <c r="DB5" s="666"/>
      <c r="DC5" s="667"/>
      <c r="DD5" s="665" t="s">
        <v>
233</v>
      </c>
      <c r="DE5" s="666"/>
      <c r="DF5" s="666"/>
      <c r="DG5" s="666"/>
      <c r="DH5" s="666"/>
      <c r="DI5" s="666"/>
      <c r="DJ5" s="666"/>
      <c r="DK5" s="666"/>
      <c r="DL5" s="666"/>
      <c r="DM5" s="666"/>
      <c r="DN5" s="666"/>
      <c r="DO5" s="666"/>
      <c r="DP5" s="667"/>
      <c r="DQ5" s="665" t="s">
        <v>
234</v>
      </c>
      <c r="DR5" s="666"/>
      <c r="DS5" s="666"/>
      <c r="DT5" s="666"/>
      <c r="DU5" s="666"/>
      <c r="DV5" s="666"/>
      <c r="DW5" s="666"/>
      <c r="DX5" s="666"/>
      <c r="DY5" s="666"/>
      <c r="DZ5" s="666"/>
      <c r="EA5" s="666"/>
      <c r="EB5" s="666"/>
      <c r="EC5" s="667"/>
    </row>
    <row r="6" spans="2:143" ht="11.25" customHeight="1">
      <c r="B6" s="680" t="s">
        <v>
235</v>
      </c>
      <c r="C6" s="681"/>
      <c r="D6" s="681"/>
      <c r="E6" s="681"/>
      <c r="F6" s="681"/>
      <c r="G6" s="681"/>
      <c r="H6" s="681"/>
      <c r="I6" s="681"/>
      <c r="J6" s="681"/>
      <c r="K6" s="681"/>
      <c r="L6" s="681"/>
      <c r="M6" s="681"/>
      <c r="N6" s="681"/>
      <c r="O6" s="681"/>
      <c r="P6" s="681"/>
      <c r="Q6" s="682"/>
      <c r="R6" s="683">
        <v>
234274</v>
      </c>
      <c r="S6" s="684"/>
      <c r="T6" s="684"/>
      <c r="U6" s="684"/>
      <c r="V6" s="684"/>
      <c r="W6" s="684"/>
      <c r="X6" s="684"/>
      <c r="Y6" s="685"/>
      <c r="Z6" s="686">
        <v>
0.4</v>
      </c>
      <c r="AA6" s="686"/>
      <c r="AB6" s="686"/>
      <c r="AC6" s="686"/>
      <c r="AD6" s="687">
        <v>
234274</v>
      </c>
      <c r="AE6" s="687"/>
      <c r="AF6" s="687"/>
      <c r="AG6" s="687"/>
      <c r="AH6" s="687"/>
      <c r="AI6" s="687"/>
      <c r="AJ6" s="687"/>
      <c r="AK6" s="687"/>
      <c r="AL6" s="688">
        <v>
0.9</v>
      </c>
      <c r="AM6" s="689"/>
      <c r="AN6" s="689"/>
      <c r="AO6" s="690"/>
      <c r="AP6" s="680" t="s">
        <v>
236</v>
      </c>
      <c r="AQ6" s="681"/>
      <c r="AR6" s="681"/>
      <c r="AS6" s="681"/>
      <c r="AT6" s="681"/>
      <c r="AU6" s="681"/>
      <c r="AV6" s="681"/>
      <c r="AW6" s="681"/>
      <c r="AX6" s="681"/>
      <c r="AY6" s="681"/>
      <c r="AZ6" s="681"/>
      <c r="BA6" s="681"/>
      <c r="BB6" s="681"/>
      <c r="BC6" s="681"/>
      <c r="BD6" s="681"/>
      <c r="BE6" s="681"/>
      <c r="BF6" s="682"/>
      <c r="BG6" s="683">
        <v>
19238692</v>
      </c>
      <c r="BH6" s="684"/>
      <c r="BI6" s="684"/>
      <c r="BJ6" s="684"/>
      <c r="BK6" s="684"/>
      <c r="BL6" s="684"/>
      <c r="BM6" s="684"/>
      <c r="BN6" s="685"/>
      <c r="BO6" s="686">
        <v>
91.6</v>
      </c>
      <c r="BP6" s="686"/>
      <c r="BQ6" s="686"/>
      <c r="BR6" s="686"/>
      <c r="BS6" s="687">
        <v>
63618</v>
      </c>
      <c r="BT6" s="687"/>
      <c r="BU6" s="687"/>
      <c r="BV6" s="687"/>
      <c r="BW6" s="687"/>
      <c r="BX6" s="687"/>
      <c r="BY6" s="687"/>
      <c r="BZ6" s="687"/>
      <c r="CA6" s="687"/>
      <c r="CB6" s="691"/>
      <c r="CD6" s="694" t="s">
        <v>
237</v>
      </c>
      <c r="CE6" s="695"/>
      <c r="CF6" s="695"/>
      <c r="CG6" s="695"/>
      <c r="CH6" s="695"/>
      <c r="CI6" s="695"/>
      <c r="CJ6" s="695"/>
      <c r="CK6" s="695"/>
      <c r="CL6" s="695"/>
      <c r="CM6" s="695"/>
      <c r="CN6" s="695"/>
      <c r="CO6" s="695"/>
      <c r="CP6" s="695"/>
      <c r="CQ6" s="696"/>
      <c r="CR6" s="683">
        <v>
351196</v>
      </c>
      <c r="CS6" s="684"/>
      <c r="CT6" s="684"/>
      <c r="CU6" s="684"/>
      <c r="CV6" s="684"/>
      <c r="CW6" s="684"/>
      <c r="CX6" s="684"/>
      <c r="CY6" s="685"/>
      <c r="CZ6" s="677">
        <v>
0.6</v>
      </c>
      <c r="DA6" s="678"/>
      <c r="DB6" s="678"/>
      <c r="DC6" s="697"/>
      <c r="DD6" s="692" t="s">
        <v>
130</v>
      </c>
      <c r="DE6" s="684"/>
      <c r="DF6" s="684"/>
      <c r="DG6" s="684"/>
      <c r="DH6" s="684"/>
      <c r="DI6" s="684"/>
      <c r="DJ6" s="684"/>
      <c r="DK6" s="684"/>
      <c r="DL6" s="684"/>
      <c r="DM6" s="684"/>
      <c r="DN6" s="684"/>
      <c r="DO6" s="684"/>
      <c r="DP6" s="685"/>
      <c r="DQ6" s="692">
        <v>
350819</v>
      </c>
      <c r="DR6" s="684"/>
      <c r="DS6" s="684"/>
      <c r="DT6" s="684"/>
      <c r="DU6" s="684"/>
      <c r="DV6" s="684"/>
      <c r="DW6" s="684"/>
      <c r="DX6" s="684"/>
      <c r="DY6" s="684"/>
      <c r="DZ6" s="684"/>
      <c r="EA6" s="684"/>
      <c r="EB6" s="684"/>
      <c r="EC6" s="693"/>
    </row>
    <row r="7" spans="2:143" ht="11.25" customHeight="1">
      <c r="B7" s="680" t="s">
        <v>
238</v>
      </c>
      <c r="C7" s="681"/>
      <c r="D7" s="681"/>
      <c r="E7" s="681"/>
      <c r="F7" s="681"/>
      <c r="G7" s="681"/>
      <c r="H7" s="681"/>
      <c r="I7" s="681"/>
      <c r="J7" s="681"/>
      <c r="K7" s="681"/>
      <c r="L7" s="681"/>
      <c r="M7" s="681"/>
      <c r="N7" s="681"/>
      <c r="O7" s="681"/>
      <c r="P7" s="681"/>
      <c r="Q7" s="682"/>
      <c r="R7" s="683">
        <v>
31259</v>
      </c>
      <c r="S7" s="684"/>
      <c r="T7" s="684"/>
      <c r="U7" s="684"/>
      <c r="V7" s="684"/>
      <c r="W7" s="684"/>
      <c r="X7" s="684"/>
      <c r="Y7" s="685"/>
      <c r="Z7" s="686">
        <v>
0.1</v>
      </c>
      <c r="AA7" s="686"/>
      <c r="AB7" s="686"/>
      <c r="AC7" s="686"/>
      <c r="AD7" s="687">
        <v>
31259</v>
      </c>
      <c r="AE7" s="687"/>
      <c r="AF7" s="687"/>
      <c r="AG7" s="687"/>
      <c r="AH7" s="687"/>
      <c r="AI7" s="687"/>
      <c r="AJ7" s="687"/>
      <c r="AK7" s="687"/>
      <c r="AL7" s="688">
        <v>
0.1</v>
      </c>
      <c r="AM7" s="689"/>
      <c r="AN7" s="689"/>
      <c r="AO7" s="690"/>
      <c r="AP7" s="680" t="s">
        <v>
239</v>
      </c>
      <c r="AQ7" s="681"/>
      <c r="AR7" s="681"/>
      <c r="AS7" s="681"/>
      <c r="AT7" s="681"/>
      <c r="AU7" s="681"/>
      <c r="AV7" s="681"/>
      <c r="AW7" s="681"/>
      <c r="AX7" s="681"/>
      <c r="AY7" s="681"/>
      <c r="AZ7" s="681"/>
      <c r="BA7" s="681"/>
      <c r="BB7" s="681"/>
      <c r="BC7" s="681"/>
      <c r="BD7" s="681"/>
      <c r="BE7" s="681"/>
      <c r="BF7" s="682"/>
      <c r="BG7" s="683">
        <v>
10375198</v>
      </c>
      <c r="BH7" s="684"/>
      <c r="BI7" s="684"/>
      <c r="BJ7" s="684"/>
      <c r="BK7" s="684"/>
      <c r="BL7" s="684"/>
      <c r="BM7" s="684"/>
      <c r="BN7" s="685"/>
      <c r="BO7" s="686">
        <v>
49.4</v>
      </c>
      <c r="BP7" s="686"/>
      <c r="BQ7" s="686"/>
      <c r="BR7" s="686"/>
      <c r="BS7" s="687">
        <v>
63618</v>
      </c>
      <c r="BT7" s="687"/>
      <c r="BU7" s="687"/>
      <c r="BV7" s="687"/>
      <c r="BW7" s="687"/>
      <c r="BX7" s="687"/>
      <c r="BY7" s="687"/>
      <c r="BZ7" s="687"/>
      <c r="CA7" s="687"/>
      <c r="CB7" s="691"/>
      <c r="CD7" s="698" t="s">
        <v>
240</v>
      </c>
      <c r="CE7" s="699"/>
      <c r="CF7" s="699"/>
      <c r="CG7" s="699"/>
      <c r="CH7" s="699"/>
      <c r="CI7" s="699"/>
      <c r="CJ7" s="699"/>
      <c r="CK7" s="699"/>
      <c r="CL7" s="699"/>
      <c r="CM7" s="699"/>
      <c r="CN7" s="699"/>
      <c r="CO7" s="699"/>
      <c r="CP7" s="699"/>
      <c r="CQ7" s="700"/>
      <c r="CR7" s="683">
        <v>
4837980</v>
      </c>
      <c r="CS7" s="684"/>
      <c r="CT7" s="684"/>
      <c r="CU7" s="684"/>
      <c r="CV7" s="684"/>
      <c r="CW7" s="684"/>
      <c r="CX7" s="684"/>
      <c r="CY7" s="685"/>
      <c r="CZ7" s="686">
        <v>
8.8000000000000007</v>
      </c>
      <c r="DA7" s="686"/>
      <c r="DB7" s="686"/>
      <c r="DC7" s="686"/>
      <c r="DD7" s="692">
        <v>
108991</v>
      </c>
      <c r="DE7" s="684"/>
      <c r="DF7" s="684"/>
      <c r="DG7" s="684"/>
      <c r="DH7" s="684"/>
      <c r="DI7" s="684"/>
      <c r="DJ7" s="684"/>
      <c r="DK7" s="684"/>
      <c r="DL7" s="684"/>
      <c r="DM7" s="684"/>
      <c r="DN7" s="684"/>
      <c r="DO7" s="684"/>
      <c r="DP7" s="685"/>
      <c r="DQ7" s="692">
        <v>
3952016</v>
      </c>
      <c r="DR7" s="684"/>
      <c r="DS7" s="684"/>
      <c r="DT7" s="684"/>
      <c r="DU7" s="684"/>
      <c r="DV7" s="684"/>
      <c r="DW7" s="684"/>
      <c r="DX7" s="684"/>
      <c r="DY7" s="684"/>
      <c r="DZ7" s="684"/>
      <c r="EA7" s="684"/>
      <c r="EB7" s="684"/>
      <c r="EC7" s="693"/>
    </row>
    <row r="8" spans="2:143" ht="11.25" customHeight="1">
      <c r="B8" s="680" t="s">
        <v>
241</v>
      </c>
      <c r="C8" s="681"/>
      <c r="D8" s="681"/>
      <c r="E8" s="681"/>
      <c r="F8" s="681"/>
      <c r="G8" s="681"/>
      <c r="H8" s="681"/>
      <c r="I8" s="681"/>
      <c r="J8" s="681"/>
      <c r="K8" s="681"/>
      <c r="L8" s="681"/>
      <c r="M8" s="681"/>
      <c r="N8" s="681"/>
      <c r="O8" s="681"/>
      <c r="P8" s="681"/>
      <c r="Q8" s="682"/>
      <c r="R8" s="683">
        <v>
155141</v>
      </c>
      <c r="S8" s="684"/>
      <c r="T8" s="684"/>
      <c r="U8" s="684"/>
      <c r="V8" s="684"/>
      <c r="W8" s="684"/>
      <c r="X8" s="684"/>
      <c r="Y8" s="685"/>
      <c r="Z8" s="686">
        <v>
0.3</v>
      </c>
      <c r="AA8" s="686"/>
      <c r="AB8" s="686"/>
      <c r="AC8" s="686"/>
      <c r="AD8" s="687">
        <v>
155141</v>
      </c>
      <c r="AE8" s="687"/>
      <c r="AF8" s="687"/>
      <c r="AG8" s="687"/>
      <c r="AH8" s="687"/>
      <c r="AI8" s="687"/>
      <c r="AJ8" s="687"/>
      <c r="AK8" s="687"/>
      <c r="AL8" s="688">
        <v>
0.6</v>
      </c>
      <c r="AM8" s="689"/>
      <c r="AN8" s="689"/>
      <c r="AO8" s="690"/>
      <c r="AP8" s="680" t="s">
        <v>
242</v>
      </c>
      <c r="AQ8" s="681"/>
      <c r="AR8" s="681"/>
      <c r="AS8" s="681"/>
      <c r="AT8" s="681"/>
      <c r="AU8" s="681"/>
      <c r="AV8" s="681"/>
      <c r="AW8" s="681"/>
      <c r="AX8" s="681"/>
      <c r="AY8" s="681"/>
      <c r="AZ8" s="681"/>
      <c r="BA8" s="681"/>
      <c r="BB8" s="681"/>
      <c r="BC8" s="681"/>
      <c r="BD8" s="681"/>
      <c r="BE8" s="681"/>
      <c r="BF8" s="682"/>
      <c r="BG8" s="683">
        <v>
261729</v>
      </c>
      <c r="BH8" s="684"/>
      <c r="BI8" s="684"/>
      <c r="BJ8" s="684"/>
      <c r="BK8" s="684"/>
      <c r="BL8" s="684"/>
      <c r="BM8" s="684"/>
      <c r="BN8" s="685"/>
      <c r="BO8" s="686">
        <v>
1.2</v>
      </c>
      <c r="BP8" s="686"/>
      <c r="BQ8" s="686"/>
      <c r="BR8" s="686"/>
      <c r="BS8" s="692" t="s">
        <v>
130</v>
      </c>
      <c r="BT8" s="684"/>
      <c r="BU8" s="684"/>
      <c r="BV8" s="684"/>
      <c r="BW8" s="684"/>
      <c r="BX8" s="684"/>
      <c r="BY8" s="684"/>
      <c r="BZ8" s="684"/>
      <c r="CA8" s="684"/>
      <c r="CB8" s="693"/>
      <c r="CD8" s="698" t="s">
        <v>
243</v>
      </c>
      <c r="CE8" s="699"/>
      <c r="CF8" s="699"/>
      <c r="CG8" s="699"/>
      <c r="CH8" s="699"/>
      <c r="CI8" s="699"/>
      <c r="CJ8" s="699"/>
      <c r="CK8" s="699"/>
      <c r="CL8" s="699"/>
      <c r="CM8" s="699"/>
      <c r="CN8" s="699"/>
      <c r="CO8" s="699"/>
      <c r="CP8" s="699"/>
      <c r="CQ8" s="700"/>
      <c r="CR8" s="683">
        <v>
29058148</v>
      </c>
      <c r="CS8" s="684"/>
      <c r="CT8" s="684"/>
      <c r="CU8" s="684"/>
      <c r="CV8" s="684"/>
      <c r="CW8" s="684"/>
      <c r="CX8" s="684"/>
      <c r="CY8" s="685"/>
      <c r="CZ8" s="686">
        <v>
53</v>
      </c>
      <c r="DA8" s="686"/>
      <c r="DB8" s="686"/>
      <c r="DC8" s="686"/>
      <c r="DD8" s="692">
        <v>
318440</v>
      </c>
      <c r="DE8" s="684"/>
      <c r="DF8" s="684"/>
      <c r="DG8" s="684"/>
      <c r="DH8" s="684"/>
      <c r="DI8" s="684"/>
      <c r="DJ8" s="684"/>
      <c r="DK8" s="684"/>
      <c r="DL8" s="684"/>
      <c r="DM8" s="684"/>
      <c r="DN8" s="684"/>
      <c r="DO8" s="684"/>
      <c r="DP8" s="685"/>
      <c r="DQ8" s="692">
        <v>
13070557</v>
      </c>
      <c r="DR8" s="684"/>
      <c r="DS8" s="684"/>
      <c r="DT8" s="684"/>
      <c r="DU8" s="684"/>
      <c r="DV8" s="684"/>
      <c r="DW8" s="684"/>
      <c r="DX8" s="684"/>
      <c r="DY8" s="684"/>
      <c r="DZ8" s="684"/>
      <c r="EA8" s="684"/>
      <c r="EB8" s="684"/>
      <c r="EC8" s="693"/>
    </row>
    <row r="9" spans="2:143" ht="11.25" customHeight="1">
      <c r="B9" s="680" t="s">
        <v>
244</v>
      </c>
      <c r="C9" s="681"/>
      <c r="D9" s="681"/>
      <c r="E9" s="681"/>
      <c r="F9" s="681"/>
      <c r="G9" s="681"/>
      <c r="H9" s="681"/>
      <c r="I9" s="681"/>
      <c r="J9" s="681"/>
      <c r="K9" s="681"/>
      <c r="L9" s="681"/>
      <c r="M9" s="681"/>
      <c r="N9" s="681"/>
      <c r="O9" s="681"/>
      <c r="P9" s="681"/>
      <c r="Q9" s="682"/>
      <c r="R9" s="683">
        <v>
95406</v>
      </c>
      <c r="S9" s="684"/>
      <c r="T9" s="684"/>
      <c r="U9" s="684"/>
      <c r="V9" s="684"/>
      <c r="W9" s="684"/>
      <c r="X9" s="684"/>
      <c r="Y9" s="685"/>
      <c r="Z9" s="686">
        <v>
0.2</v>
      </c>
      <c r="AA9" s="686"/>
      <c r="AB9" s="686"/>
      <c r="AC9" s="686"/>
      <c r="AD9" s="687">
        <v>
95406</v>
      </c>
      <c r="AE9" s="687"/>
      <c r="AF9" s="687"/>
      <c r="AG9" s="687"/>
      <c r="AH9" s="687"/>
      <c r="AI9" s="687"/>
      <c r="AJ9" s="687"/>
      <c r="AK9" s="687"/>
      <c r="AL9" s="688">
        <v>
0.4</v>
      </c>
      <c r="AM9" s="689"/>
      <c r="AN9" s="689"/>
      <c r="AO9" s="690"/>
      <c r="AP9" s="680" t="s">
        <v>
245</v>
      </c>
      <c r="AQ9" s="681"/>
      <c r="AR9" s="681"/>
      <c r="AS9" s="681"/>
      <c r="AT9" s="681"/>
      <c r="AU9" s="681"/>
      <c r="AV9" s="681"/>
      <c r="AW9" s="681"/>
      <c r="AX9" s="681"/>
      <c r="AY9" s="681"/>
      <c r="AZ9" s="681"/>
      <c r="BA9" s="681"/>
      <c r="BB9" s="681"/>
      <c r="BC9" s="681"/>
      <c r="BD9" s="681"/>
      <c r="BE9" s="681"/>
      <c r="BF9" s="682"/>
      <c r="BG9" s="683">
        <v>
9261946</v>
      </c>
      <c r="BH9" s="684"/>
      <c r="BI9" s="684"/>
      <c r="BJ9" s="684"/>
      <c r="BK9" s="684"/>
      <c r="BL9" s="684"/>
      <c r="BM9" s="684"/>
      <c r="BN9" s="685"/>
      <c r="BO9" s="686">
        <v>
44.1</v>
      </c>
      <c r="BP9" s="686"/>
      <c r="BQ9" s="686"/>
      <c r="BR9" s="686"/>
      <c r="BS9" s="692" t="s">
        <v>
138</v>
      </c>
      <c r="BT9" s="684"/>
      <c r="BU9" s="684"/>
      <c r="BV9" s="684"/>
      <c r="BW9" s="684"/>
      <c r="BX9" s="684"/>
      <c r="BY9" s="684"/>
      <c r="BZ9" s="684"/>
      <c r="CA9" s="684"/>
      <c r="CB9" s="693"/>
      <c r="CD9" s="698" t="s">
        <v>
246</v>
      </c>
      <c r="CE9" s="699"/>
      <c r="CF9" s="699"/>
      <c r="CG9" s="699"/>
      <c r="CH9" s="699"/>
      <c r="CI9" s="699"/>
      <c r="CJ9" s="699"/>
      <c r="CK9" s="699"/>
      <c r="CL9" s="699"/>
      <c r="CM9" s="699"/>
      <c r="CN9" s="699"/>
      <c r="CO9" s="699"/>
      <c r="CP9" s="699"/>
      <c r="CQ9" s="700"/>
      <c r="CR9" s="683">
        <v>
3684379</v>
      </c>
      <c r="CS9" s="684"/>
      <c r="CT9" s="684"/>
      <c r="CU9" s="684"/>
      <c r="CV9" s="684"/>
      <c r="CW9" s="684"/>
      <c r="CX9" s="684"/>
      <c r="CY9" s="685"/>
      <c r="CZ9" s="686">
        <v>
6.7</v>
      </c>
      <c r="DA9" s="686"/>
      <c r="DB9" s="686"/>
      <c r="DC9" s="686"/>
      <c r="DD9" s="692">
        <v>
215528</v>
      </c>
      <c r="DE9" s="684"/>
      <c r="DF9" s="684"/>
      <c r="DG9" s="684"/>
      <c r="DH9" s="684"/>
      <c r="DI9" s="684"/>
      <c r="DJ9" s="684"/>
      <c r="DK9" s="684"/>
      <c r="DL9" s="684"/>
      <c r="DM9" s="684"/>
      <c r="DN9" s="684"/>
      <c r="DO9" s="684"/>
      <c r="DP9" s="685"/>
      <c r="DQ9" s="692">
        <v>
2527720</v>
      </c>
      <c r="DR9" s="684"/>
      <c r="DS9" s="684"/>
      <c r="DT9" s="684"/>
      <c r="DU9" s="684"/>
      <c r="DV9" s="684"/>
      <c r="DW9" s="684"/>
      <c r="DX9" s="684"/>
      <c r="DY9" s="684"/>
      <c r="DZ9" s="684"/>
      <c r="EA9" s="684"/>
      <c r="EB9" s="684"/>
      <c r="EC9" s="693"/>
    </row>
    <row r="10" spans="2:143" ht="11.25" customHeight="1">
      <c r="B10" s="680" t="s">
        <v>
247</v>
      </c>
      <c r="C10" s="681"/>
      <c r="D10" s="681"/>
      <c r="E10" s="681"/>
      <c r="F10" s="681"/>
      <c r="G10" s="681"/>
      <c r="H10" s="681"/>
      <c r="I10" s="681"/>
      <c r="J10" s="681"/>
      <c r="K10" s="681"/>
      <c r="L10" s="681"/>
      <c r="M10" s="681"/>
      <c r="N10" s="681"/>
      <c r="O10" s="681"/>
      <c r="P10" s="681"/>
      <c r="Q10" s="682"/>
      <c r="R10" s="683" t="s">
        <v>
138</v>
      </c>
      <c r="S10" s="684"/>
      <c r="T10" s="684"/>
      <c r="U10" s="684"/>
      <c r="V10" s="684"/>
      <c r="W10" s="684"/>
      <c r="X10" s="684"/>
      <c r="Y10" s="685"/>
      <c r="Z10" s="686" t="s">
        <v>
130</v>
      </c>
      <c r="AA10" s="686"/>
      <c r="AB10" s="686"/>
      <c r="AC10" s="686"/>
      <c r="AD10" s="687" t="s">
        <v>
130</v>
      </c>
      <c r="AE10" s="687"/>
      <c r="AF10" s="687"/>
      <c r="AG10" s="687"/>
      <c r="AH10" s="687"/>
      <c r="AI10" s="687"/>
      <c r="AJ10" s="687"/>
      <c r="AK10" s="687"/>
      <c r="AL10" s="688" t="s">
        <v>
138</v>
      </c>
      <c r="AM10" s="689"/>
      <c r="AN10" s="689"/>
      <c r="AO10" s="690"/>
      <c r="AP10" s="680" t="s">
        <v>
248</v>
      </c>
      <c r="AQ10" s="681"/>
      <c r="AR10" s="681"/>
      <c r="AS10" s="681"/>
      <c r="AT10" s="681"/>
      <c r="AU10" s="681"/>
      <c r="AV10" s="681"/>
      <c r="AW10" s="681"/>
      <c r="AX10" s="681"/>
      <c r="AY10" s="681"/>
      <c r="AZ10" s="681"/>
      <c r="BA10" s="681"/>
      <c r="BB10" s="681"/>
      <c r="BC10" s="681"/>
      <c r="BD10" s="681"/>
      <c r="BE10" s="681"/>
      <c r="BF10" s="682"/>
      <c r="BG10" s="683">
        <v>
293689</v>
      </c>
      <c r="BH10" s="684"/>
      <c r="BI10" s="684"/>
      <c r="BJ10" s="684"/>
      <c r="BK10" s="684"/>
      <c r="BL10" s="684"/>
      <c r="BM10" s="684"/>
      <c r="BN10" s="685"/>
      <c r="BO10" s="686">
        <v>
1.4</v>
      </c>
      <c r="BP10" s="686"/>
      <c r="BQ10" s="686"/>
      <c r="BR10" s="686"/>
      <c r="BS10" s="692" t="s">
        <v>
249</v>
      </c>
      <c r="BT10" s="684"/>
      <c r="BU10" s="684"/>
      <c r="BV10" s="684"/>
      <c r="BW10" s="684"/>
      <c r="BX10" s="684"/>
      <c r="BY10" s="684"/>
      <c r="BZ10" s="684"/>
      <c r="CA10" s="684"/>
      <c r="CB10" s="693"/>
      <c r="CD10" s="698" t="s">
        <v>
250</v>
      </c>
      <c r="CE10" s="699"/>
      <c r="CF10" s="699"/>
      <c r="CG10" s="699"/>
      <c r="CH10" s="699"/>
      <c r="CI10" s="699"/>
      <c r="CJ10" s="699"/>
      <c r="CK10" s="699"/>
      <c r="CL10" s="699"/>
      <c r="CM10" s="699"/>
      <c r="CN10" s="699"/>
      <c r="CO10" s="699"/>
      <c r="CP10" s="699"/>
      <c r="CQ10" s="700"/>
      <c r="CR10" s="683">
        <v>
395037</v>
      </c>
      <c r="CS10" s="684"/>
      <c r="CT10" s="684"/>
      <c r="CU10" s="684"/>
      <c r="CV10" s="684"/>
      <c r="CW10" s="684"/>
      <c r="CX10" s="684"/>
      <c r="CY10" s="685"/>
      <c r="CZ10" s="686">
        <v>
0.7</v>
      </c>
      <c r="DA10" s="686"/>
      <c r="DB10" s="686"/>
      <c r="DC10" s="686"/>
      <c r="DD10" s="692" t="s">
        <v>
138</v>
      </c>
      <c r="DE10" s="684"/>
      <c r="DF10" s="684"/>
      <c r="DG10" s="684"/>
      <c r="DH10" s="684"/>
      <c r="DI10" s="684"/>
      <c r="DJ10" s="684"/>
      <c r="DK10" s="684"/>
      <c r="DL10" s="684"/>
      <c r="DM10" s="684"/>
      <c r="DN10" s="684"/>
      <c r="DO10" s="684"/>
      <c r="DP10" s="685"/>
      <c r="DQ10" s="692">
        <v>
345715</v>
      </c>
      <c r="DR10" s="684"/>
      <c r="DS10" s="684"/>
      <c r="DT10" s="684"/>
      <c r="DU10" s="684"/>
      <c r="DV10" s="684"/>
      <c r="DW10" s="684"/>
      <c r="DX10" s="684"/>
      <c r="DY10" s="684"/>
      <c r="DZ10" s="684"/>
      <c r="EA10" s="684"/>
      <c r="EB10" s="684"/>
      <c r="EC10" s="693"/>
    </row>
    <row r="11" spans="2:143" ht="11.25" customHeight="1">
      <c r="B11" s="680" t="s">
        <v>
251</v>
      </c>
      <c r="C11" s="681"/>
      <c r="D11" s="681"/>
      <c r="E11" s="681"/>
      <c r="F11" s="681"/>
      <c r="G11" s="681"/>
      <c r="H11" s="681"/>
      <c r="I11" s="681"/>
      <c r="J11" s="681"/>
      <c r="K11" s="681"/>
      <c r="L11" s="681"/>
      <c r="M11" s="681"/>
      <c r="N11" s="681"/>
      <c r="O11" s="681"/>
      <c r="P11" s="681"/>
      <c r="Q11" s="682"/>
      <c r="R11" s="683">
        <v>
2404149</v>
      </c>
      <c r="S11" s="684"/>
      <c r="T11" s="684"/>
      <c r="U11" s="684"/>
      <c r="V11" s="684"/>
      <c r="W11" s="684"/>
      <c r="X11" s="684"/>
      <c r="Y11" s="685"/>
      <c r="Z11" s="688">
        <v>
4.2</v>
      </c>
      <c r="AA11" s="689"/>
      <c r="AB11" s="689"/>
      <c r="AC11" s="701"/>
      <c r="AD11" s="692">
        <v>
2404149</v>
      </c>
      <c r="AE11" s="684"/>
      <c r="AF11" s="684"/>
      <c r="AG11" s="684"/>
      <c r="AH11" s="684"/>
      <c r="AI11" s="684"/>
      <c r="AJ11" s="684"/>
      <c r="AK11" s="685"/>
      <c r="AL11" s="688">
        <v>
8.9</v>
      </c>
      <c r="AM11" s="689"/>
      <c r="AN11" s="689"/>
      <c r="AO11" s="690"/>
      <c r="AP11" s="680" t="s">
        <v>
252</v>
      </c>
      <c r="AQ11" s="681"/>
      <c r="AR11" s="681"/>
      <c r="AS11" s="681"/>
      <c r="AT11" s="681"/>
      <c r="AU11" s="681"/>
      <c r="AV11" s="681"/>
      <c r="AW11" s="681"/>
      <c r="AX11" s="681"/>
      <c r="AY11" s="681"/>
      <c r="AZ11" s="681"/>
      <c r="BA11" s="681"/>
      <c r="BB11" s="681"/>
      <c r="BC11" s="681"/>
      <c r="BD11" s="681"/>
      <c r="BE11" s="681"/>
      <c r="BF11" s="682"/>
      <c r="BG11" s="683">
        <v>
557834</v>
      </c>
      <c r="BH11" s="684"/>
      <c r="BI11" s="684"/>
      <c r="BJ11" s="684"/>
      <c r="BK11" s="684"/>
      <c r="BL11" s="684"/>
      <c r="BM11" s="684"/>
      <c r="BN11" s="685"/>
      <c r="BO11" s="686">
        <v>
2.7</v>
      </c>
      <c r="BP11" s="686"/>
      <c r="BQ11" s="686"/>
      <c r="BR11" s="686"/>
      <c r="BS11" s="692">
        <v>
63618</v>
      </c>
      <c r="BT11" s="684"/>
      <c r="BU11" s="684"/>
      <c r="BV11" s="684"/>
      <c r="BW11" s="684"/>
      <c r="BX11" s="684"/>
      <c r="BY11" s="684"/>
      <c r="BZ11" s="684"/>
      <c r="CA11" s="684"/>
      <c r="CB11" s="693"/>
      <c r="CD11" s="698" t="s">
        <v>
253</v>
      </c>
      <c r="CE11" s="699"/>
      <c r="CF11" s="699"/>
      <c r="CG11" s="699"/>
      <c r="CH11" s="699"/>
      <c r="CI11" s="699"/>
      <c r="CJ11" s="699"/>
      <c r="CK11" s="699"/>
      <c r="CL11" s="699"/>
      <c r="CM11" s="699"/>
      <c r="CN11" s="699"/>
      <c r="CO11" s="699"/>
      <c r="CP11" s="699"/>
      <c r="CQ11" s="700"/>
      <c r="CR11" s="683">
        <v>
149845</v>
      </c>
      <c r="CS11" s="684"/>
      <c r="CT11" s="684"/>
      <c r="CU11" s="684"/>
      <c r="CV11" s="684"/>
      <c r="CW11" s="684"/>
      <c r="CX11" s="684"/>
      <c r="CY11" s="685"/>
      <c r="CZ11" s="686">
        <v>
0.3</v>
      </c>
      <c r="DA11" s="686"/>
      <c r="DB11" s="686"/>
      <c r="DC11" s="686"/>
      <c r="DD11" s="692">
        <v>
6339</v>
      </c>
      <c r="DE11" s="684"/>
      <c r="DF11" s="684"/>
      <c r="DG11" s="684"/>
      <c r="DH11" s="684"/>
      <c r="DI11" s="684"/>
      <c r="DJ11" s="684"/>
      <c r="DK11" s="684"/>
      <c r="DL11" s="684"/>
      <c r="DM11" s="684"/>
      <c r="DN11" s="684"/>
      <c r="DO11" s="684"/>
      <c r="DP11" s="685"/>
      <c r="DQ11" s="692">
        <v>
83325</v>
      </c>
      <c r="DR11" s="684"/>
      <c r="DS11" s="684"/>
      <c r="DT11" s="684"/>
      <c r="DU11" s="684"/>
      <c r="DV11" s="684"/>
      <c r="DW11" s="684"/>
      <c r="DX11" s="684"/>
      <c r="DY11" s="684"/>
      <c r="DZ11" s="684"/>
      <c r="EA11" s="684"/>
      <c r="EB11" s="684"/>
      <c r="EC11" s="693"/>
    </row>
    <row r="12" spans="2:143" ht="11.25" customHeight="1">
      <c r="B12" s="680" t="s">
        <v>
254</v>
      </c>
      <c r="C12" s="681"/>
      <c r="D12" s="681"/>
      <c r="E12" s="681"/>
      <c r="F12" s="681"/>
      <c r="G12" s="681"/>
      <c r="H12" s="681"/>
      <c r="I12" s="681"/>
      <c r="J12" s="681"/>
      <c r="K12" s="681"/>
      <c r="L12" s="681"/>
      <c r="M12" s="681"/>
      <c r="N12" s="681"/>
      <c r="O12" s="681"/>
      <c r="P12" s="681"/>
      <c r="Q12" s="682"/>
      <c r="R12" s="683" t="s">
        <v>
249</v>
      </c>
      <c r="S12" s="684"/>
      <c r="T12" s="684"/>
      <c r="U12" s="684"/>
      <c r="V12" s="684"/>
      <c r="W12" s="684"/>
      <c r="X12" s="684"/>
      <c r="Y12" s="685"/>
      <c r="Z12" s="686" t="s">
        <v>
130</v>
      </c>
      <c r="AA12" s="686"/>
      <c r="AB12" s="686"/>
      <c r="AC12" s="686"/>
      <c r="AD12" s="687" t="s">
        <v>
130</v>
      </c>
      <c r="AE12" s="687"/>
      <c r="AF12" s="687"/>
      <c r="AG12" s="687"/>
      <c r="AH12" s="687"/>
      <c r="AI12" s="687"/>
      <c r="AJ12" s="687"/>
      <c r="AK12" s="687"/>
      <c r="AL12" s="688" t="s">
        <v>
249</v>
      </c>
      <c r="AM12" s="689"/>
      <c r="AN12" s="689"/>
      <c r="AO12" s="690"/>
      <c r="AP12" s="680" t="s">
        <v>
255</v>
      </c>
      <c r="AQ12" s="681"/>
      <c r="AR12" s="681"/>
      <c r="AS12" s="681"/>
      <c r="AT12" s="681"/>
      <c r="AU12" s="681"/>
      <c r="AV12" s="681"/>
      <c r="AW12" s="681"/>
      <c r="AX12" s="681"/>
      <c r="AY12" s="681"/>
      <c r="AZ12" s="681"/>
      <c r="BA12" s="681"/>
      <c r="BB12" s="681"/>
      <c r="BC12" s="681"/>
      <c r="BD12" s="681"/>
      <c r="BE12" s="681"/>
      <c r="BF12" s="682"/>
      <c r="BG12" s="683">
        <v>
8038348</v>
      </c>
      <c r="BH12" s="684"/>
      <c r="BI12" s="684"/>
      <c r="BJ12" s="684"/>
      <c r="BK12" s="684"/>
      <c r="BL12" s="684"/>
      <c r="BM12" s="684"/>
      <c r="BN12" s="685"/>
      <c r="BO12" s="686">
        <v>
38.299999999999997</v>
      </c>
      <c r="BP12" s="686"/>
      <c r="BQ12" s="686"/>
      <c r="BR12" s="686"/>
      <c r="BS12" s="692" t="s">
        <v>
130</v>
      </c>
      <c r="BT12" s="684"/>
      <c r="BU12" s="684"/>
      <c r="BV12" s="684"/>
      <c r="BW12" s="684"/>
      <c r="BX12" s="684"/>
      <c r="BY12" s="684"/>
      <c r="BZ12" s="684"/>
      <c r="CA12" s="684"/>
      <c r="CB12" s="693"/>
      <c r="CD12" s="698" t="s">
        <v>
256</v>
      </c>
      <c r="CE12" s="699"/>
      <c r="CF12" s="699"/>
      <c r="CG12" s="699"/>
      <c r="CH12" s="699"/>
      <c r="CI12" s="699"/>
      <c r="CJ12" s="699"/>
      <c r="CK12" s="699"/>
      <c r="CL12" s="699"/>
      <c r="CM12" s="699"/>
      <c r="CN12" s="699"/>
      <c r="CO12" s="699"/>
      <c r="CP12" s="699"/>
      <c r="CQ12" s="700"/>
      <c r="CR12" s="683">
        <v>
120877</v>
      </c>
      <c r="CS12" s="684"/>
      <c r="CT12" s="684"/>
      <c r="CU12" s="684"/>
      <c r="CV12" s="684"/>
      <c r="CW12" s="684"/>
      <c r="CX12" s="684"/>
      <c r="CY12" s="685"/>
      <c r="CZ12" s="686">
        <v>
0.2</v>
      </c>
      <c r="DA12" s="686"/>
      <c r="DB12" s="686"/>
      <c r="DC12" s="686"/>
      <c r="DD12" s="692">
        <v>
1997</v>
      </c>
      <c r="DE12" s="684"/>
      <c r="DF12" s="684"/>
      <c r="DG12" s="684"/>
      <c r="DH12" s="684"/>
      <c r="DI12" s="684"/>
      <c r="DJ12" s="684"/>
      <c r="DK12" s="684"/>
      <c r="DL12" s="684"/>
      <c r="DM12" s="684"/>
      <c r="DN12" s="684"/>
      <c r="DO12" s="684"/>
      <c r="DP12" s="685"/>
      <c r="DQ12" s="692">
        <v>
79415</v>
      </c>
      <c r="DR12" s="684"/>
      <c r="DS12" s="684"/>
      <c r="DT12" s="684"/>
      <c r="DU12" s="684"/>
      <c r="DV12" s="684"/>
      <c r="DW12" s="684"/>
      <c r="DX12" s="684"/>
      <c r="DY12" s="684"/>
      <c r="DZ12" s="684"/>
      <c r="EA12" s="684"/>
      <c r="EB12" s="684"/>
      <c r="EC12" s="693"/>
    </row>
    <row r="13" spans="2:143" ht="11.25" customHeight="1">
      <c r="B13" s="680" t="s">
        <v>
257</v>
      </c>
      <c r="C13" s="681"/>
      <c r="D13" s="681"/>
      <c r="E13" s="681"/>
      <c r="F13" s="681"/>
      <c r="G13" s="681"/>
      <c r="H13" s="681"/>
      <c r="I13" s="681"/>
      <c r="J13" s="681"/>
      <c r="K13" s="681"/>
      <c r="L13" s="681"/>
      <c r="M13" s="681"/>
      <c r="N13" s="681"/>
      <c r="O13" s="681"/>
      <c r="P13" s="681"/>
      <c r="Q13" s="682"/>
      <c r="R13" s="683" t="s">
        <v>
138</v>
      </c>
      <c r="S13" s="684"/>
      <c r="T13" s="684"/>
      <c r="U13" s="684"/>
      <c r="V13" s="684"/>
      <c r="W13" s="684"/>
      <c r="X13" s="684"/>
      <c r="Y13" s="685"/>
      <c r="Z13" s="686" t="s">
        <v>
249</v>
      </c>
      <c r="AA13" s="686"/>
      <c r="AB13" s="686"/>
      <c r="AC13" s="686"/>
      <c r="AD13" s="687" t="s">
        <v>
258</v>
      </c>
      <c r="AE13" s="687"/>
      <c r="AF13" s="687"/>
      <c r="AG13" s="687"/>
      <c r="AH13" s="687"/>
      <c r="AI13" s="687"/>
      <c r="AJ13" s="687"/>
      <c r="AK13" s="687"/>
      <c r="AL13" s="688" t="s">
        <v>
130</v>
      </c>
      <c r="AM13" s="689"/>
      <c r="AN13" s="689"/>
      <c r="AO13" s="690"/>
      <c r="AP13" s="680" t="s">
        <v>
259</v>
      </c>
      <c r="AQ13" s="681"/>
      <c r="AR13" s="681"/>
      <c r="AS13" s="681"/>
      <c r="AT13" s="681"/>
      <c r="AU13" s="681"/>
      <c r="AV13" s="681"/>
      <c r="AW13" s="681"/>
      <c r="AX13" s="681"/>
      <c r="AY13" s="681"/>
      <c r="AZ13" s="681"/>
      <c r="BA13" s="681"/>
      <c r="BB13" s="681"/>
      <c r="BC13" s="681"/>
      <c r="BD13" s="681"/>
      <c r="BE13" s="681"/>
      <c r="BF13" s="682"/>
      <c r="BG13" s="683">
        <v>
7312046</v>
      </c>
      <c r="BH13" s="684"/>
      <c r="BI13" s="684"/>
      <c r="BJ13" s="684"/>
      <c r="BK13" s="684"/>
      <c r="BL13" s="684"/>
      <c r="BM13" s="684"/>
      <c r="BN13" s="685"/>
      <c r="BO13" s="686">
        <v>
34.799999999999997</v>
      </c>
      <c r="BP13" s="686"/>
      <c r="BQ13" s="686"/>
      <c r="BR13" s="686"/>
      <c r="BS13" s="692" t="s">
        <v>
249</v>
      </c>
      <c r="BT13" s="684"/>
      <c r="BU13" s="684"/>
      <c r="BV13" s="684"/>
      <c r="BW13" s="684"/>
      <c r="BX13" s="684"/>
      <c r="BY13" s="684"/>
      <c r="BZ13" s="684"/>
      <c r="CA13" s="684"/>
      <c r="CB13" s="693"/>
      <c r="CD13" s="698" t="s">
        <v>
260</v>
      </c>
      <c r="CE13" s="699"/>
      <c r="CF13" s="699"/>
      <c r="CG13" s="699"/>
      <c r="CH13" s="699"/>
      <c r="CI13" s="699"/>
      <c r="CJ13" s="699"/>
      <c r="CK13" s="699"/>
      <c r="CL13" s="699"/>
      <c r="CM13" s="699"/>
      <c r="CN13" s="699"/>
      <c r="CO13" s="699"/>
      <c r="CP13" s="699"/>
      <c r="CQ13" s="700"/>
      <c r="CR13" s="683">
        <v>
5017747</v>
      </c>
      <c r="CS13" s="684"/>
      <c r="CT13" s="684"/>
      <c r="CU13" s="684"/>
      <c r="CV13" s="684"/>
      <c r="CW13" s="684"/>
      <c r="CX13" s="684"/>
      <c r="CY13" s="685"/>
      <c r="CZ13" s="686">
        <v>
9.1</v>
      </c>
      <c r="DA13" s="686"/>
      <c r="DB13" s="686"/>
      <c r="DC13" s="686"/>
      <c r="DD13" s="692">
        <v>
2138714</v>
      </c>
      <c r="DE13" s="684"/>
      <c r="DF13" s="684"/>
      <c r="DG13" s="684"/>
      <c r="DH13" s="684"/>
      <c r="DI13" s="684"/>
      <c r="DJ13" s="684"/>
      <c r="DK13" s="684"/>
      <c r="DL13" s="684"/>
      <c r="DM13" s="684"/>
      <c r="DN13" s="684"/>
      <c r="DO13" s="684"/>
      <c r="DP13" s="685"/>
      <c r="DQ13" s="692">
        <v>
2871948</v>
      </c>
      <c r="DR13" s="684"/>
      <c r="DS13" s="684"/>
      <c r="DT13" s="684"/>
      <c r="DU13" s="684"/>
      <c r="DV13" s="684"/>
      <c r="DW13" s="684"/>
      <c r="DX13" s="684"/>
      <c r="DY13" s="684"/>
      <c r="DZ13" s="684"/>
      <c r="EA13" s="684"/>
      <c r="EB13" s="684"/>
      <c r="EC13" s="693"/>
    </row>
    <row r="14" spans="2:143" ht="11.25" customHeight="1">
      <c r="B14" s="680" t="s">
        <v>
261</v>
      </c>
      <c r="C14" s="681"/>
      <c r="D14" s="681"/>
      <c r="E14" s="681"/>
      <c r="F14" s="681"/>
      <c r="G14" s="681"/>
      <c r="H14" s="681"/>
      <c r="I14" s="681"/>
      <c r="J14" s="681"/>
      <c r="K14" s="681"/>
      <c r="L14" s="681"/>
      <c r="M14" s="681"/>
      <c r="N14" s="681"/>
      <c r="O14" s="681"/>
      <c r="P14" s="681"/>
      <c r="Q14" s="682"/>
      <c r="R14" s="683">
        <v>
68962</v>
      </c>
      <c r="S14" s="684"/>
      <c r="T14" s="684"/>
      <c r="U14" s="684"/>
      <c r="V14" s="684"/>
      <c r="W14" s="684"/>
      <c r="X14" s="684"/>
      <c r="Y14" s="685"/>
      <c r="Z14" s="686">
        <v>
0.1</v>
      </c>
      <c r="AA14" s="686"/>
      <c r="AB14" s="686"/>
      <c r="AC14" s="686"/>
      <c r="AD14" s="687">
        <v>
68962</v>
      </c>
      <c r="AE14" s="687"/>
      <c r="AF14" s="687"/>
      <c r="AG14" s="687"/>
      <c r="AH14" s="687"/>
      <c r="AI14" s="687"/>
      <c r="AJ14" s="687"/>
      <c r="AK14" s="687"/>
      <c r="AL14" s="688">
        <v>
0.3</v>
      </c>
      <c r="AM14" s="689"/>
      <c r="AN14" s="689"/>
      <c r="AO14" s="690"/>
      <c r="AP14" s="680" t="s">
        <v>
262</v>
      </c>
      <c r="AQ14" s="681"/>
      <c r="AR14" s="681"/>
      <c r="AS14" s="681"/>
      <c r="AT14" s="681"/>
      <c r="AU14" s="681"/>
      <c r="AV14" s="681"/>
      <c r="AW14" s="681"/>
      <c r="AX14" s="681"/>
      <c r="AY14" s="681"/>
      <c r="AZ14" s="681"/>
      <c r="BA14" s="681"/>
      <c r="BB14" s="681"/>
      <c r="BC14" s="681"/>
      <c r="BD14" s="681"/>
      <c r="BE14" s="681"/>
      <c r="BF14" s="682"/>
      <c r="BG14" s="683">
        <v>
142841</v>
      </c>
      <c r="BH14" s="684"/>
      <c r="BI14" s="684"/>
      <c r="BJ14" s="684"/>
      <c r="BK14" s="684"/>
      <c r="BL14" s="684"/>
      <c r="BM14" s="684"/>
      <c r="BN14" s="685"/>
      <c r="BO14" s="686">
        <v>
0.7</v>
      </c>
      <c r="BP14" s="686"/>
      <c r="BQ14" s="686"/>
      <c r="BR14" s="686"/>
      <c r="BS14" s="692" t="s">
        <v>
138</v>
      </c>
      <c r="BT14" s="684"/>
      <c r="BU14" s="684"/>
      <c r="BV14" s="684"/>
      <c r="BW14" s="684"/>
      <c r="BX14" s="684"/>
      <c r="BY14" s="684"/>
      <c r="BZ14" s="684"/>
      <c r="CA14" s="684"/>
      <c r="CB14" s="693"/>
      <c r="CD14" s="698" t="s">
        <v>
263</v>
      </c>
      <c r="CE14" s="699"/>
      <c r="CF14" s="699"/>
      <c r="CG14" s="699"/>
      <c r="CH14" s="699"/>
      <c r="CI14" s="699"/>
      <c r="CJ14" s="699"/>
      <c r="CK14" s="699"/>
      <c r="CL14" s="699"/>
      <c r="CM14" s="699"/>
      <c r="CN14" s="699"/>
      <c r="CO14" s="699"/>
      <c r="CP14" s="699"/>
      <c r="CQ14" s="700"/>
      <c r="CR14" s="683">
        <v>
1807715</v>
      </c>
      <c r="CS14" s="684"/>
      <c r="CT14" s="684"/>
      <c r="CU14" s="684"/>
      <c r="CV14" s="684"/>
      <c r="CW14" s="684"/>
      <c r="CX14" s="684"/>
      <c r="CY14" s="685"/>
      <c r="CZ14" s="686">
        <v>
3.3</v>
      </c>
      <c r="DA14" s="686"/>
      <c r="DB14" s="686"/>
      <c r="DC14" s="686"/>
      <c r="DD14" s="692">
        <v>
82472</v>
      </c>
      <c r="DE14" s="684"/>
      <c r="DF14" s="684"/>
      <c r="DG14" s="684"/>
      <c r="DH14" s="684"/>
      <c r="DI14" s="684"/>
      <c r="DJ14" s="684"/>
      <c r="DK14" s="684"/>
      <c r="DL14" s="684"/>
      <c r="DM14" s="684"/>
      <c r="DN14" s="684"/>
      <c r="DO14" s="684"/>
      <c r="DP14" s="685"/>
      <c r="DQ14" s="692">
        <v>
765980</v>
      </c>
      <c r="DR14" s="684"/>
      <c r="DS14" s="684"/>
      <c r="DT14" s="684"/>
      <c r="DU14" s="684"/>
      <c r="DV14" s="684"/>
      <c r="DW14" s="684"/>
      <c r="DX14" s="684"/>
      <c r="DY14" s="684"/>
      <c r="DZ14" s="684"/>
      <c r="EA14" s="684"/>
      <c r="EB14" s="684"/>
      <c r="EC14" s="693"/>
    </row>
    <row r="15" spans="2:143" ht="11.25" customHeight="1">
      <c r="B15" s="680" t="s">
        <v>
264</v>
      </c>
      <c r="C15" s="681"/>
      <c r="D15" s="681"/>
      <c r="E15" s="681"/>
      <c r="F15" s="681"/>
      <c r="G15" s="681"/>
      <c r="H15" s="681"/>
      <c r="I15" s="681"/>
      <c r="J15" s="681"/>
      <c r="K15" s="681"/>
      <c r="L15" s="681"/>
      <c r="M15" s="681"/>
      <c r="N15" s="681"/>
      <c r="O15" s="681"/>
      <c r="P15" s="681"/>
      <c r="Q15" s="682"/>
      <c r="R15" s="683" t="s">
        <v>
130</v>
      </c>
      <c r="S15" s="684"/>
      <c r="T15" s="684"/>
      <c r="U15" s="684"/>
      <c r="V15" s="684"/>
      <c r="W15" s="684"/>
      <c r="X15" s="684"/>
      <c r="Y15" s="685"/>
      <c r="Z15" s="686" t="s">
        <v>
130</v>
      </c>
      <c r="AA15" s="686"/>
      <c r="AB15" s="686"/>
      <c r="AC15" s="686"/>
      <c r="AD15" s="687" t="s">
        <v>
130</v>
      </c>
      <c r="AE15" s="687"/>
      <c r="AF15" s="687"/>
      <c r="AG15" s="687"/>
      <c r="AH15" s="687"/>
      <c r="AI15" s="687"/>
      <c r="AJ15" s="687"/>
      <c r="AK15" s="687"/>
      <c r="AL15" s="688" t="s">
        <v>
249</v>
      </c>
      <c r="AM15" s="689"/>
      <c r="AN15" s="689"/>
      <c r="AO15" s="690"/>
      <c r="AP15" s="680" t="s">
        <v>
265</v>
      </c>
      <c r="AQ15" s="681"/>
      <c r="AR15" s="681"/>
      <c r="AS15" s="681"/>
      <c r="AT15" s="681"/>
      <c r="AU15" s="681"/>
      <c r="AV15" s="681"/>
      <c r="AW15" s="681"/>
      <c r="AX15" s="681"/>
      <c r="AY15" s="681"/>
      <c r="AZ15" s="681"/>
      <c r="BA15" s="681"/>
      <c r="BB15" s="681"/>
      <c r="BC15" s="681"/>
      <c r="BD15" s="681"/>
      <c r="BE15" s="681"/>
      <c r="BF15" s="682"/>
      <c r="BG15" s="683">
        <v>
682305</v>
      </c>
      <c r="BH15" s="684"/>
      <c r="BI15" s="684"/>
      <c r="BJ15" s="684"/>
      <c r="BK15" s="684"/>
      <c r="BL15" s="684"/>
      <c r="BM15" s="684"/>
      <c r="BN15" s="685"/>
      <c r="BO15" s="686">
        <v>
3.2</v>
      </c>
      <c r="BP15" s="686"/>
      <c r="BQ15" s="686"/>
      <c r="BR15" s="686"/>
      <c r="BS15" s="692" t="s">
        <v>
138</v>
      </c>
      <c r="BT15" s="684"/>
      <c r="BU15" s="684"/>
      <c r="BV15" s="684"/>
      <c r="BW15" s="684"/>
      <c r="BX15" s="684"/>
      <c r="BY15" s="684"/>
      <c r="BZ15" s="684"/>
      <c r="CA15" s="684"/>
      <c r="CB15" s="693"/>
      <c r="CD15" s="698" t="s">
        <v>
266</v>
      </c>
      <c r="CE15" s="699"/>
      <c r="CF15" s="699"/>
      <c r="CG15" s="699"/>
      <c r="CH15" s="699"/>
      <c r="CI15" s="699"/>
      <c r="CJ15" s="699"/>
      <c r="CK15" s="699"/>
      <c r="CL15" s="699"/>
      <c r="CM15" s="699"/>
      <c r="CN15" s="699"/>
      <c r="CO15" s="699"/>
      <c r="CP15" s="699"/>
      <c r="CQ15" s="700"/>
      <c r="CR15" s="683">
        <v>
5403532</v>
      </c>
      <c r="CS15" s="684"/>
      <c r="CT15" s="684"/>
      <c r="CU15" s="684"/>
      <c r="CV15" s="684"/>
      <c r="CW15" s="684"/>
      <c r="CX15" s="684"/>
      <c r="CY15" s="685"/>
      <c r="CZ15" s="686">
        <v>
9.9</v>
      </c>
      <c r="DA15" s="686"/>
      <c r="DB15" s="686"/>
      <c r="DC15" s="686"/>
      <c r="DD15" s="692">
        <v>
718212</v>
      </c>
      <c r="DE15" s="684"/>
      <c r="DF15" s="684"/>
      <c r="DG15" s="684"/>
      <c r="DH15" s="684"/>
      <c r="DI15" s="684"/>
      <c r="DJ15" s="684"/>
      <c r="DK15" s="684"/>
      <c r="DL15" s="684"/>
      <c r="DM15" s="684"/>
      <c r="DN15" s="684"/>
      <c r="DO15" s="684"/>
      <c r="DP15" s="685"/>
      <c r="DQ15" s="692">
        <v>
4251852</v>
      </c>
      <c r="DR15" s="684"/>
      <c r="DS15" s="684"/>
      <c r="DT15" s="684"/>
      <c r="DU15" s="684"/>
      <c r="DV15" s="684"/>
      <c r="DW15" s="684"/>
      <c r="DX15" s="684"/>
      <c r="DY15" s="684"/>
      <c r="DZ15" s="684"/>
      <c r="EA15" s="684"/>
      <c r="EB15" s="684"/>
      <c r="EC15" s="693"/>
    </row>
    <row r="16" spans="2:143" ht="11.25" customHeight="1">
      <c r="B16" s="680" t="s">
        <v>
267</v>
      </c>
      <c r="C16" s="681"/>
      <c r="D16" s="681"/>
      <c r="E16" s="681"/>
      <c r="F16" s="681"/>
      <c r="G16" s="681"/>
      <c r="H16" s="681"/>
      <c r="I16" s="681"/>
      <c r="J16" s="681"/>
      <c r="K16" s="681"/>
      <c r="L16" s="681"/>
      <c r="M16" s="681"/>
      <c r="N16" s="681"/>
      <c r="O16" s="681"/>
      <c r="P16" s="681"/>
      <c r="Q16" s="682"/>
      <c r="R16" s="683">
        <v>
24369</v>
      </c>
      <c r="S16" s="684"/>
      <c r="T16" s="684"/>
      <c r="U16" s="684"/>
      <c r="V16" s="684"/>
      <c r="W16" s="684"/>
      <c r="X16" s="684"/>
      <c r="Y16" s="685"/>
      <c r="Z16" s="686">
        <v>
0</v>
      </c>
      <c r="AA16" s="686"/>
      <c r="AB16" s="686"/>
      <c r="AC16" s="686"/>
      <c r="AD16" s="687">
        <v>
24369</v>
      </c>
      <c r="AE16" s="687"/>
      <c r="AF16" s="687"/>
      <c r="AG16" s="687"/>
      <c r="AH16" s="687"/>
      <c r="AI16" s="687"/>
      <c r="AJ16" s="687"/>
      <c r="AK16" s="687"/>
      <c r="AL16" s="688">
        <v>
0.1</v>
      </c>
      <c r="AM16" s="689"/>
      <c r="AN16" s="689"/>
      <c r="AO16" s="690"/>
      <c r="AP16" s="680" t="s">
        <v>
268</v>
      </c>
      <c r="AQ16" s="681"/>
      <c r="AR16" s="681"/>
      <c r="AS16" s="681"/>
      <c r="AT16" s="681"/>
      <c r="AU16" s="681"/>
      <c r="AV16" s="681"/>
      <c r="AW16" s="681"/>
      <c r="AX16" s="681"/>
      <c r="AY16" s="681"/>
      <c r="AZ16" s="681"/>
      <c r="BA16" s="681"/>
      <c r="BB16" s="681"/>
      <c r="BC16" s="681"/>
      <c r="BD16" s="681"/>
      <c r="BE16" s="681"/>
      <c r="BF16" s="682"/>
      <c r="BG16" s="683" t="s">
        <v>
130</v>
      </c>
      <c r="BH16" s="684"/>
      <c r="BI16" s="684"/>
      <c r="BJ16" s="684"/>
      <c r="BK16" s="684"/>
      <c r="BL16" s="684"/>
      <c r="BM16" s="684"/>
      <c r="BN16" s="685"/>
      <c r="BO16" s="686" t="s">
        <v>
130</v>
      </c>
      <c r="BP16" s="686"/>
      <c r="BQ16" s="686"/>
      <c r="BR16" s="686"/>
      <c r="BS16" s="692" t="s">
        <v>
130</v>
      </c>
      <c r="BT16" s="684"/>
      <c r="BU16" s="684"/>
      <c r="BV16" s="684"/>
      <c r="BW16" s="684"/>
      <c r="BX16" s="684"/>
      <c r="BY16" s="684"/>
      <c r="BZ16" s="684"/>
      <c r="CA16" s="684"/>
      <c r="CB16" s="693"/>
      <c r="CD16" s="698" t="s">
        <v>
269</v>
      </c>
      <c r="CE16" s="699"/>
      <c r="CF16" s="699"/>
      <c r="CG16" s="699"/>
      <c r="CH16" s="699"/>
      <c r="CI16" s="699"/>
      <c r="CJ16" s="699"/>
      <c r="CK16" s="699"/>
      <c r="CL16" s="699"/>
      <c r="CM16" s="699"/>
      <c r="CN16" s="699"/>
      <c r="CO16" s="699"/>
      <c r="CP16" s="699"/>
      <c r="CQ16" s="700"/>
      <c r="CR16" s="683">
        <v>
17519</v>
      </c>
      <c r="CS16" s="684"/>
      <c r="CT16" s="684"/>
      <c r="CU16" s="684"/>
      <c r="CV16" s="684"/>
      <c r="CW16" s="684"/>
      <c r="CX16" s="684"/>
      <c r="CY16" s="685"/>
      <c r="CZ16" s="686">
        <v>
0</v>
      </c>
      <c r="DA16" s="686"/>
      <c r="DB16" s="686"/>
      <c r="DC16" s="686"/>
      <c r="DD16" s="692" t="s">
        <v>
130</v>
      </c>
      <c r="DE16" s="684"/>
      <c r="DF16" s="684"/>
      <c r="DG16" s="684"/>
      <c r="DH16" s="684"/>
      <c r="DI16" s="684"/>
      <c r="DJ16" s="684"/>
      <c r="DK16" s="684"/>
      <c r="DL16" s="684"/>
      <c r="DM16" s="684"/>
      <c r="DN16" s="684"/>
      <c r="DO16" s="684"/>
      <c r="DP16" s="685"/>
      <c r="DQ16" s="692">
        <v>
5617</v>
      </c>
      <c r="DR16" s="684"/>
      <c r="DS16" s="684"/>
      <c r="DT16" s="684"/>
      <c r="DU16" s="684"/>
      <c r="DV16" s="684"/>
      <c r="DW16" s="684"/>
      <c r="DX16" s="684"/>
      <c r="DY16" s="684"/>
      <c r="DZ16" s="684"/>
      <c r="EA16" s="684"/>
      <c r="EB16" s="684"/>
      <c r="EC16" s="693"/>
    </row>
    <row r="17" spans="2:133" ht="11.25" customHeight="1">
      <c r="B17" s="680" t="s">
        <v>
270</v>
      </c>
      <c r="C17" s="681"/>
      <c r="D17" s="681"/>
      <c r="E17" s="681"/>
      <c r="F17" s="681"/>
      <c r="G17" s="681"/>
      <c r="H17" s="681"/>
      <c r="I17" s="681"/>
      <c r="J17" s="681"/>
      <c r="K17" s="681"/>
      <c r="L17" s="681"/>
      <c r="M17" s="681"/>
      <c r="N17" s="681"/>
      <c r="O17" s="681"/>
      <c r="P17" s="681"/>
      <c r="Q17" s="682"/>
      <c r="R17" s="683">
        <v>
379039</v>
      </c>
      <c r="S17" s="684"/>
      <c r="T17" s="684"/>
      <c r="U17" s="684"/>
      <c r="V17" s="684"/>
      <c r="W17" s="684"/>
      <c r="X17" s="684"/>
      <c r="Y17" s="685"/>
      <c r="Z17" s="686">
        <v>
0.7</v>
      </c>
      <c r="AA17" s="686"/>
      <c r="AB17" s="686"/>
      <c r="AC17" s="686"/>
      <c r="AD17" s="687">
        <v>
379039</v>
      </c>
      <c r="AE17" s="687"/>
      <c r="AF17" s="687"/>
      <c r="AG17" s="687"/>
      <c r="AH17" s="687"/>
      <c r="AI17" s="687"/>
      <c r="AJ17" s="687"/>
      <c r="AK17" s="687"/>
      <c r="AL17" s="688">
        <v>
1.4</v>
      </c>
      <c r="AM17" s="689"/>
      <c r="AN17" s="689"/>
      <c r="AO17" s="690"/>
      <c r="AP17" s="680" t="s">
        <v>
271</v>
      </c>
      <c r="AQ17" s="681"/>
      <c r="AR17" s="681"/>
      <c r="AS17" s="681"/>
      <c r="AT17" s="681"/>
      <c r="AU17" s="681"/>
      <c r="AV17" s="681"/>
      <c r="AW17" s="681"/>
      <c r="AX17" s="681"/>
      <c r="AY17" s="681"/>
      <c r="AZ17" s="681"/>
      <c r="BA17" s="681"/>
      <c r="BB17" s="681"/>
      <c r="BC17" s="681"/>
      <c r="BD17" s="681"/>
      <c r="BE17" s="681"/>
      <c r="BF17" s="682"/>
      <c r="BG17" s="683" t="s">
        <v>
130</v>
      </c>
      <c r="BH17" s="684"/>
      <c r="BI17" s="684"/>
      <c r="BJ17" s="684"/>
      <c r="BK17" s="684"/>
      <c r="BL17" s="684"/>
      <c r="BM17" s="684"/>
      <c r="BN17" s="685"/>
      <c r="BO17" s="686" t="s">
        <v>
138</v>
      </c>
      <c r="BP17" s="686"/>
      <c r="BQ17" s="686"/>
      <c r="BR17" s="686"/>
      <c r="BS17" s="692" t="s">
        <v>
130</v>
      </c>
      <c r="BT17" s="684"/>
      <c r="BU17" s="684"/>
      <c r="BV17" s="684"/>
      <c r="BW17" s="684"/>
      <c r="BX17" s="684"/>
      <c r="BY17" s="684"/>
      <c r="BZ17" s="684"/>
      <c r="CA17" s="684"/>
      <c r="CB17" s="693"/>
      <c r="CD17" s="698" t="s">
        <v>
272</v>
      </c>
      <c r="CE17" s="699"/>
      <c r="CF17" s="699"/>
      <c r="CG17" s="699"/>
      <c r="CH17" s="699"/>
      <c r="CI17" s="699"/>
      <c r="CJ17" s="699"/>
      <c r="CK17" s="699"/>
      <c r="CL17" s="699"/>
      <c r="CM17" s="699"/>
      <c r="CN17" s="699"/>
      <c r="CO17" s="699"/>
      <c r="CP17" s="699"/>
      <c r="CQ17" s="700"/>
      <c r="CR17" s="683">
        <v>
3995694</v>
      </c>
      <c r="CS17" s="684"/>
      <c r="CT17" s="684"/>
      <c r="CU17" s="684"/>
      <c r="CV17" s="684"/>
      <c r="CW17" s="684"/>
      <c r="CX17" s="684"/>
      <c r="CY17" s="685"/>
      <c r="CZ17" s="686">
        <v>
7.3</v>
      </c>
      <c r="DA17" s="686"/>
      <c r="DB17" s="686"/>
      <c r="DC17" s="686"/>
      <c r="DD17" s="692" t="s">
        <v>
138</v>
      </c>
      <c r="DE17" s="684"/>
      <c r="DF17" s="684"/>
      <c r="DG17" s="684"/>
      <c r="DH17" s="684"/>
      <c r="DI17" s="684"/>
      <c r="DJ17" s="684"/>
      <c r="DK17" s="684"/>
      <c r="DL17" s="684"/>
      <c r="DM17" s="684"/>
      <c r="DN17" s="684"/>
      <c r="DO17" s="684"/>
      <c r="DP17" s="685"/>
      <c r="DQ17" s="692">
        <v>
3995694</v>
      </c>
      <c r="DR17" s="684"/>
      <c r="DS17" s="684"/>
      <c r="DT17" s="684"/>
      <c r="DU17" s="684"/>
      <c r="DV17" s="684"/>
      <c r="DW17" s="684"/>
      <c r="DX17" s="684"/>
      <c r="DY17" s="684"/>
      <c r="DZ17" s="684"/>
      <c r="EA17" s="684"/>
      <c r="EB17" s="684"/>
      <c r="EC17" s="693"/>
    </row>
    <row r="18" spans="2:133" ht="11.25" customHeight="1">
      <c r="B18" s="680" t="s">
        <v>
273</v>
      </c>
      <c r="C18" s="681"/>
      <c r="D18" s="681"/>
      <c r="E18" s="681"/>
      <c r="F18" s="681"/>
      <c r="G18" s="681"/>
      <c r="H18" s="681"/>
      <c r="I18" s="681"/>
      <c r="J18" s="681"/>
      <c r="K18" s="681"/>
      <c r="L18" s="681"/>
      <c r="M18" s="681"/>
      <c r="N18" s="681"/>
      <c r="O18" s="681"/>
      <c r="P18" s="681"/>
      <c r="Q18" s="682"/>
      <c r="R18" s="683">
        <v>
175741</v>
      </c>
      <c r="S18" s="684"/>
      <c r="T18" s="684"/>
      <c r="U18" s="684"/>
      <c r="V18" s="684"/>
      <c r="W18" s="684"/>
      <c r="X18" s="684"/>
      <c r="Y18" s="685"/>
      <c r="Z18" s="686">
        <v>
0.3</v>
      </c>
      <c r="AA18" s="686"/>
      <c r="AB18" s="686"/>
      <c r="AC18" s="686"/>
      <c r="AD18" s="687">
        <v>
175741</v>
      </c>
      <c r="AE18" s="687"/>
      <c r="AF18" s="687"/>
      <c r="AG18" s="687"/>
      <c r="AH18" s="687"/>
      <c r="AI18" s="687"/>
      <c r="AJ18" s="687"/>
      <c r="AK18" s="687"/>
      <c r="AL18" s="688">
        <v>
0.6</v>
      </c>
      <c r="AM18" s="689"/>
      <c r="AN18" s="689"/>
      <c r="AO18" s="690"/>
      <c r="AP18" s="680" t="s">
        <v>
274</v>
      </c>
      <c r="AQ18" s="681"/>
      <c r="AR18" s="681"/>
      <c r="AS18" s="681"/>
      <c r="AT18" s="681"/>
      <c r="AU18" s="681"/>
      <c r="AV18" s="681"/>
      <c r="AW18" s="681"/>
      <c r="AX18" s="681"/>
      <c r="AY18" s="681"/>
      <c r="AZ18" s="681"/>
      <c r="BA18" s="681"/>
      <c r="BB18" s="681"/>
      <c r="BC18" s="681"/>
      <c r="BD18" s="681"/>
      <c r="BE18" s="681"/>
      <c r="BF18" s="682"/>
      <c r="BG18" s="683" t="s">
        <v>
138</v>
      </c>
      <c r="BH18" s="684"/>
      <c r="BI18" s="684"/>
      <c r="BJ18" s="684"/>
      <c r="BK18" s="684"/>
      <c r="BL18" s="684"/>
      <c r="BM18" s="684"/>
      <c r="BN18" s="685"/>
      <c r="BO18" s="686" t="s">
        <v>
130</v>
      </c>
      <c r="BP18" s="686"/>
      <c r="BQ18" s="686"/>
      <c r="BR18" s="686"/>
      <c r="BS18" s="692" t="s">
        <v>
138</v>
      </c>
      <c r="BT18" s="684"/>
      <c r="BU18" s="684"/>
      <c r="BV18" s="684"/>
      <c r="BW18" s="684"/>
      <c r="BX18" s="684"/>
      <c r="BY18" s="684"/>
      <c r="BZ18" s="684"/>
      <c r="CA18" s="684"/>
      <c r="CB18" s="693"/>
      <c r="CD18" s="698" t="s">
        <v>
275</v>
      </c>
      <c r="CE18" s="699"/>
      <c r="CF18" s="699"/>
      <c r="CG18" s="699"/>
      <c r="CH18" s="699"/>
      <c r="CI18" s="699"/>
      <c r="CJ18" s="699"/>
      <c r="CK18" s="699"/>
      <c r="CL18" s="699"/>
      <c r="CM18" s="699"/>
      <c r="CN18" s="699"/>
      <c r="CO18" s="699"/>
      <c r="CP18" s="699"/>
      <c r="CQ18" s="700"/>
      <c r="CR18" s="683" t="s">
        <v>
138</v>
      </c>
      <c r="CS18" s="684"/>
      <c r="CT18" s="684"/>
      <c r="CU18" s="684"/>
      <c r="CV18" s="684"/>
      <c r="CW18" s="684"/>
      <c r="CX18" s="684"/>
      <c r="CY18" s="685"/>
      <c r="CZ18" s="686" t="s">
        <v>
130</v>
      </c>
      <c r="DA18" s="686"/>
      <c r="DB18" s="686"/>
      <c r="DC18" s="686"/>
      <c r="DD18" s="692" t="s">
        <v>
138</v>
      </c>
      <c r="DE18" s="684"/>
      <c r="DF18" s="684"/>
      <c r="DG18" s="684"/>
      <c r="DH18" s="684"/>
      <c r="DI18" s="684"/>
      <c r="DJ18" s="684"/>
      <c r="DK18" s="684"/>
      <c r="DL18" s="684"/>
      <c r="DM18" s="684"/>
      <c r="DN18" s="684"/>
      <c r="DO18" s="684"/>
      <c r="DP18" s="685"/>
      <c r="DQ18" s="692" t="s">
        <v>
138</v>
      </c>
      <c r="DR18" s="684"/>
      <c r="DS18" s="684"/>
      <c r="DT18" s="684"/>
      <c r="DU18" s="684"/>
      <c r="DV18" s="684"/>
      <c r="DW18" s="684"/>
      <c r="DX18" s="684"/>
      <c r="DY18" s="684"/>
      <c r="DZ18" s="684"/>
      <c r="EA18" s="684"/>
      <c r="EB18" s="684"/>
      <c r="EC18" s="693"/>
    </row>
    <row r="19" spans="2:133" ht="11.25" customHeight="1">
      <c r="B19" s="680" t="s">
        <v>
276</v>
      </c>
      <c r="C19" s="681"/>
      <c r="D19" s="681"/>
      <c r="E19" s="681"/>
      <c r="F19" s="681"/>
      <c r="G19" s="681"/>
      <c r="H19" s="681"/>
      <c r="I19" s="681"/>
      <c r="J19" s="681"/>
      <c r="K19" s="681"/>
      <c r="L19" s="681"/>
      <c r="M19" s="681"/>
      <c r="N19" s="681"/>
      <c r="O19" s="681"/>
      <c r="P19" s="681"/>
      <c r="Q19" s="682"/>
      <c r="R19" s="683">
        <v>
11720</v>
      </c>
      <c r="S19" s="684"/>
      <c r="T19" s="684"/>
      <c r="U19" s="684"/>
      <c r="V19" s="684"/>
      <c r="W19" s="684"/>
      <c r="X19" s="684"/>
      <c r="Y19" s="685"/>
      <c r="Z19" s="686">
        <v>
0</v>
      </c>
      <c r="AA19" s="686"/>
      <c r="AB19" s="686"/>
      <c r="AC19" s="686"/>
      <c r="AD19" s="687">
        <v>
11720</v>
      </c>
      <c r="AE19" s="687"/>
      <c r="AF19" s="687"/>
      <c r="AG19" s="687"/>
      <c r="AH19" s="687"/>
      <c r="AI19" s="687"/>
      <c r="AJ19" s="687"/>
      <c r="AK19" s="687"/>
      <c r="AL19" s="688">
        <v>
0</v>
      </c>
      <c r="AM19" s="689"/>
      <c r="AN19" s="689"/>
      <c r="AO19" s="690"/>
      <c r="AP19" s="680" t="s">
        <v>
277</v>
      </c>
      <c r="AQ19" s="681"/>
      <c r="AR19" s="681"/>
      <c r="AS19" s="681"/>
      <c r="AT19" s="681"/>
      <c r="AU19" s="681"/>
      <c r="AV19" s="681"/>
      <c r="AW19" s="681"/>
      <c r="AX19" s="681"/>
      <c r="AY19" s="681"/>
      <c r="AZ19" s="681"/>
      <c r="BA19" s="681"/>
      <c r="BB19" s="681"/>
      <c r="BC19" s="681"/>
      <c r="BD19" s="681"/>
      <c r="BE19" s="681"/>
      <c r="BF19" s="682"/>
      <c r="BG19" s="683">
        <v>
1773437</v>
      </c>
      <c r="BH19" s="684"/>
      <c r="BI19" s="684"/>
      <c r="BJ19" s="684"/>
      <c r="BK19" s="684"/>
      <c r="BL19" s="684"/>
      <c r="BM19" s="684"/>
      <c r="BN19" s="685"/>
      <c r="BO19" s="686">
        <v>
8.4</v>
      </c>
      <c r="BP19" s="686"/>
      <c r="BQ19" s="686"/>
      <c r="BR19" s="686"/>
      <c r="BS19" s="692" t="s">
        <v>
130</v>
      </c>
      <c r="BT19" s="684"/>
      <c r="BU19" s="684"/>
      <c r="BV19" s="684"/>
      <c r="BW19" s="684"/>
      <c r="BX19" s="684"/>
      <c r="BY19" s="684"/>
      <c r="BZ19" s="684"/>
      <c r="CA19" s="684"/>
      <c r="CB19" s="693"/>
      <c r="CD19" s="698" t="s">
        <v>
278</v>
      </c>
      <c r="CE19" s="699"/>
      <c r="CF19" s="699"/>
      <c r="CG19" s="699"/>
      <c r="CH19" s="699"/>
      <c r="CI19" s="699"/>
      <c r="CJ19" s="699"/>
      <c r="CK19" s="699"/>
      <c r="CL19" s="699"/>
      <c r="CM19" s="699"/>
      <c r="CN19" s="699"/>
      <c r="CO19" s="699"/>
      <c r="CP19" s="699"/>
      <c r="CQ19" s="700"/>
      <c r="CR19" s="683" t="s">
        <v>
258</v>
      </c>
      <c r="CS19" s="684"/>
      <c r="CT19" s="684"/>
      <c r="CU19" s="684"/>
      <c r="CV19" s="684"/>
      <c r="CW19" s="684"/>
      <c r="CX19" s="684"/>
      <c r="CY19" s="685"/>
      <c r="CZ19" s="686" t="s">
        <v>
130</v>
      </c>
      <c r="DA19" s="686"/>
      <c r="DB19" s="686"/>
      <c r="DC19" s="686"/>
      <c r="DD19" s="692" t="s">
        <v>
130</v>
      </c>
      <c r="DE19" s="684"/>
      <c r="DF19" s="684"/>
      <c r="DG19" s="684"/>
      <c r="DH19" s="684"/>
      <c r="DI19" s="684"/>
      <c r="DJ19" s="684"/>
      <c r="DK19" s="684"/>
      <c r="DL19" s="684"/>
      <c r="DM19" s="684"/>
      <c r="DN19" s="684"/>
      <c r="DO19" s="684"/>
      <c r="DP19" s="685"/>
      <c r="DQ19" s="692" t="s">
        <v>
249</v>
      </c>
      <c r="DR19" s="684"/>
      <c r="DS19" s="684"/>
      <c r="DT19" s="684"/>
      <c r="DU19" s="684"/>
      <c r="DV19" s="684"/>
      <c r="DW19" s="684"/>
      <c r="DX19" s="684"/>
      <c r="DY19" s="684"/>
      <c r="DZ19" s="684"/>
      <c r="EA19" s="684"/>
      <c r="EB19" s="684"/>
      <c r="EC19" s="693"/>
    </row>
    <row r="20" spans="2:133" ht="11.25" customHeight="1">
      <c r="B20" s="680" t="s">
        <v>
279</v>
      </c>
      <c r="C20" s="681"/>
      <c r="D20" s="681"/>
      <c r="E20" s="681"/>
      <c r="F20" s="681"/>
      <c r="G20" s="681"/>
      <c r="H20" s="681"/>
      <c r="I20" s="681"/>
      <c r="J20" s="681"/>
      <c r="K20" s="681"/>
      <c r="L20" s="681"/>
      <c r="M20" s="681"/>
      <c r="N20" s="681"/>
      <c r="O20" s="681"/>
      <c r="P20" s="681"/>
      <c r="Q20" s="682"/>
      <c r="R20" s="683">
        <v>
2525</v>
      </c>
      <c r="S20" s="684"/>
      <c r="T20" s="684"/>
      <c r="U20" s="684"/>
      <c r="V20" s="684"/>
      <c r="W20" s="684"/>
      <c r="X20" s="684"/>
      <c r="Y20" s="685"/>
      <c r="Z20" s="686">
        <v>
0</v>
      </c>
      <c r="AA20" s="686"/>
      <c r="AB20" s="686"/>
      <c r="AC20" s="686"/>
      <c r="AD20" s="687">
        <v>
2525</v>
      </c>
      <c r="AE20" s="687"/>
      <c r="AF20" s="687"/>
      <c r="AG20" s="687"/>
      <c r="AH20" s="687"/>
      <c r="AI20" s="687"/>
      <c r="AJ20" s="687"/>
      <c r="AK20" s="687"/>
      <c r="AL20" s="688">
        <v>
0</v>
      </c>
      <c r="AM20" s="689"/>
      <c r="AN20" s="689"/>
      <c r="AO20" s="690"/>
      <c r="AP20" s="680" t="s">
        <v>
280</v>
      </c>
      <c r="AQ20" s="681"/>
      <c r="AR20" s="681"/>
      <c r="AS20" s="681"/>
      <c r="AT20" s="681"/>
      <c r="AU20" s="681"/>
      <c r="AV20" s="681"/>
      <c r="AW20" s="681"/>
      <c r="AX20" s="681"/>
      <c r="AY20" s="681"/>
      <c r="AZ20" s="681"/>
      <c r="BA20" s="681"/>
      <c r="BB20" s="681"/>
      <c r="BC20" s="681"/>
      <c r="BD20" s="681"/>
      <c r="BE20" s="681"/>
      <c r="BF20" s="682"/>
      <c r="BG20" s="683">
        <v>
1773437</v>
      </c>
      <c r="BH20" s="684"/>
      <c r="BI20" s="684"/>
      <c r="BJ20" s="684"/>
      <c r="BK20" s="684"/>
      <c r="BL20" s="684"/>
      <c r="BM20" s="684"/>
      <c r="BN20" s="685"/>
      <c r="BO20" s="686">
        <v>
8.4</v>
      </c>
      <c r="BP20" s="686"/>
      <c r="BQ20" s="686"/>
      <c r="BR20" s="686"/>
      <c r="BS20" s="692" t="s">
        <v>
130</v>
      </c>
      <c r="BT20" s="684"/>
      <c r="BU20" s="684"/>
      <c r="BV20" s="684"/>
      <c r="BW20" s="684"/>
      <c r="BX20" s="684"/>
      <c r="BY20" s="684"/>
      <c r="BZ20" s="684"/>
      <c r="CA20" s="684"/>
      <c r="CB20" s="693"/>
      <c r="CD20" s="698" t="s">
        <v>
281</v>
      </c>
      <c r="CE20" s="699"/>
      <c r="CF20" s="699"/>
      <c r="CG20" s="699"/>
      <c r="CH20" s="699"/>
      <c r="CI20" s="699"/>
      <c r="CJ20" s="699"/>
      <c r="CK20" s="699"/>
      <c r="CL20" s="699"/>
      <c r="CM20" s="699"/>
      <c r="CN20" s="699"/>
      <c r="CO20" s="699"/>
      <c r="CP20" s="699"/>
      <c r="CQ20" s="700"/>
      <c r="CR20" s="683">
        <v>
54839669</v>
      </c>
      <c r="CS20" s="684"/>
      <c r="CT20" s="684"/>
      <c r="CU20" s="684"/>
      <c r="CV20" s="684"/>
      <c r="CW20" s="684"/>
      <c r="CX20" s="684"/>
      <c r="CY20" s="685"/>
      <c r="CZ20" s="686">
        <v>
100</v>
      </c>
      <c r="DA20" s="686"/>
      <c r="DB20" s="686"/>
      <c r="DC20" s="686"/>
      <c r="DD20" s="692">
        <v>
3590693</v>
      </c>
      <c r="DE20" s="684"/>
      <c r="DF20" s="684"/>
      <c r="DG20" s="684"/>
      <c r="DH20" s="684"/>
      <c r="DI20" s="684"/>
      <c r="DJ20" s="684"/>
      <c r="DK20" s="684"/>
      <c r="DL20" s="684"/>
      <c r="DM20" s="684"/>
      <c r="DN20" s="684"/>
      <c r="DO20" s="684"/>
      <c r="DP20" s="685"/>
      <c r="DQ20" s="692">
        <v>
32300658</v>
      </c>
      <c r="DR20" s="684"/>
      <c r="DS20" s="684"/>
      <c r="DT20" s="684"/>
      <c r="DU20" s="684"/>
      <c r="DV20" s="684"/>
      <c r="DW20" s="684"/>
      <c r="DX20" s="684"/>
      <c r="DY20" s="684"/>
      <c r="DZ20" s="684"/>
      <c r="EA20" s="684"/>
      <c r="EB20" s="684"/>
      <c r="EC20" s="693"/>
    </row>
    <row r="21" spans="2:133" ht="11.25" customHeight="1">
      <c r="B21" s="680" t="s">
        <v>
282</v>
      </c>
      <c r="C21" s="681"/>
      <c r="D21" s="681"/>
      <c r="E21" s="681"/>
      <c r="F21" s="681"/>
      <c r="G21" s="681"/>
      <c r="H21" s="681"/>
      <c r="I21" s="681"/>
      <c r="J21" s="681"/>
      <c r="K21" s="681"/>
      <c r="L21" s="681"/>
      <c r="M21" s="681"/>
      <c r="N21" s="681"/>
      <c r="O21" s="681"/>
      <c r="P21" s="681"/>
      <c r="Q21" s="682"/>
      <c r="R21" s="683">
        <v>
189053</v>
      </c>
      <c r="S21" s="684"/>
      <c r="T21" s="684"/>
      <c r="U21" s="684"/>
      <c r="V21" s="684"/>
      <c r="W21" s="684"/>
      <c r="X21" s="684"/>
      <c r="Y21" s="685"/>
      <c r="Z21" s="686">
        <v>
0.3</v>
      </c>
      <c r="AA21" s="686"/>
      <c r="AB21" s="686"/>
      <c r="AC21" s="686"/>
      <c r="AD21" s="687">
        <v>
189053</v>
      </c>
      <c r="AE21" s="687"/>
      <c r="AF21" s="687"/>
      <c r="AG21" s="687"/>
      <c r="AH21" s="687"/>
      <c r="AI21" s="687"/>
      <c r="AJ21" s="687"/>
      <c r="AK21" s="687"/>
      <c r="AL21" s="688">
        <v>
0.7</v>
      </c>
      <c r="AM21" s="689"/>
      <c r="AN21" s="689"/>
      <c r="AO21" s="690"/>
      <c r="AP21" s="702" t="s">
        <v>
283</v>
      </c>
      <c r="AQ21" s="703"/>
      <c r="AR21" s="703"/>
      <c r="AS21" s="703"/>
      <c r="AT21" s="703"/>
      <c r="AU21" s="703"/>
      <c r="AV21" s="703"/>
      <c r="AW21" s="703"/>
      <c r="AX21" s="703"/>
      <c r="AY21" s="703"/>
      <c r="AZ21" s="703"/>
      <c r="BA21" s="703"/>
      <c r="BB21" s="703"/>
      <c r="BC21" s="703"/>
      <c r="BD21" s="703"/>
      <c r="BE21" s="703"/>
      <c r="BF21" s="704"/>
      <c r="BG21" s="683" t="s">
        <v>
249</v>
      </c>
      <c r="BH21" s="684"/>
      <c r="BI21" s="684"/>
      <c r="BJ21" s="684"/>
      <c r="BK21" s="684"/>
      <c r="BL21" s="684"/>
      <c r="BM21" s="684"/>
      <c r="BN21" s="685"/>
      <c r="BO21" s="686" t="s">
        <v>
130</v>
      </c>
      <c r="BP21" s="686"/>
      <c r="BQ21" s="686"/>
      <c r="BR21" s="686"/>
      <c r="BS21" s="692" t="s">
        <v>
130</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
284</v>
      </c>
      <c r="C22" s="681"/>
      <c r="D22" s="681"/>
      <c r="E22" s="681"/>
      <c r="F22" s="681"/>
      <c r="G22" s="681"/>
      <c r="H22" s="681"/>
      <c r="I22" s="681"/>
      <c r="J22" s="681"/>
      <c r="K22" s="681"/>
      <c r="L22" s="681"/>
      <c r="M22" s="681"/>
      <c r="N22" s="681"/>
      <c r="O22" s="681"/>
      <c r="P22" s="681"/>
      <c r="Q22" s="682"/>
      <c r="R22" s="683">
        <v>
4529698</v>
      </c>
      <c r="S22" s="684"/>
      <c r="T22" s="684"/>
      <c r="U22" s="684"/>
      <c r="V22" s="684"/>
      <c r="W22" s="684"/>
      <c r="X22" s="684"/>
      <c r="Y22" s="685"/>
      <c r="Z22" s="686">
        <v>
7.9</v>
      </c>
      <c r="AA22" s="686"/>
      <c r="AB22" s="686"/>
      <c r="AC22" s="686"/>
      <c r="AD22" s="687">
        <v>
4384766</v>
      </c>
      <c r="AE22" s="687"/>
      <c r="AF22" s="687"/>
      <c r="AG22" s="687"/>
      <c r="AH22" s="687"/>
      <c r="AI22" s="687"/>
      <c r="AJ22" s="687"/>
      <c r="AK22" s="687"/>
      <c r="AL22" s="688">
        <v>
16.2</v>
      </c>
      <c r="AM22" s="689"/>
      <c r="AN22" s="689"/>
      <c r="AO22" s="690"/>
      <c r="AP22" s="702" t="s">
        <v>
285</v>
      </c>
      <c r="AQ22" s="703"/>
      <c r="AR22" s="703"/>
      <c r="AS22" s="703"/>
      <c r="AT22" s="703"/>
      <c r="AU22" s="703"/>
      <c r="AV22" s="703"/>
      <c r="AW22" s="703"/>
      <c r="AX22" s="703"/>
      <c r="AY22" s="703"/>
      <c r="AZ22" s="703"/>
      <c r="BA22" s="703"/>
      <c r="BB22" s="703"/>
      <c r="BC22" s="703"/>
      <c r="BD22" s="703"/>
      <c r="BE22" s="703"/>
      <c r="BF22" s="704"/>
      <c r="BG22" s="683" t="s">
        <v>
249</v>
      </c>
      <c r="BH22" s="684"/>
      <c r="BI22" s="684"/>
      <c r="BJ22" s="684"/>
      <c r="BK22" s="684"/>
      <c r="BL22" s="684"/>
      <c r="BM22" s="684"/>
      <c r="BN22" s="685"/>
      <c r="BO22" s="686" t="s">
        <v>
130</v>
      </c>
      <c r="BP22" s="686"/>
      <c r="BQ22" s="686"/>
      <c r="BR22" s="686"/>
      <c r="BS22" s="692" t="s">
        <v>
130</v>
      </c>
      <c r="BT22" s="684"/>
      <c r="BU22" s="684"/>
      <c r="BV22" s="684"/>
      <c r="BW22" s="684"/>
      <c r="BX22" s="684"/>
      <c r="BY22" s="684"/>
      <c r="BZ22" s="684"/>
      <c r="CA22" s="684"/>
      <c r="CB22" s="693"/>
      <c r="CD22" s="665" t="s">
        <v>
286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
287</v>
      </c>
      <c r="C23" s="681"/>
      <c r="D23" s="681"/>
      <c r="E23" s="681"/>
      <c r="F23" s="681"/>
      <c r="G23" s="681"/>
      <c r="H23" s="681"/>
      <c r="I23" s="681"/>
      <c r="J23" s="681"/>
      <c r="K23" s="681"/>
      <c r="L23" s="681"/>
      <c r="M23" s="681"/>
      <c r="N23" s="681"/>
      <c r="O23" s="681"/>
      <c r="P23" s="681"/>
      <c r="Q23" s="682"/>
      <c r="R23" s="683">
        <v>
4384766</v>
      </c>
      <c r="S23" s="684"/>
      <c r="T23" s="684"/>
      <c r="U23" s="684"/>
      <c r="V23" s="684"/>
      <c r="W23" s="684"/>
      <c r="X23" s="684"/>
      <c r="Y23" s="685"/>
      <c r="Z23" s="686">
        <v>
7.7</v>
      </c>
      <c r="AA23" s="686"/>
      <c r="AB23" s="686"/>
      <c r="AC23" s="686"/>
      <c r="AD23" s="687">
        <v>
4384766</v>
      </c>
      <c r="AE23" s="687"/>
      <c r="AF23" s="687"/>
      <c r="AG23" s="687"/>
      <c r="AH23" s="687"/>
      <c r="AI23" s="687"/>
      <c r="AJ23" s="687"/>
      <c r="AK23" s="687"/>
      <c r="AL23" s="688">
        <v>
16.2</v>
      </c>
      <c r="AM23" s="689"/>
      <c r="AN23" s="689"/>
      <c r="AO23" s="690"/>
      <c r="AP23" s="702" t="s">
        <v>
288</v>
      </c>
      <c r="AQ23" s="703"/>
      <c r="AR23" s="703"/>
      <c r="AS23" s="703"/>
      <c r="AT23" s="703"/>
      <c r="AU23" s="703"/>
      <c r="AV23" s="703"/>
      <c r="AW23" s="703"/>
      <c r="AX23" s="703"/>
      <c r="AY23" s="703"/>
      <c r="AZ23" s="703"/>
      <c r="BA23" s="703"/>
      <c r="BB23" s="703"/>
      <c r="BC23" s="703"/>
      <c r="BD23" s="703"/>
      <c r="BE23" s="703"/>
      <c r="BF23" s="704"/>
      <c r="BG23" s="683">
        <v>
1773437</v>
      </c>
      <c r="BH23" s="684"/>
      <c r="BI23" s="684"/>
      <c r="BJ23" s="684"/>
      <c r="BK23" s="684"/>
      <c r="BL23" s="684"/>
      <c r="BM23" s="684"/>
      <c r="BN23" s="685"/>
      <c r="BO23" s="686">
        <v>
8.4</v>
      </c>
      <c r="BP23" s="686"/>
      <c r="BQ23" s="686"/>
      <c r="BR23" s="686"/>
      <c r="BS23" s="692" t="s">
        <v>
249</v>
      </c>
      <c r="BT23" s="684"/>
      <c r="BU23" s="684"/>
      <c r="BV23" s="684"/>
      <c r="BW23" s="684"/>
      <c r="BX23" s="684"/>
      <c r="BY23" s="684"/>
      <c r="BZ23" s="684"/>
      <c r="CA23" s="684"/>
      <c r="CB23" s="693"/>
      <c r="CD23" s="665" t="s">
        <v>
226</v>
      </c>
      <c r="CE23" s="666"/>
      <c r="CF23" s="666"/>
      <c r="CG23" s="666"/>
      <c r="CH23" s="666"/>
      <c r="CI23" s="666"/>
      <c r="CJ23" s="666"/>
      <c r="CK23" s="666"/>
      <c r="CL23" s="666"/>
      <c r="CM23" s="666"/>
      <c r="CN23" s="666"/>
      <c r="CO23" s="666"/>
      <c r="CP23" s="666"/>
      <c r="CQ23" s="667"/>
      <c r="CR23" s="665" t="s">
        <v>
289</v>
      </c>
      <c r="CS23" s="666"/>
      <c r="CT23" s="666"/>
      <c r="CU23" s="666"/>
      <c r="CV23" s="666"/>
      <c r="CW23" s="666"/>
      <c r="CX23" s="666"/>
      <c r="CY23" s="667"/>
      <c r="CZ23" s="665" t="s">
        <v>
290</v>
      </c>
      <c r="DA23" s="666"/>
      <c r="DB23" s="666"/>
      <c r="DC23" s="667"/>
      <c r="DD23" s="665" t="s">
        <v>
291</v>
      </c>
      <c r="DE23" s="666"/>
      <c r="DF23" s="666"/>
      <c r="DG23" s="666"/>
      <c r="DH23" s="666"/>
      <c r="DI23" s="666"/>
      <c r="DJ23" s="666"/>
      <c r="DK23" s="667"/>
      <c r="DL23" s="714" t="s">
        <v>
292</v>
      </c>
      <c r="DM23" s="715"/>
      <c r="DN23" s="715"/>
      <c r="DO23" s="715"/>
      <c r="DP23" s="715"/>
      <c r="DQ23" s="715"/>
      <c r="DR23" s="715"/>
      <c r="DS23" s="715"/>
      <c r="DT23" s="715"/>
      <c r="DU23" s="715"/>
      <c r="DV23" s="716"/>
      <c r="DW23" s="665" t="s">
        <v>
293</v>
      </c>
      <c r="DX23" s="666"/>
      <c r="DY23" s="666"/>
      <c r="DZ23" s="666"/>
      <c r="EA23" s="666"/>
      <c r="EB23" s="666"/>
      <c r="EC23" s="667"/>
    </row>
    <row r="24" spans="2:133" ht="11.25" customHeight="1">
      <c r="B24" s="680" t="s">
        <v>
294</v>
      </c>
      <c r="C24" s="681"/>
      <c r="D24" s="681"/>
      <c r="E24" s="681"/>
      <c r="F24" s="681"/>
      <c r="G24" s="681"/>
      <c r="H24" s="681"/>
      <c r="I24" s="681"/>
      <c r="J24" s="681"/>
      <c r="K24" s="681"/>
      <c r="L24" s="681"/>
      <c r="M24" s="681"/>
      <c r="N24" s="681"/>
      <c r="O24" s="681"/>
      <c r="P24" s="681"/>
      <c r="Q24" s="682"/>
      <c r="R24" s="683">
        <v>
144723</v>
      </c>
      <c r="S24" s="684"/>
      <c r="T24" s="684"/>
      <c r="U24" s="684"/>
      <c r="V24" s="684"/>
      <c r="W24" s="684"/>
      <c r="X24" s="684"/>
      <c r="Y24" s="685"/>
      <c r="Z24" s="686">
        <v>
0.3</v>
      </c>
      <c r="AA24" s="686"/>
      <c r="AB24" s="686"/>
      <c r="AC24" s="686"/>
      <c r="AD24" s="687" t="s">
        <v>
249</v>
      </c>
      <c r="AE24" s="687"/>
      <c r="AF24" s="687"/>
      <c r="AG24" s="687"/>
      <c r="AH24" s="687"/>
      <c r="AI24" s="687"/>
      <c r="AJ24" s="687"/>
      <c r="AK24" s="687"/>
      <c r="AL24" s="688" t="s">
        <v>
249</v>
      </c>
      <c r="AM24" s="689"/>
      <c r="AN24" s="689"/>
      <c r="AO24" s="690"/>
      <c r="AP24" s="702" t="s">
        <v>
295</v>
      </c>
      <c r="AQ24" s="703"/>
      <c r="AR24" s="703"/>
      <c r="AS24" s="703"/>
      <c r="AT24" s="703"/>
      <c r="AU24" s="703"/>
      <c r="AV24" s="703"/>
      <c r="AW24" s="703"/>
      <c r="AX24" s="703"/>
      <c r="AY24" s="703"/>
      <c r="AZ24" s="703"/>
      <c r="BA24" s="703"/>
      <c r="BB24" s="703"/>
      <c r="BC24" s="703"/>
      <c r="BD24" s="703"/>
      <c r="BE24" s="703"/>
      <c r="BF24" s="704"/>
      <c r="BG24" s="683" t="s">
        <v>
130</v>
      </c>
      <c r="BH24" s="684"/>
      <c r="BI24" s="684"/>
      <c r="BJ24" s="684"/>
      <c r="BK24" s="684"/>
      <c r="BL24" s="684"/>
      <c r="BM24" s="684"/>
      <c r="BN24" s="685"/>
      <c r="BO24" s="686" t="s">
        <v>
258</v>
      </c>
      <c r="BP24" s="686"/>
      <c r="BQ24" s="686"/>
      <c r="BR24" s="686"/>
      <c r="BS24" s="692" t="s">
        <v>
296</v>
      </c>
      <c r="BT24" s="684"/>
      <c r="BU24" s="684"/>
      <c r="BV24" s="684"/>
      <c r="BW24" s="684"/>
      <c r="BX24" s="684"/>
      <c r="BY24" s="684"/>
      <c r="BZ24" s="684"/>
      <c r="CA24" s="684"/>
      <c r="CB24" s="693"/>
      <c r="CD24" s="694" t="s">
        <v>
297</v>
      </c>
      <c r="CE24" s="695"/>
      <c r="CF24" s="695"/>
      <c r="CG24" s="695"/>
      <c r="CH24" s="695"/>
      <c r="CI24" s="695"/>
      <c r="CJ24" s="695"/>
      <c r="CK24" s="695"/>
      <c r="CL24" s="695"/>
      <c r="CM24" s="695"/>
      <c r="CN24" s="695"/>
      <c r="CO24" s="695"/>
      <c r="CP24" s="695"/>
      <c r="CQ24" s="696"/>
      <c r="CR24" s="672">
        <v>
29933970</v>
      </c>
      <c r="CS24" s="673"/>
      <c r="CT24" s="673"/>
      <c r="CU24" s="673"/>
      <c r="CV24" s="673"/>
      <c r="CW24" s="673"/>
      <c r="CX24" s="673"/>
      <c r="CY24" s="674"/>
      <c r="CZ24" s="677">
        <v>
54.6</v>
      </c>
      <c r="DA24" s="678"/>
      <c r="DB24" s="678"/>
      <c r="DC24" s="697"/>
      <c r="DD24" s="722">
        <v>
15651819</v>
      </c>
      <c r="DE24" s="673"/>
      <c r="DF24" s="673"/>
      <c r="DG24" s="673"/>
      <c r="DH24" s="673"/>
      <c r="DI24" s="673"/>
      <c r="DJ24" s="673"/>
      <c r="DK24" s="674"/>
      <c r="DL24" s="722">
        <v>
15522041</v>
      </c>
      <c r="DM24" s="673"/>
      <c r="DN24" s="673"/>
      <c r="DO24" s="673"/>
      <c r="DP24" s="673"/>
      <c r="DQ24" s="673"/>
      <c r="DR24" s="673"/>
      <c r="DS24" s="673"/>
      <c r="DT24" s="673"/>
      <c r="DU24" s="673"/>
      <c r="DV24" s="674"/>
      <c r="DW24" s="677">
        <v>
53.2</v>
      </c>
      <c r="DX24" s="678"/>
      <c r="DY24" s="678"/>
      <c r="DZ24" s="678"/>
      <c r="EA24" s="678"/>
      <c r="EB24" s="678"/>
      <c r="EC24" s="679"/>
    </row>
    <row r="25" spans="2:133" ht="11.25" customHeight="1">
      <c r="B25" s="680" t="s">
        <v>
298</v>
      </c>
      <c r="C25" s="681"/>
      <c r="D25" s="681"/>
      <c r="E25" s="681"/>
      <c r="F25" s="681"/>
      <c r="G25" s="681"/>
      <c r="H25" s="681"/>
      <c r="I25" s="681"/>
      <c r="J25" s="681"/>
      <c r="K25" s="681"/>
      <c r="L25" s="681"/>
      <c r="M25" s="681"/>
      <c r="N25" s="681"/>
      <c r="O25" s="681"/>
      <c r="P25" s="681"/>
      <c r="Q25" s="682"/>
      <c r="R25" s="683">
        <v>
209</v>
      </c>
      <c r="S25" s="684"/>
      <c r="T25" s="684"/>
      <c r="U25" s="684"/>
      <c r="V25" s="684"/>
      <c r="W25" s="684"/>
      <c r="X25" s="684"/>
      <c r="Y25" s="685"/>
      <c r="Z25" s="686">
        <v>
0</v>
      </c>
      <c r="AA25" s="686"/>
      <c r="AB25" s="686"/>
      <c r="AC25" s="686"/>
      <c r="AD25" s="687" t="s">
        <v>
249</v>
      </c>
      <c r="AE25" s="687"/>
      <c r="AF25" s="687"/>
      <c r="AG25" s="687"/>
      <c r="AH25" s="687"/>
      <c r="AI25" s="687"/>
      <c r="AJ25" s="687"/>
      <c r="AK25" s="687"/>
      <c r="AL25" s="688" t="s">
        <v>
138</v>
      </c>
      <c r="AM25" s="689"/>
      <c r="AN25" s="689"/>
      <c r="AO25" s="690"/>
      <c r="AP25" s="702" t="s">
        <v>
299</v>
      </c>
      <c r="AQ25" s="703"/>
      <c r="AR25" s="703"/>
      <c r="AS25" s="703"/>
      <c r="AT25" s="703"/>
      <c r="AU25" s="703"/>
      <c r="AV25" s="703"/>
      <c r="AW25" s="703"/>
      <c r="AX25" s="703"/>
      <c r="AY25" s="703"/>
      <c r="AZ25" s="703"/>
      <c r="BA25" s="703"/>
      <c r="BB25" s="703"/>
      <c r="BC25" s="703"/>
      <c r="BD25" s="703"/>
      <c r="BE25" s="703"/>
      <c r="BF25" s="704"/>
      <c r="BG25" s="683" t="s">
        <v>
130</v>
      </c>
      <c r="BH25" s="684"/>
      <c r="BI25" s="684"/>
      <c r="BJ25" s="684"/>
      <c r="BK25" s="684"/>
      <c r="BL25" s="684"/>
      <c r="BM25" s="684"/>
      <c r="BN25" s="685"/>
      <c r="BO25" s="686" t="s">
        <v>
249</v>
      </c>
      <c r="BP25" s="686"/>
      <c r="BQ25" s="686"/>
      <c r="BR25" s="686"/>
      <c r="BS25" s="692" t="s">
        <v>
130</v>
      </c>
      <c r="BT25" s="684"/>
      <c r="BU25" s="684"/>
      <c r="BV25" s="684"/>
      <c r="BW25" s="684"/>
      <c r="BX25" s="684"/>
      <c r="BY25" s="684"/>
      <c r="BZ25" s="684"/>
      <c r="CA25" s="684"/>
      <c r="CB25" s="693"/>
      <c r="CD25" s="698" t="s">
        <v>
300</v>
      </c>
      <c r="CE25" s="699"/>
      <c r="CF25" s="699"/>
      <c r="CG25" s="699"/>
      <c r="CH25" s="699"/>
      <c r="CI25" s="699"/>
      <c r="CJ25" s="699"/>
      <c r="CK25" s="699"/>
      <c r="CL25" s="699"/>
      <c r="CM25" s="699"/>
      <c r="CN25" s="699"/>
      <c r="CO25" s="699"/>
      <c r="CP25" s="699"/>
      <c r="CQ25" s="700"/>
      <c r="CR25" s="683">
        <v>
7947294</v>
      </c>
      <c r="CS25" s="719"/>
      <c r="CT25" s="719"/>
      <c r="CU25" s="719"/>
      <c r="CV25" s="719"/>
      <c r="CW25" s="719"/>
      <c r="CX25" s="719"/>
      <c r="CY25" s="720"/>
      <c r="CZ25" s="688">
        <v>
14.5</v>
      </c>
      <c r="DA25" s="717"/>
      <c r="DB25" s="717"/>
      <c r="DC25" s="721"/>
      <c r="DD25" s="692">
        <v>
6955709</v>
      </c>
      <c r="DE25" s="719"/>
      <c r="DF25" s="719"/>
      <c r="DG25" s="719"/>
      <c r="DH25" s="719"/>
      <c r="DI25" s="719"/>
      <c r="DJ25" s="719"/>
      <c r="DK25" s="720"/>
      <c r="DL25" s="692">
        <v>
6826419</v>
      </c>
      <c r="DM25" s="719"/>
      <c r="DN25" s="719"/>
      <c r="DO25" s="719"/>
      <c r="DP25" s="719"/>
      <c r="DQ25" s="719"/>
      <c r="DR25" s="719"/>
      <c r="DS25" s="719"/>
      <c r="DT25" s="719"/>
      <c r="DU25" s="719"/>
      <c r="DV25" s="720"/>
      <c r="DW25" s="688">
        <v>
23.4</v>
      </c>
      <c r="DX25" s="717"/>
      <c r="DY25" s="717"/>
      <c r="DZ25" s="717"/>
      <c r="EA25" s="717"/>
      <c r="EB25" s="717"/>
      <c r="EC25" s="718"/>
    </row>
    <row r="26" spans="2:133" ht="11.25" customHeight="1">
      <c r="B26" s="680" t="s">
        <v>
301</v>
      </c>
      <c r="C26" s="681"/>
      <c r="D26" s="681"/>
      <c r="E26" s="681"/>
      <c r="F26" s="681"/>
      <c r="G26" s="681"/>
      <c r="H26" s="681"/>
      <c r="I26" s="681"/>
      <c r="J26" s="681"/>
      <c r="K26" s="681"/>
      <c r="L26" s="681"/>
      <c r="M26" s="681"/>
      <c r="N26" s="681"/>
      <c r="O26" s="681"/>
      <c r="P26" s="681"/>
      <c r="Q26" s="682"/>
      <c r="R26" s="683">
        <v>
28934426</v>
      </c>
      <c r="S26" s="684"/>
      <c r="T26" s="684"/>
      <c r="U26" s="684"/>
      <c r="V26" s="684"/>
      <c r="W26" s="684"/>
      <c r="X26" s="684"/>
      <c r="Y26" s="685"/>
      <c r="Z26" s="686">
        <v>
50.8</v>
      </c>
      <c r="AA26" s="686"/>
      <c r="AB26" s="686"/>
      <c r="AC26" s="686"/>
      <c r="AD26" s="687">
        <v>
27016057</v>
      </c>
      <c r="AE26" s="687"/>
      <c r="AF26" s="687"/>
      <c r="AG26" s="687"/>
      <c r="AH26" s="687"/>
      <c r="AI26" s="687"/>
      <c r="AJ26" s="687"/>
      <c r="AK26" s="687"/>
      <c r="AL26" s="688">
        <v>
99.5</v>
      </c>
      <c r="AM26" s="689"/>
      <c r="AN26" s="689"/>
      <c r="AO26" s="690"/>
      <c r="AP26" s="702" t="s">
        <v>
302</v>
      </c>
      <c r="AQ26" s="732"/>
      <c r="AR26" s="732"/>
      <c r="AS26" s="732"/>
      <c r="AT26" s="732"/>
      <c r="AU26" s="732"/>
      <c r="AV26" s="732"/>
      <c r="AW26" s="732"/>
      <c r="AX26" s="732"/>
      <c r="AY26" s="732"/>
      <c r="AZ26" s="732"/>
      <c r="BA26" s="732"/>
      <c r="BB26" s="732"/>
      <c r="BC26" s="732"/>
      <c r="BD26" s="732"/>
      <c r="BE26" s="732"/>
      <c r="BF26" s="704"/>
      <c r="BG26" s="683" t="s">
        <v>
249</v>
      </c>
      <c r="BH26" s="684"/>
      <c r="BI26" s="684"/>
      <c r="BJ26" s="684"/>
      <c r="BK26" s="684"/>
      <c r="BL26" s="684"/>
      <c r="BM26" s="684"/>
      <c r="BN26" s="685"/>
      <c r="BO26" s="686" t="s">
        <v>
130</v>
      </c>
      <c r="BP26" s="686"/>
      <c r="BQ26" s="686"/>
      <c r="BR26" s="686"/>
      <c r="BS26" s="692" t="s">
        <v>
249</v>
      </c>
      <c r="BT26" s="684"/>
      <c r="BU26" s="684"/>
      <c r="BV26" s="684"/>
      <c r="BW26" s="684"/>
      <c r="BX26" s="684"/>
      <c r="BY26" s="684"/>
      <c r="BZ26" s="684"/>
      <c r="CA26" s="684"/>
      <c r="CB26" s="693"/>
      <c r="CD26" s="698" t="s">
        <v>
303</v>
      </c>
      <c r="CE26" s="699"/>
      <c r="CF26" s="699"/>
      <c r="CG26" s="699"/>
      <c r="CH26" s="699"/>
      <c r="CI26" s="699"/>
      <c r="CJ26" s="699"/>
      <c r="CK26" s="699"/>
      <c r="CL26" s="699"/>
      <c r="CM26" s="699"/>
      <c r="CN26" s="699"/>
      <c r="CO26" s="699"/>
      <c r="CP26" s="699"/>
      <c r="CQ26" s="700"/>
      <c r="CR26" s="683">
        <v>
5057959</v>
      </c>
      <c r="CS26" s="684"/>
      <c r="CT26" s="684"/>
      <c r="CU26" s="684"/>
      <c r="CV26" s="684"/>
      <c r="CW26" s="684"/>
      <c r="CX26" s="684"/>
      <c r="CY26" s="685"/>
      <c r="CZ26" s="688">
        <v>
9.1999999999999993</v>
      </c>
      <c r="DA26" s="717"/>
      <c r="DB26" s="717"/>
      <c r="DC26" s="721"/>
      <c r="DD26" s="692">
        <v>
4347686</v>
      </c>
      <c r="DE26" s="684"/>
      <c r="DF26" s="684"/>
      <c r="DG26" s="684"/>
      <c r="DH26" s="684"/>
      <c r="DI26" s="684"/>
      <c r="DJ26" s="684"/>
      <c r="DK26" s="685"/>
      <c r="DL26" s="692" t="s">
        <v>
138</v>
      </c>
      <c r="DM26" s="684"/>
      <c r="DN26" s="684"/>
      <c r="DO26" s="684"/>
      <c r="DP26" s="684"/>
      <c r="DQ26" s="684"/>
      <c r="DR26" s="684"/>
      <c r="DS26" s="684"/>
      <c r="DT26" s="684"/>
      <c r="DU26" s="684"/>
      <c r="DV26" s="685"/>
      <c r="DW26" s="688" t="s">
        <v>
130</v>
      </c>
      <c r="DX26" s="717"/>
      <c r="DY26" s="717"/>
      <c r="DZ26" s="717"/>
      <c r="EA26" s="717"/>
      <c r="EB26" s="717"/>
      <c r="EC26" s="718"/>
    </row>
    <row r="27" spans="2:133" ht="11.25" customHeight="1">
      <c r="B27" s="680" t="s">
        <v>
304</v>
      </c>
      <c r="C27" s="681"/>
      <c r="D27" s="681"/>
      <c r="E27" s="681"/>
      <c r="F27" s="681"/>
      <c r="G27" s="681"/>
      <c r="H27" s="681"/>
      <c r="I27" s="681"/>
      <c r="J27" s="681"/>
      <c r="K27" s="681"/>
      <c r="L27" s="681"/>
      <c r="M27" s="681"/>
      <c r="N27" s="681"/>
      <c r="O27" s="681"/>
      <c r="P27" s="681"/>
      <c r="Q27" s="682"/>
      <c r="R27" s="683">
        <v>
13371</v>
      </c>
      <c r="S27" s="684"/>
      <c r="T27" s="684"/>
      <c r="U27" s="684"/>
      <c r="V27" s="684"/>
      <c r="W27" s="684"/>
      <c r="X27" s="684"/>
      <c r="Y27" s="685"/>
      <c r="Z27" s="686">
        <v>
0</v>
      </c>
      <c r="AA27" s="686"/>
      <c r="AB27" s="686"/>
      <c r="AC27" s="686"/>
      <c r="AD27" s="687">
        <v>
13371</v>
      </c>
      <c r="AE27" s="687"/>
      <c r="AF27" s="687"/>
      <c r="AG27" s="687"/>
      <c r="AH27" s="687"/>
      <c r="AI27" s="687"/>
      <c r="AJ27" s="687"/>
      <c r="AK27" s="687"/>
      <c r="AL27" s="688">
        <v>
0</v>
      </c>
      <c r="AM27" s="689"/>
      <c r="AN27" s="689"/>
      <c r="AO27" s="690"/>
      <c r="AP27" s="680" t="s">
        <v>
305</v>
      </c>
      <c r="AQ27" s="681"/>
      <c r="AR27" s="681"/>
      <c r="AS27" s="681"/>
      <c r="AT27" s="681"/>
      <c r="AU27" s="681"/>
      <c r="AV27" s="681"/>
      <c r="AW27" s="681"/>
      <c r="AX27" s="681"/>
      <c r="AY27" s="681"/>
      <c r="AZ27" s="681"/>
      <c r="BA27" s="681"/>
      <c r="BB27" s="681"/>
      <c r="BC27" s="681"/>
      <c r="BD27" s="681"/>
      <c r="BE27" s="681"/>
      <c r="BF27" s="682"/>
      <c r="BG27" s="683">
        <v>
21012129</v>
      </c>
      <c r="BH27" s="684"/>
      <c r="BI27" s="684"/>
      <c r="BJ27" s="684"/>
      <c r="BK27" s="684"/>
      <c r="BL27" s="684"/>
      <c r="BM27" s="684"/>
      <c r="BN27" s="685"/>
      <c r="BO27" s="686">
        <v>
100</v>
      </c>
      <c r="BP27" s="686"/>
      <c r="BQ27" s="686"/>
      <c r="BR27" s="686"/>
      <c r="BS27" s="692">
        <v>
63618</v>
      </c>
      <c r="BT27" s="684"/>
      <c r="BU27" s="684"/>
      <c r="BV27" s="684"/>
      <c r="BW27" s="684"/>
      <c r="BX27" s="684"/>
      <c r="BY27" s="684"/>
      <c r="BZ27" s="684"/>
      <c r="CA27" s="684"/>
      <c r="CB27" s="693"/>
      <c r="CD27" s="698" t="s">
        <v>
306</v>
      </c>
      <c r="CE27" s="699"/>
      <c r="CF27" s="699"/>
      <c r="CG27" s="699"/>
      <c r="CH27" s="699"/>
      <c r="CI27" s="699"/>
      <c r="CJ27" s="699"/>
      <c r="CK27" s="699"/>
      <c r="CL27" s="699"/>
      <c r="CM27" s="699"/>
      <c r="CN27" s="699"/>
      <c r="CO27" s="699"/>
      <c r="CP27" s="699"/>
      <c r="CQ27" s="700"/>
      <c r="CR27" s="683">
        <v>
17990982</v>
      </c>
      <c r="CS27" s="719"/>
      <c r="CT27" s="719"/>
      <c r="CU27" s="719"/>
      <c r="CV27" s="719"/>
      <c r="CW27" s="719"/>
      <c r="CX27" s="719"/>
      <c r="CY27" s="720"/>
      <c r="CZ27" s="688">
        <v>
32.799999999999997</v>
      </c>
      <c r="DA27" s="717"/>
      <c r="DB27" s="717"/>
      <c r="DC27" s="721"/>
      <c r="DD27" s="692">
        <v>
4700416</v>
      </c>
      <c r="DE27" s="719"/>
      <c r="DF27" s="719"/>
      <c r="DG27" s="719"/>
      <c r="DH27" s="719"/>
      <c r="DI27" s="719"/>
      <c r="DJ27" s="719"/>
      <c r="DK27" s="720"/>
      <c r="DL27" s="692">
        <v>
4699928</v>
      </c>
      <c r="DM27" s="719"/>
      <c r="DN27" s="719"/>
      <c r="DO27" s="719"/>
      <c r="DP27" s="719"/>
      <c r="DQ27" s="719"/>
      <c r="DR27" s="719"/>
      <c r="DS27" s="719"/>
      <c r="DT27" s="719"/>
      <c r="DU27" s="719"/>
      <c r="DV27" s="720"/>
      <c r="DW27" s="688">
        <v>
16.100000000000001</v>
      </c>
      <c r="DX27" s="717"/>
      <c r="DY27" s="717"/>
      <c r="DZ27" s="717"/>
      <c r="EA27" s="717"/>
      <c r="EB27" s="717"/>
      <c r="EC27" s="718"/>
    </row>
    <row r="28" spans="2:133" ht="11.25" customHeight="1">
      <c r="B28" s="680" t="s">
        <v>
307</v>
      </c>
      <c r="C28" s="681"/>
      <c r="D28" s="681"/>
      <c r="E28" s="681"/>
      <c r="F28" s="681"/>
      <c r="G28" s="681"/>
      <c r="H28" s="681"/>
      <c r="I28" s="681"/>
      <c r="J28" s="681"/>
      <c r="K28" s="681"/>
      <c r="L28" s="681"/>
      <c r="M28" s="681"/>
      <c r="N28" s="681"/>
      <c r="O28" s="681"/>
      <c r="P28" s="681"/>
      <c r="Q28" s="682"/>
      <c r="R28" s="683">
        <v>
295962</v>
      </c>
      <c r="S28" s="684"/>
      <c r="T28" s="684"/>
      <c r="U28" s="684"/>
      <c r="V28" s="684"/>
      <c r="W28" s="684"/>
      <c r="X28" s="684"/>
      <c r="Y28" s="685"/>
      <c r="Z28" s="686">
        <v>
0.5</v>
      </c>
      <c r="AA28" s="686"/>
      <c r="AB28" s="686"/>
      <c r="AC28" s="686"/>
      <c r="AD28" s="687" t="s">
        <v>
249</v>
      </c>
      <c r="AE28" s="687"/>
      <c r="AF28" s="687"/>
      <c r="AG28" s="687"/>
      <c r="AH28" s="687"/>
      <c r="AI28" s="687"/>
      <c r="AJ28" s="687"/>
      <c r="AK28" s="687"/>
      <c r="AL28" s="688" t="s">
        <v>
138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308</v>
      </c>
      <c r="CE28" s="699"/>
      <c r="CF28" s="699"/>
      <c r="CG28" s="699"/>
      <c r="CH28" s="699"/>
      <c r="CI28" s="699"/>
      <c r="CJ28" s="699"/>
      <c r="CK28" s="699"/>
      <c r="CL28" s="699"/>
      <c r="CM28" s="699"/>
      <c r="CN28" s="699"/>
      <c r="CO28" s="699"/>
      <c r="CP28" s="699"/>
      <c r="CQ28" s="700"/>
      <c r="CR28" s="683">
        <v>
3995694</v>
      </c>
      <c r="CS28" s="684"/>
      <c r="CT28" s="684"/>
      <c r="CU28" s="684"/>
      <c r="CV28" s="684"/>
      <c r="CW28" s="684"/>
      <c r="CX28" s="684"/>
      <c r="CY28" s="685"/>
      <c r="CZ28" s="688">
        <v>
7.3</v>
      </c>
      <c r="DA28" s="717"/>
      <c r="DB28" s="717"/>
      <c r="DC28" s="721"/>
      <c r="DD28" s="692">
        <v>
3995694</v>
      </c>
      <c r="DE28" s="684"/>
      <c r="DF28" s="684"/>
      <c r="DG28" s="684"/>
      <c r="DH28" s="684"/>
      <c r="DI28" s="684"/>
      <c r="DJ28" s="684"/>
      <c r="DK28" s="685"/>
      <c r="DL28" s="692">
        <v>
3995694</v>
      </c>
      <c r="DM28" s="684"/>
      <c r="DN28" s="684"/>
      <c r="DO28" s="684"/>
      <c r="DP28" s="684"/>
      <c r="DQ28" s="684"/>
      <c r="DR28" s="684"/>
      <c r="DS28" s="684"/>
      <c r="DT28" s="684"/>
      <c r="DU28" s="684"/>
      <c r="DV28" s="685"/>
      <c r="DW28" s="688">
        <v>
13.7</v>
      </c>
      <c r="DX28" s="717"/>
      <c r="DY28" s="717"/>
      <c r="DZ28" s="717"/>
      <c r="EA28" s="717"/>
      <c r="EB28" s="717"/>
      <c r="EC28" s="718"/>
    </row>
    <row r="29" spans="2:133" ht="11.25" customHeight="1">
      <c r="B29" s="680" t="s">
        <v>
309</v>
      </c>
      <c r="C29" s="681"/>
      <c r="D29" s="681"/>
      <c r="E29" s="681"/>
      <c r="F29" s="681"/>
      <c r="G29" s="681"/>
      <c r="H29" s="681"/>
      <c r="I29" s="681"/>
      <c r="J29" s="681"/>
      <c r="K29" s="681"/>
      <c r="L29" s="681"/>
      <c r="M29" s="681"/>
      <c r="N29" s="681"/>
      <c r="O29" s="681"/>
      <c r="P29" s="681"/>
      <c r="Q29" s="682"/>
      <c r="R29" s="683">
        <v>
594513</v>
      </c>
      <c r="S29" s="684"/>
      <c r="T29" s="684"/>
      <c r="U29" s="684"/>
      <c r="V29" s="684"/>
      <c r="W29" s="684"/>
      <c r="X29" s="684"/>
      <c r="Y29" s="685"/>
      <c r="Z29" s="686">
        <v>
1</v>
      </c>
      <c r="AA29" s="686"/>
      <c r="AB29" s="686"/>
      <c r="AC29" s="686"/>
      <c r="AD29" s="687">
        <v>
104796</v>
      </c>
      <c r="AE29" s="687"/>
      <c r="AF29" s="687"/>
      <c r="AG29" s="687"/>
      <c r="AH29" s="687"/>
      <c r="AI29" s="687"/>
      <c r="AJ29" s="687"/>
      <c r="AK29" s="687"/>
      <c r="AL29" s="688">
        <v>
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
310</v>
      </c>
      <c r="CE29" s="724"/>
      <c r="CF29" s="698" t="s">
        <v>
311</v>
      </c>
      <c r="CG29" s="699"/>
      <c r="CH29" s="699"/>
      <c r="CI29" s="699"/>
      <c r="CJ29" s="699"/>
      <c r="CK29" s="699"/>
      <c r="CL29" s="699"/>
      <c r="CM29" s="699"/>
      <c r="CN29" s="699"/>
      <c r="CO29" s="699"/>
      <c r="CP29" s="699"/>
      <c r="CQ29" s="700"/>
      <c r="CR29" s="683">
        <v>
3994854</v>
      </c>
      <c r="CS29" s="719"/>
      <c r="CT29" s="719"/>
      <c r="CU29" s="719"/>
      <c r="CV29" s="719"/>
      <c r="CW29" s="719"/>
      <c r="CX29" s="719"/>
      <c r="CY29" s="720"/>
      <c r="CZ29" s="688">
        <v>
7.3</v>
      </c>
      <c r="DA29" s="717"/>
      <c r="DB29" s="717"/>
      <c r="DC29" s="721"/>
      <c r="DD29" s="692">
        <v>
3994854</v>
      </c>
      <c r="DE29" s="719"/>
      <c r="DF29" s="719"/>
      <c r="DG29" s="719"/>
      <c r="DH29" s="719"/>
      <c r="DI29" s="719"/>
      <c r="DJ29" s="719"/>
      <c r="DK29" s="720"/>
      <c r="DL29" s="692">
        <v>
3994854</v>
      </c>
      <c r="DM29" s="719"/>
      <c r="DN29" s="719"/>
      <c r="DO29" s="719"/>
      <c r="DP29" s="719"/>
      <c r="DQ29" s="719"/>
      <c r="DR29" s="719"/>
      <c r="DS29" s="719"/>
      <c r="DT29" s="719"/>
      <c r="DU29" s="719"/>
      <c r="DV29" s="720"/>
      <c r="DW29" s="688">
        <v>
13.7</v>
      </c>
      <c r="DX29" s="717"/>
      <c r="DY29" s="717"/>
      <c r="DZ29" s="717"/>
      <c r="EA29" s="717"/>
      <c r="EB29" s="717"/>
      <c r="EC29" s="718"/>
    </row>
    <row r="30" spans="2:133" ht="11.25" customHeight="1">
      <c r="B30" s="680" t="s">
        <v>
312</v>
      </c>
      <c r="C30" s="681"/>
      <c r="D30" s="681"/>
      <c r="E30" s="681"/>
      <c r="F30" s="681"/>
      <c r="G30" s="681"/>
      <c r="H30" s="681"/>
      <c r="I30" s="681"/>
      <c r="J30" s="681"/>
      <c r="K30" s="681"/>
      <c r="L30" s="681"/>
      <c r="M30" s="681"/>
      <c r="N30" s="681"/>
      <c r="O30" s="681"/>
      <c r="P30" s="681"/>
      <c r="Q30" s="682"/>
      <c r="R30" s="683">
        <v>
577179</v>
      </c>
      <c r="S30" s="684"/>
      <c r="T30" s="684"/>
      <c r="U30" s="684"/>
      <c r="V30" s="684"/>
      <c r="W30" s="684"/>
      <c r="X30" s="684"/>
      <c r="Y30" s="685"/>
      <c r="Z30" s="686">
        <v>
1</v>
      </c>
      <c r="AA30" s="686"/>
      <c r="AB30" s="686"/>
      <c r="AC30" s="686"/>
      <c r="AD30" s="687" t="s">
        <v>
138</v>
      </c>
      <c r="AE30" s="687"/>
      <c r="AF30" s="687"/>
      <c r="AG30" s="687"/>
      <c r="AH30" s="687"/>
      <c r="AI30" s="687"/>
      <c r="AJ30" s="687"/>
      <c r="AK30" s="687"/>
      <c r="AL30" s="688" t="s">
        <v>
130</v>
      </c>
      <c r="AM30" s="689"/>
      <c r="AN30" s="689"/>
      <c r="AO30" s="690"/>
      <c r="AP30" s="662" t="s">
        <v>
226</v>
      </c>
      <c r="AQ30" s="663"/>
      <c r="AR30" s="663"/>
      <c r="AS30" s="663"/>
      <c r="AT30" s="663"/>
      <c r="AU30" s="663"/>
      <c r="AV30" s="663"/>
      <c r="AW30" s="663"/>
      <c r="AX30" s="663"/>
      <c r="AY30" s="663"/>
      <c r="AZ30" s="663"/>
      <c r="BA30" s="663"/>
      <c r="BB30" s="663"/>
      <c r="BC30" s="663"/>
      <c r="BD30" s="663"/>
      <c r="BE30" s="663"/>
      <c r="BF30" s="664"/>
      <c r="BG30" s="662" t="s">
        <v>
313</v>
      </c>
      <c r="BH30" s="736"/>
      <c r="BI30" s="736"/>
      <c r="BJ30" s="736"/>
      <c r="BK30" s="736"/>
      <c r="BL30" s="736"/>
      <c r="BM30" s="736"/>
      <c r="BN30" s="736"/>
      <c r="BO30" s="736"/>
      <c r="BP30" s="736"/>
      <c r="BQ30" s="737"/>
      <c r="BR30" s="662" t="s">
        <v>
314</v>
      </c>
      <c r="BS30" s="736"/>
      <c r="BT30" s="736"/>
      <c r="BU30" s="736"/>
      <c r="BV30" s="736"/>
      <c r="BW30" s="736"/>
      <c r="BX30" s="736"/>
      <c r="BY30" s="736"/>
      <c r="BZ30" s="736"/>
      <c r="CA30" s="736"/>
      <c r="CB30" s="737"/>
      <c r="CD30" s="725"/>
      <c r="CE30" s="726"/>
      <c r="CF30" s="698" t="s">
        <v>
315</v>
      </c>
      <c r="CG30" s="699"/>
      <c r="CH30" s="699"/>
      <c r="CI30" s="699"/>
      <c r="CJ30" s="699"/>
      <c r="CK30" s="699"/>
      <c r="CL30" s="699"/>
      <c r="CM30" s="699"/>
      <c r="CN30" s="699"/>
      <c r="CO30" s="699"/>
      <c r="CP30" s="699"/>
      <c r="CQ30" s="700"/>
      <c r="CR30" s="683">
        <v>
3736151</v>
      </c>
      <c r="CS30" s="684"/>
      <c r="CT30" s="684"/>
      <c r="CU30" s="684"/>
      <c r="CV30" s="684"/>
      <c r="CW30" s="684"/>
      <c r="CX30" s="684"/>
      <c r="CY30" s="685"/>
      <c r="CZ30" s="688">
        <v>
6.8</v>
      </c>
      <c r="DA30" s="717"/>
      <c r="DB30" s="717"/>
      <c r="DC30" s="721"/>
      <c r="DD30" s="692">
        <v>
3736151</v>
      </c>
      <c r="DE30" s="684"/>
      <c r="DF30" s="684"/>
      <c r="DG30" s="684"/>
      <c r="DH30" s="684"/>
      <c r="DI30" s="684"/>
      <c r="DJ30" s="684"/>
      <c r="DK30" s="685"/>
      <c r="DL30" s="692">
        <v>
3736151</v>
      </c>
      <c r="DM30" s="684"/>
      <c r="DN30" s="684"/>
      <c r="DO30" s="684"/>
      <c r="DP30" s="684"/>
      <c r="DQ30" s="684"/>
      <c r="DR30" s="684"/>
      <c r="DS30" s="684"/>
      <c r="DT30" s="684"/>
      <c r="DU30" s="684"/>
      <c r="DV30" s="685"/>
      <c r="DW30" s="688">
        <v>
12.8</v>
      </c>
      <c r="DX30" s="717"/>
      <c r="DY30" s="717"/>
      <c r="DZ30" s="717"/>
      <c r="EA30" s="717"/>
      <c r="EB30" s="717"/>
      <c r="EC30" s="718"/>
    </row>
    <row r="31" spans="2:133" ht="11.25" customHeight="1">
      <c r="B31" s="680" t="s">
        <v>
316</v>
      </c>
      <c r="C31" s="681"/>
      <c r="D31" s="681"/>
      <c r="E31" s="681"/>
      <c r="F31" s="681"/>
      <c r="G31" s="681"/>
      <c r="H31" s="681"/>
      <c r="I31" s="681"/>
      <c r="J31" s="681"/>
      <c r="K31" s="681"/>
      <c r="L31" s="681"/>
      <c r="M31" s="681"/>
      <c r="N31" s="681"/>
      <c r="O31" s="681"/>
      <c r="P31" s="681"/>
      <c r="Q31" s="682"/>
      <c r="R31" s="683">
        <v>
10643827</v>
      </c>
      <c r="S31" s="684"/>
      <c r="T31" s="684"/>
      <c r="U31" s="684"/>
      <c r="V31" s="684"/>
      <c r="W31" s="684"/>
      <c r="X31" s="684"/>
      <c r="Y31" s="685"/>
      <c r="Z31" s="686">
        <v>
18.7</v>
      </c>
      <c r="AA31" s="686"/>
      <c r="AB31" s="686"/>
      <c r="AC31" s="686"/>
      <c r="AD31" s="687" t="s">
        <v>
296</v>
      </c>
      <c r="AE31" s="687"/>
      <c r="AF31" s="687"/>
      <c r="AG31" s="687"/>
      <c r="AH31" s="687"/>
      <c r="AI31" s="687"/>
      <c r="AJ31" s="687"/>
      <c r="AK31" s="687"/>
      <c r="AL31" s="688" t="s">
        <v>
130</v>
      </c>
      <c r="AM31" s="689"/>
      <c r="AN31" s="689"/>
      <c r="AO31" s="690"/>
      <c r="AP31" s="740" t="s">
        <v>
317</v>
      </c>
      <c r="AQ31" s="741"/>
      <c r="AR31" s="741"/>
      <c r="AS31" s="741"/>
      <c r="AT31" s="746" t="s">
        <v>
318</v>
      </c>
      <c r="AU31" s="231"/>
      <c r="AV31" s="231"/>
      <c r="AW31" s="231"/>
      <c r="AX31" s="669" t="s">
        <v>
189</v>
      </c>
      <c r="AY31" s="670"/>
      <c r="AZ31" s="670"/>
      <c r="BA31" s="670"/>
      <c r="BB31" s="670"/>
      <c r="BC31" s="670"/>
      <c r="BD31" s="670"/>
      <c r="BE31" s="670"/>
      <c r="BF31" s="671"/>
      <c r="BG31" s="751">
        <v>
99.2</v>
      </c>
      <c r="BH31" s="738"/>
      <c r="BI31" s="738"/>
      <c r="BJ31" s="738"/>
      <c r="BK31" s="738"/>
      <c r="BL31" s="738"/>
      <c r="BM31" s="678">
        <v>
98.3</v>
      </c>
      <c r="BN31" s="738"/>
      <c r="BO31" s="738"/>
      <c r="BP31" s="738"/>
      <c r="BQ31" s="739"/>
      <c r="BR31" s="751">
        <v>
99.3</v>
      </c>
      <c r="BS31" s="738"/>
      <c r="BT31" s="738"/>
      <c r="BU31" s="738"/>
      <c r="BV31" s="738"/>
      <c r="BW31" s="738"/>
      <c r="BX31" s="678">
        <v>
98.2</v>
      </c>
      <c r="BY31" s="738"/>
      <c r="BZ31" s="738"/>
      <c r="CA31" s="738"/>
      <c r="CB31" s="739"/>
      <c r="CD31" s="725"/>
      <c r="CE31" s="726"/>
      <c r="CF31" s="698" t="s">
        <v>
319</v>
      </c>
      <c r="CG31" s="699"/>
      <c r="CH31" s="699"/>
      <c r="CI31" s="699"/>
      <c r="CJ31" s="699"/>
      <c r="CK31" s="699"/>
      <c r="CL31" s="699"/>
      <c r="CM31" s="699"/>
      <c r="CN31" s="699"/>
      <c r="CO31" s="699"/>
      <c r="CP31" s="699"/>
      <c r="CQ31" s="700"/>
      <c r="CR31" s="683">
        <v>
258703</v>
      </c>
      <c r="CS31" s="719"/>
      <c r="CT31" s="719"/>
      <c r="CU31" s="719"/>
      <c r="CV31" s="719"/>
      <c r="CW31" s="719"/>
      <c r="CX31" s="719"/>
      <c r="CY31" s="720"/>
      <c r="CZ31" s="688">
        <v>
0.5</v>
      </c>
      <c r="DA31" s="717"/>
      <c r="DB31" s="717"/>
      <c r="DC31" s="721"/>
      <c r="DD31" s="692">
        <v>
258703</v>
      </c>
      <c r="DE31" s="719"/>
      <c r="DF31" s="719"/>
      <c r="DG31" s="719"/>
      <c r="DH31" s="719"/>
      <c r="DI31" s="719"/>
      <c r="DJ31" s="719"/>
      <c r="DK31" s="720"/>
      <c r="DL31" s="692">
        <v>
258703</v>
      </c>
      <c r="DM31" s="719"/>
      <c r="DN31" s="719"/>
      <c r="DO31" s="719"/>
      <c r="DP31" s="719"/>
      <c r="DQ31" s="719"/>
      <c r="DR31" s="719"/>
      <c r="DS31" s="719"/>
      <c r="DT31" s="719"/>
      <c r="DU31" s="719"/>
      <c r="DV31" s="720"/>
      <c r="DW31" s="688">
        <v>
0.9</v>
      </c>
      <c r="DX31" s="717"/>
      <c r="DY31" s="717"/>
      <c r="DZ31" s="717"/>
      <c r="EA31" s="717"/>
      <c r="EB31" s="717"/>
      <c r="EC31" s="718"/>
    </row>
    <row r="32" spans="2:133" ht="11.25" customHeight="1">
      <c r="B32" s="729" t="s">
        <v>
320</v>
      </c>
      <c r="C32" s="730"/>
      <c r="D32" s="730"/>
      <c r="E32" s="730"/>
      <c r="F32" s="730"/>
      <c r="G32" s="730"/>
      <c r="H32" s="730"/>
      <c r="I32" s="730"/>
      <c r="J32" s="730"/>
      <c r="K32" s="730"/>
      <c r="L32" s="730"/>
      <c r="M32" s="730"/>
      <c r="N32" s="730"/>
      <c r="O32" s="730"/>
      <c r="P32" s="730"/>
      <c r="Q32" s="731"/>
      <c r="R32" s="683" t="s">
        <v>
258</v>
      </c>
      <c r="S32" s="684"/>
      <c r="T32" s="684"/>
      <c r="U32" s="684"/>
      <c r="V32" s="684"/>
      <c r="W32" s="684"/>
      <c r="X32" s="684"/>
      <c r="Y32" s="685"/>
      <c r="Z32" s="686" t="s">
        <v>
130</v>
      </c>
      <c r="AA32" s="686"/>
      <c r="AB32" s="686"/>
      <c r="AC32" s="686"/>
      <c r="AD32" s="687" t="s">
        <v>
249</v>
      </c>
      <c r="AE32" s="687"/>
      <c r="AF32" s="687"/>
      <c r="AG32" s="687"/>
      <c r="AH32" s="687"/>
      <c r="AI32" s="687"/>
      <c r="AJ32" s="687"/>
      <c r="AK32" s="687"/>
      <c r="AL32" s="688" t="s">
        <v>
249</v>
      </c>
      <c r="AM32" s="689"/>
      <c r="AN32" s="689"/>
      <c r="AO32" s="690"/>
      <c r="AP32" s="742"/>
      <c r="AQ32" s="743"/>
      <c r="AR32" s="743"/>
      <c r="AS32" s="743"/>
      <c r="AT32" s="747"/>
      <c r="AU32" s="230" t="s">
        <v>
321</v>
      </c>
      <c r="AV32" s="230"/>
      <c r="AW32" s="230"/>
      <c r="AX32" s="680" t="s">
        <v>
322</v>
      </c>
      <c r="AY32" s="681"/>
      <c r="AZ32" s="681"/>
      <c r="BA32" s="681"/>
      <c r="BB32" s="681"/>
      <c r="BC32" s="681"/>
      <c r="BD32" s="681"/>
      <c r="BE32" s="681"/>
      <c r="BF32" s="682"/>
      <c r="BG32" s="752">
        <v>
98.9</v>
      </c>
      <c r="BH32" s="719"/>
      <c r="BI32" s="719"/>
      <c r="BJ32" s="719"/>
      <c r="BK32" s="719"/>
      <c r="BL32" s="719"/>
      <c r="BM32" s="689">
        <v>
97.8</v>
      </c>
      <c r="BN32" s="749"/>
      <c r="BO32" s="749"/>
      <c r="BP32" s="749"/>
      <c r="BQ32" s="750"/>
      <c r="BR32" s="752">
        <v>
99.1</v>
      </c>
      <c r="BS32" s="719"/>
      <c r="BT32" s="719"/>
      <c r="BU32" s="719"/>
      <c r="BV32" s="719"/>
      <c r="BW32" s="719"/>
      <c r="BX32" s="689">
        <v>
97.5</v>
      </c>
      <c r="BY32" s="749"/>
      <c r="BZ32" s="749"/>
      <c r="CA32" s="749"/>
      <c r="CB32" s="750"/>
      <c r="CD32" s="727"/>
      <c r="CE32" s="728"/>
      <c r="CF32" s="698" t="s">
        <v>
323</v>
      </c>
      <c r="CG32" s="699"/>
      <c r="CH32" s="699"/>
      <c r="CI32" s="699"/>
      <c r="CJ32" s="699"/>
      <c r="CK32" s="699"/>
      <c r="CL32" s="699"/>
      <c r="CM32" s="699"/>
      <c r="CN32" s="699"/>
      <c r="CO32" s="699"/>
      <c r="CP32" s="699"/>
      <c r="CQ32" s="700"/>
      <c r="CR32" s="683">
        <v>
840</v>
      </c>
      <c r="CS32" s="684"/>
      <c r="CT32" s="684"/>
      <c r="CU32" s="684"/>
      <c r="CV32" s="684"/>
      <c r="CW32" s="684"/>
      <c r="CX32" s="684"/>
      <c r="CY32" s="685"/>
      <c r="CZ32" s="688">
        <v>
0</v>
      </c>
      <c r="DA32" s="717"/>
      <c r="DB32" s="717"/>
      <c r="DC32" s="721"/>
      <c r="DD32" s="692">
        <v>
840</v>
      </c>
      <c r="DE32" s="684"/>
      <c r="DF32" s="684"/>
      <c r="DG32" s="684"/>
      <c r="DH32" s="684"/>
      <c r="DI32" s="684"/>
      <c r="DJ32" s="684"/>
      <c r="DK32" s="685"/>
      <c r="DL32" s="692">
        <v>
840</v>
      </c>
      <c r="DM32" s="684"/>
      <c r="DN32" s="684"/>
      <c r="DO32" s="684"/>
      <c r="DP32" s="684"/>
      <c r="DQ32" s="684"/>
      <c r="DR32" s="684"/>
      <c r="DS32" s="684"/>
      <c r="DT32" s="684"/>
      <c r="DU32" s="684"/>
      <c r="DV32" s="685"/>
      <c r="DW32" s="688">
        <v>
0</v>
      </c>
      <c r="DX32" s="717"/>
      <c r="DY32" s="717"/>
      <c r="DZ32" s="717"/>
      <c r="EA32" s="717"/>
      <c r="EB32" s="717"/>
      <c r="EC32" s="718"/>
    </row>
    <row r="33" spans="2:133" ht="11.25" customHeight="1">
      <c r="B33" s="680" t="s">
        <v>
324</v>
      </c>
      <c r="C33" s="681"/>
      <c r="D33" s="681"/>
      <c r="E33" s="681"/>
      <c r="F33" s="681"/>
      <c r="G33" s="681"/>
      <c r="H33" s="681"/>
      <c r="I33" s="681"/>
      <c r="J33" s="681"/>
      <c r="K33" s="681"/>
      <c r="L33" s="681"/>
      <c r="M33" s="681"/>
      <c r="N33" s="681"/>
      <c r="O33" s="681"/>
      <c r="P33" s="681"/>
      <c r="Q33" s="682"/>
      <c r="R33" s="683">
        <v>
8879496</v>
      </c>
      <c r="S33" s="684"/>
      <c r="T33" s="684"/>
      <c r="U33" s="684"/>
      <c r="V33" s="684"/>
      <c r="W33" s="684"/>
      <c r="X33" s="684"/>
      <c r="Y33" s="685"/>
      <c r="Z33" s="686">
        <v>
15.6</v>
      </c>
      <c r="AA33" s="686"/>
      <c r="AB33" s="686"/>
      <c r="AC33" s="686"/>
      <c r="AD33" s="687" t="s">
        <v>
249</v>
      </c>
      <c r="AE33" s="687"/>
      <c r="AF33" s="687"/>
      <c r="AG33" s="687"/>
      <c r="AH33" s="687"/>
      <c r="AI33" s="687"/>
      <c r="AJ33" s="687"/>
      <c r="AK33" s="687"/>
      <c r="AL33" s="688" t="s">
        <v>
249</v>
      </c>
      <c r="AM33" s="689"/>
      <c r="AN33" s="689"/>
      <c r="AO33" s="690"/>
      <c r="AP33" s="744"/>
      <c r="AQ33" s="745"/>
      <c r="AR33" s="745"/>
      <c r="AS33" s="745"/>
      <c r="AT33" s="748"/>
      <c r="AU33" s="232"/>
      <c r="AV33" s="232"/>
      <c r="AW33" s="232"/>
      <c r="AX33" s="733" t="s">
        <v>
325</v>
      </c>
      <c r="AY33" s="734"/>
      <c r="AZ33" s="734"/>
      <c r="BA33" s="734"/>
      <c r="BB33" s="734"/>
      <c r="BC33" s="734"/>
      <c r="BD33" s="734"/>
      <c r="BE33" s="734"/>
      <c r="BF33" s="735"/>
      <c r="BG33" s="753">
        <v>
99.3</v>
      </c>
      <c r="BH33" s="754"/>
      <c r="BI33" s="754"/>
      <c r="BJ33" s="754"/>
      <c r="BK33" s="754"/>
      <c r="BL33" s="754"/>
      <c r="BM33" s="755">
        <v>
98.8</v>
      </c>
      <c r="BN33" s="754"/>
      <c r="BO33" s="754"/>
      <c r="BP33" s="754"/>
      <c r="BQ33" s="756"/>
      <c r="BR33" s="753">
        <v>
99.4</v>
      </c>
      <c r="BS33" s="754"/>
      <c r="BT33" s="754"/>
      <c r="BU33" s="754"/>
      <c r="BV33" s="754"/>
      <c r="BW33" s="754"/>
      <c r="BX33" s="755">
        <v>
98.8</v>
      </c>
      <c r="BY33" s="754"/>
      <c r="BZ33" s="754"/>
      <c r="CA33" s="754"/>
      <c r="CB33" s="756"/>
      <c r="CD33" s="698" t="s">
        <v>
326</v>
      </c>
      <c r="CE33" s="699"/>
      <c r="CF33" s="699"/>
      <c r="CG33" s="699"/>
      <c r="CH33" s="699"/>
      <c r="CI33" s="699"/>
      <c r="CJ33" s="699"/>
      <c r="CK33" s="699"/>
      <c r="CL33" s="699"/>
      <c r="CM33" s="699"/>
      <c r="CN33" s="699"/>
      <c r="CO33" s="699"/>
      <c r="CP33" s="699"/>
      <c r="CQ33" s="700"/>
      <c r="CR33" s="683">
        <v>
21297487</v>
      </c>
      <c r="CS33" s="719"/>
      <c r="CT33" s="719"/>
      <c r="CU33" s="719"/>
      <c r="CV33" s="719"/>
      <c r="CW33" s="719"/>
      <c r="CX33" s="719"/>
      <c r="CY33" s="720"/>
      <c r="CZ33" s="688">
        <v>
38.799999999999997</v>
      </c>
      <c r="DA33" s="717"/>
      <c r="DB33" s="717"/>
      <c r="DC33" s="721"/>
      <c r="DD33" s="692">
        <v>
16113532</v>
      </c>
      <c r="DE33" s="719"/>
      <c r="DF33" s="719"/>
      <c r="DG33" s="719"/>
      <c r="DH33" s="719"/>
      <c r="DI33" s="719"/>
      <c r="DJ33" s="719"/>
      <c r="DK33" s="720"/>
      <c r="DL33" s="692">
        <v>
12749929</v>
      </c>
      <c r="DM33" s="719"/>
      <c r="DN33" s="719"/>
      <c r="DO33" s="719"/>
      <c r="DP33" s="719"/>
      <c r="DQ33" s="719"/>
      <c r="DR33" s="719"/>
      <c r="DS33" s="719"/>
      <c r="DT33" s="719"/>
      <c r="DU33" s="719"/>
      <c r="DV33" s="720"/>
      <c r="DW33" s="688">
        <v>
43.7</v>
      </c>
      <c r="DX33" s="717"/>
      <c r="DY33" s="717"/>
      <c r="DZ33" s="717"/>
      <c r="EA33" s="717"/>
      <c r="EB33" s="717"/>
      <c r="EC33" s="718"/>
    </row>
    <row r="34" spans="2:133" ht="11.25" customHeight="1">
      <c r="B34" s="680" t="s">
        <v>
327</v>
      </c>
      <c r="C34" s="681"/>
      <c r="D34" s="681"/>
      <c r="E34" s="681"/>
      <c r="F34" s="681"/>
      <c r="G34" s="681"/>
      <c r="H34" s="681"/>
      <c r="I34" s="681"/>
      <c r="J34" s="681"/>
      <c r="K34" s="681"/>
      <c r="L34" s="681"/>
      <c r="M34" s="681"/>
      <c r="N34" s="681"/>
      <c r="O34" s="681"/>
      <c r="P34" s="681"/>
      <c r="Q34" s="682"/>
      <c r="R34" s="683">
        <v>
39250</v>
      </c>
      <c r="S34" s="684"/>
      <c r="T34" s="684"/>
      <c r="U34" s="684"/>
      <c r="V34" s="684"/>
      <c r="W34" s="684"/>
      <c r="X34" s="684"/>
      <c r="Y34" s="685"/>
      <c r="Z34" s="686">
        <v>
0.1</v>
      </c>
      <c r="AA34" s="686"/>
      <c r="AB34" s="686"/>
      <c r="AC34" s="686"/>
      <c r="AD34" s="687">
        <v>
2450</v>
      </c>
      <c r="AE34" s="687"/>
      <c r="AF34" s="687"/>
      <c r="AG34" s="687"/>
      <c r="AH34" s="687"/>
      <c r="AI34" s="687"/>
      <c r="AJ34" s="687"/>
      <c r="AK34" s="687"/>
      <c r="AL34" s="688">
        <v>
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328</v>
      </c>
      <c r="CE34" s="699"/>
      <c r="CF34" s="699"/>
      <c r="CG34" s="699"/>
      <c r="CH34" s="699"/>
      <c r="CI34" s="699"/>
      <c r="CJ34" s="699"/>
      <c r="CK34" s="699"/>
      <c r="CL34" s="699"/>
      <c r="CM34" s="699"/>
      <c r="CN34" s="699"/>
      <c r="CO34" s="699"/>
      <c r="CP34" s="699"/>
      <c r="CQ34" s="700"/>
      <c r="CR34" s="683">
        <v>
7969744</v>
      </c>
      <c r="CS34" s="684"/>
      <c r="CT34" s="684"/>
      <c r="CU34" s="684"/>
      <c r="CV34" s="684"/>
      <c r="CW34" s="684"/>
      <c r="CX34" s="684"/>
      <c r="CY34" s="685"/>
      <c r="CZ34" s="688">
        <v>
14.5</v>
      </c>
      <c r="DA34" s="717"/>
      <c r="DB34" s="717"/>
      <c r="DC34" s="721"/>
      <c r="DD34" s="692">
        <v>
5828731</v>
      </c>
      <c r="DE34" s="684"/>
      <c r="DF34" s="684"/>
      <c r="DG34" s="684"/>
      <c r="DH34" s="684"/>
      <c r="DI34" s="684"/>
      <c r="DJ34" s="684"/>
      <c r="DK34" s="685"/>
      <c r="DL34" s="692">
        <v>
4795225</v>
      </c>
      <c r="DM34" s="684"/>
      <c r="DN34" s="684"/>
      <c r="DO34" s="684"/>
      <c r="DP34" s="684"/>
      <c r="DQ34" s="684"/>
      <c r="DR34" s="684"/>
      <c r="DS34" s="684"/>
      <c r="DT34" s="684"/>
      <c r="DU34" s="684"/>
      <c r="DV34" s="685"/>
      <c r="DW34" s="688">
        <v>
16.399999999999999</v>
      </c>
      <c r="DX34" s="717"/>
      <c r="DY34" s="717"/>
      <c r="DZ34" s="717"/>
      <c r="EA34" s="717"/>
      <c r="EB34" s="717"/>
      <c r="EC34" s="718"/>
    </row>
    <row r="35" spans="2:133" ht="11.25" customHeight="1">
      <c r="B35" s="680" t="s">
        <v>
329</v>
      </c>
      <c r="C35" s="681"/>
      <c r="D35" s="681"/>
      <c r="E35" s="681"/>
      <c r="F35" s="681"/>
      <c r="G35" s="681"/>
      <c r="H35" s="681"/>
      <c r="I35" s="681"/>
      <c r="J35" s="681"/>
      <c r="K35" s="681"/>
      <c r="L35" s="681"/>
      <c r="M35" s="681"/>
      <c r="N35" s="681"/>
      <c r="O35" s="681"/>
      <c r="P35" s="681"/>
      <c r="Q35" s="682"/>
      <c r="R35" s="683">
        <v>
24389</v>
      </c>
      <c r="S35" s="684"/>
      <c r="T35" s="684"/>
      <c r="U35" s="684"/>
      <c r="V35" s="684"/>
      <c r="W35" s="684"/>
      <c r="X35" s="684"/>
      <c r="Y35" s="685"/>
      <c r="Z35" s="686">
        <v>
0</v>
      </c>
      <c r="AA35" s="686"/>
      <c r="AB35" s="686"/>
      <c r="AC35" s="686"/>
      <c r="AD35" s="687" t="s">
        <v>
130</v>
      </c>
      <c r="AE35" s="687"/>
      <c r="AF35" s="687"/>
      <c r="AG35" s="687"/>
      <c r="AH35" s="687"/>
      <c r="AI35" s="687"/>
      <c r="AJ35" s="687"/>
      <c r="AK35" s="687"/>
      <c r="AL35" s="688" t="s">
        <v>
130</v>
      </c>
      <c r="AM35" s="689"/>
      <c r="AN35" s="689"/>
      <c r="AO35" s="690"/>
      <c r="AP35" s="235"/>
      <c r="AQ35" s="662" t="s">
        <v>
330</v>
      </c>
      <c r="AR35" s="663"/>
      <c r="AS35" s="663"/>
      <c r="AT35" s="663"/>
      <c r="AU35" s="663"/>
      <c r="AV35" s="663"/>
      <c r="AW35" s="663"/>
      <c r="AX35" s="663"/>
      <c r="AY35" s="663"/>
      <c r="AZ35" s="663"/>
      <c r="BA35" s="663"/>
      <c r="BB35" s="663"/>
      <c r="BC35" s="663"/>
      <c r="BD35" s="663"/>
      <c r="BE35" s="663"/>
      <c r="BF35" s="664"/>
      <c r="BG35" s="662" t="s">
        <v>
331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332</v>
      </c>
      <c r="CE35" s="699"/>
      <c r="CF35" s="699"/>
      <c r="CG35" s="699"/>
      <c r="CH35" s="699"/>
      <c r="CI35" s="699"/>
      <c r="CJ35" s="699"/>
      <c r="CK35" s="699"/>
      <c r="CL35" s="699"/>
      <c r="CM35" s="699"/>
      <c r="CN35" s="699"/>
      <c r="CO35" s="699"/>
      <c r="CP35" s="699"/>
      <c r="CQ35" s="700"/>
      <c r="CR35" s="683">
        <v>
274599</v>
      </c>
      <c r="CS35" s="719"/>
      <c r="CT35" s="719"/>
      <c r="CU35" s="719"/>
      <c r="CV35" s="719"/>
      <c r="CW35" s="719"/>
      <c r="CX35" s="719"/>
      <c r="CY35" s="720"/>
      <c r="CZ35" s="688">
        <v>
0.5</v>
      </c>
      <c r="DA35" s="717"/>
      <c r="DB35" s="717"/>
      <c r="DC35" s="721"/>
      <c r="DD35" s="692">
        <v>
260258</v>
      </c>
      <c r="DE35" s="719"/>
      <c r="DF35" s="719"/>
      <c r="DG35" s="719"/>
      <c r="DH35" s="719"/>
      <c r="DI35" s="719"/>
      <c r="DJ35" s="719"/>
      <c r="DK35" s="720"/>
      <c r="DL35" s="692">
        <v>
249553</v>
      </c>
      <c r="DM35" s="719"/>
      <c r="DN35" s="719"/>
      <c r="DO35" s="719"/>
      <c r="DP35" s="719"/>
      <c r="DQ35" s="719"/>
      <c r="DR35" s="719"/>
      <c r="DS35" s="719"/>
      <c r="DT35" s="719"/>
      <c r="DU35" s="719"/>
      <c r="DV35" s="720"/>
      <c r="DW35" s="688">
        <v>
0.9</v>
      </c>
      <c r="DX35" s="717"/>
      <c r="DY35" s="717"/>
      <c r="DZ35" s="717"/>
      <c r="EA35" s="717"/>
      <c r="EB35" s="717"/>
      <c r="EC35" s="718"/>
    </row>
    <row r="36" spans="2:133" ht="11.25" customHeight="1">
      <c r="B36" s="680" t="s">
        <v>
333</v>
      </c>
      <c r="C36" s="681"/>
      <c r="D36" s="681"/>
      <c r="E36" s="681"/>
      <c r="F36" s="681"/>
      <c r="G36" s="681"/>
      <c r="H36" s="681"/>
      <c r="I36" s="681"/>
      <c r="J36" s="681"/>
      <c r="K36" s="681"/>
      <c r="L36" s="681"/>
      <c r="M36" s="681"/>
      <c r="N36" s="681"/>
      <c r="O36" s="681"/>
      <c r="P36" s="681"/>
      <c r="Q36" s="682"/>
      <c r="R36" s="683">
        <v>
2113002</v>
      </c>
      <c r="S36" s="684"/>
      <c r="T36" s="684"/>
      <c r="U36" s="684"/>
      <c r="V36" s="684"/>
      <c r="W36" s="684"/>
      <c r="X36" s="684"/>
      <c r="Y36" s="685"/>
      <c r="Z36" s="686">
        <v>
3.7</v>
      </c>
      <c r="AA36" s="686"/>
      <c r="AB36" s="686"/>
      <c r="AC36" s="686"/>
      <c r="AD36" s="687" t="s">
        <v>
138</v>
      </c>
      <c r="AE36" s="687"/>
      <c r="AF36" s="687"/>
      <c r="AG36" s="687"/>
      <c r="AH36" s="687"/>
      <c r="AI36" s="687"/>
      <c r="AJ36" s="687"/>
      <c r="AK36" s="687"/>
      <c r="AL36" s="688" t="s">
        <v>
249</v>
      </c>
      <c r="AM36" s="689"/>
      <c r="AN36" s="689"/>
      <c r="AO36" s="690"/>
      <c r="AP36" s="235"/>
      <c r="AQ36" s="757" t="s">
        <v>
334</v>
      </c>
      <c r="AR36" s="758"/>
      <c r="AS36" s="758"/>
      <c r="AT36" s="758"/>
      <c r="AU36" s="758"/>
      <c r="AV36" s="758"/>
      <c r="AW36" s="758"/>
      <c r="AX36" s="758"/>
      <c r="AY36" s="759"/>
      <c r="AZ36" s="672">
        <v>
7250280</v>
      </c>
      <c r="BA36" s="673"/>
      <c r="BB36" s="673"/>
      <c r="BC36" s="673"/>
      <c r="BD36" s="673"/>
      <c r="BE36" s="673"/>
      <c r="BF36" s="760"/>
      <c r="BG36" s="694" t="s">
        <v>
335</v>
      </c>
      <c r="BH36" s="695"/>
      <c r="BI36" s="695"/>
      <c r="BJ36" s="695"/>
      <c r="BK36" s="695"/>
      <c r="BL36" s="695"/>
      <c r="BM36" s="695"/>
      <c r="BN36" s="695"/>
      <c r="BO36" s="695"/>
      <c r="BP36" s="695"/>
      <c r="BQ36" s="695"/>
      <c r="BR36" s="695"/>
      <c r="BS36" s="695"/>
      <c r="BT36" s="695"/>
      <c r="BU36" s="696"/>
      <c r="BV36" s="672">
        <v>
224822</v>
      </c>
      <c r="BW36" s="673"/>
      <c r="BX36" s="673"/>
      <c r="BY36" s="673"/>
      <c r="BZ36" s="673"/>
      <c r="CA36" s="673"/>
      <c r="CB36" s="760"/>
      <c r="CD36" s="698" t="s">
        <v>
336</v>
      </c>
      <c r="CE36" s="699"/>
      <c r="CF36" s="699"/>
      <c r="CG36" s="699"/>
      <c r="CH36" s="699"/>
      <c r="CI36" s="699"/>
      <c r="CJ36" s="699"/>
      <c r="CK36" s="699"/>
      <c r="CL36" s="699"/>
      <c r="CM36" s="699"/>
      <c r="CN36" s="699"/>
      <c r="CO36" s="699"/>
      <c r="CP36" s="699"/>
      <c r="CQ36" s="700"/>
      <c r="CR36" s="683">
        <v>
5492269</v>
      </c>
      <c r="CS36" s="684"/>
      <c r="CT36" s="684"/>
      <c r="CU36" s="684"/>
      <c r="CV36" s="684"/>
      <c r="CW36" s="684"/>
      <c r="CX36" s="684"/>
      <c r="CY36" s="685"/>
      <c r="CZ36" s="688">
        <v>
10</v>
      </c>
      <c r="DA36" s="717"/>
      <c r="DB36" s="717"/>
      <c r="DC36" s="721"/>
      <c r="DD36" s="692">
        <v>
3239325</v>
      </c>
      <c r="DE36" s="684"/>
      <c r="DF36" s="684"/>
      <c r="DG36" s="684"/>
      <c r="DH36" s="684"/>
      <c r="DI36" s="684"/>
      <c r="DJ36" s="684"/>
      <c r="DK36" s="685"/>
      <c r="DL36" s="692">
        <v>
2628485</v>
      </c>
      <c r="DM36" s="684"/>
      <c r="DN36" s="684"/>
      <c r="DO36" s="684"/>
      <c r="DP36" s="684"/>
      <c r="DQ36" s="684"/>
      <c r="DR36" s="684"/>
      <c r="DS36" s="684"/>
      <c r="DT36" s="684"/>
      <c r="DU36" s="684"/>
      <c r="DV36" s="685"/>
      <c r="DW36" s="688">
        <v>
9</v>
      </c>
      <c r="DX36" s="717"/>
      <c r="DY36" s="717"/>
      <c r="DZ36" s="717"/>
      <c r="EA36" s="717"/>
      <c r="EB36" s="717"/>
      <c r="EC36" s="718"/>
    </row>
    <row r="37" spans="2:133" ht="11.25" customHeight="1">
      <c r="B37" s="680" t="s">
        <v>
337</v>
      </c>
      <c r="C37" s="681"/>
      <c r="D37" s="681"/>
      <c r="E37" s="681"/>
      <c r="F37" s="681"/>
      <c r="G37" s="681"/>
      <c r="H37" s="681"/>
      <c r="I37" s="681"/>
      <c r="J37" s="681"/>
      <c r="K37" s="681"/>
      <c r="L37" s="681"/>
      <c r="M37" s="681"/>
      <c r="N37" s="681"/>
      <c r="O37" s="681"/>
      <c r="P37" s="681"/>
      <c r="Q37" s="682"/>
      <c r="R37" s="683">
        <v>
1248712</v>
      </c>
      <c r="S37" s="684"/>
      <c r="T37" s="684"/>
      <c r="U37" s="684"/>
      <c r="V37" s="684"/>
      <c r="W37" s="684"/>
      <c r="X37" s="684"/>
      <c r="Y37" s="685"/>
      <c r="Z37" s="686">
        <v>
2.2000000000000002</v>
      </c>
      <c r="AA37" s="686"/>
      <c r="AB37" s="686"/>
      <c r="AC37" s="686"/>
      <c r="AD37" s="687" t="s">
        <v>
130</v>
      </c>
      <c r="AE37" s="687"/>
      <c r="AF37" s="687"/>
      <c r="AG37" s="687"/>
      <c r="AH37" s="687"/>
      <c r="AI37" s="687"/>
      <c r="AJ37" s="687"/>
      <c r="AK37" s="687"/>
      <c r="AL37" s="688" t="s">
        <v>
296</v>
      </c>
      <c r="AM37" s="689"/>
      <c r="AN37" s="689"/>
      <c r="AO37" s="690"/>
      <c r="AQ37" s="761" t="s">
        <v>
338</v>
      </c>
      <c r="AR37" s="762"/>
      <c r="AS37" s="762"/>
      <c r="AT37" s="762"/>
      <c r="AU37" s="762"/>
      <c r="AV37" s="762"/>
      <c r="AW37" s="762"/>
      <c r="AX37" s="762"/>
      <c r="AY37" s="763"/>
      <c r="AZ37" s="683">
        <v>
1532778</v>
      </c>
      <c r="BA37" s="684"/>
      <c r="BB37" s="684"/>
      <c r="BC37" s="684"/>
      <c r="BD37" s="719"/>
      <c r="BE37" s="719"/>
      <c r="BF37" s="750"/>
      <c r="BG37" s="698" t="s">
        <v>
339</v>
      </c>
      <c r="BH37" s="699"/>
      <c r="BI37" s="699"/>
      <c r="BJ37" s="699"/>
      <c r="BK37" s="699"/>
      <c r="BL37" s="699"/>
      <c r="BM37" s="699"/>
      <c r="BN37" s="699"/>
      <c r="BO37" s="699"/>
      <c r="BP37" s="699"/>
      <c r="BQ37" s="699"/>
      <c r="BR37" s="699"/>
      <c r="BS37" s="699"/>
      <c r="BT37" s="699"/>
      <c r="BU37" s="700"/>
      <c r="BV37" s="683">
        <v>
-437223</v>
      </c>
      <c r="BW37" s="684"/>
      <c r="BX37" s="684"/>
      <c r="BY37" s="684"/>
      <c r="BZ37" s="684"/>
      <c r="CA37" s="684"/>
      <c r="CB37" s="693"/>
      <c r="CD37" s="698" t="s">
        <v>
340</v>
      </c>
      <c r="CE37" s="699"/>
      <c r="CF37" s="699"/>
      <c r="CG37" s="699"/>
      <c r="CH37" s="699"/>
      <c r="CI37" s="699"/>
      <c r="CJ37" s="699"/>
      <c r="CK37" s="699"/>
      <c r="CL37" s="699"/>
      <c r="CM37" s="699"/>
      <c r="CN37" s="699"/>
      <c r="CO37" s="699"/>
      <c r="CP37" s="699"/>
      <c r="CQ37" s="700"/>
      <c r="CR37" s="683">
        <v>
445466</v>
      </c>
      <c r="CS37" s="719"/>
      <c r="CT37" s="719"/>
      <c r="CU37" s="719"/>
      <c r="CV37" s="719"/>
      <c r="CW37" s="719"/>
      <c r="CX37" s="719"/>
      <c r="CY37" s="720"/>
      <c r="CZ37" s="688">
        <v>
0.8</v>
      </c>
      <c r="DA37" s="717"/>
      <c r="DB37" s="717"/>
      <c r="DC37" s="721"/>
      <c r="DD37" s="692">
        <v>
411649</v>
      </c>
      <c r="DE37" s="719"/>
      <c r="DF37" s="719"/>
      <c r="DG37" s="719"/>
      <c r="DH37" s="719"/>
      <c r="DI37" s="719"/>
      <c r="DJ37" s="719"/>
      <c r="DK37" s="720"/>
      <c r="DL37" s="692">
        <v>
352974</v>
      </c>
      <c r="DM37" s="719"/>
      <c r="DN37" s="719"/>
      <c r="DO37" s="719"/>
      <c r="DP37" s="719"/>
      <c r="DQ37" s="719"/>
      <c r="DR37" s="719"/>
      <c r="DS37" s="719"/>
      <c r="DT37" s="719"/>
      <c r="DU37" s="719"/>
      <c r="DV37" s="720"/>
      <c r="DW37" s="688">
        <v>
1.2</v>
      </c>
      <c r="DX37" s="717"/>
      <c r="DY37" s="717"/>
      <c r="DZ37" s="717"/>
      <c r="EA37" s="717"/>
      <c r="EB37" s="717"/>
      <c r="EC37" s="718"/>
    </row>
    <row r="38" spans="2:133" ht="11.25" customHeight="1">
      <c r="B38" s="680" t="s">
        <v>
341</v>
      </c>
      <c r="C38" s="681"/>
      <c r="D38" s="681"/>
      <c r="E38" s="681"/>
      <c r="F38" s="681"/>
      <c r="G38" s="681"/>
      <c r="H38" s="681"/>
      <c r="I38" s="681"/>
      <c r="J38" s="681"/>
      <c r="K38" s="681"/>
      <c r="L38" s="681"/>
      <c r="M38" s="681"/>
      <c r="N38" s="681"/>
      <c r="O38" s="681"/>
      <c r="P38" s="681"/>
      <c r="Q38" s="682"/>
      <c r="R38" s="683">
        <v>
408992</v>
      </c>
      <c r="S38" s="684"/>
      <c r="T38" s="684"/>
      <c r="U38" s="684"/>
      <c r="V38" s="684"/>
      <c r="W38" s="684"/>
      <c r="X38" s="684"/>
      <c r="Y38" s="685"/>
      <c r="Z38" s="686">
        <v>
0.7</v>
      </c>
      <c r="AA38" s="686"/>
      <c r="AB38" s="686"/>
      <c r="AC38" s="686"/>
      <c r="AD38" s="687">
        <v>
4567</v>
      </c>
      <c r="AE38" s="687"/>
      <c r="AF38" s="687"/>
      <c r="AG38" s="687"/>
      <c r="AH38" s="687"/>
      <c r="AI38" s="687"/>
      <c r="AJ38" s="687"/>
      <c r="AK38" s="687"/>
      <c r="AL38" s="688">
        <v>
0</v>
      </c>
      <c r="AM38" s="689"/>
      <c r="AN38" s="689"/>
      <c r="AO38" s="690"/>
      <c r="AQ38" s="761" t="s">
        <v>
342</v>
      </c>
      <c r="AR38" s="762"/>
      <c r="AS38" s="762"/>
      <c r="AT38" s="762"/>
      <c r="AU38" s="762"/>
      <c r="AV38" s="762"/>
      <c r="AW38" s="762"/>
      <c r="AX38" s="762"/>
      <c r="AY38" s="763"/>
      <c r="AZ38" s="683">
        <v>
280434</v>
      </c>
      <c r="BA38" s="684"/>
      <c r="BB38" s="684"/>
      <c r="BC38" s="684"/>
      <c r="BD38" s="719"/>
      <c r="BE38" s="719"/>
      <c r="BF38" s="750"/>
      <c r="BG38" s="698" t="s">
        <v>
343</v>
      </c>
      <c r="BH38" s="699"/>
      <c r="BI38" s="699"/>
      <c r="BJ38" s="699"/>
      <c r="BK38" s="699"/>
      <c r="BL38" s="699"/>
      <c r="BM38" s="699"/>
      <c r="BN38" s="699"/>
      <c r="BO38" s="699"/>
      <c r="BP38" s="699"/>
      <c r="BQ38" s="699"/>
      <c r="BR38" s="699"/>
      <c r="BS38" s="699"/>
      <c r="BT38" s="699"/>
      <c r="BU38" s="700"/>
      <c r="BV38" s="683">
        <v>
21600</v>
      </c>
      <c r="BW38" s="684"/>
      <c r="BX38" s="684"/>
      <c r="BY38" s="684"/>
      <c r="BZ38" s="684"/>
      <c r="CA38" s="684"/>
      <c r="CB38" s="693"/>
      <c r="CD38" s="698" t="s">
        <v>
344</v>
      </c>
      <c r="CE38" s="699"/>
      <c r="CF38" s="699"/>
      <c r="CG38" s="699"/>
      <c r="CH38" s="699"/>
      <c r="CI38" s="699"/>
      <c r="CJ38" s="699"/>
      <c r="CK38" s="699"/>
      <c r="CL38" s="699"/>
      <c r="CM38" s="699"/>
      <c r="CN38" s="699"/>
      <c r="CO38" s="699"/>
      <c r="CP38" s="699"/>
      <c r="CQ38" s="700"/>
      <c r="CR38" s="683">
        <v>
6950203</v>
      </c>
      <c r="CS38" s="684"/>
      <c r="CT38" s="684"/>
      <c r="CU38" s="684"/>
      <c r="CV38" s="684"/>
      <c r="CW38" s="684"/>
      <c r="CX38" s="684"/>
      <c r="CY38" s="685"/>
      <c r="CZ38" s="688">
        <v>
12.7</v>
      </c>
      <c r="DA38" s="717"/>
      <c r="DB38" s="717"/>
      <c r="DC38" s="721"/>
      <c r="DD38" s="692">
        <v>
6187135</v>
      </c>
      <c r="DE38" s="684"/>
      <c r="DF38" s="684"/>
      <c r="DG38" s="684"/>
      <c r="DH38" s="684"/>
      <c r="DI38" s="684"/>
      <c r="DJ38" s="684"/>
      <c r="DK38" s="685"/>
      <c r="DL38" s="692">
        <v>
5076666</v>
      </c>
      <c r="DM38" s="684"/>
      <c r="DN38" s="684"/>
      <c r="DO38" s="684"/>
      <c r="DP38" s="684"/>
      <c r="DQ38" s="684"/>
      <c r="DR38" s="684"/>
      <c r="DS38" s="684"/>
      <c r="DT38" s="684"/>
      <c r="DU38" s="684"/>
      <c r="DV38" s="685"/>
      <c r="DW38" s="688">
        <v>
17.399999999999999</v>
      </c>
      <c r="DX38" s="717"/>
      <c r="DY38" s="717"/>
      <c r="DZ38" s="717"/>
      <c r="EA38" s="717"/>
      <c r="EB38" s="717"/>
      <c r="EC38" s="718"/>
    </row>
    <row r="39" spans="2:133" ht="11.25" customHeight="1">
      <c r="B39" s="680" t="s">
        <v>
345</v>
      </c>
      <c r="C39" s="681"/>
      <c r="D39" s="681"/>
      <c r="E39" s="681"/>
      <c r="F39" s="681"/>
      <c r="G39" s="681"/>
      <c r="H39" s="681"/>
      <c r="I39" s="681"/>
      <c r="J39" s="681"/>
      <c r="K39" s="681"/>
      <c r="L39" s="681"/>
      <c r="M39" s="681"/>
      <c r="N39" s="681"/>
      <c r="O39" s="681"/>
      <c r="P39" s="681"/>
      <c r="Q39" s="682"/>
      <c r="R39" s="683">
        <v>
3221376</v>
      </c>
      <c r="S39" s="684"/>
      <c r="T39" s="684"/>
      <c r="U39" s="684"/>
      <c r="V39" s="684"/>
      <c r="W39" s="684"/>
      <c r="X39" s="684"/>
      <c r="Y39" s="685"/>
      <c r="Z39" s="686">
        <v>
5.7</v>
      </c>
      <c r="AA39" s="686"/>
      <c r="AB39" s="686"/>
      <c r="AC39" s="686"/>
      <c r="AD39" s="687" t="s">
        <v>
130</v>
      </c>
      <c r="AE39" s="687"/>
      <c r="AF39" s="687"/>
      <c r="AG39" s="687"/>
      <c r="AH39" s="687"/>
      <c r="AI39" s="687"/>
      <c r="AJ39" s="687"/>
      <c r="AK39" s="687"/>
      <c r="AL39" s="688" t="s">
        <v>
249</v>
      </c>
      <c r="AM39" s="689"/>
      <c r="AN39" s="689"/>
      <c r="AO39" s="690"/>
      <c r="AQ39" s="761" t="s">
        <v>
346</v>
      </c>
      <c r="AR39" s="762"/>
      <c r="AS39" s="762"/>
      <c r="AT39" s="762"/>
      <c r="AU39" s="762"/>
      <c r="AV39" s="762"/>
      <c r="AW39" s="762"/>
      <c r="AX39" s="762"/>
      <c r="AY39" s="763"/>
      <c r="AZ39" s="683">
        <v>
19643</v>
      </c>
      <c r="BA39" s="684"/>
      <c r="BB39" s="684"/>
      <c r="BC39" s="684"/>
      <c r="BD39" s="719"/>
      <c r="BE39" s="719"/>
      <c r="BF39" s="750"/>
      <c r="BG39" s="698" t="s">
        <v>
347</v>
      </c>
      <c r="BH39" s="699"/>
      <c r="BI39" s="699"/>
      <c r="BJ39" s="699"/>
      <c r="BK39" s="699"/>
      <c r="BL39" s="699"/>
      <c r="BM39" s="699"/>
      <c r="BN39" s="699"/>
      <c r="BO39" s="699"/>
      <c r="BP39" s="699"/>
      <c r="BQ39" s="699"/>
      <c r="BR39" s="699"/>
      <c r="BS39" s="699"/>
      <c r="BT39" s="699"/>
      <c r="BU39" s="700"/>
      <c r="BV39" s="683">
        <v>
32229</v>
      </c>
      <c r="BW39" s="684"/>
      <c r="BX39" s="684"/>
      <c r="BY39" s="684"/>
      <c r="BZ39" s="684"/>
      <c r="CA39" s="684"/>
      <c r="CB39" s="693"/>
      <c r="CD39" s="698" t="s">
        <v>
348</v>
      </c>
      <c r="CE39" s="699"/>
      <c r="CF39" s="699"/>
      <c r="CG39" s="699"/>
      <c r="CH39" s="699"/>
      <c r="CI39" s="699"/>
      <c r="CJ39" s="699"/>
      <c r="CK39" s="699"/>
      <c r="CL39" s="699"/>
      <c r="CM39" s="699"/>
      <c r="CN39" s="699"/>
      <c r="CO39" s="699"/>
      <c r="CP39" s="699"/>
      <c r="CQ39" s="700"/>
      <c r="CR39" s="683">
        <v>
595672</v>
      </c>
      <c r="CS39" s="719"/>
      <c r="CT39" s="719"/>
      <c r="CU39" s="719"/>
      <c r="CV39" s="719"/>
      <c r="CW39" s="719"/>
      <c r="CX39" s="719"/>
      <c r="CY39" s="720"/>
      <c r="CZ39" s="688">
        <v>
1.1000000000000001</v>
      </c>
      <c r="DA39" s="717"/>
      <c r="DB39" s="717"/>
      <c r="DC39" s="721"/>
      <c r="DD39" s="692">
        <v>
583083</v>
      </c>
      <c r="DE39" s="719"/>
      <c r="DF39" s="719"/>
      <c r="DG39" s="719"/>
      <c r="DH39" s="719"/>
      <c r="DI39" s="719"/>
      <c r="DJ39" s="719"/>
      <c r="DK39" s="720"/>
      <c r="DL39" s="692" t="s">
        <v>
138</v>
      </c>
      <c r="DM39" s="719"/>
      <c r="DN39" s="719"/>
      <c r="DO39" s="719"/>
      <c r="DP39" s="719"/>
      <c r="DQ39" s="719"/>
      <c r="DR39" s="719"/>
      <c r="DS39" s="719"/>
      <c r="DT39" s="719"/>
      <c r="DU39" s="719"/>
      <c r="DV39" s="720"/>
      <c r="DW39" s="688" t="s">
        <v>
130</v>
      </c>
      <c r="DX39" s="717"/>
      <c r="DY39" s="717"/>
      <c r="DZ39" s="717"/>
      <c r="EA39" s="717"/>
      <c r="EB39" s="717"/>
      <c r="EC39" s="718"/>
    </row>
    <row r="40" spans="2:133" ht="11.25" customHeight="1">
      <c r="B40" s="680" t="s">
        <v>
349</v>
      </c>
      <c r="C40" s="681"/>
      <c r="D40" s="681"/>
      <c r="E40" s="681"/>
      <c r="F40" s="681"/>
      <c r="G40" s="681"/>
      <c r="H40" s="681"/>
      <c r="I40" s="681"/>
      <c r="J40" s="681"/>
      <c r="K40" s="681"/>
      <c r="L40" s="681"/>
      <c r="M40" s="681"/>
      <c r="N40" s="681"/>
      <c r="O40" s="681"/>
      <c r="P40" s="681"/>
      <c r="Q40" s="682"/>
      <c r="R40" s="683" t="s">
        <v>
130</v>
      </c>
      <c r="S40" s="684"/>
      <c r="T40" s="684"/>
      <c r="U40" s="684"/>
      <c r="V40" s="684"/>
      <c r="W40" s="684"/>
      <c r="X40" s="684"/>
      <c r="Y40" s="685"/>
      <c r="Z40" s="686" t="s">
        <v>
138</v>
      </c>
      <c r="AA40" s="686"/>
      <c r="AB40" s="686"/>
      <c r="AC40" s="686"/>
      <c r="AD40" s="687" t="s">
        <v>
130</v>
      </c>
      <c r="AE40" s="687"/>
      <c r="AF40" s="687"/>
      <c r="AG40" s="687"/>
      <c r="AH40" s="687"/>
      <c r="AI40" s="687"/>
      <c r="AJ40" s="687"/>
      <c r="AK40" s="687"/>
      <c r="AL40" s="688" t="s">
        <v>
138</v>
      </c>
      <c r="AM40" s="689"/>
      <c r="AN40" s="689"/>
      <c r="AO40" s="690"/>
      <c r="AQ40" s="761" t="s">
        <v>
350</v>
      </c>
      <c r="AR40" s="762"/>
      <c r="AS40" s="762"/>
      <c r="AT40" s="762"/>
      <c r="AU40" s="762"/>
      <c r="AV40" s="762"/>
      <c r="AW40" s="762"/>
      <c r="AX40" s="762"/>
      <c r="AY40" s="763"/>
      <c r="AZ40" s="683" t="s">
        <v>
249</v>
      </c>
      <c r="BA40" s="684"/>
      <c r="BB40" s="684"/>
      <c r="BC40" s="684"/>
      <c r="BD40" s="719"/>
      <c r="BE40" s="719"/>
      <c r="BF40" s="750"/>
      <c r="BG40" s="764" t="s">
        <v>
351</v>
      </c>
      <c r="BH40" s="765"/>
      <c r="BI40" s="765"/>
      <c r="BJ40" s="765"/>
      <c r="BK40" s="765"/>
      <c r="BL40" s="236"/>
      <c r="BM40" s="699" t="s">
        <v>
352</v>
      </c>
      <c r="BN40" s="699"/>
      <c r="BO40" s="699"/>
      <c r="BP40" s="699"/>
      <c r="BQ40" s="699"/>
      <c r="BR40" s="699"/>
      <c r="BS40" s="699"/>
      <c r="BT40" s="699"/>
      <c r="BU40" s="700"/>
      <c r="BV40" s="683">
        <v>
92</v>
      </c>
      <c r="BW40" s="684"/>
      <c r="BX40" s="684"/>
      <c r="BY40" s="684"/>
      <c r="BZ40" s="684"/>
      <c r="CA40" s="684"/>
      <c r="CB40" s="693"/>
      <c r="CD40" s="698" t="s">
        <v>
353</v>
      </c>
      <c r="CE40" s="699"/>
      <c r="CF40" s="699"/>
      <c r="CG40" s="699"/>
      <c r="CH40" s="699"/>
      <c r="CI40" s="699"/>
      <c r="CJ40" s="699"/>
      <c r="CK40" s="699"/>
      <c r="CL40" s="699"/>
      <c r="CM40" s="699"/>
      <c r="CN40" s="699"/>
      <c r="CO40" s="699"/>
      <c r="CP40" s="699"/>
      <c r="CQ40" s="700"/>
      <c r="CR40" s="683">
        <v>
15000</v>
      </c>
      <c r="CS40" s="684"/>
      <c r="CT40" s="684"/>
      <c r="CU40" s="684"/>
      <c r="CV40" s="684"/>
      <c r="CW40" s="684"/>
      <c r="CX40" s="684"/>
      <c r="CY40" s="685"/>
      <c r="CZ40" s="688">
        <v>
0</v>
      </c>
      <c r="DA40" s="717"/>
      <c r="DB40" s="717"/>
      <c r="DC40" s="721"/>
      <c r="DD40" s="692">
        <v>
15000</v>
      </c>
      <c r="DE40" s="684"/>
      <c r="DF40" s="684"/>
      <c r="DG40" s="684"/>
      <c r="DH40" s="684"/>
      <c r="DI40" s="684"/>
      <c r="DJ40" s="684"/>
      <c r="DK40" s="685"/>
      <c r="DL40" s="692" t="s">
        <v>
249</v>
      </c>
      <c r="DM40" s="684"/>
      <c r="DN40" s="684"/>
      <c r="DO40" s="684"/>
      <c r="DP40" s="684"/>
      <c r="DQ40" s="684"/>
      <c r="DR40" s="684"/>
      <c r="DS40" s="684"/>
      <c r="DT40" s="684"/>
      <c r="DU40" s="684"/>
      <c r="DV40" s="685"/>
      <c r="DW40" s="688" t="s">
        <v>
130</v>
      </c>
      <c r="DX40" s="717"/>
      <c r="DY40" s="717"/>
      <c r="DZ40" s="717"/>
      <c r="EA40" s="717"/>
      <c r="EB40" s="717"/>
      <c r="EC40" s="718"/>
    </row>
    <row r="41" spans="2:133" ht="11.25" customHeight="1">
      <c r="B41" s="680" t="s">
        <v>
354</v>
      </c>
      <c r="C41" s="681"/>
      <c r="D41" s="681"/>
      <c r="E41" s="681"/>
      <c r="F41" s="681"/>
      <c r="G41" s="681"/>
      <c r="H41" s="681"/>
      <c r="I41" s="681"/>
      <c r="J41" s="681"/>
      <c r="K41" s="681"/>
      <c r="L41" s="681"/>
      <c r="M41" s="681"/>
      <c r="N41" s="681"/>
      <c r="O41" s="681"/>
      <c r="P41" s="681"/>
      <c r="Q41" s="682"/>
      <c r="R41" s="683">
        <v>
2057176</v>
      </c>
      <c r="S41" s="684"/>
      <c r="T41" s="684"/>
      <c r="U41" s="684"/>
      <c r="V41" s="684"/>
      <c r="W41" s="684"/>
      <c r="X41" s="684"/>
      <c r="Y41" s="685"/>
      <c r="Z41" s="686">
        <v>
3.6</v>
      </c>
      <c r="AA41" s="686"/>
      <c r="AB41" s="686"/>
      <c r="AC41" s="686"/>
      <c r="AD41" s="687" t="s">
        <v>
138</v>
      </c>
      <c r="AE41" s="687"/>
      <c r="AF41" s="687"/>
      <c r="AG41" s="687"/>
      <c r="AH41" s="687"/>
      <c r="AI41" s="687"/>
      <c r="AJ41" s="687"/>
      <c r="AK41" s="687"/>
      <c r="AL41" s="688" t="s">
        <v>
130</v>
      </c>
      <c r="AM41" s="689"/>
      <c r="AN41" s="689"/>
      <c r="AO41" s="690"/>
      <c r="AQ41" s="761" t="s">
        <v>
355</v>
      </c>
      <c r="AR41" s="762"/>
      <c r="AS41" s="762"/>
      <c r="AT41" s="762"/>
      <c r="AU41" s="762"/>
      <c r="AV41" s="762"/>
      <c r="AW41" s="762"/>
      <c r="AX41" s="762"/>
      <c r="AY41" s="763"/>
      <c r="AZ41" s="683">
        <v>
1494583</v>
      </c>
      <c r="BA41" s="684"/>
      <c r="BB41" s="684"/>
      <c r="BC41" s="684"/>
      <c r="BD41" s="719"/>
      <c r="BE41" s="719"/>
      <c r="BF41" s="750"/>
      <c r="BG41" s="764"/>
      <c r="BH41" s="765"/>
      <c r="BI41" s="765"/>
      <c r="BJ41" s="765"/>
      <c r="BK41" s="765"/>
      <c r="BL41" s="236"/>
      <c r="BM41" s="699" t="s">
        <v>
356</v>
      </c>
      <c r="BN41" s="699"/>
      <c r="BO41" s="699"/>
      <c r="BP41" s="699"/>
      <c r="BQ41" s="699"/>
      <c r="BR41" s="699"/>
      <c r="BS41" s="699"/>
      <c r="BT41" s="699"/>
      <c r="BU41" s="700"/>
      <c r="BV41" s="683" t="s">
        <v>
249</v>
      </c>
      <c r="BW41" s="684"/>
      <c r="BX41" s="684"/>
      <c r="BY41" s="684"/>
      <c r="BZ41" s="684"/>
      <c r="CA41" s="684"/>
      <c r="CB41" s="693"/>
      <c r="CD41" s="698" t="s">
        <v>
357</v>
      </c>
      <c r="CE41" s="699"/>
      <c r="CF41" s="699"/>
      <c r="CG41" s="699"/>
      <c r="CH41" s="699"/>
      <c r="CI41" s="699"/>
      <c r="CJ41" s="699"/>
      <c r="CK41" s="699"/>
      <c r="CL41" s="699"/>
      <c r="CM41" s="699"/>
      <c r="CN41" s="699"/>
      <c r="CO41" s="699"/>
      <c r="CP41" s="699"/>
      <c r="CQ41" s="700"/>
      <c r="CR41" s="683" t="s">
        <v>
130</v>
      </c>
      <c r="CS41" s="719"/>
      <c r="CT41" s="719"/>
      <c r="CU41" s="719"/>
      <c r="CV41" s="719"/>
      <c r="CW41" s="719"/>
      <c r="CX41" s="719"/>
      <c r="CY41" s="720"/>
      <c r="CZ41" s="688" t="s">
        <v>
130</v>
      </c>
      <c r="DA41" s="717"/>
      <c r="DB41" s="717"/>
      <c r="DC41" s="721"/>
      <c r="DD41" s="692" t="s">
        <v>
138</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
358</v>
      </c>
      <c r="C42" s="734"/>
      <c r="D42" s="734"/>
      <c r="E42" s="734"/>
      <c r="F42" s="734"/>
      <c r="G42" s="734"/>
      <c r="H42" s="734"/>
      <c r="I42" s="734"/>
      <c r="J42" s="734"/>
      <c r="K42" s="734"/>
      <c r="L42" s="734"/>
      <c r="M42" s="734"/>
      <c r="N42" s="734"/>
      <c r="O42" s="734"/>
      <c r="P42" s="734"/>
      <c r="Q42" s="735"/>
      <c r="R42" s="768">
        <v>
56994495</v>
      </c>
      <c r="S42" s="769"/>
      <c r="T42" s="769"/>
      <c r="U42" s="769"/>
      <c r="V42" s="769"/>
      <c r="W42" s="769"/>
      <c r="X42" s="769"/>
      <c r="Y42" s="777"/>
      <c r="Z42" s="778">
        <v>
100</v>
      </c>
      <c r="AA42" s="778"/>
      <c r="AB42" s="778"/>
      <c r="AC42" s="778"/>
      <c r="AD42" s="779">
        <v>
27141241</v>
      </c>
      <c r="AE42" s="779"/>
      <c r="AF42" s="779"/>
      <c r="AG42" s="779"/>
      <c r="AH42" s="779"/>
      <c r="AI42" s="779"/>
      <c r="AJ42" s="779"/>
      <c r="AK42" s="779"/>
      <c r="AL42" s="780">
        <v>
100</v>
      </c>
      <c r="AM42" s="755"/>
      <c r="AN42" s="755"/>
      <c r="AO42" s="781"/>
      <c r="AQ42" s="782" t="s">
        <v>
359</v>
      </c>
      <c r="AR42" s="783"/>
      <c r="AS42" s="783"/>
      <c r="AT42" s="783"/>
      <c r="AU42" s="783"/>
      <c r="AV42" s="783"/>
      <c r="AW42" s="783"/>
      <c r="AX42" s="783"/>
      <c r="AY42" s="784"/>
      <c r="AZ42" s="768">
        <v>
3922842</v>
      </c>
      <c r="BA42" s="769"/>
      <c r="BB42" s="769"/>
      <c r="BC42" s="769"/>
      <c r="BD42" s="754"/>
      <c r="BE42" s="754"/>
      <c r="BF42" s="756"/>
      <c r="BG42" s="766"/>
      <c r="BH42" s="767"/>
      <c r="BI42" s="767"/>
      <c r="BJ42" s="767"/>
      <c r="BK42" s="767"/>
      <c r="BL42" s="237"/>
      <c r="BM42" s="709" t="s">
        <v>
360</v>
      </c>
      <c r="BN42" s="709"/>
      <c r="BO42" s="709"/>
      <c r="BP42" s="709"/>
      <c r="BQ42" s="709"/>
      <c r="BR42" s="709"/>
      <c r="BS42" s="709"/>
      <c r="BT42" s="709"/>
      <c r="BU42" s="710"/>
      <c r="BV42" s="768">
        <v>
316</v>
      </c>
      <c r="BW42" s="769"/>
      <c r="BX42" s="769"/>
      <c r="BY42" s="769"/>
      <c r="BZ42" s="769"/>
      <c r="CA42" s="769"/>
      <c r="CB42" s="776"/>
      <c r="CD42" s="680" t="s">
        <v>
361</v>
      </c>
      <c r="CE42" s="681"/>
      <c r="CF42" s="681"/>
      <c r="CG42" s="681"/>
      <c r="CH42" s="681"/>
      <c r="CI42" s="681"/>
      <c r="CJ42" s="681"/>
      <c r="CK42" s="681"/>
      <c r="CL42" s="681"/>
      <c r="CM42" s="681"/>
      <c r="CN42" s="681"/>
      <c r="CO42" s="681"/>
      <c r="CP42" s="681"/>
      <c r="CQ42" s="682"/>
      <c r="CR42" s="683">
        <v>
3608212</v>
      </c>
      <c r="CS42" s="684"/>
      <c r="CT42" s="684"/>
      <c r="CU42" s="684"/>
      <c r="CV42" s="684"/>
      <c r="CW42" s="684"/>
      <c r="CX42" s="684"/>
      <c r="CY42" s="685"/>
      <c r="CZ42" s="688">
        <v>
6.6</v>
      </c>
      <c r="DA42" s="689"/>
      <c r="DB42" s="689"/>
      <c r="DC42" s="701"/>
      <c r="DD42" s="692">
        <v>
535307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
362</v>
      </c>
      <c r="CE43" s="681"/>
      <c r="CF43" s="681"/>
      <c r="CG43" s="681"/>
      <c r="CH43" s="681"/>
      <c r="CI43" s="681"/>
      <c r="CJ43" s="681"/>
      <c r="CK43" s="681"/>
      <c r="CL43" s="681"/>
      <c r="CM43" s="681"/>
      <c r="CN43" s="681"/>
      <c r="CO43" s="681"/>
      <c r="CP43" s="681"/>
      <c r="CQ43" s="682"/>
      <c r="CR43" s="683">
        <v>
71922</v>
      </c>
      <c r="CS43" s="719"/>
      <c r="CT43" s="719"/>
      <c r="CU43" s="719"/>
      <c r="CV43" s="719"/>
      <c r="CW43" s="719"/>
      <c r="CX43" s="719"/>
      <c r="CY43" s="720"/>
      <c r="CZ43" s="688">
        <v>
0.1</v>
      </c>
      <c r="DA43" s="717"/>
      <c r="DB43" s="717"/>
      <c r="DC43" s="721"/>
      <c r="DD43" s="692">
        <v>
71922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
310</v>
      </c>
      <c r="CE44" s="796"/>
      <c r="CF44" s="680" t="s">
        <v>
363</v>
      </c>
      <c r="CG44" s="681"/>
      <c r="CH44" s="681"/>
      <c r="CI44" s="681"/>
      <c r="CJ44" s="681"/>
      <c r="CK44" s="681"/>
      <c r="CL44" s="681"/>
      <c r="CM44" s="681"/>
      <c r="CN44" s="681"/>
      <c r="CO44" s="681"/>
      <c r="CP44" s="681"/>
      <c r="CQ44" s="682"/>
      <c r="CR44" s="683">
        <v>
3590693</v>
      </c>
      <c r="CS44" s="684"/>
      <c r="CT44" s="684"/>
      <c r="CU44" s="684"/>
      <c r="CV44" s="684"/>
      <c r="CW44" s="684"/>
      <c r="CX44" s="684"/>
      <c r="CY44" s="685"/>
      <c r="CZ44" s="688">
        <v>
6.5</v>
      </c>
      <c r="DA44" s="689"/>
      <c r="DB44" s="689"/>
      <c r="DC44" s="701"/>
      <c r="DD44" s="692">
        <v>
529690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
364</v>
      </c>
      <c r="CG45" s="681"/>
      <c r="CH45" s="681"/>
      <c r="CI45" s="681"/>
      <c r="CJ45" s="681"/>
      <c r="CK45" s="681"/>
      <c r="CL45" s="681"/>
      <c r="CM45" s="681"/>
      <c r="CN45" s="681"/>
      <c r="CO45" s="681"/>
      <c r="CP45" s="681"/>
      <c r="CQ45" s="682"/>
      <c r="CR45" s="683">
        <v>
506908</v>
      </c>
      <c r="CS45" s="719"/>
      <c r="CT45" s="719"/>
      <c r="CU45" s="719"/>
      <c r="CV45" s="719"/>
      <c r="CW45" s="719"/>
      <c r="CX45" s="719"/>
      <c r="CY45" s="720"/>
      <c r="CZ45" s="688">
        <v>
0.9</v>
      </c>
      <c r="DA45" s="717"/>
      <c r="DB45" s="717"/>
      <c r="DC45" s="721"/>
      <c r="DD45" s="692">
        <v>
14958</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
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366</v>
      </c>
      <c r="CG46" s="681"/>
      <c r="CH46" s="681"/>
      <c r="CI46" s="681"/>
      <c r="CJ46" s="681"/>
      <c r="CK46" s="681"/>
      <c r="CL46" s="681"/>
      <c r="CM46" s="681"/>
      <c r="CN46" s="681"/>
      <c r="CO46" s="681"/>
      <c r="CP46" s="681"/>
      <c r="CQ46" s="682"/>
      <c r="CR46" s="683">
        <v>
1956347</v>
      </c>
      <c r="CS46" s="684"/>
      <c r="CT46" s="684"/>
      <c r="CU46" s="684"/>
      <c r="CV46" s="684"/>
      <c r="CW46" s="684"/>
      <c r="CX46" s="684"/>
      <c r="CY46" s="685"/>
      <c r="CZ46" s="688">
        <v>
3.6</v>
      </c>
      <c r="DA46" s="689"/>
      <c r="DB46" s="689"/>
      <c r="DC46" s="701"/>
      <c r="DD46" s="692">
        <v>
505395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
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368</v>
      </c>
      <c r="CG47" s="681"/>
      <c r="CH47" s="681"/>
      <c r="CI47" s="681"/>
      <c r="CJ47" s="681"/>
      <c r="CK47" s="681"/>
      <c r="CL47" s="681"/>
      <c r="CM47" s="681"/>
      <c r="CN47" s="681"/>
      <c r="CO47" s="681"/>
      <c r="CP47" s="681"/>
      <c r="CQ47" s="682"/>
      <c r="CR47" s="683">
        <v>
17519</v>
      </c>
      <c r="CS47" s="719"/>
      <c r="CT47" s="719"/>
      <c r="CU47" s="719"/>
      <c r="CV47" s="719"/>
      <c r="CW47" s="719"/>
      <c r="CX47" s="719"/>
      <c r="CY47" s="720"/>
      <c r="CZ47" s="688">
        <v>
0</v>
      </c>
      <c r="DA47" s="717"/>
      <c r="DB47" s="717"/>
      <c r="DC47" s="721"/>
      <c r="DD47" s="692">
        <v>
5617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
369</v>
      </c>
      <c r="CD48" s="799"/>
      <c r="CE48" s="800"/>
      <c r="CF48" s="680" t="s">
        <v>
370</v>
      </c>
      <c r="CG48" s="681"/>
      <c r="CH48" s="681"/>
      <c r="CI48" s="681"/>
      <c r="CJ48" s="681"/>
      <c r="CK48" s="681"/>
      <c r="CL48" s="681"/>
      <c r="CM48" s="681"/>
      <c r="CN48" s="681"/>
      <c r="CO48" s="681"/>
      <c r="CP48" s="681"/>
      <c r="CQ48" s="682"/>
      <c r="CR48" s="683" t="s">
        <v>
138</v>
      </c>
      <c r="CS48" s="684"/>
      <c r="CT48" s="684"/>
      <c r="CU48" s="684"/>
      <c r="CV48" s="684"/>
      <c r="CW48" s="684"/>
      <c r="CX48" s="684"/>
      <c r="CY48" s="685"/>
      <c r="CZ48" s="688" t="s">
        <v>
130</v>
      </c>
      <c r="DA48" s="689"/>
      <c r="DB48" s="689"/>
      <c r="DC48" s="701"/>
      <c r="DD48" s="692" t="s">
        <v>
130</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
371</v>
      </c>
      <c r="CE49" s="734"/>
      <c r="CF49" s="734"/>
      <c r="CG49" s="734"/>
      <c r="CH49" s="734"/>
      <c r="CI49" s="734"/>
      <c r="CJ49" s="734"/>
      <c r="CK49" s="734"/>
      <c r="CL49" s="734"/>
      <c r="CM49" s="734"/>
      <c r="CN49" s="734"/>
      <c r="CO49" s="734"/>
      <c r="CP49" s="734"/>
      <c r="CQ49" s="735"/>
      <c r="CR49" s="768">
        <v>
54839669</v>
      </c>
      <c r="CS49" s="754"/>
      <c r="CT49" s="754"/>
      <c r="CU49" s="754"/>
      <c r="CV49" s="754"/>
      <c r="CW49" s="754"/>
      <c r="CX49" s="754"/>
      <c r="CY49" s="785"/>
      <c r="CZ49" s="780">
        <v>
100</v>
      </c>
      <c r="DA49" s="786"/>
      <c r="DB49" s="786"/>
      <c r="DC49" s="787"/>
      <c r="DD49" s="788">
        <v>
32300658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M6J3XSHeH4r7V4eohMWLhmpuY47wRrCQt/X+f9XAlwwZwZ48fPbVz9rQSZRQzwWnVQH6xNlXHjuljjulexdXBQ==" saltValue="2DpENz/Aqvg0mNhYkXJsK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
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
373</v>
      </c>
      <c r="DK2" s="831"/>
      <c r="DL2" s="831"/>
      <c r="DM2" s="831"/>
      <c r="DN2" s="831"/>
      <c r="DO2" s="832"/>
      <c r="DP2" s="250"/>
      <c r="DQ2" s="830" t="s">
        <v>
374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
375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
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
377</v>
      </c>
      <c r="B5" s="825"/>
      <c r="C5" s="825"/>
      <c r="D5" s="825"/>
      <c r="E5" s="825"/>
      <c r="F5" s="825"/>
      <c r="G5" s="825"/>
      <c r="H5" s="825"/>
      <c r="I5" s="825"/>
      <c r="J5" s="825"/>
      <c r="K5" s="825"/>
      <c r="L5" s="825"/>
      <c r="M5" s="825"/>
      <c r="N5" s="825"/>
      <c r="O5" s="825"/>
      <c r="P5" s="826"/>
      <c r="Q5" s="801" t="s">
        <v>
378</v>
      </c>
      <c r="R5" s="802"/>
      <c r="S5" s="802"/>
      <c r="T5" s="802"/>
      <c r="U5" s="803"/>
      <c r="V5" s="801" t="s">
        <v>
379</v>
      </c>
      <c r="W5" s="802"/>
      <c r="X5" s="802"/>
      <c r="Y5" s="802"/>
      <c r="Z5" s="803"/>
      <c r="AA5" s="801" t="s">
        <v>
380</v>
      </c>
      <c r="AB5" s="802"/>
      <c r="AC5" s="802"/>
      <c r="AD5" s="802"/>
      <c r="AE5" s="802"/>
      <c r="AF5" s="834" t="s">
        <v>
381</v>
      </c>
      <c r="AG5" s="802"/>
      <c r="AH5" s="802"/>
      <c r="AI5" s="802"/>
      <c r="AJ5" s="813"/>
      <c r="AK5" s="802" t="s">
        <v>
382</v>
      </c>
      <c r="AL5" s="802"/>
      <c r="AM5" s="802"/>
      <c r="AN5" s="802"/>
      <c r="AO5" s="803"/>
      <c r="AP5" s="801" t="s">
        <v>
383</v>
      </c>
      <c r="AQ5" s="802"/>
      <c r="AR5" s="802"/>
      <c r="AS5" s="802"/>
      <c r="AT5" s="803"/>
      <c r="AU5" s="801" t="s">
        <v>
384</v>
      </c>
      <c r="AV5" s="802"/>
      <c r="AW5" s="802"/>
      <c r="AX5" s="802"/>
      <c r="AY5" s="813"/>
      <c r="AZ5" s="257"/>
      <c r="BA5" s="257"/>
      <c r="BB5" s="257"/>
      <c r="BC5" s="257"/>
      <c r="BD5" s="257"/>
      <c r="BE5" s="258"/>
      <c r="BF5" s="258"/>
      <c r="BG5" s="258"/>
      <c r="BH5" s="258"/>
      <c r="BI5" s="258"/>
      <c r="BJ5" s="258"/>
      <c r="BK5" s="258"/>
      <c r="BL5" s="258"/>
      <c r="BM5" s="258"/>
      <c r="BN5" s="258"/>
      <c r="BO5" s="258"/>
      <c r="BP5" s="258"/>
      <c r="BQ5" s="824" t="s">
        <v>
385</v>
      </c>
      <c r="BR5" s="825"/>
      <c r="BS5" s="825"/>
      <c r="BT5" s="825"/>
      <c r="BU5" s="825"/>
      <c r="BV5" s="825"/>
      <c r="BW5" s="825"/>
      <c r="BX5" s="825"/>
      <c r="BY5" s="825"/>
      <c r="BZ5" s="825"/>
      <c r="CA5" s="825"/>
      <c r="CB5" s="825"/>
      <c r="CC5" s="825"/>
      <c r="CD5" s="825"/>
      <c r="CE5" s="825"/>
      <c r="CF5" s="825"/>
      <c r="CG5" s="826"/>
      <c r="CH5" s="801" t="s">
        <v>
386</v>
      </c>
      <c r="CI5" s="802"/>
      <c r="CJ5" s="802"/>
      <c r="CK5" s="802"/>
      <c r="CL5" s="803"/>
      <c r="CM5" s="801" t="s">
        <v>
387</v>
      </c>
      <c r="CN5" s="802"/>
      <c r="CO5" s="802"/>
      <c r="CP5" s="802"/>
      <c r="CQ5" s="803"/>
      <c r="CR5" s="801" t="s">
        <v>
388</v>
      </c>
      <c r="CS5" s="802"/>
      <c r="CT5" s="802"/>
      <c r="CU5" s="802"/>
      <c r="CV5" s="803"/>
      <c r="CW5" s="801" t="s">
        <v>
389</v>
      </c>
      <c r="CX5" s="802"/>
      <c r="CY5" s="802"/>
      <c r="CZ5" s="802"/>
      <c r="DA5" s="803"/>
      <c r="DB5" s="801" t="s">
        <v>
390</v>
      </c>
      <c r="DC5" s="802"/>
      <c r="DD5" s="802"/>
      <c r="DE5" s="802"/>
      <c r="DF5" s="803"/>
      <c r="DG5" s="807" t="s">
        <v>
391</v>
      </c>
      <c r="DH5" s="808"/>
      <c r="DI5" s="808"/>
      <c r="DJ5" s="808"/>
      <c r="DK5" s="809"/>
      <c r="DL5" s="807" t="s">
        <v>
392</v>
      </c>
      <c r="DM5" s="808"/>
      <c r="DN5" s="808"/>
      <c r="DO5" s="808"/>
      <c r="DP5" s="809"/>
      <c r="DQ5" s="801" t="s">
        <v>
393</v>
      </c>
      <c r="DR5" s="802"/>
      <c r="DS5" s="802"/>
      <c r="DT5" s="802"/>
      <c r="DU5" s="803"/>
      <c r="DV5" s="801" t="s">
        <v>
384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
1</v>
      </c>
      <c r="B7" s="815" t="s">
        <v>
394</v>
      </c>
      <c r="C7" s="816"/>
      <c r="D7" s="816"/>
      <c r="E7" s="816"/>
      <c r="F7" s="816"/>
      <c r="G7" s="816"/>
      <c r="H7" s="816"/>
      <c r="I7" s="816"/>
      <c r="J7" s="816"/>
      <c r="K7" s="816"/>
      <c r="L7" s="816"/>
      <c r="M7" s="816"/>
      <c r="N7" s="816"/>
      <c r="O7" s="816"/>
      <c r="P7" s="817"/>
      <c r="Q7" s="818">
        <v>
56995</v>
      </c>
      <c r="R7" s="819"/>
      <c r="S7" s="819"/>
      <c r="T7" s="819"/>
      <c r="U7" s="819"/>
      <c r="V7" s="819">
        <v>
54840</v>
      </c>
      <c r="W7" s="819"/>
      <c r="X7" s="819"/>
      <c r="Y7" s="819"/>
      <c r="Z7" s="819"/>
      <c r="AA7" s="819">
        <v>
2155</v>
      </c>
      <c r="AB7" s="819"/>
      <c r="AC7" s="819"/>
      <c r="AD7" s="819"/>
      <c r="AE7" s="820"/>
      <c r="AF7" s="821">
        <v>
1934</v>
      </c>
      <c r="AG7" s="822"/>
      <c r="AH7" s="822"/>
      <c r="AI7" s="822"/>
      <c r="AJ7" s="823"/>
      <c r="AK7" s="858">
        <v>
237</v>
      </c>
      <c r="AL7" s="859"/>
      <c r="AM7" s="859"/>
      <c r="AN7" s="859"/>
      <c r="AO7" s="859"/>
      <c r="AP7" s="859">
        <v>
40498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
1</v>
      </c>
      <c r="BR7" s="261" t="s">
        <v>
588</v>
      </c>
      <c r="BS7" s="862" t="s">
        <v>
585</v>
      </c>
      <c r="BT7" s="863"/>
      <c r="BU7" s="863"/>
      <c r="BV7" s="863"/>
      <c r="BW7" s="863"/>
      <c r="BX7" s="863"/>
      <c r="BY7" s="863"/>
      <c r="BZ7" s="863"/>
      <c r="CA7" s="863"/>
      <c r="CB7" s="863"/>
      <c r="CC7" s="863"/>
      <c r="CD7" s="863"/>
      <c r="CE7" s="863"/>
      <c r="CF7" s="863"/>
      <c r="CG7" s="864"/>
      <c r="CH7" s="855" t="s">
        <v>
575</v>
      </c>
      <c r="CI7" s="856"/>
      <c r="CJ7" s="856"/>
      <c r="CK7" s="856"/>
      <c r="CL7" s="857"/>
      <c r="CM7" s="855">
        <v>
145</v>
      </c>
      <c r="CN7" s="856"/>
      <c r="CO7" s="856"/>
      <c r="CP7" s="856"/>
      <c r="CQ7" s="857"/>
      <c r="CR7" s="855">
        <v>
5</v>
      </c>
      <c r="CS7" s="856"/>
      <c r="CT7" s="856"/>
      <c r="CU7" s="856"/>
      <c r="CV7" s="857"/>
      <c r="CW7" s="855">
        <v>
16</v>
      </c>
      <c r="CX7" s="856"/>
      <c r="CY7" s="856"/>
      <c r="CZ7" s="856"/>
      <c r="DA7" s="857"/>
      <c r="DB7" s="855" t="s">
        <v>
511</v>
      </c>
      <c r="DC7" s="856"/>
      <c r="DD7" s="856"/>
      <c r="DE7" s="856"/>
      <c r="DF7" s="857"/>
      <c r="DG7" s="855">
        <v>
2639</v>
      </c>
      <c r="DH7" s="856"/>
      <c r="DI7" s="856"/>
      <c r="DJ7" s="856"/>
      <c r="DK7" s="857"/>
      <c r="DL7" s="855" t="s">
        <v>
575</v>
      </c>
      <c r="DM7" s="856"/>
      <c r="DN7" s="856"/>
      <c r="DO7" s="856"/>
      <c r="DP7" s="857"/>
      <c r="DQ7" s="855" t="s">
        <v>
575</v>
      </c>
      <c r="DR7" s="856"/>
      <c r="DS7" s="856"/>
      <c r="DT7" s="856"/>
      <c r="DU7" s="857"/>
      <c r="DV7" s="836"/>
      <c r="DW7" s="837"/>
      <c r="DX7" s="837"/>
      <c r="DY7" s="837"/>
      <c r="DZ7" s="838"/>
      <c r="EA7" s="255"/>
    </row>
    <row r="8" spans="1:131" s="256" customFormat="1" ht="26.25" customHeight="1">
      <c r="A8" s="262">
        <v>
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
2</v>
      </c>
      <c r="BR8" s="264"/>
      <c r="BS8" s="852" t="s">
        <v>
586</v>
      </c>
      <c r="BT8" s="853"/>
      <c r="BU8" s="853"/>
      <c r="BV8" s="853"/>
      <c r="BW8" s="853"/>
      <c r="BX8" s="853"/>
      <c r="BY8" s="853"/>
      <c r="BZ8" s="853"/>
      <c r="CA8" s="853"/>
      <c r="CB8" s="853"/>
      <c r="CC8" s="853"/>
      <c r="CD8" s="853"/>
      <c r="CE8" s="853"/>
      <c r="CF8" s="853"/>
      <c r="CG8" s="854"/>
      <c r="CH8" s="865">
        <v>
-2</v>
      </c>
      <c r="CI8" s="866"/>
      <c r="CJ8" s="866"/>
      <c r="CK8" s="866"/>
      <c r="CL8" s="867"/>
      <c r="CM8" s="865">
        <v>
529</v>
      </c>
      <c r="CN8" s="866"/>
      <c r="CO8" s="866"/>
      <c r="CP8" s="866"/>
      <c r="CQ8" s="867"/>
      <c r="CR8" s="865">
        <v>
500</v>
      </c>
      <c r="CS8" s="866"/>
      <c r="CT8" s="866"/>
      <c r="CU8" s="866"/>
      <c r="CV8" s="867"/>
      <c r="CW8" s="865">
        <v>
28</v>
      </c>
      <c r="CX8" s="866"/>
      <c r="CY8" s="866"/>
      <c r="CZ8" s="866"/>
      <c r="DA8" s="867"/>
      <c r="DB8" s="865" t="s">
        <v>
511</v>
      </c>
      <c r="DC8" s="866"/>
      <c r="DD8" s="866"/>
      <c r="DE8" s="866"/>
      <c r="DF8" s="867"/>
      <c r="DG8" s="865" t="s">
        <v>
575</v>
      </c>
      <c r="DH8" s="866"/>
      <c r="DI8" s="866"/>
      <c r="DJ8" s="866"/>
      <c r="DK8" s="867"/>
      <c r="DL8" s="865" t="s">
        <v>
575</v>
      </c>
      <c r="DM8" s="866"/>
      <c r="DN8" s="866"/>
      <c r="DO8" s="866"/>
      <c r="DP8" s="867"/>
      <c r="DQ8" s="865" t="s">
        <v>
575</v>
      </c>
      <c r="DR8" s="866"/>
      <c r="DS8" s="866"/>
      <c r="DT8" s="866"/>
      <c r="DU8" s="867"/>
      <c r="DV8" s="868"/>
      <c r="DW8" s="869"/>
      <c r="DX8" s="869"/>
      <c r="DY8" s="869"/>
      <c r="DZ8" s="870"/>
      <c r="EA8" s="255"/>
    </row>
    <row r="9" spans="1:131" s="256" customFormat="1" ht="26.25" customHeight="1">
      <c r="A9" s="262">
        <v>
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
3</v>
      </c>
      <c r="BR9" s="264"/>
      <c r="BS9" s="852" t="s">
        <v>
587</v>
      </c>
      <c r="BT9" s="853"/>
      <c r="BU9" s="853"/>
      <c r="BV9" s="853"/>
      <c r="BW9" s="853"/>
      <c r="BX9" s="853"/>
      <c r="BY9" s="853"/>
      <c r="BZ9" s="853"/>
      <c r="CA9" s="853"/>
      <c r="CB9" s="853"/>
      <c r="CC9" s="853"/>
      <c r="CD9" s="853"/>
      <c r="CE9" s="853"/>
      <c r="CF9" s="853"/>
      <c r="CG9" s="854"/>
      <c r="CH9" s="865" t="s">
        <v>
575</v>
      </c>
      <c r="CI9" s="866"/>
      <c r="CJ9" s="866"/>
      <c r="CK9" s="866"/>
      <c r="CL9" s="867"/>
      <c r="CM9" s="865">
        <v>
50</v>
      </c>
      <c r="CN9" s="866"/>
      <c r="CO9" s="866"/>
      <c r="CP9" s="866"/>
      <c r="CQ9" s="867"/>
      <c r="CR9" s="865">
        <v>
30</v>
      </c>
      <c r="CS9" s="866"/>
      <c r="CT9" s="866"/>
      <c r="CU9" s="866"/>
      <c r="CV9" s="867"/>
      <c r="CW9" s="865">
        <v>
33</v>
      </c>
      <c r="CX9" s="866"/>
      <c r="CY9" s="866"/>
      <c r="CZ9" s="866"/>
      <c r="DA9" s="867"/>
      <c r="DB9" s="865" t="s">
        <v>
511</v>
      </c>
      <c r="DC9" s="866"/>
      <c r="DD9" s="866"/>
      <c r="DE9" s="866"/>
      <c r="DF9" s="867"/>
      <c r="DG9" s="865" t="s">
        <v>
575</v>
      </c>
      <c r="DH9" s="866"/>
      <c r="DI9" s="866"/>
      <c r="DJ9" s="866"/>
      <c r="DK9" s="867"/>
      <c r="DL9" s="865" t="s">
        <v>
575</v>
      </c>
      <c r="DM9" s="866"/>
      <c r="DN9" s="866"/>
      <c r="DO9" s="866"/>
      <c r="DP9" s="867"/>
      <c r="DQ9" s="865" t="s">
        <v>
575</v>
      </c>
      <c r="DR9" s="866"/>
      <c r="DS9" s="866"/>
      <c r="DT9" s="866"/>
      <c r="DU9" s="867"/>
      <c r="DV9" s="868"/>
      <c r="DW9" s="869"/>
      <c r="DX9" s="869"/>
      <c r="DY9" s="869"/>
      <c r="DZ9" s="870"/>
      <c r="EA9" s="255"/>
    </row>
    <row r="10" spans="1:131" s="256" customFormat="1" ht="26.25" customHeight="1">
      <c r="A10" s="262">
        <v>
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
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
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
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
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
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
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
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
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
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
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
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
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
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
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
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
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
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
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
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
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
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
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
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
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
395</v>
      </c>
      <c r="BA22" s="890"/>
      <c r="BB22" s="890"/>
      <c r="BC22" s="890"/>
      <c r="BD22" s="891"/>
      <c r="BE22" s="254"/>
      <c r="BF22" s="254"/>
      <c r="BG22" s="254"/>
      <c r="BH22" s="254"/>
      <c r="BI22" s="254"/>
      <c r="BJ22" s="254"/>
      <c r="BK22" s="254"/>
      <c r="BL22" s="254"/>
      <c r="BM22" s="254"/>
      <c r="BN22" s="254"/>
      <c r="BO22" s="254"/>
      <c r="BP22" s="254"/>
      <c r="BQ22" s="263">
        <v>
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
396</v>
      </c>
      <c r="B23" s="874" t="s">
        <v>
397</v>
      </c>
      <c r="C23" s="875"/>
      <c r="D23" s="875"/>
      <c r="E23" s="875"/>
      <c r="F23" s="875"/>
      <c r="G23" s="875"/>
      <c r="H23" s="875"/>
      <c r="I23" s="875"/>
      <c r="J23" s="875"/>
      <c r="K23" s="875"/>
      <c r="L23" s="875"/>
      <c r="M23" s="875"/>
      <c r="N23" s="875"/>
      <c r="O23" s="875"/>
      <c r="P23" s="876"/>
      <c r="Q23" s="877">
        <v>
56995</v>
      </c>
      <c r="R23" s="878"/>
      <c r="S23" s="878"/>
      <c r="T23" s="878"/>
      <c r="U23" s="878"/>
      <c r="V23" s="878">
        <v>
54840</v>
      </c>
      <c r="W23" s="878"/>
      <c r="X23" s="878"/>
      <c r="Y23" s="878"/>
      <c r="Z23" s="878"/>
      <c r="AA23" s="878">
        <v>
2155</v>
      </c>
      <c r="AB23" s="878"/>
      <c r="AC23" s="878"/>
      <c r="AD23" s="878"/>
      <c r="AE23" s="879"/>
      <c r="AF23" s="880">
        <v>
1934</v>
      </c>
      <c r="AG23" s="878"/>
      <c r="AH23" s="878"/>
      <c r="AI23" s="878"/>
      <c r="AJ23" s="881"/>
      <c r="AK23" s="882"/>
      <c r="AL23" s="883"/>
      <c r="AM23" s="883"/>
      <c r="AN23" s="883"/>
      <c r="AO23" s="883"/>
      <c r="AP23" s="878">
        <v>
40498</v>
      </c>
      <c r="AQ23" s="878"/>
      <c r="AR23" s="878"/>
      <c r="AS23" s="878"/>
      <c r="AT23" s="878"/>
      <c r="AU23" s="884"/>
      <c r="AV23" s="884"/>
      <c r="AW23" s="884"/>
      <c r="AX23" s="884"/>
      <c r="AY23" s="885"/>
      <c r="AZ23" s="893" t="s">
        <v>
130</v>
      </c>
      <c r="BA23" s="894"/>
      <c r="BB23" s="894"/>
      <c r="BC23" s="894"/>
      <c r="BD23" s="895"/>
      <c r="BE23" s="254"/>
      <c r="BF23" s="254"/>
      <c r="BG23" s="254"/>
      <c r="BH23" s="254"/>
      <c r="BI23" s="254"/>
      <c r="BJ23" s="254"/>
      <c r="BK23" s="254"/>
      <c r="BL23" s="254"/>
      <c r="BM23" s="254"/>
      <c r="BN23" s="254"/>
      <c r="BO23" s="254"/>
      <c r="BP23" s="254"/>
      <c r="BQ23" s="263">
        <v>
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
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
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
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
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
377</v>
      </c>
      <c r="B26" s="825"/>
      <c r="C26" s="825"/>
      <c r="D26" s="825"/>
      <c r="E26" s="825"/>
      <c r="F26" s="825"/>
      <c r="G26" s="825"/>
      <c r="H26" s="825"/>
      <c r="I26" s="825"/>
      <c r="J26" s="825"/>
      <c r="K26" s="825"/>
      <c r="L26" s="825"/>
      <c r="M26" s="825"/>
      <c r="N26" s="825"/>
      <c r="O26" s="825"/>
      <c r="P26" s="826"/>
      <c r="Q26" s="801" t="s">
        <v>
400</v>
      </c>
      <c r="R26" s="802"/>
      <c r="S26" s="802"/>
      <c r="T26" s="802"/>
      <c r="U26" s="803"/>
      <c r="V26" s="801" t="s">
        <v>
401</v>
      </c>
      <c r="W26" s="802"/>
      <c r="X26" s="802"/>
      <c r="Y26" s="802"/>
      <c r="Z26" s="803"/>
      <c r="AA26" s="801" t="s">
        <v>
402</v>
      </c>
      <c r="AB26" s="802"/>
      <c r="AC26" s="802"/>
      <c r="AD26" s="802"/>
      <c r="AE26" s="802"/>
      <c r="AF26" s="896" t="s">
        <v>
403</v>
      </c>
      <c r="AG26" s="897"/>
      <c r="AH26" s="897"/>
      <c r="AI26" s="897"/>
      <c r="AJ26" s="898"/>
      <c r="AK26" s="802" t="s">
        <v>
404</v>
      </c>
      <c r="AL26" s="802"/>
      <c r="AM26" s="802"/>
      <c r="AN26" s="802"/>
      <c r="AO26" s="803"/>
      <c r="AP26" s="801" t="s">
        <v>
405</v>
      </c>
      <c r="AQ26" s="802"/>
      <c r="AR26" s="802"/>
      <c r="AS26" s="802"/>
      <c r="AT26" s="803"/>
      <c r="AU26" s="801" t="s">
        <v>
406</v>
      </c>
      <c r="AV26" s="802"/>
      <c r="AW26" s="802"/>
      <c r="AX26" s="802"/>
      <c r="AY26" s="803"/>
      <c r="AZ26" s="801" t="s">
        <v>
407</v>
      </c>
      <c r="BA26" s="802"/>
      <c r="BB26" s="802"/>
      <c r="BC26" s="802"/>
      <c r="BD26" s="803"/>
      <c r="BE26" s="801" t="s">
        <v>
384</v>
      </c>
      <c r="BF26" s="802"/>
      <c r="BG26" s="802"/>
      <c r="BH26" s="802"/>
      <c r="BI26" s="813"/>
      <c r="BJ26" s="253"/>
      <c r="BK26" s="253"/>
      <c r="BL26" s="253"/>
      <c r="BM26" s="253"/>
      <c r="BN26" s="253"/>
      <c r="BO26" s="266"/>
      <c r="BP26" s="266"/>
      <c r="BQ26" s="263">
        <v>
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
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
1</v>
      </c>
      <c r="B28" s="815" t="s">
        <v>
408</v>
      </c>
      <c r="C28" s="816"/>
      <c r="D28" s="816"/>
      <c r="E28" s="816"/>
      <c r="F28" s="816"/>
      <c r="G28" s="816"/>
      <c r="H28" s="816"/>
      <c r="I28" s="816"/>
      <c r="J28" s="816"/>
      <c r="K28" s="816"/>
      <c r="L28" s="816"/>
      <c r="M28" s="816"/>
      <c r="N28" s="816"/>
      <c r="O28" s="816"/>
      <c r="P28" s="817"/>
      <c r="Q28" s="906">
        <v>
15605</v>
      </c>
      <c r="R28" s="907"/>
      <c r="S28" s="907"/>
      <c r="T28" s="907"/>
      <c r="U28" s="907"/>
      <c r="V28" s="907">
        <v>
15380</v>
      </c>
      <c r="W28" s="907"/>
      <c r="X28" s="907"/>
      <c r="Y28" s="907"/>
      <c r="Z28" s="907"/>
      <c r="AA28" s="907">
        <v>
225</v>
      </c>
      <c r="AB28" s="907"/>
      <c r="AC28" s="907"/>
      <c r="AD28" s="907"/>
      <c r="AE28" s="908"/>
      <c r="AF28" s="909">
        <v>
225</v>
      </c>
      <c r="AG28" s="907"/>
      <c r="AH28" s="907"/>
      <c r="AI28" s="907"/>
      <c r="AJ28" s="910"/>
      <c r="AK28" s="911">
        <v>
1977</v>
      </c>
      <c r="AL28" s="902"/>
      <c r="AM28" s="902"/>
      <c r="AN28" s="902"/>
      <c r="AO28" s="902"/>
      <c r="AP28" s="902" t="s">
        <v>
575</v>
      </c>
      <c r="AQ28" s="902"/>
      <c r="AR28" s="902"/>
      <c r="AS28" s="902"/>
      <c r="AT28" s="902"/>
      <c r="AU28" s="902" t="s">
        <v>
575</v>
      </c>
      <c r="AV28" s="902"/>
      <c r="AW28" s="902"/>
      <c r="AX28" s="902"/>
      <c r="AY28" s="902"/>
      <c r="AZ28" s="903" t="s">
        <v>
575</v>
      </c>
      <c r="BA28" s="903"/>
      <c r="BB28" s="903"/>
      <c r="BC28" s="903"/>
      <c r="BD28" s="903"/>
      <c r="BE28" s="904"/>
      <c r="BF28" s="904"/>
      <c r="BG28" s="904"/>
      <c r="BH28" s="904"/>
      <c r="BI28" s="905"/>
      <c r="BJ28" s="253"/>
      <c r="BK28" s="253"/>
      <c r="BL28" s="253"/>
      <c r="BM28" s="253"/>
      <c r="BN28" s="253"/>
      <c r="BO28" s="266"/>
      <c r="BP28" s="266"/>
      <c r="BQ28" s="263">
        <v>
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
2</v>
      </c>
      <c r="B29" s="839" t="s">
        <v>
409</v>
      </c>
      <c r="C29" s="840"/>
      <c r="D29" s="840"/>
      <c r="E29" s="840"/>
      <c r="F29" s="840"/>
      <c r="G29" s="840"/>
      <c r="H29" s="840"/>
      <c r="I29" s="840"/>
      <c r="J29" s="840"/>
      <c r="K29" s="840"/>
      <c r="L29" s="840"/>
      <c r="M29" s="840"/>
      <c r="N29" s="840"/>
      <c r="O29" s="840"/>
      <c r="P29" s="841"/>
      <c r="Q29" s="842">
        <v>
12821</v>
      </c>
      <c r="R29" s="843"/>
      <c r="S29" s="843"/>
      <c r="T29" s="843"/>
      <c r="U29" s="843"/>
      <c r="V29" s="843">
        <v>
12574</v>
      </c>
      <c r="W29" s="843"/>
      <c r="X29" s="843"/>
      <c r="Y29" s="843"/>
      <c r="Z29" s="843"/>
      <c r="AA29" s="843">
        <v>
247</v>
      </c>
      <c r="AB29" s="843"/>
      <c r="AC29" s="843"/>
      <c r="AD29" s="843"/>
      <c r="AE29" s="844"/>
      <c r="AF29" s="845">
        <v>
247</v>
      </c>
      <c r="AG29" s="846"/>
      <c r="AH29" s="846"/>
      <c r="AI29" s="846"/>
      <c r="AJ29" s="847"/>
      <c r="AK29" s="914">
        <v>
2030</v>
      </c>
      <c r="AL29" s="915"/>
      <c r="AM29" s="915"/>
      <c r="AN29" s="915"/>
      <c r="AO29" s="915"/>
      <c r="AP29" s="915" t="s">
        <v>
575</v>
      </c>
      <c r="AQ29" s="915"/>
      <c r="AR29" s="915"/>
      <c r="AS29" s="915"/>
      <c r="AT29" s="915"/>
      <c r="AU29" s="915" t="s">
        <v>
575</v>
      </c>
      <c r="AV29" s="915"/>
      <c r="AW29" s="915"/>
      <c r="AX29" s="915"/>
      <c r="AY29" s="915"/>
      <c r="AZ29" s="916" t="s">
        <v>
575</v>
      </c>
      <c r="BA29" s="916"/>
      <c r="BB29" s="916"/>
      <c r="BC29" s="916"/>
      <c r="BD29" s="916"/>
      <c r="BE29" s="912"/>
      <c r="BF29" s="912"/>
      <c r="BG29" s="912"/>
      <c r="BH29" s="912"/>
      <c r="BI29" s="913"/>
      <c r="BJ29" s="253"/>
      <c r="BK29" s="253"/>
      <c r="BL29" s="253"/>
      <c r="BM29" s="253"/>
      <c r="BN29" s="253"/>
      <c r="BO29" s="266"/>
      <c r="BP29" s="266"/>
      <c r="BQ29" s="263">
        <v>
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
3</v>
      </c>
      <c r="B30" s="839" t="s">
        <v>
410</v>
      </c>
      <c r="C30" s="840"/>
      <c r="D30" s="840"/>
      <c r="E30" s="840"/>
      <c r="F30" s="840"/>
      <c r="G30" s="840"/>
      <c r="H30" s="840"/>
      <c r="I30" s="840"/>
      <c r="J30" s="840"/>
      <c r="K30" s="840"/>
      <c r="L30" s="840"/>
      <c r="M30" s="840"/>
      <c r="N30" s="840"/>
      <c r="O30" s="840"/>
      <c r="P30" s="841"/>
      <c r="Q30" s="842">
        <v>
3808</v>
      </c>
      <c r="R30" s="843"/>
      <c r="S30" s="843"/>
      <c r="T30" s="843"/>
      <c r="U30" s="843"/>
      <c r="V30" s="843">
        <v>
3779</v>
      </c>
      <c r="W30" s="843"/>
      <c r="X30" s="843"/>
      <c r="Y30" s="843"/>
      <c r="Z30" s="843"/>
      <c r="AA30" s="843">
        <v>
29</v>
      </c>
      <c r="AB30" s="843"/>
      <c r="AC30" s="843"/>
      <c r="AD30" s="843"/>
      <c r="AE30" s="844"/>
      <c r="AF30" s="845">
        <v>
29</v>
      </c>
      <c r="AG30" s="846"/>
      <c r="AH30" s="846"/>
      <c r="AI30" s="846"/>
      <c r="AJ30" s="847"/>
      <c r="AK30" s="914">
        <v>
1957</v>
      </c>
      <c r="AL30" s="915"/>
      <c r="AM30" s="915"/>
      <c r="AN30" s="915"/>
      <c r="AO30" s="915"/>
      <c r="AP30" s="915" t="s">
        <v>
575</v>
      </c>
      <c r="AQ30" s="915"/>
      <c r="AR30" s="915"/>
      <c r="AS30" s="915"/>
      <c r="AT30" s="915"/>
      <c r="AU30" s="915" t="s">
        <v>
575</v>
      </c>
      <c r="AV30" s="915"/>
      <c r="AW30" s="915"/>
      <c r="AX30" s="915"/>
      <c r="AY30" s="915"/>
      <c r="AZ30" s="916" t="s">
        <v>
575</v>
      </c>
      <c r="BA30" s="916"/>
      <c r="BB30" s="916"/>
      <c r="BC30" s="916"/>
      <c r="BD30" s="916"/>
      <c r="BE30" s="912"/>
      <c r="BF30" s="912"/>
      <c r="BG30" s="912"/>
      <c r="BH30" s="912"/>
      <c r="BI30" s="913"/>
      <c r="BJ30" s="253"/>
      <c r="BK30" s="253"/>
      <c r="BL30" s="253"/>
      <c r="BM30" s="253"/>
      <c r="BN30" s="253"/>
      <c r="BO30" s="266"/>
      <c r="BP30" s="266"/>
      <c r="BQ30" s="263">
        <v>
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
4</v>
      </c>
      <c r="B31" s="839" t="s">
        <v>
411</v>
      </c>
      <c r="C31" s="840"/>
      <c r="D31" s="840"/>
      <c r="E31" s="840"/>
      <c r="F31" s="840"/>
      <c r="G31" s="840"/>
      <c r="H31" s="840"/>
      <c r="I31" s="840"/>
      <c r="J31" s="840"/>
      <c r="K31" s="840"/>
      <c r="L31" s="840"/>
      <c r="M31" s="840"/>
      <c r="N31" s="840"/>
      <c r="O31" s="840"/>
      <c r="P31" s="841"/>
      <c r="Q31" s="842">
        <v>
4119</v>
      </c>
      <c r="R31" s="843"/>
      <c r="S31" s="843"/>
      <c r="T31" s="843"/>
      <c r="U31" s="843"/>
      <c r="V31" s="843">
        <v>
3838</v>
      </c>
      <c r="W31" s="843"/>
      <c r="X31" s="843"/>
      <c r="Y31" s="843"/>
      <c r="Z31" s="843"/>
      <c r="AA31" s="843">
        <v>
281</v>
      </c>
      <c r="AB31" s="843"/>
      <c r="AC31" s="843"/>
      <c r="AD31" s="843"/>
      <c r="AE31" s="844"/>
      <c r="AF31" s="845">
        <v>
281</v>
      </c>
      <c r="AG31" s="846"/>
      <c r="AH31" s="846"/>
      <c r="AI31" s="846"/>
      <c r="AJ31" s="847"/>
      <c r="AK31" s="914">
        <v>
1533</v>
      </c>
      <c r="AL31" s="915"/>
      <c r="AM31" s="915"/>
      <c r="AN31" s="915"/>
      <c r="AO31" s="915"/>
      <c r="AP31" s="915">
        <v>
13667</v>
      </c>
      <c r="AQ31" s="915"/>
      <c r="AR31" s="915"/>
      <c r="AS31" s="915"/>
      <c r="AT31" s="915"/>
      <c r="AU31" s="915">
        <v>
7777</v>
      </c>
      <c r="AV31" s="915"/>
      <c r="AW31" s="915"/>
      <c r="AX31" s="915"/>
      <c r="AY31" s="915"/>
      <c r="AZ31" s="916" t="s">
        <v>
575</v>
      </c>
      <c r="BA31" s="916"/>
      <c r="BB31" s="916"/>
      <c r="BC31" s="916"/>
      <c r="BD31" s="916"/>
      <c r="BE31" s="912" t="s">
        <v>
412</v>
      </c>
      <c r="BF31" s="912"/>
      <c r="BG31" s="912"/>
      <c r="BH31" s="912"/>
      <c r="BI31" s="913"/>
      <c r="BJ31" s="253"/>
      <c r="BK31" s="253"/>
      <c r="BL31" s="253"/>
      <c r="BM31" s="253"/>
      <c r="BN31" s="253"/>
      <c r="BO31" s="266"/>
      <c r="BP31" s="266"/>
      <c r="BQ31" s="263">
        <v>
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
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4"/>
      <c r="AL32" s="915"/>
      <c r="AM32" s="915"/>
      <c r="AN32" s="915"/>
      <c r="AO32" s="915"/>
      <c r="AP32" s="915"/>
      <c r="AQ32" s="915"/>
      <c r="AR32" s="915"/>
      <c r="AS32" s="915"/>
      <c r="AT32" s="915"/>
      <c r="AU32" s="915"/>
      <c r="AV32" s="915"/>
      <c r="AW32" s="915"/>
      <c r="AX32" s="915"/>
      <c r="AY32" s="915"/>
      <c r="AZ32" s="916"/>
      <c r="BA32" s="916"/>
      <c r="BB32" s="916"/>
      <c r="BC32" s="916"/>
      <c r="BD32" s="916"/>
      <c r="BE32" s="912"/>
      <c r="BF32" s="912"/>
      <c r="BG32" s="912"/>
      <c r="BH32" s="912"/>
      <c r="BI32" s="913"/>
      <c r="BJ32" s="253"/>
      <c r="BK32" s="253"/>
      <c r="BL32" s="253"/>
      <c r="BM32" s="253"/>
      <c r="BN32" s="253"/>
      <c r="BO32" s="266"/>
      <c r="BP32" s="266"/>
      <c r="BQ32" s="263">
        <v>
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
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
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
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
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
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
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
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
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
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
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
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
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
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
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
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
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
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
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
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
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
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
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
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
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
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
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
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
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
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
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
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
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
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
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
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
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
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
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
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
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
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
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
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
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
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
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
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
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
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
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
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
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
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
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
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
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
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
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
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
413</v>
      </c>
      <c r="BK62" s="890"/>
      <c r="BL62" s="890"/>
      <c r="BM62" s="890"/>
      <c r="BN62" s="891"/>
      <c r="BO62" s="266"/>
      <c r="BP62" s="266"/>
      <c r="BQ62" s="263">
        <v>
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
396</v>
      </c>
      <c r="B63" s="874" t="s">
        <v>
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
782</v>
      </c>
      <c r="AG63" s="926"/>
      <c r="AH63" s="926"/>
      <c r="AI63" s="926"/>
      <c r="AJ63" s="927"/>
      <c r="AK63" s="928"/>
      <c r="AL63" s="923"/>
      <c r="AM63" s="923"/>
      <c r="AN63" s="923"/>
      <c r="AO63" s="923"/>
      <c r="AP63" s="926">
        <v>
13667</v>
      </c>
      <c r="AQ63" s="926"/>
      <c r="AR63" s="926"/>
      <c r="AS63" s="926"/>
      <c r="AT63" s="926"/>
      <c r="AU63" s="926">
        <v>
7777</v>
      </c>
      <c r="AV63" s="926"/>
      <c r="AW63" s="926"/>
      <c r="AX63" s="926"/>
      <c r="AY63" s="926"/>
      <c r="AZ63" s="930"/>
      <c r="BA63" s="930"/>
      <c r="BB63" s="930"/>
      <c r="BC63" s="930"/>
      <c r="BD63" s="930"/>
      <c r="BE63" s="931"/>
      <c r="BF63" s="931"/>
      <c r="BG63" s="931"/>
      <c r="BH63" s="931"/>
      <c r="BI63" s="932"/>
      <c r="BJ63" s="933" t="s">
        <v>
415</v>
      </c>
      <c r="BK63" s="934"/>
      <c r="BL63" s="934"/>
      <c r="BM63" s="934"/>
      <c r="BN63" s="935"/>
      <c r="BO63" s="266"/>
      <c r="BP63" s="266"/>
      <c r="BQ63" s="263">
        <v>
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
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
417</v>
      </c>
      <c r="B66" s="825"/>
      <c r="C66" s="825"/>
      <c r="D66" s="825"/>
      <c r="E66" s="825"/>
      <c r="F66" s="825"/>
      <c r="G66" s="825"/>
      <c r="H66" s="825"/>
      <c r="I66" s="825"/>
      <c r="J66" s="825"/>
      <c r="K66" s="825"/>
      <c r="L66" s="825"/>
      <c r="M66" s="825"/>
      <c r="N66" s="825"/>
      <c r="O66" s="825"/>
      <c r="P66" s="826"/>
      <c r="Q66" s="801" t="s">
        <v>
418</v>
      </c>
      <c r="R66" s="802"/>
      <c r="S66" s="802"/>
      <c r="T66" s="802"/>
      <c r="U66" s="803"/>
      <c r="V66" s="801" t="s">
        <v>
401</v>
      </c>
      <c r="W66" s="802"/>
      <c r="X66" s="802"/>
      <c r="Y66" s="802"/>
      <c r="Z66" s="803"/>
      <c r="AA66" s="801" t="s">
        <v>
402</v>
      </c>
      <c r="AB66" s="802"/>
      <c r="AC66" s="802"/>
      <c r="AD66" s="802"/>
      <c r="AE66" s="803"/>
      <c r="AF66" s="936" t="s">
        <v>
403</v>
      </c>
      <c r="AG66" s="897"/>
      <c r="AH66" s="897"/>
      <c r="AI66" s="897"/>
      <c r="AJ66" s="937"/>
      <c r="AK66" s="801" t="s">
        <v>
404</v>
      </c>
      <c r="AL66" s="825"/>
      <c r="AM66" s="825"/>
      <c r="AN66" s="825"/>
      <c r="AO66" s="826"/>
      <c r="AP66" s="801" t="s">
        <v>
419</v>
      </c>
      <c r="AQ66" s="802"/>
      <c r="AR66" s="802"/>
      <c r="AS66" s="802"/>
      <c r="AT66" s="803"/>
      <c r="AU66" s="801" t="s">
        <v>
420</v>
      </c>
      <c r="AV66" s="802"/>
      <c r="AW66" s="802"/>
      <c r="AX66" s="802"/>
      <c r="AY66" s="803"/>
      <c r="AZ66" s="801" t="s">
        <v>
384</v>
      </c>
      <c r="BA66" s="802"/>
      <c r="BB66" s="802"/>
      <c r="BC66" s="802"/>
      <c r="BD66" s="813"/>
      <c r="BE66" s="266"/>
      <c r="BF66" s="266"/>
      <c r="BG66" s="266"/>
      <c r="BH66" s="266"/>
      <c r="BI66" s="266"/>
      <c r="BJ66" s="266"/>
      <c r="BK66" s="266"/>
      <c r="BL66" s="266"/>
      <c r="BM66" s="266"/>
      <c r="BN66" s="266"/>
      <c r="BO66" s="266"/>
      <c r="BP66" s="266"/>
      <c r="BQ66" s="263">
        <v>
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
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
1</v>
      </c>
      <c r="B68" s="953" t="s">
        <v>
576</v>
      </c>
      <c r="C68" s="954"/>
      <c r="D68" s="954"/>
      <c r="E68" s="954"/>
      <c r="F68" s="954"/>
      <c r="G68" s="954"/>
      <c r="H68" s="954"/>
      <c r="I68" s="954"/>
      <c r="J68" s="954"/>
      <c r="K68" s="954"/>
      <c r="L68" s="954"/>
      <c r="M68" s="954"/>
      <c r="N68" s="954"/>
      <c r="O68" s="954"/>
      <c r="P68" s="955"/>
      <c r="Q68" s="956">
        <v>
10992</v>
      </c>
      <c r="R68" s="950"/>
      <c r="S68" s="950"/>
      <c r="T68" s="950"/>
      <c r="U68" s="950"/>
      <c r="V68" s="950">
        <v>
10500</v>
      </c>
      <c r="W68" s="950"/>
      <c r="X68" s="950"/>
      <c r="Y68" s="950"/>
      <c r="Z68" s="950"/>
      <c r="AA68" s="950">
        <v>
491</v>
      </c>
      <c r="AB68" s="950"/>
      <c r="AC68" s="950"/>
      <c r="AD68" s="950"/>
      <c r="AE68" s="950"/>
      <c r="AF68" s="950">
        <v>
491</v>
      </c>
      <c r="AG68" s="950"/>
      <c r="AH68" s="950"/>
      <c r="AI68" s="950"/>
      <c r="AJ68" s="950"/>
      <c r="AK68" s="950" t="s">
        <v>
575</v>
      </c>
      <c r="AL68" s="950"/>
      <c r="AM68" s="950"/>
      <c r="AN68" s="950"/>
      <c r="AO68" s="950"/>
      <c r="AP68" s="950">
        <v>
799</v>
      </c>
      <c r="AQ68" s="950"/>
      <c r="AR68" s="950"/>
      <c r="AS68" s="950"/>
      <c r="AT68" s="950"/>
      <c r="AU68" s="950">
        <v>
30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
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
2</v>
      </c>
      <c r="B69" s="957" t="s">
        <v>
577</v>
      </c>
      <c r="C69" s="958"/>
      <c r="D69" s="958"/>
      <c r="E69" s="958"/>
      <c r="F69" s="958"/>
      <c r="G69" s="958"/>
      <c r="H69" s="958"/>
      <c r="I69" s="958"/>
      <c r="J69" s="958"/>
      <c r="K69" s="958"/>
      <c r="L69" s="958"/>
      <c r="M69" s="958"/>
      <c r="N69" s="958"/>
      <c r="O69" s="958"/>
      <c r="P69" s="959"/>
      <c r="Q69" s="960">
        <v>
986</v>
      </c>
      <c r="R69" s="915"/>
      <c r="S69" s="915"/>
      <c r="T69" s="915"/>
      <c r="U69" s="915"/>
      <c r="V69" s="915">
        <v>
974</v>
      </c>
      <c r="W69" s="915"/>
      <c r="X69" s="915"/>
      <c r="Y69" s="915"/>
      <c r="Z69" s="915"/>
      <c r="AA69" s="915">
        <v>
12</v>
      </c>
      <c r="AB69" s="915"/>
      <c r="AC69" s="915"/>
      <c r="AD69" s="915"/>
      <c r="AE69" s="915"/>
      <c r="AF69" s="915">
        <v>
12</v>
      </c>
      <c r="AG69" s="915"/>
      <c r="AH69" s="915"/>
      <c r="AI69" s="915"/>
      <c r="AJ69" s="915"/>
      <c r="AK69" s="915">
        <v>
12</v>
      </c>
      <c r="AL69" s="915"/>
      <c r="AM69" s="915"/>
      <c r="AN69" s="915"/>
      <c r="AO69" s="915"/>
      <c r="AP69" s="915" t="s">
        <v>
575</v>
      </c>
      <c r="AQ69" s="915"/>
      <c r="AR69" s="915"/>
      <c r="AS69" s="915"/>
      <c r="AT69" s="915"/>
      <c r="AU69" s="915" t="s">
        <v>
575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
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
3</v>
      </c>
      <c r="B70" s="957" t="s">
        <v>
578</v>
      </c>
      <c r="C70" s="958"/>
      <c r="D70" s="958"/>
      <c r="E70" s="958"/>
      <c r="F70" s="958"/>
      <c r="G70" s="958"/>
      <c r="H70" s="958"/>
      <c r="I70" s="958"/>
      <c r="J70" s="958"/>
      <c r="K70" s="958"/>
      <c r="L70" s="958"/>
      <c r="M70" s="958"/>
      <c r="N70" s="958"/>
      <c r="O70" s="958"/>
      <c r="P70" s="959"/>
      <c r="Q70" s="960">
        <v>
288</v>
      </c>
      <c r="R70" s="915"/>
      <c r="S70" s="915"/>
      <c r="T70" s="915"/>
      <c r="U70" s="915"/>
      <c r="V70" s="915">
        <v>
206</v>
      </c>
      <c r="W70" s="915"/>
      <c r="X70" s="915"/>
      <c r="Y70" s="915"/>
      <c r="Z70" s="915"/>
      <c r="AA70" s="915">
        <v>
82</v>
      </c>
      <c r="AB70" s="915"/>
      <c r="AC70" s="915"/>
      <c r="AD70" s="915"/>
      <c r="AE70" s="915"/>
      <c r="AF70" s="915">
        <v>
82</v>
      </c>
      <c r="AG70" s="915"/>
      <c r="AH70" s="915"/>
      <c r="AI70" s="915"/>
      <c r="AJ70" s="915"/>
      <c r="AK70" s="915">
        <v>
47</v>
      </c>
      <c r="AL70" s="915"/>
      <c r="AM70" s="915"/>
      <c r="AN70" s="915"/>
      <c r="AO70" s="915"/>
      <c r="AP70" s="915" t="s">
        <v>
575</v>
      </c>
      <c r="AQ70" s="915"/>
      <c r="AR70" s="915"/>
      <c r="AS70" s="915"/>
      <c r="AT70" s="915"/>
      <c r="AU70" s="915" t="s">
        <v>
575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
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
4</v>
      </c>
      <c r="B71" s="957" t="s">
        <v>
579</v>
      </c>
      <c r="C71" s="958"/>
      <c r="D71" s="958"/>
      <c r="E71" s="958"/>
      <c r="F71" s="958"/>
      <c r="G71" s="958"/>
      <c r="H71" s="958"/>
      <c r="I71" s="958"/>
      <c r="J71" s="958"/>
      <c r="K71" s="958"/>
      <c r="L71" s="958"/>
      <c r="M71" s="958"/>
      <c r="N71" s="958"/>
      <c r="O71" s="958"/>
      <c r="P71" s="959"/>
      <c r="Q71" s="960">
        <v>
466</v>
      </c>
      <c r="R71" s="915"/>
      <c r="S71" s="915"/>
      <c r="T71" s="915"/>
      <c r="U71" s="915"/>
      <c r="V71" s="915">
        <v>
460</v>
      </c>
      <c r="W71" s="915"/>
      <c r="X71" s="915"/>
      <c r="Y71" s="915"/>
      <c r="Z71" s="915"/>
      <c r="AA71" s="915">
        <v>
6</v>
      </c>
      <c r="AB71" s="915"/>
      <c r="AC71" s="915"/>
      <c r="AD71" s="915"/>
      <c r="AE71" s="915"/>
      <c r="AF71" s="915">
        <v>
6</v>
      </c>
      <c r="AG71" s="915"/>
      <c r="AH71" s="915"/>
      <c r="AI71" s="915"/>
      <c r="AJ71" s="915"/>
      <c r="AK71" s="915">
        <v>
29</v>
      </c>
      <c r="AL71" s="915"/>
      <c r="AM71" s="915"/>
      <c r="AN71" s="915"/>
      <c r="AO71" s="915"/>
      <c r="AP71" s="915">
        <v>
425</v>
      </c>
      <c r="AQ71" s="915"/>
      <c r="AR71" s="915"/>
      <c r="AS71" s="915"/>
      <c r="AT71" s="915"/>
      <c r="AU71" s="915">
        <v>
77</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
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
5</v>
      </c>
      <c r="B72" s="957" t="s">
        <v>
580</v>
      </c>
      <c r="C72" s="958"/>
      <c r="D72" s="958"/>
      <c r="E72" s="958"/>
      <c r="F72" s="958"/>
      <c r="G72" s="958"/>
      <c r="H72" s="958"/>
      <c r="I72" s="958"/>
      <c r="J72" s="958"/>
      <c r="K72" s="958"/>
      <c r="L72" s="958"/>
      <c r="M72" s="958"/>
      <c r="N72" s="958"/>
      <c r="O72" s="958"/>
      <c r="P72" s="959"/>
      <c r="Q72" s="960">
        <v>
17015</v>
      </c>
      <c r="R72" s="915"/>
      <c r="S72" s="915"/>
      <c r="T72" s="915"/>
      <c r="U72" s="915"/>
      <c r="V72" s="915">
        <v>
16873</v>
      </c>
      <c r="W72" s="915"/>
      <c r="X72" s="915"/>
      <c r="Y72" s="915"/>
      <c r="Z72" s="915"/>
      <c r="AA72" s="915">
        <v>
142</v>
      </c>
      <c r="AB72" s="915"/>
      <c r="AC72" s="915"/>
      <c r="AD72" s="915"/>
      <c r="AE72" s="915"/>
      <c r="AF72" s="915">
        <v>
142</v>
      </c>
      <c r="AG72" s="915"/>
      <c r="AH72" s="915"/>
      <c r="AI72" s="915"/>
      <c r="AJ72" s="915"/>
      <c r="AK72" s="915">
        <v>
152</v>
      </c>
      <c r="AL72" s="915"/>
      <c r="AM72" s="915"/>
      <c r="AN72" s="915"/>
      <c r="AO72" s="915"/>
      <c r="AP72" s="915" t="s">
        <v>
575</v>
      </c>
      <c r="AQ72" s="915"/>
      <c r="AR72" s="915"/>
      <c r="AS72" s="915"/>
      <c r="AT72" s="915"/>
      <c r="AU72" s="915" t="s">
        <v>
575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
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
6</v>
      </c>
      <c r="B73" s="957" t="s">
        <v>
581</v>
      </c>
      <c r="C73" s="958"/>
      <c r="D73" s="958"/>
      <c r="E73" s="958"/>
      <c r="F73" s="958"/>
      <c r="G73" s="958"/>
      <c r="H73" s="958"/>
      <c r="I73" s="958"/>
      <c r="J73" s="958"/>
      <c r="K73" s="958"/>
      <c r="L73" s="958"/>
      <c r="M73" s="958"/>
      <c r="N73" s="958"/>
      <c r="O73" s="958"/>
      <c r="P73" s="959"/>
      <c r="Q73" s="960">
        <v>
6786</v>
      </c>
      <c r="R73" s="915"/>
      <c r="S73" s="915"/>
      <c r="T73" s="915"/>
      <c r="U73" s="915"/>
      <c r="V73" s="915">
        <v>
6550</v>
      </c>
      <c r="W73" s="915"/>
      <c r="X73" s="915"/>
      <c r="Y73" s="915"/>
      <c r="Z73" s="915"/>
      <c r="AA73" s="915">
        <v>
236</v>
      </c>
      <c r="AB73" s="915"/>
      <c r="AC73" s="915"/>
      <c r="AD73" s="915"/>
      <c r="AE73" s="915"/>
      <c r="AF73" s="915">
        <v>
236</v>
      </c>
      <c r="AG73" s="915"/>
      <c r="AH73" s="915"/>
      <c r="AI73" s="915"/>
      <c r="AJ73" s="915"/>
      <c r="AK73" s="915">
        <v>
49</v>
      </c>
      <c r="AL73" s="915"/>
      <c r="AM73" s="915"/>
      <c r="AN73" s="915"/>
      <c r="AO73" s="915"/>
      <c r="AP73" s="915" t="s">
        <v>
575</v>
      </c>
      <c r="AQ73" s="915"/>
      <c r="AR73" s="915"/>
      <c r="AS73" s="915"/>
      <c r="AT73" s="915"/>
      <c r="AU73" s="915" t="s">
        <v>
575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
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
7</v>
      </c>
      <c r="B74" s="957" t="s">
        <v>
582</v>
      </c>
      <c r="C74" s="958"/>
      <c r="D74" s="958"/>
      <c r="E74" s="958"/>
      <c r="F74" s="958"/>
      <c r="G74" s="958"/>
      <c r="H74" s="958"/>
      <c r="I74" s="958"/>
      <c r="J74" s="958"/>
      <c r="K74" s="958"/>
      <c r="L74" s="958"/>
      <c r="M74" s="958"/>
      <c r="N74" s="958"/>
      <c r="O74" s="958"/>
      <c r="P74" s="959"/>
      <c r="Q74" s="960">
        <v>
18602</v>
      </c>
      <c r="R74" s="915"/>
      <c r="S74" s="915"/>
      <c r="T74" s="915"/>
      <c r="U74" s="915"/>
      <c r="V74" s="915">
        <v>
18989</v>
      </c>
      <c r="W74" s="915"/>
      <c r="X74" s="915"/>
      <c r="Y74" s="915"/>
      <c r="Z74" s="915"/>
      <c r="AA74" s="915">
        <v>
-387</v>
      </c>
      <c r="AB74" s="915"/>
      <c r="AC74" s="915"/>
      <c r="AD74" s="915"/>
      <c r="AE74" s="915"/>
      <c r="AF74" s="915">
        <v>
5323</v>
      </c>
      <c r="AG74" s="915"/>
      <c r="AH74" s="915"/>
      <c r="AI74" s="915"/>
      <c r="AJ74" s="915"/>
      <c r="AK74" s="915">
        <v>
1533</v>
      </c>
      <c r="AL74" s="915"/>
      <c r="AM74" s="915"/>
      <c r="AN74" s="915"/>
      <c r="AO74" s="915"/>
      <c r="AP74" s="915">
        <v>
8005</v>
      </c>
      <c r="AQ74" s="915"/>
      <c r="AR74" s="915"/>
      <c r="AS74" s="915"/>
      <c r="AT74" s="915"/>
      <c r="AU74" s="915">
        <v>
208</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
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
8</v>
      </c>
      <c r="B75" s="957" t="s">
        <v>
583</v>
      </c>
      <c r="C75" s="958"/>
      <c r="D75" s="958"/>
      <c r="E75" s="958"/>
      <c r="F75" s="958"/>
      <c r="G75" s="958"/>
      <c r="H75" s="958"/>
      <c r="I75" s="958"/>
      <c r="J75" s="958"/>
      <c r="K75" s="958"/>
      <c r="L75" s="958"/>
      <c r="M75" s="958"/>
      <c r="N75" s="958"/>
      <c r="O75" s="958"/>
      <c r="P75" s="959"/>
      <c r="Q75" s="963">
        <v>
6529</v>
      </c>
      <c r="R75" s="964">
        <v>
6933</v>
      </c>
      <c r="S75" s="964">
        <v>
6933</v>
      </c>
      <c r="T75" s="964">
        <v>
6933</v>
      </c>
      <c r="U75" s="914">
        <v>
6933</v>
      </c>
      <c r="V75" s="965">
        <v>
6443</v>
      </c>
      <c r="W75" s="964">
        <v>
6850</v>
      </c>
      <c r="X75" s="964">
        <v>
6850</v>
      </c>
      <c r="Y75" s="964">
        <v>
6850</v>
      </c>
      <c r="Z75" s="914">
        <v>
6850</v>
      </c>
      <c r="AA75" s="965">
        <v>
86</v>
      </c>
      <c r="AB75" s="964">
        <v>
82</v>
      </c>
      <c r="AC75" s="964">
        <v>
82</v>
      </c>
      <c r="AD75" s="964">
        <v>
82</v>
      </c>
      <c r="AE75" s="914">
        <v>
82</v>
      </c>
      <c r="AF75" s="965">
        <v>
86</v>
      </c>
      <c r="AG75" s="964">
        <v>
82</v>
      </c>
      <c r="AH75" s="964">
        <v>
82</v>
      </c>
      <c r="AI75" s="964">
        <v>
82</v>
      </c>
      <c r="AJ75" s="914">
        <v>
82</v>
      </c>
      <c r="AK75" s="965">
        <v>
1926</v>
      </c>
      <c r="AL75" s="964">
        <v>
2485</v>
      </c>
      <c r="AM75" s="964">
        <v>
2485</v>
      </c>
      <c r="AN75" s="964">
        <v>
2485</v>
      </c>
      <c r="AO75" s="914">
        <v>
2485</v>
      </c>
      <c r="AP75" s="965" t="s">
        <v>
575</v>
      </c>
      <c r="AQ75" s="964"/>
      <c r="AR75" s="964"/>
      <c r="AS75" s="964"/>
      <c r="AT75" s="914"/>
      <c r="AU75" s="965" t="s">
        <v>
575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
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
9</v>
      </c>
      <c r="B76" s="957" t="s">
        <v>
584</v>
      </c>
      <c r="C76" s="958"/>
      <c r="D76" s="958"/>
      <c r="E76" s="958"/>
      <c r="F76" s="958"/>
      <c r="G76" s="958"/>
      <c r="H76" s="958"/>
      <c r="I76" s="958"/>
      <c r="J76" s="958"/>
      <c r="K76" s="958"/>
      <c r="L76" s="958"/>
      <c r="M76" s="958"/>
      <c r="N76" s="958"/>
      <c r="O76" s="958"/>
      <c r="P76" s="959"/>
      <c r="Q76" s="963">
        <v>
1444184</v>
      </c>
      <c r="R76" s="964">
        <v>
1385861</v>
      </c>
      <c r="S76" s="964">
        <v>
1385861</v>
      </c>
      <c r="T76" s="964">
        <v>
1385861</v>
      </c>
      <c r="U76" s="914">
        <v>
1385861</v>
      </c>
      <c r="V76" s="965">
        <v>
1404896</v>
      </c>
      <c r="W76" s="964">
        <v>
1346246</v>
      </c>
      <c r="X76" s="964">
        <v>
1346246</v>
      </c>
      <c r="Y76" s="964">
        <v>
1346246</v>
      </c>
      <c r="Z76" s="914">
        <v>
1346246</v>
      </c>
      <c r="AA76" s="965">
        <v>
39288</v>
      </c>
      <c r="AB76" s="964">
        <v>
39615</v>
      </c>
      <c r="AC76" s="964">
        <v>
39615</v>
      </c>
      <c r="AD76" s="964">
        <v>
39615</v>
      </c>
      <c r="AE76" s="914">
        <v>
39615</v>
      </c>
      <c r="AF76" s="965">
        <v>
39288</v>
      </c>
      <c r="AG76" s="964">
        <v>
39615</v>
      </c>
      <c r="AH76" s="964">
        <v>
39615</v>
      </c>
      <c r="AI76" s="964">
        <v>
39615</v>
      </c>
      <c r="AJ76" s="914">
        <v>
39615</v>
      </c>
      <c r="AK76" s="965">
        <v>
16623</v>
      </c>
      <c r="AL76" s="964">
        <v>
13582</v>
      </c>
      <c r="AM76" s="964">
        <v>
13582</v>
      </c>
      <c r="AN76" s="964">
        <v>
13582</v>
      </c>
      <c r="AO76" s="914">
        <v>
13582</v>
      </c>
      <c r="AP76" s="965" t="s">
        <v>
511</v>
      </c>
      <c r="AQ76" s="964"/>
      <c r="AR76" s="964"/>
      <c r="AS76" s="964"/>
      <c r="AT76" s="914"/>
      <c r="AU76" s="965" t="s">
        <v>
511</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
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
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
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
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
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
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
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
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
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
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
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
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
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
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
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
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
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
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
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
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
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
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
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
396</v>
      </c>
      <c r="B88" s="874" t="s">
        <v>
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
208877</v>
      </c>
      <c r="AG88" s="926"/>
      <c r="AH88" s="926"/>
      <c r="AI88" s="926"/>
      <c r="AJ88" s="926"/>
      <c r="AK88" s="923"/>
      <c r="AL88" s="923"/>
      <c r="AM88" s="923"/>
      <c r="AN88" s="923"/>
      <c r="AO88" s="923"/>
      <c r="AP88" s="926">
        <v>
9229</v>
      </c>
      <c r="AQ88" s="926"/>
      <c r="AR88" s="926"/>
      <c r="AS88" s="926"/>
      <c r="AT88" s="926"/>
      <c r="AU88" s="926">
        <v>
315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
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396</v>
      </c>
      <c r="BR102" s="874" t="s">
        <v>
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
535</v>
      </c>
      <c r="CS102" s="934"/>
      <c r="CT102" s="934"/>
      <c r="CU102" s="934"/>
      <c r="CV102" s="977"/>
      <c r="CW102" s="976">
        <v>
95</v>
      </c>
      <c r="CX102" s="934"/>
      <c r="CY102" s="934"/>
      <c r="CZ102" s="934"/>
      <c r="DA102" s="977"/>
      <c r="DB102" s="976"/>
      <c r="DC102" s="934"/>
      <c r="DD102" s="934"/>
      <c r="DE102" s="934"/>
      <c r="DF102" s="977"/>
      <c r="DG102" s="976">
        <v>
2639</v>
      </c>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
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
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
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
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
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
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
430</v>
      </c>
      <c r="AB109" s="979"/>
      <c r="AC109" s="979"/>
      <c r="AD109" s="979"/>
      <c r="AE109" s="980"/>
      <c r="AF109" s="978" t="s">
        <v>
314</v>
      </c>
      <c r="AG109" s="979"/>
      <c r="AH109" s="979"/>
      <c r="AI109" s="979"/>
      <c r="AJ109" s="980"/>
      <c r="AK109" s="978" t="s">
        <v>
313</v>
      </c>
      <c r="AL109" s="979"/>
      <c r="AM109" s="979"/>
      <c r="AN109" s="979"/>
      <c r="AO109" s="980"/>
      <c r="AP109" s="978" t="s">
        <v>
431</v>
      </c>
      <c r="AQ109" s="979"/>
      <c r="AR109" s="979"/>
      <c r="AS109" s="979"/>
      <c r="AT109" s="981"/>
      <c r="AU109" s="998" t="s">
        <v>
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
430</v>
      </c>
      <c r="BR109" s="979"/>
      <c r="BS109" s="979"/>
      <c r="BT109" s="979"/>
      <c r="BU109" s="980"/>
      <c r="BV109" s="978" t="s">
        <v>
314</v>
      </c>
      <c r="BW109" s="979"/>
      <c r="BX109" s="979"/>
      <c r="BY109" s="979"/>
      <c r="BZ109" s="980"/>
      <c r="CA109" s="978" t="s">
        <v>
313</v>
      </c>
      <c r="CB109" s="979"/>
      <c r="CC109" s="979"/>
      <c r="CD109" s="979"/>
      <c r="CE109" s="980"/>
      <c r="CF109" s="999" t="s">
        <v>
431</v>
      </c>
      <c r="CG109" s="999"/>
      <c r="CH109" s="999"/>
      <c r="CI109" s="999"/>
      <c r="CJ109" s="999"/>
      <c r="CK109" s="978" t="s">
        <v>
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
430</v>
      </c>
      <c r="DH109" s="979"/>
      <c r="DI109" s="979"/>
      <c r="DJ109" s="979"/>
      <c r="DK109" s="980"/>
      <c r="DL109" s="978" t="s">
        <v>
314</v>
      </c>
      <c r="DM109" s="979"/>
      <c r="DN109" s="979"/>
      <c r="DO109" s="979"/>
      <c r="DP109" s="980"/>
      <c r="DQ109" s="978" t="s">
        <v>
313</v>
      </c>
      <c r="DR109" s="979"/>
      <c r="DS109" s="979"/>
      <c r="DT109" s="979"/>
      <c r="DU109" s="980"/>
      <c r="DV109" s="978" t="s">
        <v>
431</v>
      </c>
      <c r="DW109" s="979"/>
      <c r="DX109" s="979"/>
      <c r="DY109" s="979"/>
      <c r="DZ109" s="981"/>
    </row>
    <row r="110" spans="1:131" s="247" customFormat="1" ht="26.25" customHeight="1">
      <c r="A110" s="982" t="s">
        <v>
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
4106117</v>
      </c>
      <c r="AB110" s="986"/>
      <c r="AC110" s="986"/>
      <c r="AD110" s="986"/>
      <c r="AE110" s="987"/>
      <c r="AF110" s="988">
        <v>
4122809</v>
      </c>
      <c r="AG110" s="986"/>
      <c r="AH110" s="986"/>
      <c r="AI110" s="986"/>
      <c r="AJ110" s="987"/>
      <c r="AK110" s="988">
        <v>
3994854</v>
      </c>
      <c r="AL110" s="986"/>
      <c r="AM110" s="986"/>
      <c r="AN110" s="986"/>
      <c r="AO110" s="987"/>
      <c r="AP110" s="989">
        <v>
15.5</v>
      </c>
      <c r="AQ110" s="990"/>
      <c r="AR110" s="990"/>
      <c r="AS110" s="990"/>
      <c r="AT110" s="991"/>
      <c r="AU110" s="992" t="s">
        <v>
73</v>
      </c>
      <c r="AV110" s="993"/>
      <c r="AW110" s="993"/>
      <c r="AX110" s="993"/>
      <c r="AY110" s="993"/>
      <c r="AZ110" s="1034" t="s">
        <v>
434</v>
      </c>
      <c r="BA110" s="983"/>
      <c r="BB110" s="983"/>
      <c r="BC110" s="983"/>
      <c r="BD110" s="983"/>
      <c r="BE110" s="983"/>
      <c r="BF110" s="983"/>
      <c r="BG110" s="983"/>
      <c r="BH110" s="983"/>
      <c r="BI110" s="983"/>
      <c r="BJ110" s="983"/>
      <c r="BK110" s="983"/>
      <c r="BL110" s="983"/>
      <c r="BM110" s="983"/>
      <c r="BN110" s="983"/>
      <c r="BO110" s="983"/>
      <c r="BP110" s="984"/>
      <c r="BQ110" s="1020">
        <v>
41140730</v>
      </c>
      <c r="BR110" s="1021"/>
      <c r="BS110" s="1021"/>
      <c r="BT110" s="1021"/>
      <c r="BU110" s="1021"/>
      <c r="BV110" s="1021">
        <v>
41012418</v>
      </c>
      <c r="BW110" s="1021"/>
      <c r="BX110" s="1021"/>
      <c r="BY110" s="1021"/>
      <c r="BZ110" s="1021"/>
      <c r="CA110" s="1021">
        <v>
40497643</v>
      </c>
      <c r="CB110" s="1021"/>
      <c r="CC110" s="1021"/>
      <c r="CD110" s="1021"/>
      <c r="CE110" s="1021"/>
      <c r="CF110" s="1035">
        <v>
157</v>
      </c>
      <c r="CG110" s="1036"/>
      <c r="CH110" s="1036"/>
      <c r="CI110" s="1036"/>
      <c r="CJ110" s="1036"/>
      <c r="CK110" s="1037" t="s">
        <v>
435</v>
      </c>
      <c r="CL110" s="1038"/>
      <c r="CM110" s="1017" t="s">
        <v>
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
437</v>
      </c>
      <c r="DH110" s="1021"/>
      <c r="DI110" s="1021"/>
      <c r="DJ110" s="1021"/>
      <c r="DK110" s="1021"/>
      <c r="DL110" s="1021" t="s">
        <v>
130</v>
      </c>
      <c r="DM110" s="1021"/>
      <c r="DN110" s="1021"/>
      <c r="DO110" s="1021"/>
      <c r="DP110" s="1021"/>
      <c r="DQ110" s="1021" t="s">
        <v>
130</v>
      </c>
      <c r="DR110" s="1021"/>
      <c r="DS110" s="1021"/>
      <c r="DT110" s="1021"/>
      <c r="DU110" s="1021"/>
      <c r="DV110" s="1022" t="s">
        <v>
130</v>
      </c>
      <c r="DW110" s="1022"/>
      <c r="DX110" s="1022"/>
      <c r="DY110" s="1022"/>
      <c r="DZ110" s="1023"/>
    </row>
    <row r="111" spans="1:131" s="247" customFormat="1" ht="26.25" customHeight="1">
      <c r="A111" s="1024" t="s">
        <v>
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
130</v>
      </c>
      <c r="AB111" s="1028"/>
      <c r="AC111" s="1028"/>
      <c r="AD111" s="1028"/>
      <c r="AE111" s="1029"/>
      <c r="AF111" s="1030" t="s">
        <v>
437</v>
      </c>
      <c r="AG111" s="1028"/>
      <c r="AH111" s="1028"/>
      <c r="AI111" s="1028"/>
      <c r="AJ111" s="1029"/>
      <c r="AK111" s="1030" t="s">
        <v>
130</v>
      </c>
      <c r="AL111" s="1028"/>
      <c r="AM111" s="1028"/>
      <c r="AN111" s="1028"/>
      <c r="AO111" s="1029"/>
      <c r="AP111" s="1031" t="s">
        <v>
130</v>
      </c>
      <c r="AQ111" s="1032"/>
      <c r="AR111" s="1032"/>
      <c r="AS111" s="1032"/>
      <c r="AT111" s="1033"/>
      <c r="AU111" s="994"/>
      <c r="AV111" s="995"/>
      <c r="AW111" s="995"/>
      <c r="AX111" s="995"/>
      <c r="AY111" s="995"/>
      <c r="AZ111" s="1043" t="s">
        <v>
439</v>
      </c>
      <c r="BA111" s="1044"/>
      <c r="BB111" s="1044"/>
      <c r="BC111" s="1044"/>
      <c r="BD111" s="1044"/>
      <c r="BE111" s="1044"/>
      <c r="BF111" s="1044"/>
      <c r="BG111" s="1044"/>
      <c r="BH111" s="1044"/>
      <c r="BI111" s="1044"/>
      <c r="BJ111" s="1044"/>
      <c r="BK111" s="1044"/>
      <c r="BL111" s="1044"/>
      <c r="BM111" s="1044"/>
      <c r="BN111" s="1044"/>
      <c r="BO111" s="1044"/>
      <c r="BP111" s="1045"/>
      <c r="BQ111" s="1013">
        <v>
2961013</v>
      </c>
      <c r="BR111" s="1014"/>
      <c r="BS111" s="1014"/>
      <c r="BT111" s="1014"/>
      <c r="BU111" s="1014"/>
      <c r="BV111" s="1014">
        <v>
2540138</v>
      </c>
      <c r="BW111" s="1014"/>
      <c r="BX111" s="1014"/>
      <c r="BY111" s="1014"/>
      <c r="BZ111" s="1014"/>
      <c r="CA111" s="1014">
        <v>
2724336</v>
      </c>
      <c r="CB111" s="1014"/>
      <c r="CC111" s="1014"/>
      <c r="CD111" s="1014"/>
      <c r="CE111" s="1014"/>
      <c r="CF111" s="1008">
        <v>
10.6</v>
      </c>
      <c r="CG111" s="1009"/>
      <c r="CH111" s="1009"/>
      <c r="CI111" s="1009"/>
      <c r="CJ111" s="1009"/>
      <c r="CK111" s="1039"/>
      <c r="CL111" s="1040"/>
      <c r="CM111" s="1010" t="s">
        <v>
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
130</v>
      </c>
      <c r="DH111" s="1014"/>
      <c r="DI111" s="1014"/>
      <c r="DJ111" s="1014"/>
      <c r="DK111" s="1014"/>
      <c r="DL111" s="1014" t="s">
        <v>
437</v>
      </c>
      <c r="DM111" s="1014"/>
      <c r="DN111" s="1014"/>
      <c r="DO111" s="1014"/>
      <c r="DP111" s="1014"/>
      <c r="DQ111" s="1014" t="s">
        <v>
130</v>
      </c>
      <c r="DR111" s="1014"/>
      <c r="DS111" s="1014"/>
      <c r="DT111" s="1014"/>
      <c r="DU111" s="1014"/>
      <c r="DV111" s="1015" t="s">
        <v>
437</v>
      </c>
      <c r="DW111" s="1015"/>
      <c r="DX111" s="1015"/>
      <c r="DY111" s="1015"/>
      <c r="DZ111" s="1016"/>
    </row>
    <row r="112" spans="1:131" s="247" customFormat="1" ht="26.25" customHeight="1">
      <c r="A112" s="1046" t="s">
        <v>
441</v>
      </c>
      <c r="B112" s="1047"/>
      <c r="C112" s="1044" t="s">
        <v>
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
130</v>
      </c>
      <c r="AB112" s="1053"/>
      <c r="AC112" s="1053"/>
      <c r="AD112" s="1053"/>
      <c r="AE112" s="1054"/>
      <c r="AF112" s="1055" t="s">
        <v>
130</v>
      </c>
      <c r="AG112" s="1053"/>
      <c r="AH112" s="1053"/>
      <c r="AI112" s="1053"/>
      <c r="AJ112" s="1054"/>
      <c r="AK112" s="1055" t="s">
        <v>
130</v>
      </c>
      <c r="AL112" s="1053"/>
      <c r="AM112" s="1053"/>
      <c r="AN112" s="1053"/>
      <c r="AO112" s="1054"/>
      <c r="AP112" s="1056" t="s">
        <v>
130</v>
      </c>
      <c r="AQ112" s="1057"/>
      <c r="AR112" s="1057"/>
      <c r="AS112" s="1057"/>
      <c r="AT112" s="1058"/>
      <c r="AU112" s="994"/>
      <c r="AV112" s="995"/>
      <c r="AW112" s="995"/>
      <c r="AX112" s="995"/>
      <c r="AY112" s="995"/>
      <c r="AZ112" s="1043" t="s">
        <v>
443</v>
      </c>
      <c r="BA112" s="1044"/>
      <c r="BB112" s="1044"/>
      <c r="BC112" s="1044"/>
      <c r="BD112" s="1044"/>
      <c r="BE112" s="1044"/>
      <c r="BF112" s="1044"/>
      <c r="BG112" s="1044"/>
      <c r="BH112" s="1044"/>
      <c r="BI112" s="1044"/>
      <c r="BJ112" s="1044"/>
      <c r="BK112" s="1044"/>
      <c r="BL112" s="1044"/>
      <c r="BM112" s="1044"/>
      <c r="BN112" s="1044"/>
      <c r="BO112" s="1044"/>
      <c r="BP112" s="1045"/>
      <c r="BQ112" s="1013">
        <v>
8781727</v>
      </c>
      <c r="BR112" s="1014"/>
      <c r="BS112" s="1014"/>
      <c r="BT112" s="1014"/>
      <c r="BU112" s="1014"/>
      <c r="BV112" s="1014">
        <v>
8010313</v>
      </c>
      <c r="BW112" s="1014"/>
      <c r="BX112" s="1014"/>
      <c r="BY112" s="1014"/>
      <c r="BZ112" s="1014"/>
      <c r="CA112" s="1014">
        <v>
7776520</v>
      </c>
      <c r="CB112" s="1014"/>
      <c r="CC112" s="1014"/>
      <c r="CD112" s="1014"/>
      <c r="CE112" s="1014"/>
      <c r="CF112" s="1008">
        <v>
30.2</v>
      </c>
      <c r="CG112" s="1009"/>
      <c r="CH112" s="1009"/>
      <c r="CI112" s="1009"/>
      <c r="CJ112" s="1009"/>
      <c r="CK112" s="1039"/>
      <c r="CL112" s="1040"/>
      <c r="CM112" s="1010" t="s">
        <v>
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
130</v>
      </c>
      <c r="DH112" s="1014"/>
      <c r="DI112" s="1014"/>
      <c r="DJ112" s="1014"/>
      <c r="DK112" s="1014"/>
      <c r="DL112" s="1014" t="s">
        <v>
130</v>
      </c>
      <c r="DM112" s="1014"/>
      <c r="DN112" s="1014"/>
      <c r="DO112" s="1014"/>
      <c r="DP112" s="1014"/>
      <c r="DQ112" s="1014" t="s">
        <v>
130</v>
      </c>
      <c r="DR112" s="1014"/>
      <c r="DS112" s="1014"/>
      <c r="DT112" s="1014"/>
      <c r="DU112" s="1014"/>
      <c r="DV112" s="1015" t="s">
        <v>
130</v>
      </c>
      <c r="DW112" s="1015"/>
      <c r="DX112" s="1015"/>
      <c r="DY112" s="1015"/>
      <c r="DZ112" s="1016"/>
    </row>
    <row r="113" spans="1:130" s="247" customFormat="1" ht="26.25" customHeight="1">
      <c r="A113" s="1048"/>
      <c r="B113" s="1049"/>
      <c r="C113" s="1044" t="s">
        <v>
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
923869</v>
      </c>
      <c r="AB113" s="1028"/>
      <c r="AC113" s="1028"/>
      <c r="AD113" s="1028"/>
      <c r="AE113" s="1029"/>
      <c r="AF113" s="1030">
        <v>
922974</v>
      </c>
      <c r="AG113" s="1028"/>
      <c r="AH113" s="1028"/>
      <c r="AI113" s="1028"/>
      <c r="AJ113" s="1029"/>
      <c r="AK113" s="1030">
        <v>
1264449</v>
      </c>
      <c r="AL113" s="1028"/>
      <c r="AM113" s="1028"/>
      <c r="AN113" s="1028"/>
      <c r="AO113" s="1029"/>
      <c r="AP113" s="1031">
        <v>
4.9000000000000004</v>
      </c>
      <c r="AQ113" s="1032"/>
      <c r="AR113" s="1032"/>
      <c r="AS113" s="1032"/>
      <c r="AT113" s="1033"/>
      <c r="AU113" s="994"/>
      <c r="AV113" s="995"/>
      <c r="AW113" s="995"/>
      <c r="AX113" s="995"/>
      <c r="AY113" s="995"/>
      <c r="AZ113" s="1043" t="s">
        <v>
446</v>
      </c>
      <c r="BA113" s="1044"/>
      <c r="BB113" s="1044"/>
      <c r="BC113" s="1044"/>
      <c r="BD113" s="1044"/>
      <c r="BE113" s="1044"/>
      <c r="BF113" s="1044"/>
      <c r="BG113" s="1044"/>
      <c r="BH113" s="1044"/>
      <c r="BI113" s="1044"/>
      <c r="BJ113" s="1044"/>
      <c r="BK113" s="1044"/>
      <c r="BL113" s="1044"/>
      <c r="BM113" s="1044"/>
      <c r="BN113" s="1044"/>
      <c r="BO113" s="1044"/>
      <c r="BP113" s="1045"/>
      <c r="BQ113" s="1013">
        <v>
487404</v>
      </c>
      <c r="BR113" s="1014"/>
      <c r="BS113" s="1014"/>
      <c r="BT113" s="1014"/>
      <c r="BU113" s="1014"/>
      <c r="BV113" s="1014">
        <v>
395617</v>
      </c>
      <c r="BW113" s="1014"/>
      <c r="BX113" s="1014"/>
      <c r="BY113" s="1014"/>
      <c r="BZ113" s="1014"/>
      <c r="CA113" s="1014">
        <v>
315817</v>
      </c>
      <c r="CB113" s="1014"/>
      <c r="CC113" s="1014"/>
      <c r="CD113" s="1014"/>
      <c r="CE113" s="1014"/>
      <c r="CF113" s="1008">
        <v>
1.2</v>
      </c>
      <c r="CG113" s="1009"/>
      <c r="CH113" s="1009"/>
      <c r="CI113" s="1009"/>
      <c r="CJ113" s="1009"/>
      <c r="CK113" s="1039"/>
      <c r="CL113" s="1040"/>
      <c r="CM113" s="1010" t="s">
        <v>
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
130</v>
      </c>
      <c r="DH113" s="1053"/>
      <c r="DI113" s="1053"/>
      <c r="DJ113" s="1053"/>
      <c r="DK113" s="1054"/>
      <c r="DL113" s="1055" t="s">
        <v>
130</v>
      </c>
      <c r="DM113" s="1053"/>
      <c r="DN113" s="1053"/>
      <c r="DO113" s="1053"/>
      <c r="DP113" s="1054"/>
      <c r="DQ113" s="1055" t="s">
        <v>
437</v>
      </c>
      <c r="DR113" s="1053"/>
      <c r="DS113" s="1053"/>
      <c r="DT113" s="1053"/>
      <c r="DU113" s="1054"/>
      <c r="DV113" s="1056" t="s">
        <v>
130</v>
      </c>
      <c r="DW113" s="1057"/>
      <c r="DX113" s="1057"/>
      <c r="DY113" s="1057"/>
      <c r="DZ113" s="1058"/>
    </row>
    <row r="114" spans="1:130" s="247" customFormat="1" ht="26.25" customHeight="1">
      <c r="A114" s="1048"/>
      <c r="B114" s="1049"/>
      <c r="C114" s="1044" t="s">
        <v>
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
55129</v>
      </c>
      <c r="AB114" s="1053"/>
      <c r="AC114" s="1053"/>
      <c r="AD114" s="1053"/>
      <c r="AE114" s="1054"/>
      <c r="AF114" s="1055">
        <v>
47041</v>
      </c>
      <c r="AG114" s="1053"/>
      <c r="AH114" s="1053"/>
      <c r="AI114" s="1053"/>
      <c r="AJ114" s="1054"/>
      <c r="AK114" s="1055">
        <v>
38999</v>
      </c>
      <c r="AL114" s="1053"/>
      <c r="AM114" s="1053"/>
      <c r="AN114" s="1053"/>
      <c r="AO114" s="1054"/>
      <c r="AP114" s="1056">
        <v>
0.2</v>
      </c>
      <c r="AQ114" s="1057"/>
      <c r="AR114" s="1057"/>
      <c r="AS114" s="1057"/>
      <c r="AT114" s="1058"/>
      <c r="AU114" s="994"/>
      <c r="AV114" s="995"/>
      <c r="AW114" s="995"/>
      <c r="AX114" s="995"/>
      <c r="AY114" s="995"/>
      <c r="AZ114" s="1043" t="s">
        <v>
449</v>
      </c>
      <c r="BA114" s="1044"/>
      <c r="BB114" s="1044"/>
      <c r="BC114" s="1044"/>
      <c r="BD114" s="1044"/>
      <c r="BE114" s="1044"/>
      <c r="BF114" s="1044"/>
      <c r="BG114" s="1044"/>
      <c r="BH114" s="1044"/>
      <c r="BI114" s="1044"/>
      <c r="BJ114" s="1044"/>
      <c r="BK114" s="1044"/>
      <c r="BL114" s="1044"/>
      <c r="BM114" s="1044"/>
      <c r="BN114" s="1044"/>
      <c r="BO114" s="1044"/>
      <c r="BP114" s="1045"/>
      <c r="BQ114" s="1013">
        <v>
6198912</v>
      </c>
      <c r="BR114" s="1014"/>
      <c r="BS114" s="1014"/>
      <c r="BT114" s="1014"/>
      <c r="BU114" s="1014"/>
      <c r="BV114" s="1014">
        <v>
6190109</v>
      </c>
      <c r="BW114" s="1014"/>
      <c r="BX114" s="1014"/>
      <c r="BY114" s="1014"/>
      <c r="BZ114" s="1014"/>
      <c r="CA114" s="1014">
        <v>
5987141</v>
      </c>
      <c r="CB114" s="1014"/>
      <c r="CC114" s="1014"/>
      <c r="CD114" s="1014"/>
      <c r="CE114" s="1014"/>
      <c r="CF114" s="1008">
        <v>
23.2</v>
      </c>
      <c r="CG114" s="1009"/>
      <c r="CH114" s="1009"/>
      <c r="CI114" s="1009"/>
      <c r="CJ114" s="1009"/>
      <c r="CK114" s="1039"/>
      <c r="CL114" s="1040"/>
      <c r="CM114" s="1010" t="s">
        <v>
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
437</v>
      </c>
      <c r="DH114" s="1053"/>
      <c r="DI114" s="1053"/>
      <c r="DJ114" s="1053"/>
      <c r="DK114" s="1054"/>
      <c r="DL114" s="1055" t="s">
        <v>
130</v>
      </c>
      <c r="DM114" s="1053"/>
      <c r="DN114" s="1053"/>
      <c r="DO114" s="1053"/>
      <c r="DP114" s="1054"/>
      <c r="DQ114" s="1055" t="s">
        <v>
130</v>
      </c>
      <c r="DR114" s="1053"/>
      <c r="DS114" s="1053"/>
      <c r="DT114" s="1053"/>
      <c r="DU114" s="1054"/>
      <c r="DV114" s="1056" t="s">
        <v>
130</v>
      </c>
      <c r="DW114" s="1057"/>
      <c r="DX114" s="1057"/>
      <c r="DY114" s="1057"/>
      <c r="DZ114" s="1058"/>
    </row>
    <row r="115" spans="1:130" s="247" customFormat="1" ht="26.25" customHeight="1">
      <c r="A115" s="1048"/>
      <c r="B115" s="1049"/>
      <c r="C115" s="1044" t="s">
        <v>
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
163554</v>
      </c>
      <c r="AB115" s="1028"/>
      <c r="AC115" s="1028"/>
      <c r="AD115" s="1028"/>
      <c r="AE115" s="1029"/>
      <c r="AF115" s="1030">
        <v>
153069</v>
      </c>
      <c r="AG115" s="1028"/>
      <c r="AH115" s="1028"/>
      <c r="AI115" s="1028"/>
      <c r="AJ115" s="1029"/>
      <c r="AK115" s="1030">
        <v>
28500</v>
      </c>
      <c r="AL115" s="1028"/>
      <c r="AM115" s="1028"/>
      <c r="AN115" s="1028"/>
      <c r="AO115" s="1029"/>
      <c r="AP115" s="1031">
        <v>
0.1</v>
      </c>
      <c r="AQ115" s="1032"/>
      <c r="AR115" s="1032"/>
      <c r="AS115" s="1032"/>
      <c r="AT115" s="1033"/>
      <c r="AU115" s="994"/>
      <c r="AV115" s="995"/>
      <c r="AW115" s="995"/>
      <c r="AX115" s="995"/>
      <c r="AY115" s="995"/>
      <c r="AZ115" s="1043" t="s">
        <v>
452</v>
      </c>
      <c r="BA115" s="1044"/>
      <c r="BB115" s="1044"/>
      <c r="BC115" s="1044"/>
      <c r="BD115" s="1044"/>
      <c r="BE115" s="1044"/>
      <c r="BF115" s="1044"/>
      <c r="BG115" s="1044"/>
      <c r="BH115" s="1044"/>
      <c r="BI115" s="1044"/>
      <c r="BJ115" s="1044"/>
      <c r="BK115" s="1044"/>
      <c r="BL115" s="1044"/>
      <c r="BM115" s="1044"/>
      <c r="BN115" s="1044"/>
      <c r="BO115" s="1044"/>
      <c r="BP115" s="1045"/>
      <c r="BQ115" s="1013" t="s">
        <v>
437</v>
      </c>
      <c r="BR115" s="1014"/>
      <c r="BS115" s="1014"/>
      <c r="BT115" s="1014"/>
      <c r="BU115" s="1014"/>
      <c r="BV115" s="1014" t="s">
        <v>
437</v>
      </c>
      <c r="BW115" s="1014"/>
      <c r="BX115" s="1014"/>
      <c r="BY115" s="1014"/>
      <c r="BZ115" s="1014"/>
      <c r="CA115" s="1014" t="s">
        <v>
437</v>
      </c>
      <c r="CB115" s="1014"/>
      <c r="CC115" s="1014"/>
      <c r="CD115" s="1014"/>
      <c r="CE115" s="1014"/>
      <c r="CF115" s="1008" t="s">
        <v>
130</v>
      </c>
      <c r="CG115" s="1009"/>
      <c r="CH115" s="1009"/>
      <c r="CI115" s="1009"/>
      <c r="CJ115" s="1009"/>
      <c r="CK115" s="1039"/>
      <c r="CL115" s="1040"/>
      <c r="CM115" s="1043" t="s">
        <v>
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
2847013</v>
      </c>
      <c r="DH115" s="1053"/>
      <c r="DI115" s="1053"/>
      <c r="DJ115" s="1053"/>
      <c r="DK115" s="1054"/>
      <c r="DL115" s="1055">
        <v>
2454638</v>
      </c>
      <c r="DM115" s="1053"/>
      <c r="DN115" s="1053"/>
      <c r="DO115" s="1053"/>
      <c r="DP115" s="1054"/>
      <c r="DQ115" s="1055">
        <v>
2638836</v>
      </c>
      <c r="DR115" s="1053"/>
      <c r="DS115" s="1053"/>
      <c r="DT115" s="1053"/>
      <c r="DU115" s="1054"/>
      <c r="DV115" s="1056">
        <v>
10.199999999999999</v>
      </c>
      <c r="DW115" s="1057"/>
      <c r="DX115" s="1057"/>
      <c r="DY115" s="1057"/>
      <c r="DZ115" s="1058"/>
    </row>
    <row r="116" spans="1:130" s="247" customFormat="1" ht="26.25" customHeight="1">
      <c r="A116" s="1050"/>
      <c r="B116" s="1051"/>
      <c r="C116" s="1059" t="s">
        <v>
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
1617</v>
      </c>
      <c r="AB116" s="1053"/>
      <c r="AC116" s="1053"/>
      <c r="AD116" s="1053"/>
      <c r="AE116" s="1054"/>
      <c r="AF116" s="1055">
        <v>
1034</v>
      </c>
      <c r="AG116" s="1053"/>
      <c r="AH116" s="1053"/>
      <c r="AI116" s="1053"/>
      <c r="AJ116" s="1054"/>
      <c r="AK116" s="1055">
        <v>
840</v>
      </c>
      <c r="AL116" s="1053"/>
      <c r="AM116" s="1053"/>
      <c r="AN116" s="1053"/>
      <c r="AO116" s="1054"/>
      <c r="AP116" s="1056">
        <v>
0</v>
      </c>
      <c r="AQ116" s="1057"/>
      <c r="AR116" s="1057"/>
      <c r="AS116" s="1057"/>
      <c r="AT116" s="1058"/>
      <c r="AU116" s="994"/>
      <c r="AV116" s="995"/>
      <c r="AW116" s="995"/>
      <c r="AX116" s="995"/>
      <c r="AY116" s="995"/>
      <c r="AZ116" s="1061" t="s">
        <v>
455</v>
      </c>
      <c r="BA116" s="1062"/>
      <c r="BB116" s="1062"/>
      <c r="BC116" s="1062"/>
      <c r="BD116" s="1062"/>
      <c r="BE116" s="1062"/>
      <c r="BF116" s="1062"/>
      <c r="BG116" s="1062"/>
      <c r="BH116" s="1062"/>
      <c r="BI116" s="1062"/>
      <c r="BJ116" s="1062"/>
      <c r="BK116" s="1062"/>
      <c r="BL116" s="1062"/>
      <c r="BM116" s="1062"/>
      <c r="BN116" s="1062"/>
      <c r="BO116" s="1062"/>
      <c r="BP116" s="1063"/>
      <c r="BQ116" s="1013" t="s">
        <v>
437</v>
      </c>
      <c r="BR116" s="1014"/>
      <c r="BS116" s="1014"/>
      <c r="BT116" s="1014"/>
      <c r="BU116" s="1014"/>
      <c r="BV116" s="1014" t="s">
        <v>
130</v>
      </c>
      <c r="BW116" s="1014"/>
      <c r="BX116" s="1014"/>
      <c r="BY116" s="1014"/>
      <c r="BZ116" s="1014"/>
      <c r="CA116" s="1014" t="s">
        <v>
130</v>
      </c>
      <c r="CB116" s="1014"/>
      <c r="CC116" s="1014"/>
      <c r="CD116" s="1014"/>
      <c r="CE116" s="1014"/>
      <c r="CF116" s="1008" t="s">
        <v>
130</v>
      </c>
      <c r="CG116" s="1009"/>
      <c r="CH116" s="1009"/>
      <c r="CI116" s="1009"/>
      <c r="CJ116" s="1009"/>
      <c r="CK116" s="1039"/>
      <c r="CL116" s="1040"/>
      <c r="CM116" s="1010" t="s">
        <v>
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
114000</v>
      </c>
      <c r="DH116" s="1053"/>
      <c r="DI116" s="1053"/>
      <c r="DJ116" s="1053"/>
      <c r="DK116" s="1054"/>
      <c r="DL116" s="1055">
        <v>
85500</v>
      </c>
      <c r="DM116" s="1053"/>
      <c r="DN116" s="1053"/>
      <c r="DO116" s="1053"/>
      <c r="DP116" s="1054"/>
      <c r="DQ116" s="1055">
        <v>
85500</v>
      </c>
      <c r="DR116" s="1053"/>
      <c r="DS116" s="1053"/>
      <c r="DT116" s="1053"/>
      <c r="DU116" s="1054"/>
      <c r="DV116" s="1056">
        <v>
0.3</v>
      </c>
      <c r="DW116" s="1057"/>
      <c r="DX116" s="1057"/>
      <c r="DY116" s="1057"/>
      <c r="DZ116" s="1058"/>
    </row>
    <row r="117" spans="1:130" s="247" customFormat="1" ht="26.25" customHeight="1">
      <c r="A117" s="998" t="s">
        <v>
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
457</v>
      </c>
      <c r="Z117" s="980"/>
      <c r="AA117" s="1070">
        <v>
5250286</v>
      </c>
      <c r="AB117" s="1071"/>
      <c r="AC117" s="1071"/>
      <c r="AD117" s="1071"/>
      <c r="AE117" s="1072"/>
      <c r="AF117" s="1073">
        <v>
5246927</v>
      </c>
      <c r="AG117" s="1071"/>
      <c r="AH117" s="1071"/>
      <c r="AI117" s="1071"/>
      <c r="AJ117" s="1072"/>
      <c r="AK117" s="1073">
        <v>
5327642</v>
      </c>
      <c r="AL117" s="1071"/>
      <c r="AM117" s="1071"/>
      <c r="AN117" s="1071"/>
      <c r="AO117" s="1072"/>
      <c r="AP117" s="1074"/>
      <c r="AQ117" s="1075"/>
      <c r="AR117" s="1075"/>
      <c r="AS117" s="1075"/>
      <c r="AT117" s="1076"/>
      <c r="AU117" s="994"/>
      <c r="AV117" s="995"/>
      <c r="AW117" s="995"/>
      <c r="AX117" s="995"/>
      <c r="AY117" s="995"/>
      <c r="AZ117" s="1061" t="s">
        <v>
458</v>
      </c>
      <c r="BA117" s="1062"/>
      <c r="BB117" s="1062"/>
      <c r="BC117" s="1062"/>
      <c r="BD117" s="1062"/>
      <c r="BE117" s="1062"/>
      <c r="BF117" s="1062"/>
      <c r="BG117" s="1062"/>
      <c r="BH117" s="1062"/>
      <c r="BI117" s="1062"/>
      <c r="BJ117" s="1062"/>
      <c r="BK117" s="1062"/>
      <c r="BL117" s="1062"/>
      <c r="BM117" s="1062"/>
      <c r="BN117" s="1062"/>
      <c r="BO117" s="1062"/>
      <c r="BP117" s="1063"/>
      <c r="BQ117" s="1013" t="s">
        <v>
130</v>
      </c>
      <c r="BR117" s="1014"/>
      <c r="BS117" s="1014"/>
      <c r="BT117" s="1014"/>
      <c r="BU117" s="1014"/>
      <c r="BV117" s="1014" t="s">
        <v>
130</v>
      </c>
      <c r="BW117" s="1014"/>
      <c r="BX117" s="1014"/>
      <c r="BY117" s="1014"/>
      <c r="BZ117" s="1014"/>
      <c r="CA117" s="1014" t="s">
        <v>
437</v>
      </c>
      <c r="CB117" s="1014"/>
      <c r="CC117" s="1014"/>
      <c r="CD117" s="1014"/>
      <c r="CE117" s="1014"/>
      <c r="CF117" s="1008" t="s">
        <v>
130</v>
      </c>
      <c r="CG117" s="1009"/>
      <c r="CH117" s="1009"/>
      <c r="CI117" s="1009"/>
      <c r="CJ117" s="1009"/>
      <c r="CK117" s="1039"/>
      <c r="CL117" s="1040"/>
      <c r="CM117" s="1010" t="s">
        <v>
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
130</v>
      </c>
      <c r="DH117" s="1053"/>
      <c r="DI117" s="1053"/>
      <c r="DJ117" s="1053"/>
      <c r="DK117" s="1054"/>
      <c r="DL117" s="1055" t="s">
        <v>
130</v>
      </c>
      <c r="DM117" s="1053"/>
      <c r="DN117" s="1053"/>
      <c r="DO117" s="1053"/>
      <c r="DP117" s="1054"/>
      <c r="DQ117" s="1055" t="s">
        <v>
130</v>
      </c>
      <c r="DR117" s="1053"/>
      <c r="DS117" s="1053"/>
      <c r="DT117" s="1053"/>
      <c r="DU117" s="1054"/>
      <c r="DV117" s="1056" t="s">
        <v>
130</v>
      </c>
      <c r="DW117" s="1057"/>
      <c r="DX117" s="1057"/>
      <c r="DY117" s="1057"/>
      <c r="DZ117" s="1058"/>
    </row>
    <row r="118" spans="1:130" s="247" customFormat="1" ht="26.25" customHeight="1">
      <c r="A118" s="998" t="s">
        <v>
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
430</v>
      </c>
      <c r="AB118" s="979"/>
      <c r="AC118" s="979"/>
      <c r="AD118" s="979"/>
      <c r="AE118" s="980"/>
      <c r="AF118" s="978" t="s">
        <v>
314</v>
      </c>
      <c r="AG118" s="979"/>
      <c r="AH118" s="979"/>
      <c r="AI118" s="979"/>
      <c r="AJ118" s="980"/>
      <c r="AK118" s="978" t="s">
        <v>
313</v>
      </c>
      <c r="AL118" s="979"/>
      <c r="AM118" s="979"/>
      <c r="AN118" s="979"/>
      <c r="AO118" s="980"/>
      <c r="AP118" s="1065" t="s">
        <v>
431</v>
      </c>
      <c r="AQ118" s="1066"/>
      <c r="AR118" s="1066"/>
      <c r="AS118" s="1066"/>
      <c r="AT118" s="1067"/>
      <c r="AU118" s="994"/>
      <c r="AV118" s="995"/>
      <c r="AW118" s="995"/>
      <c r="AX118" s="995"/>
      <c r="AY118" s="995"/>
      <c r="AZ118" s="1068" t="s">
        <v>
460</v>
      </c>
      <c r="BA118" s="1059"/>
      <c r="BB118" s="1059"/>
      <c r="BC118" s="1059"/>
      <c r="BD118" s="1059"/>
      <c r="BE118" s="1059"/>
      <c r="BF118" s="1059"/>
      <c r="BG118" s="1059"/>
      <c r="BH118" s="1059"/>
      <c r="BI118" s="1059"/>
      <c r="BJ118" s="1059"/>
      <c r="BK118" s="1059"/>
      <c r="BL118" s="1059"/>
      <c r="BM118" s="1059"/>
      <c r="BN118" s="1059"/>
      <c r="BO118" s="1059"/>
      <c r="BP118" s="1060"/>
      <c r="BQ118" s="1091" t="s">
        <v>
437</v>
      </c>
      <c r="BR118" s="1092"/>
      <c r="BS118" s="1092"/>
      <c r="BT118" s="1092"/>
      <c r="BU118" s="1092"/>
      <c r="BV118" s="1092" t="s">
        <v>
130</v>
      </c>
      <c r="BW118" s="1092"/>
      <c r="BX118" s="1092"/>
      <c r="BY118" s="1092"/>
      <c r="BZ118" s="1092"/>
      <c r="CA118" s="1092" t="s">
        <v>
130</v>
      </c>
      <c r="CB118" s="1092"/>
      <c r="CC118" s="1092"/>
      <c r="CD118" s="1092"/>
      <c r="CE118" s="1092"/>
      <c r="CF118" s="1008" t="s">
        <v>
130</v>
      </c>
      <c r="CG118" s="1009"/>
      <c r="CH118" s="1009"/>
      <c r="CI118" s="1009"/>
      <c r="CJ118" s="1009"/>
      <c r="CK118" s="1039"/>
      <c r="CL118" s="1040"/>
      <c r="CM118" s="1010" t="s">
        <v>
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
130</v>
      </c>
      <c r="DH118" s="1053"/>
      <c r="DI118" s="1053"/>
      <c r="DJ118" s="1053"/>
      <c r="DK118" s="1054"/>
      <c r="DL118" s="1055" t="s">
        <v>
130</v>
      </c>
      <c r="DM118" s="1053"/>
      <c r="DN118" s="1053"/>
      <c r="DO118" s="1053"/>
      <c r="DP118" s="1054"/>
      <c r="DQ118" s="1055" t="s">
        <v>
130</v>
      </c>
      <c r="DR118" s="1053"/>
      <c r="DS118" s="1053"/>
      <c r="DT118" s="1053"/>
      <c r="DU118" s="1054"/>
      <c r="DV118" s="1056" t="s">
        <v>
130</v>
      </c>
      <c r="DW118" s="1057"/>
      <c r="DX118" s="1057"/>
      <c r="DY118" s="1057"/>
      <c r="DZ118" s="1058"/>
    </row>
    <row r="119" spans="1:130" s="247" customFormat="1" ht="26.25" customHeight="1">
      <c r="A119" s="1152" t="s">
        <v>
435</v>
      </c>
      <c r="B119" s="1038"/>
      <c r="C119" s="1017" t="s">
        <v>
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
130</v>
      </c>
      <c r="AB119" s="986"/>
      <c r="AC119" s="986"/>
      <c r="AD119" s="986"/>
      <c r="AE119" s="987"/>
      <c r="AF119" s="988" t="s">
        <v>
130</v>
      </c>
      <c r="AG119" s="986"/>
      <c r="AH119" s="986"/>
      <c r="AI119" s="986"/>
      <c r="AJ119" s="987"/>
      <c r="AK119" s="988" t="s">
        <v>
130</v>
      </c>
      <c r="AL119" s="986"/>
      <c r="AM119" s="986"/>
      <c r="AN119" s="986"/>
      <c r="AO119" s="987"/>
      <c r="AP119" s="989" t="s">
        <v>
130</v>
      </c>
      <c r="AQ119" s="990"/>
      <c r="AR119" s="990"/>
      <c r="AS119" s="990"/>
      <c r="AT119" s="991"/>
      <c r="AU119" s="996"/>
      <c r="AV119" s="997"/>
      <c r="AW119" s="997"/>
      <c r="AX119" s="997"/>
      <c r="AY119" s="997"/>
      <c r="AZ119" s="278" t="s">
        <v>
189</v>
      </c>
      <c r="BA119" s="278"/>
      <c r="BB119" s="278"/>
      <c r="BC119" s="278"/>
      <c r="BD119" s="278"/>
      <c r="BE119" s="278"/>
      <c r="BF119" s="278"/>
      <c r="BG119" s="278"/>
      <c r="BH119" s="278"/>
      <c r="BI119" s="278"/>
      <c r="BJ119" s="278"/>
      <c r="BK119" s="278"/>
      <c r="BL119" s="278"/>
      <c r="BM119" s="278"/>
      <c r="BN119" s="278"/>
      <c r="BO119" s="1069" t="s">
        <v>
462</v>
      </c>
      <c r="BP119" s="1100"/>
      <c r="BQ119" s="1091">
        <v>
59569786</v>
      </c>
      <c r="BR119" s="1092"/>
      <c r="BS119" s="1092"/>
      <c r="BT119" s="1092"/>
      <c r="BU119" s="1092"/>
      <c r="BV119" s="1092">
        <v>
58148595</v>
      </c>
      <c r="BW119" s="1092"/>
      <c r="BX119" s="1092"/>
      <c r="BY119" s="1092"/>
      <c r="BZ119" s="1092"/>
      <c r="CA119" s="1092">
        <v>
57301457</v>
      </c>
      <c r="CB119" s="1092"/>
      <c r="CC119" s="1092"/>
      <c r="CD119" s="1092"/>
      <c r="CE119" s="1092"/>
      <c r="CF119" s="1093"/>
      <c r="CG119" s="1094"/>
      <c r="CH119" s="1094"/>
      <c r="CI119" s="1094"/>
      <c r="CJ119" s="1095"/>
      <c r="CK119" s="1041"/>
      <c r="CL119" s="1042"/>
      <c r="CM119" s="1096" t="s">
        <v>
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
130</v>
      </c>
      <c r="DH119" s="1078"/>
      <c r="DI119" s="1078"/>
      <c r="DJ119" s="1078"/>
      <c r="DK119" s="1079"/>
      <c r="DL119" s="1077" t="s">
        <v>
130</v>
      </c>
      <c r="DM119" s="1078"/>
      <c r="DN119" s="1078"/>
      <c r="DO119" s="1078"/>
      <c r="DP119" s="1079"/>
      <c r="DQ119" s="1077" t="s">
        <v>
437</v>
      </c>
      <c r="DR119" s="1078"/>
      <c r="DS119" s="1078"/>
      <c r="DT119" s="1078"/>
      <c r="DU119" s="1079"/>
      <c r="DV119" s="1080" t="s">
        <v>
130</v>
      </c>
      <c r="DW119" s="1081"/>
      <c r="DX119" s="1081"/>
      <c r="DY119" s="1081"/>
      <c r="DZ119" s="1082"/>
    </row>
    <row r="120" spans="1:130" s="247" customFormat="1" ht="26.25" customHeight="1">
      <c r="A120" s="1153"/>
      <c r="B120" s="1040"/>
      <c r="C120" s="1010" t="s">
        <v>
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
130</v>
      </c>
      <c r="AB120" s="1053"/>
      <c r="AC120" s="1053"/>
      <c r="AD120" s="1053"/>
      <c r="AE120" s="1054"/>
      <c r="AF120" s="1055" t="s">
        <v>
130</v>
      </c>
      <c r="AG120" s="1053"/>
      <c r="AH120" s="1053"/>
      <c r="AI120" s="1053"/>
      <c r="AJ120" s="1054"/>
      <c r="AK120" s="1055" t="s">
        <v>
437</v>
      </c>
      <c r="AL120" s="1053"/>
      <c r="AM120" s="1053"/>
      <c r="AN120" s="1053"/>
      <c r="AO120" s="1054"/>
      <c r="AP120" s="1056" t="s">
        <v>
437</v>
      </c>
      <c r="AQ120" s="1057"/>
      <c r="AR120" s="1057"/>
      <c r="AS120" s="1057"/>
      <c r="AT120" s="1058"/>
      <c r="AU120" s="1083" t="s">
        <v>
464</v>
      </c>
      <c r="AV120" s="1084"/>
      <c r="AW120" s="1084"/>
      <c r="AX120" s="1084"/>
      <c r="AY120" s="1085"/>
      <c r="AZ120" s="1034" t="s">
        <v>
465</v>
      </c>
      <c r="BA120" s="983"/>
      <c r="BB120" s="983"/>
      <c r="BC120" s="983"/>
      <c r="BD120" s="983"/>
      <c r="BE120" s="983"/>
      <c r="BF120" s="983"/>
      <c r="BG120" s="983"/>
      <c r="BH120" s="983"/>
      <c r="BI120" s="983"/>
      <c r="BJ120" s="983"/>
      <c r="BK120" s="983"/>
      <c r="BL120" s="983"/>
      <c r="BM120" s="983"/>
      <c r="BN120" s="983"/>
      <c r="BO120" s="983"/>
      <c r="BP120" s="984"/>
      <c r="BQ120" s="1020">
        <v>
11648741</v>
      </c>
      <c r="BR120" s="1021"/>
      <c r="BS120" s="1021"/>
      <c r="BT120" s="1021"/>
      <c r="BU120" s="1021"/>
      <c r="BV120" s="1021">
        <v>
11801077</v>
      </c>
      <c r="BW120" s="1021"/>
      <c r="BX120" s="1021"/>
      <c r="BY120" s="1021"/>
      <c r="BZ120" s="1021"/>
      <c r="CA120" s="1021">
        <v>
11340979</v>
      </c>
      <c r="CB120" s="1021"/>
      <c r="CC120" s="1021"/>
      <c r="CD120" s="1021"/>
      <c r="CE120" s="1021"/>
      <c r="CF120" s="1035">
        <v>
44</v>
      </c>
      <c r="CG120" s="1036"/>
      <c r="CH120" s="1036"/>
      <c r="CI120" s="1036"/>
      <c r="CJ120" s="1036"/>
      <c r="CK120" s="1101" t="s">
        <v>
466</v>
      </c>
      <c r="CL120" s="1102"/>
      <c r="CM120" s="1102"/>
      <c r="CN120" s="1102"/>
      <c r="CO120" s="1103"/>
      <c r="CP120" s="1109" t="s">
        <v>
411</v>
      </c>
      <c r="CQ120" s="1110"/>
      <c r="CR120" s="1110"/>
      <c r="CS120" s="1110"/>
      <c r="CT120" s="1110"/>
      <c r="CU120" s="1110"/>
      <c r="CV120" s="1110"/>
      <c r="CW120" s="1110"/>
      <c r="CX120" s="1110"/>
      <c r="CY120" s="1110"/>
      <c r="CZ120" s="1110"/>
      <c r="DA120" s="1110"/>
      <c r="DB120" s="1110"/>
      <c r="DC120" s="1110"/>
      <c r="DD120" s="1110"/>
      <c r="DE120" s="1110"/>
      <c r="DF120" s="1111"/>
      <c r="DG120" s="1020">
        <v>
8781727</v>
      </c>
      <c r="DH120" s="1021"/>
      <c r="DI120" s="1021"/>
      <c r="DJ120" s="1021"/>
      <c r="DK120" s="1021"/>
      <c r="DL120" s="1021">
        <v>
8010313</v>
      </c>
      <c r="DM120" s="1021"/>
      <c r="DN120" s="1021"/>
      <c r="DO120" s="1021"/>
      <c r="DP120" s="1021"/>
      <c r="DQ120" s="1021">
        <v>
7776520</v>
      </c>
      <c r="DR120" s="1021"/>
      <c r="DS120" s="1021"/>
      <c r="DT120" s="1021"/>
      <c r="DU120" s="1021"/>
      <c r="DV120" s="1022">
        <v>
30.2</v>
      </c>
      <c r="DW120" s="1022"/>
      <c r="DX120" s="1022"/>
      <c r="DY120" s="1022"/>
      <c r="DZ120" s="1023"/>
    </row>
    <row r="121" spans="1:130" s="247" customFormat="1" ht="26.25" customHeight="1">
      <c r="A121" s="1153"/>
      <c r="B121" s="1040"/>
      <c r="C121" s="1061" t="s">
        <v>
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
130</v>
      </c>
      <c r="AB121" s="1053"/>
      <c r="AC121" s="1053"/>
      <c r="AD121" s="1053"/>
      <c r="AE121" s="1054"/>
      <c r="AF121" s="1055" t="s">
        <v>
130</v>
      </c>
      <c r="AG121" s="1053"/>
      <c r="AH121" s="1053"/>
      <c r="AI121" s="1053"/>
      <c r="AJ121" s="1054"/>
      <c r="AK121" s="1055" t="s">
        <v>
437</v>
      </c>
      <c r="AL121" s="1053"/>
      <c r="AM121" s="1053"/>
      <c r="AN121" s="1053"/>
      <c r="AO121" s="1054"/>
      <c r="AP121" s="1056" t="s">
        <v>
130</v>
      </c>
      <c r="AQ121" s="1057"/>
      <c r="AR121" s="1057"/>
      <c r="AS121" s="1057"/>
      <c r="AT121" s="1058"/>
      <c r="AU121" s="1086"/>
      <c r="AV121" s="1087"/>
      <c r="AW121" s="1087"/>
      <c r="AX121" s="1087"/>
      <c r="AY121" s="1088"/>
      <c r="AZ121" s="1043" t="s">
        <v>
468</v>
      </c>
      <c r="BA121" s="1044"/>
      <c r="BB121" s="1044"/>
      <c r="BC121" s="1044"/>
      <c r="BD121" s="1044"/>
      <c r="BE121" s="1044"/>
      <c r="BF121" s="1044"/>
      <c r="BG121" s="1044"/>
      <c r="BH121" s="1044"/>
      <c r="BI121" s="1044"/>
      <c r="BJ121" s="1044"/>
      <c r="BK121" s="1044"/>
      <c r="BL121" s="1044"/>
      <c r="BM121" s="1044"/>
      <c r="BN121" s="1044"/>
      <c r="BO121" s="1044"/>
      <c r="BP121" s="1045"/>
      <c r="BQ121" s="1013">
        <v>
9440302</v>
      </c>
      <c r="BR121" s="1014"/>
      <c r="BS121" s="1014"/>
      <c r="BT121" s="1014"/>
      <c r="BU121" s="1014"/>
      <c r="BV121" s="1014">
        <v>
9552323</v>
      </c>
      <c r="BW121" s="1014"/>
      <c r="BX121" s="1014"/>
      <c r="BY121" s="1014"/>
      <c r="BZ121" s="1014"/>
      <c r="CA121" s="1014">
        <v>
9895821</v>
      </c>
      <c r="CB121" s="1014"/>
      <c r="CC121" s="1014"/>
      <c r="CD121" s="1014"/>
      <c r="CE121" s="1014"/>
      <c r="CF121" s="1008">
        <v>
38.4</v>
      </c>
      <c r="CG121" s="1009"/>
      <c r="CH121" s="1009"/>
      <c r="CI121" s="1009"/>
      <c r="CJ121" s="1009"/>
      <c r="CK121" s="1104"/>
      <c r="CL121" s="1105"/>
      <c r="CM121" s="1105"/>
      <c r="CN121" s="1105"/>
      <c r="CO121" s="1106"/>
      <c r="CP121" s="1114" t="s">
        <v>
409</v>
      </c>
      <c r="CQ121" s="1115"/>
      <c r="CR121" s="1115"/>
      <c r="CS121" s="1115"/>
      <c r="CT121" s="1115"/>
      <c r="CU121" s="1115"/>
      <c r="CV121" s="1115"/>
      <c r="CW121" s="1115"/>
      <c r="CX121" s="1115"/>
      <c r="CY121" s="1115"/>
      <c r="CZ121" s="1115"/>
      <c r="DA121" s="1115"/>
      <c r="DB121" s="1115"/>
      <c r="DC121" s="1115"/>
      <c r="DD121" s="1115"/>
      <c r="DE121" s="1115"/>
      <c r="DF121" s="1116"/>
      <c r="DG121" s="1013" t="s">
        <v>
437</v>
      </c>
      <c r="DH121" s="1014"/>
      <c r="DI121" s="1014"/>
      <c r="DJ121" s="1014"/>
      <c r="DK121" s="1014"/>
      <c r="DL121" s="1014" t="s">
        <v>
130</v>
      </c>
      <c r="DM121" s="1014"/>
      <c r="DN121" s="1014"/>
      <c r="DO121" s="1014"/>
      <c r="DP121" s="1014"/>
      <c r="DQ121" s="1014" t="s">
        <v>
437</v>
      </c>
      <c r="DR121" s="1014"/>
      <c r="DS121" s="1014"/>
      <c r="DT121" s="1014"/>
      <c r="DU121" s="1014"/>
      <c r="DV121" s="1015" t="s">
        <v>
130</v>
      </c>
      <c r="DW121" s="1015"/>
      <c r="DX121" s="1015"/>
      <c r="DY121" s="1015"/>
      <c r="DZ121" s="1016"/>
    </row>
    <row r="122" spans="1:130" s="247" customFormat="1" ht="26.25" customHeight="1">
      <c r="A122" s="1153"/>
      <c r="B122" s="1040"/>
      <c r="C122" s="1010" t="s">
        <v>
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
130</v>
      </c>
      <c r="AB122" s="1053"/>
      <c r="AC122" s="1053"/>
      <c r="AD122" s="1053"/>
      <c r="AE122" s="1054"/>
      <c r="AF122" s="1055" t="s">
        <v>
130</v>
      </c>
      <c r="AG122" s="1053"/>
      <c r="AH122" s="1053"/>
      <c r="AI122" s="1053"/>
      <c r="AJ122" s="1054"/>
      <c r="AK122" s="1055" t="s">
        <v>
130</v>
      </c>
      <c r="AL122" s="1053"/>
      <c r="AM122" s="1053"/>
      <c r="AN122" s="1053"/>
      <c r="AO122" s="1054"/>
      <c r="AP122" s="1056" t="s">
        <v>
437</v>
      </c>
      <c r="AQ122" s="1057"/>
      <c r="AR122" s="1057"/>
      <c r="AS122" s="1057"/>
      <c r="AT122" s="1058"/>
      <c r="AU122" s="1086"/>
      <c r="AV122" s="1087"/>
      <c r="AW122" s="1087"/>
      <c r="AX122" s="1087"/>
      <c r="AY122" s="1088"/>
      <c r="AZ122" s="1068" t="s">
        <v>
469</v>
      </c>
      <c r="BA122" s="1059"/>
      <c r="BB122" s="1059"/>
      <c r="BC122" s="1059"/>
      <c r="BD122" s="1059"/>
      <c r="BE122" s="1059"/>
      <c r="BF122" s="1059"/>
      <c r="BG122" s="1059"/>
      <c r="BH122" s="1059"/>
      <c r="BI122" s="1059"/>
      <c r="BJ122" s="1059"/>
      <c r="BK122" s="1059"/>
      <c r="BL122" s="1059"/>
      <c r="BM122" s="1059"/>
      <c r="BN122" s="1059"/>
      <c r="BO122" s="1059"/>
      <c r="BP122" s="1060"/>
      <c r="BQ122" s="1091">
        <v>
36925163</v>
      </c>
      <c r="BR122" s="1092"/>
      <c r="BS122" s="1092"/>
      <c r="BT122" s="1092"/>
      <c r="BU122" s="1092"/>
      <c r="BV122" s="1092">
        <v>
36695504</v>
      </c>
      <c r="BW122" s="1092"/>
      <c r="BX122" s="1092"/>
      <c r="BY122" s="1092"/>
      <c r="BZ122" s="1092"/>
      <c r="CA122" s="1092">
        <v>
35999725</v>
      </c>
      <c r="CB122" s="1092"/>
      <c r="CC122" s="1092"/>
      <c r="CD122" s="1092"/>
      <c r="CE122" s="1092"/>
      <c r="CF122" s="1112">
        <v>
139.6</v>
      </c>
      <c r="CG122" s="1113"/>
      <c r="CH122" s="1113"/>
      <c r="CI122" s="1113"/>
      <c r="CJ122" s="1113"/>
      <c r="CK122" s="1104"/>
      <c r="CL122" s="1105"/>
      <c r="CM122" s="1105"/>
      <c r="CN122" s="1105"/>
      <c r="CO122" s="1106"/>
      <c r="CP122" s="1114" t="s">
        <v>
470</v>
      </c>
      <c r="CQ122" s="1115"/>
      <c r="CR122" s="1115"/>
      <c r="CS122" s="1115"/>
      <c r="CT122" s="1115"/>
      <c r="CU122" s="1115"/>
      <c r="CV122" s="1115"/>
      <c r="CW122" s="1115"/>
      <c r="CX122" s="1115"/>
      <c r="CY122" s="1115"/>
      <c r="CZ122" s="1115"/>
      <c r="DA122" s="1115"/>
      <c r="DB122" s="1115"/>
      <c r="DC122" s="1115"/>
      <c r="DD122" s="1115"/>
      <c r="DE122" s="1115"/>
      <c r="DF122" s="1116"/>
      <c r="DG122" s="1013" t="s">
        <v>
130</v>
      </c>
      <c r="DH122" s="1014"/>
      <c r="DI122" s="1014"/>
      <c r="DJ122" s="1014"/>
      <c r="DK122" s="1014"/>
      <c r="DL122" s="1014" t="s">
        <v>
130</v>
      </c>
      <c r="DM122" s="1014"/>
      <c r="DN122" s="1014"/>
      <c r="DO122" s="1014"/>
      <c r="DP122" s="1014"/>
      <c r="DQ122" s="1014" t="s">
        <v>
437</v>
      </c>
      <c r="DR122" s="1014"/>
      <c r="DS122" s="1014"/>
      <c r="DT122" s="1014"/>
      <c r="DU122" s="1014"/>
      <c r="DV122" s="1015" t="s">
        <v>
130</v>
      </c>
      <c r="DW122" s="1015"/>
      <c r="DX122" s="1015"/>
      <c r="DY122" s="1015"/>
      <c r="DZ122" s="1016"/>
    </row>
    <row r="123" spans="1:130" s="247" customFormat="1" ht="26.25" customHeight="1">
      <c r="A123" s="1153"/>
      <c r="B123" s="1040"/>
      <c r="C123" s="1010" t="s">
        <v>
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
29460</v>
      </c>
      <c r="AB123" s="1053"/>
      <c r="AC123" s="1053"/>
      <c r="AD123" s="1053"/>
      <c r="AE123" s="1054"/>
      <c r="AF123" s="1055">
        <v>
28500</v>
      </c>
      <c r="AG123" s="1053"/>
      <c r="AH123" s="1053"/>
      <c r="AI123" s="1053"/>
      <c r="AJ123" s="1054"/>
      <c r="AK123" s="1055">
        <v>
28500</v>
      </c>
      <c r="AL123" s="1053"/>
      <c r="AM123" s="1053"/>
      <c r="AN123" s="1053"/>
      <c r="AO123" s="1054"/>
      <c r="AP123" s="1056">
        <v>
0.1</v>
      </c>
      <c r="AQ123" s="1057"/>
      <c r="AR123" s="1057"/>
      <c r="AS123" s="1057"/>
      <c r="AT123" s="1058"/>
      <c r="AU123" s="1089"/>
      <c r="AV123" s="1090"/>
      <c r="AW123" s="1090"/>
      <c r="AX123" s="1090"/>
      <c r="AY123" s="1090"/>
      <c r="AZ123" s="278" t="s">
        <v>
189</v>
      </c>
      <c r="BA123" s="278"/>
      <c r="BB123" s="278"/>
      <c r="BC123" s="278"/>
      <c r="BD123" s="278"/>
      <c r="BE123" s="278"/>
      <c r="BF123" s="278"/>
      <c r="BG123" s="278"/>
      <c r="BH123" s="278"/>
      <c r="BI123" s="278"/>
      <c r="BJ123" s="278"/>
      <c r="BK123" s="278"/>
      <c r="BL123" s="278"/>
      <c r="BM123" s="278"/>
      <c r="BN123" s="278"/>
      <c r="BO123" s="1069" t="s">
        <v>
471</v>
      </c>
      <c r="BP123" s="1100"/>
      <c r="BQ123" s="1159">
        <v>
58014206</v>
      </c>
      <c r="BR123" s="1160"/>
      <c r="BS123" s="1160"/>
      <c r="BT123" s="1160"/>
      <c r="BU123" s="1160"/>
      <c r="BV123" s="1160">
        <v>
58048904</v>
      </c>
      <c r="BW123" s="1160"/>
      <c r="BX123" s="1160"/>
      <c r="BY123" s="1160"/>
      <c r="BZ123" s="1160"/>
      <c r="CA123" s="1160">
        <v>
57236525</v>
      </c>
      <c r="CB123" s="1160"/>
      <c r="CC123" s="1160"/>
      <c r="CD123" s="1160"/>
      <c r="CE123" s="1160"/>
      <c r="CF123" s="1093"/>
      <c r="CG123" s="1094"/>
      <c r="CH123" s="1094"/>
      <c r="CI123" s="1094"/>
      <c r="CJ123" s="1095"/>
      <c r="CK123" s="1104"/>
      <c r="CL123" s="1105"/>
      <c r="CM123" s="1105"/>
      <c r="CN123" s="1105"/>
      <c r="CO123" s="1106"/>
      <c r="CP123" s="1114" t="s">
        <v>
472</v>
      </c>
      <c r="CQ123" s="1115"/>
      <c r="CR123" s="1115"/>
      <c r="CS123" s="1115"/>
      <c r="CT123" s="1115"/>
      <c r="CU123" s="1115"/>
      <c r="CV123" s="1115"/>
      <c r="CW123" s="1115"/>
      <c r="CX123" s="1115"/>
      <c r="CY123" s="1115"/>
      <c r="CZ123" s="1115"/>
      <c r="DA123" s="1115"/>
      <c r="DB123" s="1115"/>
      <c r="DC123" s="1115"/>
      <c r="DD123" s="1115"/>
      <c r="DE123" s="1115"/>
      <c r="DF123" s="1116"/>
      <c r="DG123" s="1052" t="s">
        <v>
437</v>
      </c>
      <c r="DH123" s="1053"/>
      <c r="DI123" s="1053"/>
      <c r="DJ123" s="1053"/>
      <c r="DK123" s="1054"/>
      <c r="DL123" s="1055" t="s">
        <v>
130</v>
      </c>
      <c r="DM123" s="1053"/>
      <c r="DN123" s="1053"/>
      <c r="DO123" s="1053"/>
      <c r="DP123" s="1054"/>
      <c r="DQ123" s="1055" t="s">
        <v>
130</v>
      </c>
      <c r="DR123" s="1053"/>
      <c r="DS123" s="1053"/>
      <c r="DT123" s="1053"/>
      <c r="DU123" s="1054"/>
      <c r="DV123" s="1056" t="s">
        <v>
130</v>
      </c>
      <c r="DW123" s="1057"/>
      <c r="DX123" s="1057"/>
      <c r="DY123" s="1057"/>
      <c r="DZ123" s="1058"/>
    </row>
    <row r="124" spans="1:130" s="247" customFormat="1" ht="26.25" customHeight="1" thickBot="1">
      <c r="A124" s="1153"/>
      <c r="B124" s="1040"/>
      <c r="C124" s="1010" t="s">
        <v>
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
130</v>
      </c>
      <c r="AB124" s="1053"/>
      <c r="AC124" s="1053"/>
      <c r="AD124" s="1053"/>
      <c r="AE124" s="1054"/>
      <c r="AF124" s="1055" t="s">
        <v>
130</v>
      </c>
      <c r="AG124" s="1053"/>
      <c r="AH124" s="1053"/>
      <c r="AI124" s="1053"/>
      <c r="AJ124" s="1054"/>
      <c r="AK124" s="1055" t="s">
        <v>
130</v>
      </c>
      <c r="AL124" s="1053"/>
      <c r="AM124" s="1053"/>
      <c r="AN124" s="1053"/>
      <c r="AO124" s="1054"/>
      <c r="AP124" s="1056" t="s">
        <v>
130</v>
      </c>
      <c r="AQ124" s="1057"/>
      <c r="AR124" s="1057"/>
      <c r="AS124" s="1057"/>
      <c r="AT124" s="1058"/>
      <c r="AU124" s="1155" t="s">
        <v>
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
6</v>
      </c>
      <c r="BR124" s="1122"/>
      <c r="BS124" s="1122"/>
      <c r="BT124" s="1122"/>
      <c r="BU124" s="1122"/>
      <c r="BV124" s="1122">
        <v>
0.3</v>
      </c>
      <c r="BW124" s="1122"/>
      <c r="BX124" s="1122"/>
      <c r="BY124" s="1122"/>
      <c r="BZ124" s="1122"/>
      <c r="CA124" s="1122">
        <v>
0.2</v>
      </c>
      <c r="CB124" s="1122"/>
      <c r="CC124" s="1122"/>
      <c r="CD124" s="1122"/>
      <c r="CE124" s="1122"/>
      <c r="CF124" s="1123"/>
      <c r="CG124" s="1124"/>
      <c r="CH124" s="1124"/>
      <c r="CI124" s="1124"/>
      <c r="CJ124" s="1125"/>
      <c r="CK124" s="1107"/>
      <c r="CL124" s="1107"/>
      <c r="CM124" s="1107"/>
      <c r="CN124" s="1107"/>
      <c r="CO124" s="1108"/>
      <c r="CP124" s="1114" t="s">
        <v>
474</v>
      </c>
      <c r="CQ124" s="1115"/>
      <c r="CR124" s="1115"/>
      <c r="CS124" s="1115"/>
      <c r="CT124" s="1115"/>
      <c r="CU124" s="1115"/>
      <c r="CV124" s="1115"/>
      <c r="CW124" s="1115"/>
      <c r="CX124" s="1115"/>
      <c r="CY124" s="1115"/>
      <c r="CZ124" s="1115"/>
      <c r="DA124" s="1115"/>
      <c r="DB124" s="1115"/>
      <c r="DC124" s="1115"/>
      <c r="DD124" s="1115"/>
      <c r="DE124" s="1115"/>
      <c r="DF124" s="1116"/>
      <c r="DG124" s="1099" t="s">
        <v>
437</v>
      </c>
      <c r="DH124" s="1078"/>
      <c r="DI124" s="1078"/>
      <c r="DJ124" s="1078"/>
      <c r="DK124" s="1079"/>
      <c r="DL124" s="1077" t="s">
        <v>
437</v>
      </c>
      <c r="DM124" s="1078"/>
      <c r="DN124" s="1078"/>
      <c r="DO124" s="1078"/>
      <c r="DP124" s="1079"/>
      <c r="DQ124" s="1077" t="s">
        <v>
130</v>
      </c>
      <c r="DR124" s="1078"/>
      <c r="DS124" s="1078"/>
      <c r="DT124" s="1078"/>
      <c r="DU124" s="1079"/>
      <c r="DV124" s="1080" t="s">
        <v>
130</v>
      </c>
      <c r="DW124" s="1081"/>
      <c r="DX124" s="1081"/>
      <c r="DY124" s="1081"/>
      <c r="DZ124" s="1082"/>
    </row>
    <row r="125" spans="1:130" s="247" customFormat="1" ht="26.25" customHeight="1">
      <c r="A125" s="1153"/>
      <c r="B125" s="1040"/>
      <c r="C125" s="1010" t="s">
        <v>
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
130</v>
      </c>
      <c r="AB125" s="1053"/>
      <c r="AC125" s="1053"/>
      <c r="AD125" s="1053"/>
      <c r="AE125" s="1054"/>
      <c r="AF125" s="1055" t="s">
        <v>
130</v>
      </c>
      <c r="AG125" s="1053"/>
      <c r="AH125" s="1053"/>
      <c r="AI125" s="1053"/>
      <c r="AJ125" s="1054"/>
      <c r="AK125" s="1055" t="s">
        <v>
130</v>
      </c>
      <c r="AL125" s="1053"/>
      <c r="AM125" s="1053"/>
      <c r="AN125" s="1053"/>
      <c r="AO125" s="1054"/>
      <c r="AP125" s="1056" t="s">
        <v>
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
475</v>
      </c>
      <c r="CL125" s="1102"/>
      <c r="CM125" s="1102"/>
      <c r="CN125" s="1102"/>
      <c r="CO125" s="1103"/>
      <c r="CP125" s="1034" t="s">
        <v>
476</v>
      </c>
      <c r="CQ125" s="983"/>
      <c r="CR125" s="983"/>
      <c r="CS125" s="983"/>
      <c r="CT125" s="983"/>
      <c r="CU125" s="983"/>
      <c r="CV125" s="983"/>
      <c r="CW125" s="983"/>
      <c r="CX125" s="983"/>
      <c r="CY125" s="983"/>
      <c r="CZ125" s="983"/>
      <c r="DA125" s="983"/>
      <c r="DB125" s="983"/>
      <c r="DC125" s="983"/>
      <c r="DD125" s="983"/>
      <c r="DE125" s="983"/>
      <c r="DF125" s="984"/>
      <c r="DG125" s="1020" t="s">
        <v>
130</v>
      </c>
      <c r="DH125" s="1021"/>
      <c r="DI125" s="1021"/>
      <c r="DJ125" s="1021"/>
      <c r="DK125" s="1021"/>
      <c r="DL125" s="1021" t="s">
        <v>
130</v>
      </c>
      <c r="DM125" s="1021"/>
      <c r="DN125" s="1021"/>
      <c r="DO125" s="1021"/>
      <c r="DP125" s="1021"/>
      <c r="DQ125" s="1021" t="s">
        <v>
130</v>
      </c>
      <c r="DR125" s="1021"/>
      <c r="DS125" s="1021"/>
      <c r="DT125" s="1021"/>
      <c r="DU125" s="1021"/>
      <c r="DV125" s="1022" t="s">
        <v>
130</v>
      </c>
      <c r="DW125" s="1022"/>
      <c r="DX125" s="1022"/>
      <c r="DY125" s="1022"/>
      <c r="DZ125" s="1023"/>
    </row>
    <row r="126" spans="1:130" s="247" customFormat="1" ht="26.25" customHeight="1" thickBot="1">
      <c r="A126" s="1153"/>
      <c r="B126" s="1040"/>
      <c r="C126" s="1010" t="s">
        <v>
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
134094</v>
      </c>
      <c r="AB126" s="1053"/>
      <c r="AC126" s="1053"/>
      <c r="AD126" s="1053"/>
      <c r="AE126" s="1054"/>
      <c r="AF126" s="1055">
        <v>
124569</v>
      </c>
      <c r="AG126" s="1053"/>
      <c r="AH126" s="1053"/>
      <c r="AI126" s="1053"/>
      <c r="AJ126" s="1054"/>
      <c r="AK126" s="1055" t="s">
        <v>
437</v>
      </c>
      <c r="AL126" s="1053"/>
      <c r="AM126" s="1053"/>
      <c r="AN126" s="1053"/>
      <c r="AO126" s="1054"/>
      <c r="AP126" s="1056" t="s">
        <v>
130</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
477</v>
      </c>
      <c r="CQ126" s="1044"/>
      <c r="CR126" s="1044"/>
      <c r="CS126" s="1044"/>
      <c r="CT126" s="1044"/>
      <c r="CU126" s="1044"/>
      <c r="CV126" s="1044"/>
      <c r="CW126" s="1044"/>
      <c r="CX126" s="1044"/>
      <c r="CY126" s="1044"/>
      <c r="CZ126" s="1044"/>
      <c r="DA126" s="1044"/>
      <c r="DB126" s="1044"/>
      <c r="DC126" s="1044"/>
      <c r="DD126" s="1044"/>
      <c r="DE126" s="1044"/>
      <c r="DF126" s="1045"/>
      <c r="DG126" s="1013" t="s">
        <v>
130</v>
      </c>
      <c r="DH126" s="1014"/>
      <c r="DI126" s="1014"/>
      <c r="DJ126" s="1014"/>
      <c r="DK126" s="1014"/>
      <c r="DL126" s="1014" t="s">
        <v>
130</v>
      </c>
      <c r="DM126" s="1014"/>
      <c r="DN126" s="1014"/>
      <c r="DO126" s="1014"/>
      <c r="DP126" s="1014"/>
      <c r="DQ126" s="1014" t="s">
        <v>
130</v>
      </c>
      <c r="DR126" s="1014"/>
      <c r="DS126" s="1014"/>
      <c r="DT126" s="1014"/>
      <c r="DU126" s="1014"/>
      <c r="DV126" s="1015" t="s">
        <v>
130</v>
      </c>
      <c r="DW126" s="1015"/>
      <c r="DX126" s="1015"/>
      <c r="DY126" s="1015"/>
      <c r="DZ126" s="1016"/>
    </row>
    <row r="127" spans="1:130" s="247" customFormat="1" ht="26.25" customHeight="1">
      <c r="A127" s="1154"/>
      <c r="B127" s="1042"/>
      <c r="C127" s="1096" t="s">
        <v>
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
130</v>
      </c>
      <c r="AB127" s="1053"/>
      <c r="AC127" s="1053"/>
      <c r="AD127" s="1053"/>
      <c r="AE127" s="1054"/>
      <c r="AF127" s="1055" t="s">
        <v>
437</v>
      </c>
      <c r="AG127" s="1053"/>
      <c r="AH127" s="1053"/>
      <c r="AI127" s="1053"/>
      <c r="AJ127" s="1054"/>
      <c r="AK127" s="1055" t="s">
        <v>
130</v>
      </c>
      <c r="AL127" s="1053"/>
      <c r="AM127" s="1053"/>
      <c r="AN127" s="1053"/>
      <c r="AO127" s="1054"/>
      <c r="AP127" s="1056" t="s">
        <v>
437</v>
      </c>
      <c r="AQ127" s="1057"/>
      <c r="AR127" s="1057"/>
      <c r="AS127" s="1057"/>
      <c r="AT127" s="1058"/>
      <c r="AU127" s="283"/>
      <c r="AV127" s="283"/>
      <c r="AW127" s="283"/>
      <c r="AX127" s="1126" t="s">
        <v>
479</v>
      </c>
      <c r="AY127" s="1127"/>
      <c r="AZ127" s="1127"/>
      <c r="BA127" s="1127"/>
      <c r="BB127" s="1127"/>
      <c r="BC127" s="1127"/>
      <c r="BD127" s="1127"/>
      <c r="BE127" s="1128"/>
      <c r="BF127" s="1129" t="s">
        <v>
480</v>
      </c>
      <c r="BG127" s="1127"/>
      <c r="BH127" s="1127"/>
      <c r="BI127" s="1127"/>
      <c r="BJ127" s="1127"/>
      <c r="BK127" s="1127"/>
      <c r="BL127" s="1128"/>
      <c r="BM127" s="1129" t="s">
        <v>
481</v>
      </c>
      <c r="BN127" s="1127"/>
      <c r="BO127" s="1127"/>
      <c r="BP127" s="1127"/>
      <c r="BQ127" s="1127"/>
      <c r="BR127" s="1127"/>
      <c r="BS127" s="1128"/>
      <c r="BT127" s="1129" t="s">
        <v>
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
483</v>
      </c>
      <c r="CQ127" s="1044"/>
      <c r="CR127" s="1044"/>
      <c r="CS127" s="1044"/>
      <c r="CT127" s="1044"/>
      <c r="CU127" s="1044"/>
      <c r="CV127" s="1044"/>
      <c r="CW127" s="1044"/>
      <c r="CX127" s="1044"/>
      <c r="CY127" s="1044"/>
      <c r="CZ127" s="1044"/>
      <c r="DA127" s="1044"/>
      <c r="DB127" s="1044"/>
      <c r="DC127" s="1044"/>
      <c r="DD127" s="1044"/>
      <c r="DE127" s="1044"/>
      <c r="DF127" s="1045"/>
      <c r="DG127" s="1013" t="s">
        <v>
130</v>
      </c>
      <c r="DH127" s="1014"/>
      <c r="DI127" s="1014"/>
      <c r="DJ127" s="1014"/>
      <c r="DK127" s="1014"/>
      <c r="DL127" s="1014" t="s">
        <v>
130</v>
      </c>
      <c r="DM127" s="1014"/>
      <c r="DN127" s="1014"/>
      <c r="DO127" s="1014"/>
      <c r="DP127" s="1014"/>
      <c r="DQ127" s="1014" t="s">
        <v>
437</v>
      </c>
      <c r="DR127" s="1014"/>
      <c r="DS127" s="1014"/>
      <c r="DT127" s="1014"/>
      <c r="DU127" s="1014"/>
      <c r="DV127" s="1015" t="s">
        <v>
130</v>
      </c>
      <c r="DW127" s="1015"/>
      <c r="DX127" s="1015"/>
      <c r="DY127" s="1015"/>
      <c r="DZ127" s="1016"/>
    </row>
    <row r="128" spans="1:130" s="247" customFormat="1" ht="26.25" customHeight="1" thickBot="1">
      <c r="A128" s="1137" t="s">
        <v>
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
485</v>
      </c>
      <c r="X128" s="1139"/>
      <c r="Y128" s="1139"/>
      <c r="Z128" s="1140"/>
      <c r="AA128" s="1141">
        <v>
1351339</v>
      </c>
      <c r="AB128" s="1142"/>
      <c r="AC128" s="1142"/>
      <c r="AD128" s="1142"/>
      <c r="AE128" s="1143"/>
      <c r="AF128" s="1144">
        <v>
1303645</v>
      </c>
      <c r="AG128" s="1142"/>
      <c r="AH128" s="1142"/>
      <c r="AI128" s="1142"/>
      <c r="AJ128" s="1143"/>
      <c r="AK128" s="1144">
        <v>
1628487</v>
      </c>
      <c r="AL128" s="1142"/>
      <c r="AM128" s="1142"/>
      <c r="AN128" s="1142"/>
      <c r="AO128" s="1143"/>
      <c r="AP128" s="1145"/>
      <c r="AQ128" s="1146"/>
      <c r="AR128" s="1146"/>
      <c r="AS128" s="1146"/>
      <c r="AT128" s="1147"/>
      <c r="AU128" s="283"/>
      <c r="AV128" s="283"/>
      <c r="AW128" s="283"/>
      <c r="AX128" s="982" t="s">
        <v>
486</v>
      </c>
      <c r="AY128" s="983"/>
      <c r="AZ128" s="983"/>
      <c r="BA128" s="983"/>
      <c r="BB128" s="983"/>
      <c r="BC128" s="983"/>
      <c r="BD128" s="983"/>
      <c r="BE128" s="984"/>
      <c r="BF128" s="1148" t="s">
        <v>
130</v>
      </c>
      <c r="BG128" s="1149"/>
      <c r="BH128" s="1149"/>
      <c r="BI128" s="1149"/>
      <c r="BJ128" s="1149"/>
      <c r="BK128" s="1149"/>
      <c r="BL128" s="1150"/>
      <c r="BM128" s="1148">
        <v>
11.86</v>
      </c>
      <c r="BN128" s="1149"/>
      <c r="BO128" s="1149"/>
      <c r="BP128" s="1149"/>
      <c r="BQ128" s="1149"/>
      <c r="BR128" s="1149"/>
      <c r="BS128" s="1150"/>
      <c r="BT128" s="1148">
        <v>
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
487</v>
      </c>
      <c r="CQ128" s="1131"/>
      <c r="CR128" s="1131"/>
      <c r="CS128" s="1131"/>
      <c r="CT128" s="1131"/>
      <c r="CU128" s="1131"/>
      <c r="CV128" s="1131"/>
      <c r="CW128" s="1131"/>
      <c r="CX128" s="1131"/>
      <c r="CY128" s="1131"/>
      <c r="CZ128" s="1131"/>
      <c r="DA128" s="1131"/>
      <c r="DB128" s="1131"/>
      <c r="DC128" s="1131"/>
      <c r="DD128" s="1131"/>
      <c r="DE128" s="1131"/>
      <c r="DF128" s="1132"/>
      <c r="DG128" s="1133" t="s">
        <v>
437</v>
      </c>
      <c r="DH128" s="1134"/>
      <c r="DI128" s="1134"/>
      <c r="DJ128" s="1134"/>
      <c r="DK128" s="1134"/>
      <c r="DL128" s="1134" t="s">
        <v>
130</v>
      </c>
      <c r="DM128" s="1134"/>
      <c r="DN128" s="1134"/>
      <c r="DO128" s="1134"/>
      <c r="DP128" s="1134"/>
      <c r="DQ128" s="1134" t="s">
        <v>
130</v>
      </c>
      <c r="DR128" s="1134"/>
      <c r="DS128" s="1134"/>
      <c r="DT128" s="1134"/>
      <c r="DU128" s="1134"/>
      <c r="DV128" s="1135" t="s">
        <v>
130</v>
      </c>
      <c r="DW128" s="1135"/>
      <c r="DX128" s="1135"/>
      <c r="DY128" s="1135"/>
      <c r="DZ128" s="1136"/>
    </row>
    <row r="129" spans="1:131" s="247" customFormat="1" ht="26.25" customHeight="1">
      <c r="A129" s="1024" t="s">
        <v>
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
488</v>
      </c>
      <c r="X129" s="1168"/>
      <c r="Y129" s="1168"/>
      <c r="Z129" s="1169"/>
      <c r="AA129" s="1052">
        <v>
28705473</v>
      </c>
      <c r="AB129" s="1053"/>
      <c r="AC129" s="1053"/>
      <c r="AD129" s="1053"/>
      <c r="AE129" s="1054"/>
      <c r="AF129" s="1055">
        <v>
29046211</v>
      </c>
      <c r="AG129" s="1053"/>
      <c r="AH129" s="1053"/>
      <c r="AI129" s="1053"/>
      <c r="AJ129" s="1054"/>
      <c r="AK129" s="1055">
        <v>
28964861</v>
      </c>
      <c r="AL129" s="1053"/>
      <c r="AM129" s="1053"/>
      <c r="AN129" s="1053"/>
      <c r="AO129" s="1054"/>
      <c r="AP129" s="1170"/>
      <c r="AQ129" s="1171"/>
      <c r="AR129" s="1171"/>
      <c r="AS129" s="1171"/>
      <c r="AT129" s="1172"/>
      <c r="AU129" s="285"/>
      <c r="AV129" s="285"/>
      <c r="AW129" s="285"/>
      <c r="AX129" s="1161" t="s">
        <v>
489</v>
      </c>
      <c r="AY129" s="1044"/>
      <c r="AZ129" s="1044"/>
      <c r="BA129" s="1044"/>
      <c r="BB129" s="1044"/>
      <c r="BC129" s="1044"/>
      <c r="BD129" s="1044"/>
      <c r="BE129" s="1045"/>
      <c r="BF129" s="1162" t="s">
        <v>
437</v>
      </c>
      <c r="BG129" s="1163"/>
      <c r="BH129" s="1163"/>
      <c r="BI129" s="1163"/>
      <c r="BJ129" s="1163"/>
      <c r="BK129" s="1163"/>
      <c r="BL129" s="1164"/>
      <c r="BM129" s="1162">
        <v>
16.86</v>
      </c>
      <c r="BN129" s="1163"/>
      <c r="BO129" s="1163"/>
      <c r="BP129" s="1163"/>
      <c r="BQ129" s="1163"/>
      <c r="BR129" s="1163"/>
      <c r="BS129" s="1164"/>
      <c r="BT129" s="1162">
        <v>
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
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
491</v>
      </c>
      <c r="X130" s="1168"/>
      <c r="Y130" s="1168"/>
      <c r="Z130" s="1169"/>
      <c r="AA130" s="1052">
        <v>
3105800</v>
      </c>
      <c r="AB130" s="1053"/>
      <c r="AC130" s="1053"/>
      <c r="AD130" s="1053"/>
      <c r="AE130" s="1054"/>
      <c r="AF130" s="1055">
        <v>
3155576</v>
      </c>
      <c r="AG130" s="1053"/>
      <c r="AH130" s="1053"/>
      <c r="AI130" s="1053"/>
      <c r="AJ130" s="1054"/>
      <c r="AK130" s="1055">
        <v>
3174876</v>
      </c>
      <c r="AL130" s="1053"/>
      <c r="AM130" s="1053"/>
      <c r="AN130" s="1053"/>
      <c r="AO130" s="1054"/>
      <c r="AP130" s="1170"/>
      <c r="AQ130" s="1171"/>
      <c r="AR130" s="1171"/>
      <c r="AS130" s="1171"/>
      <c r="AT130" s="1172"/>
      <c r="AU130" s="285"/>
      <c r="AV130" s="285"/>
      <c r="AW130" s="285"/>
      <c r="AX130" s="1161" t="s">
        <v>
492</v>
      </c>
      <c r="AY130" s="1044"/>
      <c r="AZ130" s="1044"/>
      <c r="BA130" s="1044"/>
      <c r="BB130" s="1044"/>
      <c r="BC130" s="1044"/>
      <c r="BD130" s="1044"/>
      <c r="BE130" s="1045"/>
      <c r="BF130" s="1198">
        <v>
2.7</v>
      </c>
      <c r="BG130" s="1199"/>
      <c r="BH130" s="1199"/>
      <c r="BI130" s="1199"/>
      <c r="BJ130" s="1199"/>
      <c r="BK130" s="1199"/>
      <c r="BL130" s="1200"/>
      <c r="BM130" s="1198">
        <v>
25</v>
      </c>
      <c r="BN130" s="1199"/>
      <c r="BO130" s="1199"/>
      <c r="BP130" s="1199"/>
      <c r="BQ130" s="1199"/>
      <c r="BR130" s="1199"/>
      <c r="BS130" s="1200"/>
      <c r="BT130" s="1198">
        <v>
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
493</v>
      </c>
      <c r="X131" s="1206"/>
      <c r="Y131" s="1206"/>
      <c r="Z131" s="1207"/>
      <c r="AA131" s="1099">
        <v>
25599673</v>
      </c>
      <c r="AB131" s="1078"/>
      <c r="AC131" s="1078"/>
      <c r="AD131" s="1078"/>
      <c r="AE131" s="1079"/>
      <c r="AF131" s="1077">
        <v>
25890635</v>
      </c>
      <c r="AG131" s="1078"/>
      <c r="AH131" s="1078"/>
      <c r="AI131" s="1078"/>
      <c r="AJ131" s="1079"/>
      <c r="AK131" s="1077">
        <v>
25789985</v>
      </c>
      <c r="AL131" s="1078"/>
      <c r="AM131" s="1078"/>
      <c r="AN131" s="1078"/>
      <c r="AO131" s="1079"/>
      <c r="AP131" s="1208"/>
      <c r="AQ131" s="1209"/>
      <c r="AR131" s="1209"/>
      <c r="AS131" s="1209"/>
      <c r="AT131" s="1210"/>
      <c r="AU131" s="285"/>
      <c r="AV131" s="285"/>
      <c r="AW131" s="285"/>
      <c r="AX131" s="1180" t="s">
        <v>
494</v>
      </c>
      <c r="AY131" s="1131"/>
      <c r="AZ131" s="1131"/>
      <c r="BA131" s="1131"/>
      <c r="BB131" s="1131"/>
      <c r="BC131" s="1131"/>
      <c r="BD131" s="1131"/>
      <c r="BE131" s="1132"/>
      <c r="BF131" s="1181">
        <v>
0.2</v>
      </c>
      <c r="BG131" s="1182"/>
      <c r="BH131" s="1182"/>
      <c r="BI131" s="1182"/>
      <c r="BJ131" s="1182"/>
      <c r="BK131" s="1182"/>
      <c r="BL131" s="1183"/>
      <c r="BM131" s="1181">
        <v>
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
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
496</v>
      </c>
      <c r="W132" s="1191"/>
      <c r="X132" s="1191"/>
      <c r="Y132" s="1191"/>
      <c r="Z132" s="1192"/>
      <c r="AA132" s="1193">
        <v>
3.0982700439999999</v>
      </c>
      <c r="AB132" s="1194"/>
      <c r="AC132" s="1194"/>
      <c r="AD132" s="1194"/>
      <c r="AE132" s="1195"/>
      <c r="AF132" s="1196">
        <v>
3.042436001</v>
      </c>
      <c r="AG132" s="1194"/>
      <c r="AH132" s="1194"/>
      <c r="AI132" s="1194"/>
      <c r="AJ132" s="1195"/>
      <c r="AK132" s="1196">
        <v>
2.0328782670000001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
497</v>
      </c>
      <c r="W133" s="1174"/>
      <c r="X133" s="1174"/>
      <c r="Y133" s="1174"/>
      <c r="Z133" s="1175"/>
      <c r="AA133" s="1176">
        <v>
4.9000000000000004</v>
      </c>
      <c r="AB133" s="1177"/>
      <c r="AC133" s="1177"/>
      <c r="AD133" s="1177"/>
      <c r="AE133" s="1178"/>
      <c r="AF133" s="1176">
        <v>
3.4</v>
      </c>
      <c r="AG133" s="1177"/>
      <c r="AH133" s="1177"/>
      <c r="AI133" s="1177"/>
      <c r="AJ133" s="1178"/>
      <c r="AK133" s="1176">
        <v>
2.7</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uYMct7NrykcELMZ7UqyP4xzJU4wbVpcHyRxVT+QskvHx8/zTCF9qPEQWp0Wdgr4MwodNM3evRr77MqAvINcZCA==" saltValue="9AMgaIMuSNKXQg9eeGK9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
498</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ui7K4Op1nnRaanu8lDMjRdnOPJdlDgGCKsTgC9jnzfXfXiauhEiHYFoutG4DSpDYbg8P96gh2NRj0zfQq1txeA==" saltValue="rWHSdxcxHdmFxnQ+wLxhb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fduP2TjRMj0reRT3Ih6Qj4myuxBBf0XMFdt8UFyOBIt30OG1TS1DxfNty7rxGABBQE+WCcNKbFDIYVznl7/Gg==" saltValue="JBAizJaD+vZFnuel6FQ1G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
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500</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
501</v>
      </c>
      <c r="AP7" s="304"/>
      <c r="AQ7" s="305" t="s">
        <v>
502</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
503</v>
      </c>
      <c r="AQ8" s="311" t="s">
        <v>
504</v>
      </c>
      <c r="AR8" s="312" t="s">
        <v>
505</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
506</v>
      </c>
      <c r="AL9" s="1217"/>
      <c r="AM9" s="1217"/>
      <c r="AN9" s="1218"/>
      <c r="AO9" s="313">
        <v>
7947294</v>
      </c>
      <c r="AP9" s="313">
        <v>
52542</v>
      </c>
      <c r="AQ9" s="314">
        <v>
56868</v>
      </c>
      <c r="AR9" s="315">
        <v>
-7.6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
507</v>
      </c>
      <c r="AL10" s="1217"/>
      <c r="AM10" s="1217"/>
      <c r="AN10" s="1218"/>
      <c r="AO10" s="316">
        <v>
487113</v>
      </c>
      <c r="AP10" s="316">
        <v>
3220</v>
      </c>
      <c r="AQ10" s="317">
        <v>
3674</v>
      </c>
      <c r="AR10" s="318">
        <v>
-12.4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
508</v>
      </c>
      <c r="AL11" s="1217"/>
      <c r="AM11" s="1217"/>
      <c r="AN11" s="1218"/>
      <c r="AO11" s="316">
        <v>
27049</v>
      </c>
      <c r="AP11" s="316">
        <v>
179</v>
      </c>
      <c r="AQ11" s="317">
        <v>
3477</v>
      </c>
      <c r="AR11" s="318">
        <v>
-94.9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
509</v>
      </c>
      <c r="AL12" s="1217"/>
      <c r="AM12" s="1217"/>
      <c r="AN12" s="1218"/>
      <c r="AO12" s="316">
        <v>
172118</v>
      </c>
      <c r="AP12" s="316">
        <v>
1138</v>
      </c>
      <c r="AQ12" s="317">
        <v>
579</v>
      </c>
      <c r="AR12" s="318">
        <v>
96.5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
510</v>
      </c>
      <c r="AL13" s="1217"/>
      <c r="AM13" s="1217"/>
      <c r="AN13" s="1218"/>
      <c r="AO13" s="316" t="s">
        <v>
511</v>
      </c>
      <c r="AP13" s="316" t="s">
        <v>
511</v>
      </c>
      <c r="AQ13" s="317">
        <v>
11</v>
      </c>
      <c r="AR13" s="318" t="s">
        <v>
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
512</v>
      </c>
      <c r="AL14" s="1217"/>
      <c r="AM14" s="1217"/>
      <c r="AN14" s="1218"/>
      <c r="AO14" s="316">
        <v>
264695</v>
      </c>
      <c r="AP14" s="316">
        <v>
1750</v>
      </c>
      <c r="AQ14" s="317">
        <v>
2399</v>
      </c>
      <c r="AR14" s="318">
        <v>
-27.1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
513</v>
      </c>
      <c r="AL15" s="1217"/>
      <c r="AM15" s="1217"/>
      <c r="AN15" s="1218"/>
      <c r="AO15" s="316">
        <v>
71922</v>
      </c>
      <c r="AP15" s="316">
        <v>
476</v>
      </c>
      <c r="AQ15" s="317">
        <v>
1114</v>
      </c>
      <c r="AR15" s="318">
        <v>
-57.3</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
514</v>
      </c>
      <c r="AL16" s="1220"/>
      <c r="AM16" s="1220"/>
      <c r="AN16" s="1221"/>
      <c r="AO16" s="316">
        <v>
-405853</v>
      </c>
      <c r="AP16" s="316">
        <v>
-2683</v>
      </c>
      <c r="AQ16" s="317">
        <v>
-4418</v>
      </c>
      <c r="AR16" s="318">
        <v>
-39.299999999999997</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
189</v>
      </c>
      <c r="AL17" s="1220"/>
      <c r="AM17" s="1220"/>
      <c r="AN17" s="1221"/>
      <c r="AO17" s="316">
        <v>
8564338</v>
      </c>
      <c r="AP17" s="316">
        <v>
56622</v>
      </c>
      <c r="AQ17" s="317">
        <v>
63704</v>
      </c>
      <c r="AR17" s="318">
        <v>
-11.1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515</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516</v>
      </c>
      <c r="AP20" s="324" t="s">
        <v>
517</v>
      </c>
      <c r="AQ20" s="325" t="s">
        <v>
518</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
519</v>
      </c>
      <c r="AL21" s="1212"/>
      <c r="AM21" s="1212"/>
      <c r="AN21" s="1213"/>
      <c r="AO21" s="328">
        <v>
4.91</v>
      </c>
      <c r="AP21" s="329">
        <v>
6.05</v>
      </c>
      <c r="AQ21" s="330">
        <v>
-1.1399999999999999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
520</v>
      </c>
      <c r="AL22" s="1212"/>
      <c r="AM22" s="1212"/>
      <c r="AN22" s="1213"/>
      <c r="AO22" s="333">
        <v>
101</v>
      </c>
      <c r="AP22" s="334">
        <v>
99.6</v>
      </c>
      <c r="AQ22" s="335">
        <v>
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
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
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523</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
501</v>
      </c>
      <c r="AP30" s="304"/>
      <c r="AQ30" s="305" t="s">
        <v>
502</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
503</v>
      </c>
      <c r="AQ31" s="311" t="s">
        <v>
504</v>
      </c>
      <c r="AR31" s="312" t="s">
        <v>
505</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
524</v>
      </c>
      <c r="AL32" s="1228"/>
      <c r="AM32" s="1228"/>
      <c r="AN32" s="1229"/>
      <c r="AO32" s="343">
        <v>
3994854</v>
      </c>
      <c r="AP32" s="343">
        <v>
26411</v>
      </c>
      <c r="AQ32" s="344">
        <v>
31767</v>
      </c>
      <c r="AR32" s="345">
        <v>
-16.899999999999999</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
525</v>
      </c>
      <c r="AL33" s="1228"/>
      <c r="AM33" s="1228"/>
      <c r="AN33" s="1229"/>
      <c r="AO33" s="343" t="s">
        <v>
511</v>
      </c>
      <c r="AP33" s="343" t="s">
        <v>
511</v>
      </c>
      <c r="AQ33" s="344">
        <v>
4</v>
      </c>
      <c r="AR33" s="345" t="s">
        <v>
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
526</v>
      </c>
      <c r="AL34" s="1228"/>
      <c r="AM34" s="1228"/>
      <c r="AN34" s="1229"/>
      <c r="AO34" s="343" t="s">
        <v>
511</v>
      </c>
      <c r="AP34" s="343" t="s">
        <v>
511</v>
      </c>
      <c r="AQ34" s="344">
        <v>
33</v>
      </c>
      <c r="AR34" s="345" t="s">
        <v>
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
527</v>
      </c>
      <c r="AL35" s="1228"/>
      <c r="AM35" s="1228"/>
      <c r="AN35" s="1229"/>
      <c r="AO35" s="343">
        <v>
1264449</v>
      </c>
      <c r="AP35" s="343">
        <v>
8360</v>
      </c>
      <c r="AQ35" s="344">
        <v>
6427</v>
      </c>
      <c r="AR35" s="345">
        <v>
30.1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
528</v>
      </c>
      <c r="AL36" s="1228"/>
      <c r="AM36" s="1228"/>
      <c r="AN36" s="1229"/>
      <c r="AO36" s="343">
        <v>
38999</v>
      </c>
      <c r="AP36" s="343">
        <v>
258</v>
      </c>
      <c r="AQ36" s="344">
        <v>
1122</v>
      </c>
      <c r="AR36" s="345">
        <v>
-77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
529</v>
      </c>
      <c r="AL37" s="1228"/>
      <c r="AM37" s="1228"/>
      <c r="AN37" s="1229"/>
      <c r="AO37" s="343">
        <v>
28500</v>
      </c>
      <c r="AP37" s="343">
        <v>
188</v>
      </c>
      <c r="AQ37" s="344">
        <v>
1023</v>
      </c>
      <c r="AR37" s="345">
        <v>
-81.599999999999994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
530</v>
      </c>
      <c r="AL38" s="1231"/>
      <c r="AM38" s="1231"/>
      <c r="AN38" s="1232"/>
      <c r="AO38" s="346">
        <v>
840</v>
      </c>
      <c r="AP38" s="346">
        <v>
6</v>
      </c>
      <c r="AQ38" s="347">
        <v>
2</v>
      </c>
      <c r="AR38" s="335">
        <v>
200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
531</v>
      </c>
      <c r="AL39" s="1231"/>
      <c r="AM39" s="1231"/>
      <c r="AN39" s="1232"/>
      <c r="AO39" s="343">
        <v>
-1628487</v>
      </c>
      <c r="AP39" s="343">
        <v>
-10767</v>
      </c>
      <c r="AQ39" s="344">
        <v>
-6864</v>
      </c>
      <c r="AR39" s="345">
        <v>
56.9</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
532</v>
      </c>
      <c r="AL40" s="1228"/>
      <c r="AM40" s="1228"/>
      <c r="AN40" s="1229"/>
      <c r="AO40" s="343">
        <v>
-3174876</v>
      </c>
      <c r="AP40" s="343">
        <v>
-20990</v>
      </c>
      <c r="AQ40" s="344">
        <v>
-26034</v>
      </c>
      <c r="AR40" s="345">
        <v>
-19.399999999999999</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
305</v>
      </c>
      <c r="AL41" s="1234"/>
      <c r="AM41" s="1234"/>
      <c r="AN41" s="1235"/>
      <c r="AO41" s="343">
        <v>
524279</v>
      </c>
      <c r="AP41" s="343">
        <v>
3466</v>
      </c>
      <c r="AQ41" s="344">
        <v>
7479</v>
      </c>
      <c r="AR41" s="345">
        <v>
-53.7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533</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
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535</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
501</v>
      </c>
      <c r="AN49" s="1224" t="s">
        <v>
536</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
537</v>
      </c>
      <c r="AO50" s="360" t="s">
        <v>
538</v>
      </c>
      <c r="AP50" s="361" t="s">
        <v>
539</v>
      </c>
      <c r="AQ50" s="362" t="s">
        <v>
540</v>
      </c>
      <c r="AR50" s="363" t="s">
        <v>
541</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542</v>
      </c>
      <c r="AL51" s="356"/>
      <c r="AM51" s="364">
        <v>
4091921</v>
      </c>
      <c r="AN51" s="365">
        <v>
27124</v>
      </c>
      <c r="AO51" s="366">
        <v>
-30.9</v>
      </c>
      <c r="AP51" s="367">
        <v>
44267</v>
      </c>
      <c r="AQ51" s="368">
        <v>
-1.9</v>
      </c>
      <c r="AR51" s="369">
        <v>
-29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543</v>
      </c>
      <c r="AM52" s="372">
        <v>
3420909</v>
      </c>
      <c r="AN52" s="373">
        <v>
22676</v>
      </c>
      <c r="AO52" s="374">
        <v>
-23.1</v>
      </c>
      <c r="AP52" s="375">
        <v>
26161</v>
      </c>
      <c r="AQ52" s="376">
        <v>
2.2000000000000002</v>
      </c>
      <c r="AR52" s="377">
        <v>
-25.3</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544</v>
      </c>
      <c r="AL53" s="356"/>
      <c r="AM53" s="364">
        <v>
4310073</v>
      </c>
      <c r="AN53" s="365">
        <v>
28593</v>
      </c>
      <c r="AO53" s="366">
        <v>
5.4</v>
      </c>
      <c r="AP53" s="367">
        <v>
40879</v>
      </c>
      <c r="AQ53" s="368">
        <v>
-7.7</v>
      </c>
      <c r="AR53" s="369">
        <v>
13.1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543</v>
      </c>
      <c r="AM54" s="372">
        <v>
2968759</v>
      </c>
      <c r="AN54" s="373">
        <v>
19695</v>
      </c>
      <c r="AO54" s="374">
        <v>
-13.1</v>
      </c>
      <c r="AP54" s="375">
        <v>
24087</v>
      </c>
      <c r="AQ54" s="376">
        <v>
-7.9</v>
      </c>
      <c r="AR54" s="377">
        <v>
-5.2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545</v>
      </c>
      <c r="AL55" s="356"/>
      <c r="AM55" s="364">
        <v>
3524873</v>
      </c>
      <c r="AN55" s="365">
        <v>
23341</v>
      </c>
      <c r="AO55" s="366">
        <v>
-18.399999999999999</v>
      </c>
      <c r="AP55" s="367">
        <v>
42651</v>
      </c>
      <c r="AQ55" s="368">
        <v>
4.3</v>
      </c>
      <c r="AR55" s="369">
        <v>
-22.7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543</v>
      </c>
      <c r="AM56" s="372">
        <v>
2002408</v>
      </c>
      <c r="AN56" s="373">
        <v>
13259</v>
      </c>
      <c r="AO56" s="374">
        <v>
-32.700000000000003</v>
      </c>
      <c r="AP56" s="375">
        <v>
22675</v>
      </c>
      <c r="AQ56" s="376">
        <v>
-5.9</v>
      </c>
      <c r="AR56" s="377">
        <v>
-26.8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546</v>
      </c>
      <c r="AL57" s="356"/>
      <c r="AM57" s="364">
        <v>
4785871</v>
      </c>
      <c r="AN57" s="365">
        <v>
31739</v>
      </c>
      <c r="AO57" s="366">
        <v>
36</v>
      </c>
      <c r="AP57" s="367">
        <v>
43226</v>
      </c>
      <c r="AQ57" s="368">
        <v>
1.3</v>
      </c>
      <c r="AR57" s="369">
        <v>
34.700000000000003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543</v>
      </c>
      <c r="AM58" s="372">
        <v>
3266518</v>
      </c>
      <c r="AN58" s="373">
        <v>
21663</v>
      </c>
      <c r="AO58" s="374">
        <v>
63.4</v>
      </c>
      <c r="AP58" s="375">
        <v>
22622</v>
      </c>
      <c r="AQ58" s="376">
        <v>
-0.2</v>
      </c>
      <c r="AR58" s="377">
        <v>
63.6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547</v>
      </c>
      <c r="AL59" s="356"/>
      <c r="AM59" s="364">
        <v>
3590693</v>
      </c>
      <c r="AN59" s="365">
        <v>
23739</v>
      </c>
      <c r="AO59" s="366">
        <v>
-25.2</v>
      </c>
      <c r="AP59" s="367">
        <v>
42836</v>
      </c>
      <c r="AQ59" s="368">
        <v>
-0.9</v>
      </c>
      <c r="AR59" s="369">
        <v>
-24.3</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543</v>
      </c>
      <c r="AM60" s="372">
        <v>
1956347</v>
      </c>
      <c r="AN60" s="373">
        <v>
12934</v>
      </c>
      <c r="AO60" s="374">
        <v>
-40.299999999999997</v>
      </c>
      <c r="AP60" s="375">
        <v>
22936</v>
      </c>
      <c r="AQ60" s="376">
        <v>
1.4</v>
      </c>
      <c r="AR60" s="377">
        <v>
-41.7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548</v>
      </c>
      <c r="AL61" s="378"/>
      <c r="AM61" s="379">
        <v>
4060686</v>
      </c>
      <c r="AN61" s="380">
        <v>
26907</v>
      </c>
      <c r="AO61" s="381">
        <v>
-6.6</v>
      </c>
      <c r="AP61" s="382">
        <v>
42772</v>
      </c>
      <c r="AQ61" s="383">
        <v>
-1</v>
      </c>
      <c r="AR61" s="369">
        <v>
-5.6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543</v>
      </c>
      <c r="AM62" s="372">
        <v>
2722988</v>
      </c>
      <c r="AN62" s="373">
        <v>
18045</v>
      </c>
      <c r="AO62" s="374">
        <v>
-9.1999999999999993</v>
      </c>
      <c r="AP62" s="375">
        <v>
23696</v>
      </c>
      <c r="AQ62" s="376">
        <v>
-2.1</v>
      </c>
      <c r="AR62" s="377">
        <v>
-7.1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jYx+rzbBLd5jYlTHxArm5YumWwB4znzUv5dq6zojclZ26UjRZ/ERnyY9pYCyA18bdMYiHPp8ijC3kMq7mgj4Ww==" saltValue="SA7YwSC/eUflJer9m3A1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
550</v>
      </c>
    </row>
    <row r="120" spans="125:125" ht="13.5" hidden="1" customHeight="1"/>
    <row r="121" spans="125:125" ht="13.5" hidden="1" customHeight="1">
      <c r="DU121" s="291"/>
    </row>
  </sheetData>
  <sheetProtection algorithmName="SHA-512" hashValue="TiELhKeCzkcLIOtoj/rV8AE+yfh6jyZj1U0Ic2+Rz7SG6NChe78XKgj01XY4z3z3/gYUwjxw5Z61W0U61yCKDg==" saltValue="/8HSo/i0zAv42gVOcIPqb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
551</v>
      </c>
    </row>
  </sheetData>
  <sheetProtection algorithmName="SHA-512" hashValue="+GqVQ8U3TXs/AUbksVMuasIQNGekI/mOFFC5UCYLb3/AILsKiVl+0aujwVTa3fWl2yFOVO+0AFzhdyGD9DDXJg==" saltValue="gL0keXMas9hUH8fYzG/7z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552</v>
      </c>
      <c r="G46" s="8" t="s">
        <v>
553</v>
      </c>
      <c r="H46" s="8" t="s">
        <v>
554</v>
      </c>
      <c r="I46" s="8" t="s">
        <v>
555</v>
      </c>
      <c r="J46" s="9" t="s">
        <v>
556</v>
      </c>
    </row>
    <row r="47" spans="2:10" ht="57.75" customHeight="1">
      <c r="B47" s="10"/>
      <c r="C47" s="1236" t="s">
        <v>
3</v>
      </c>
      <c r="D47" s="1236"/>
      <c r="E47" s="1237"/>
      <c r="F47" s="11">
        <v>
12.27</v>
      </c>
      <c r="G47" s="12">
        <v>
13</v>
      </c>
      <c r="H47" s="12">
        <v>
14.69</v>
      </c>
      <c r="I47" s="12">
        <v>
14.31</v>
      </c>
      <c r="J47" s="13">
        <v>
13.01</v>
      </c>
    </row>
    <row r="48" spans="2:10" ht="57.75" customHeight="1">
      <c r="B48" s="14"/>
      <c r="C48" s="1238" t="s">
        <v>
4</v>
      </c>
      <c r="D48" s="1238"/>
      <c r="E48" s="1239"/>
      <c r="F48" s="15">
        <v>
5.45</v>
      </c>
      <c r="G48" s="16">
        <v>
4.5999999999999996</v>
      </c>
      <c r="H48" s="16">
        <v>
5.5</v>
      </c>
      <c r="I48" s="16">
        <v>
6.33</v>
      </c>
      <c r="J48" s="17">
        <v>
6.68</v>
      </c>
    </row>
    <row r="49" spans="2:10" ht="57.75" customHeight="1" thickBot="1">
      <c r="B49" s="18"/>
      <c r="C49" s="1240" t="s">
        <v>
5</v>
      </c>
      <c r="D49" s="1240"/>
      <c r="E49" s="1241"/>
      <c r="F49" s="19">
        <v>
2.1800000000000002</v>
      </c>
      <c r="G49" s="20" t="s">
        <v>
557</v>
      </c>
      <c r="H49" s="20" t="s">
        <v>
558</v>
      </c>
      <c r="I49" s="20" t="s">
        <v>
559</v>
      </c>
      <c r="J49" s="21" t="s">
        <v>
560</v>
      </c>
    </row>
    <row r="50" spans="2:10" ht="13.5" customHeight="1"/>
  </sheetData>
  <sheetProtection algorithmName="SHA-512" hashValue="s/yl9tyCvWrN2xqYcVI62odtYNnWbuhUKt+msAYR0XpPnp1n9d69UYFrKYp5ZKDvEqzcubDYoEX2XgeWqoR8Hg==" saltValue="4b469WILdJcsR7uGNn6xA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428PCNHL</cp:lastModifiedBy>
  <cp:lastPrinted>2021-03-17T23:48:31Z</cp:lastPrinted>
  <dcterms:created xsi:type="dcterms:W3CDTF">2021-02-05T02:02:47Z</dcterms:created>
  <dcterms:modified xsi:type="dcterms:W3CDTF">2021-10-07T02:48:23Z</dcterms:modified>
  <cp:category/>
</cp:coreProperties>
</file>