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政策経営課\一般職用\_財政係\財政白書・決算概況・財政資料集\_財政状況資料集・財政状況等一覧表（総務省作成_自治体分析表）\R2（R1年度決算）\3.都通知2回目\提出（結合版）\"/>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Q23" i="12"/>
  <c r="V23" i="12"/>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<sst xmlns="http://schemas.openxmlformats.org/spreadsheetml/2006/main" count="1108" uniqueCount="596">
  <si>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</si>
  <si>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</si>
  <si>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</si>
  <si>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</si>
  <si>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</si>
  <si>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</si>
  <si>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</si>
  <si>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</si>
  <si>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</si>
  <si>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</si>
  <si>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</si>
  <si>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</si>
  <si>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</si>
  <si>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</si>
  <si>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</si>
  <si>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</si>
  <si>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</si>
  <si>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</si>
  <si>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</si>
  <si>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</si>
  <si>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</si>
  <si>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</si>
  <si>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</si>
  <si>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</si>
  <si>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</si>
  <si>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</si>
  <si>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</si>
  <si>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</si>
  <si>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</si>
  <si>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</si>
  <si>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</si>
  <si>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</si>
  <si>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</si>
  <si>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</si>
  <si>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</si>
  <si>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</si>
  <si>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</si>
  <si>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</si>
  <si>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</si>
  <si>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</si>
  <si>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</si>
  <si>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</si>
  <si>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</si>
  <si>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</si>
  <si>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</si>
  <si>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</si>
  <si>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</si>
  <si>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</si>
  <si>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</si>
  <si>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</si>
  <si>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</si>
  <si>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</si>
  <si>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</si>
  <si>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</si>
  <si>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</si>
  <si>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</si>
  <si>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</si>
  <si>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</si>
  <si>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</si>
  <si>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</si>
  <si>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</si>
  <si>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</si>
  <si>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</si>
  <si>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</si>
  <si>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</si>
  <si>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</si>
  <si>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</si>
  <si>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</si>
  <si>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</si>
  <si>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</si>
  <si>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</si>
  <si>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</si>
  <si>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</si>
  <si>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</si>
  <si>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</si>
  <si>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</si>
  <si>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</si>
  <si>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</si>
  <si>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</si>
  <si>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</si>
  <si>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</si>
  <si>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</si>
  <si>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</si>
  <si>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</si>
  <si>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</si>
  <si>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</si>
  <si>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</si>
  <si>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</si>
  <si>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</si>
  <si>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</si>
  <si>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</si>
  <si>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</si>
  <si>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</si>
  <si>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</si>
  <si>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</si>
  <si>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</si>
  <si>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</si>
  <si>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国立市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</si>
  <si>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</si>
  <si>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</si>
  <si>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</si>
  <si>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</si>
  <si>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</si>
  <si>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</si>
  <si>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</si>
  <si>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</si>
  <si>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</si>
  <si>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</si>
  <si>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</si>
  <si>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</si>
  <si>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</si>
  <si>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</si>
  <si>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</si>
  <si>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</si>
  <si>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</si>
  <si>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</si>
  <si>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</si>
  <si>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</si>
  <si>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</si>
  <si>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</si>
  <si>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</si>
  <si>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</si>
  <si>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</si>
  <si>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</si>
  <si>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</si>
  <si>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</si>
  <si>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</si>
  <si>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</si>
  <si>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</si>
  <si>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</si>
  <si>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</si>
  <si>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</si>
  <si>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</si>
  <si>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</si>
  <si>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</si>
  <si>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</si>
  <si>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</si>
  <si>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</si>
  <si>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</si>
  <si>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</si>
  <si>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</si>
  <si>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</si>
  <si>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</si>
  <si>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</si>
  <si>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</si>
  <si>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</si>
  <si>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</si>
  <si>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</si>
  <si>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</si>
  <si>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</si>
  <si>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</si>
  <si>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</si>
  <si>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</si>
  <si>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</si>
  <si>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</si>
  <si>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</si>
  <si>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</si>
  <si>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</si>
  <si>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</si>
  <si>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</si>
  <si>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</si>
  <si>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</si>
  <si>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</si>
  <si>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</si>
  <si>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</si>
  <si>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</si>
  <si>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</si>
  <si>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</si>
  <si>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</si>
  <si>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</si>
  <si>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</si>
  <si>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</si>
  <si>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</si>
  <si>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</si>
  <si>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</si>
  <si>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</si>
  <si>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</si>
  <si>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</si>
  <si>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</si>
  <si>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</si>
  <si>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</si>
  <si>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</si>
  <si>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</si>
  <si>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</si>
  <si>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</si>
  <si>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</si>
  <si>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</si>
  <si>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</si>
  <si>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</si>
  <si>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</si>
  <si>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</si>
  <si>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</si>
  <si>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</si>
  <si>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</si>
  <si>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</si>
  <si>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</si>
  <si>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</si>
  <si>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</si>
  <si>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</si>
  <si>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</si>
  <si>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</si>
  <si>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</si>
  <si>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</si>
  <si>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</si>
  <si>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</si>
  <si>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</si>
  <si>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</si>
  <si>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</si>
  <si>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</si>
  <si>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</si>
  <si>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</si>
  <si>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</si>
  <si>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</si>
  <si>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東京都国立市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</si>
  <si>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</si>
  <si>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</si>
  <si>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</si>
  <si>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</si>
  <si>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</si>
  <si>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</si>
  <si>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</si>
  <si>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</si>
  <si>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</si>
  <si>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</si>
  <si>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</si>
  <si>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</si>
  <si>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</si>
  <si>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</si>
  <si>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</si>
  <si>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</si>
  <si>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</si>
  <si>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</si>
  <si>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</si>
  <si>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</si>
  <si>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</si>
  <si>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</si>
  <si>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</si>
  <si>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</si>
  <si>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</si>
  <si>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</si>
  <si>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</si>
  <si>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</si>
  <si>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</si>
  <si>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</si>
  <si>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</si>
  <si>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</si>
  <si>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</si>
  <si>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</si>
  <si>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</si>
  <si>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</si>
  <si>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</si>
  <si>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</si>
  <si>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</si>
  <si>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</si>
  <si>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</si>
  <si>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</si>
  <si>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</si>
  <si>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</si>
  <si>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</si>
  <si>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</si>
  <si>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</si>
  <si>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</si>
  <si>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</si>
  <si>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</si>
  <si>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</si>
  <si>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</si>
  <si>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</si>
  <si>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</si>
  <si>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</si>
  <si>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</si>
  <si>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</si>
  <si>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</si>
  <si>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</si>
  <si>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</si>
  <si>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</si>
  <si>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</si>
  <si>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</si>
  <si>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</si>
  <si>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</si>
  <si>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</si>
  <si>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</si>
  <si>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</si>
  <si>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</si>
  <si>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</si>
  <si>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</si>
  <si>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</si>
  <si>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</si>
  <si>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</si>
  <si>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</si>
  <si>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</si>
  <si>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</si>
  <si>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</si>
  <si>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</si>
  <si>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</si>
  <si>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</si>
  <si>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</si>
  <si>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</si>
  <si>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</si>
  <si>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</si>
  <si>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</si>
  <si>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</si>
  <si>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</si>
  <si>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</si>
  <si>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</si>
  <si>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</si>
  <si>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</si>
  <si>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</si>
  <si>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</si>
  <si>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</si>
  <si>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</si>
  <si>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</si>
  <si>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</si>
  <si>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</si>
  <si>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</si>
  <si>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</si>
  <si>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</si>
  <si>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</si>
  <si>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</si>
  <si>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</si>
  <si>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</si>
  <si>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</si>
  <si>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</si>
  <si>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</si>
  <si>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</si>
  <si>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</si>
  <si>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</si>
  <si>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</si>
  <si>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</si>
  <si>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</si>
  <si>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</si>
  <si>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</si>
  <si>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</si>
  <si>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</si>
  <si>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</si>
  <si>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</si>
  <si>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</si>
  <si>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</si>
  <si>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</si>
  <si>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</si>
  <si>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</si>
  <si>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</si>
  <si>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</si>
  <si>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</si>
  <si>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</si>
  <si>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</si>
  <si>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</si>
  <si>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</si>
  <si>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</si>
  <si>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</si>
  <si>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</si>
  <si>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</si>
  <si>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</si>
  <si>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</si>
  <si>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</si>
  <si>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</si>
  <si>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</si>
  <si>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</si>
  <si>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</si>
  <si>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</si>
  <si>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</si>
  <si>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</si>
  <si>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</si>
  <si>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</si>
  <si>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</si>
  <si>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</si>
  <si>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</si>
  <si>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</si>
  <si>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東京都国立市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</si>
  <si>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</si>
  <si>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</si>
  <si>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</si>
  <si>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</si>
  <si>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</si>
  <si>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</si>
  <si>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</si>
  <si>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</si>
  <si>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</si>
  <si>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</si>
  <si>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</si>
  <si>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</si>
  <si>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</si>
  <si>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</si>
  <si>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</si>
  <si>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</si>
  <si>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</si>
  <si>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</si>
  <si>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</si>
  <si>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</si>
  <si>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</si>
  <si>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</si>
  <si>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</si>
  <si>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</si>
  <si>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</si>
  <si>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</si>
  <si>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</si>
  <si>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</si>
  <si>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</si>
  <si>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</si>
  <si>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</si>
  <si>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</si>
  <si>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</si>
  <si>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</si>
  <si>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</si>
  <si>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</si>
  <si>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</si>
  <si>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</si>
  <si>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</si>
  <si>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</si>
  <si>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</si>
  <si>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</si>
  <si>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</si>
  <si>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</si>
  <si>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</si>
  <si>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</si>
  <si>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</si>
  <si>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</si>
  <si>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</si>
  <si>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</si>
  <si>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</si>
  <si>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</si>
  <si>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</si>
  <si>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</si>
  <si>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</si>
  <si>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</si>
  <si>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</si>
  <si>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</si>
  <si>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</si>
  <si>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</si>
  <si>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</si>
  <si>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</si>
  <si>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</si>
  <si>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</si>
  <si>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</si>
  <si>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</si>
  <si>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</si>
  <si>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</si>
  <si>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</si>
  <si>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</si>
  <si>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</si>
  <si>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</si>
  <si>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</si>
  <si>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</si>
  <si>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</si>
  <si>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</si>
  <si>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</si>
  <si>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</si>
  <si>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</si>
  <si>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</si>
  <si>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</si>
  <si>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</si>
  <si>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</si>
  <si>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</si>
  <si>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</si>
  <si>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</si>
  <si>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</si>
  <si>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</si>
  <si>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</si>
  <si>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</si>
  <si>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</si>
  <si>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</si>
  <si>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</si>
  <si>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</si>
  <si>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</si>
  <si>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</si>
  <si>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</si>
  <si>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</si>
  <si>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</si>
  <si>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</si>
  <si>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</si>
  <si>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</si>
  <si>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</si>
  <si>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</si>
  <si>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</si>
  <si>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</si>
  <si>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</si>
  <si>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</si>
  <si>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</si>
  <si>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</si>
  <si>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</si>
  <si>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</si>
  <si>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</si>
  <si>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</si>
  <si>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</si>
  <si>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</si>
  <si>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</si>
  <si>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</si>
  <si>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</si>
  <si>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</si>
  <si>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</si>
  <si>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</si>
  <si>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</si>
  <si>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</si>
  <si>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</si>
  <si>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</si>
  <si>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</si>
  <si>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</si>
  <si>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</si>
  <si>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</si>
  <si>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</si>
  <si>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</si>
  <si>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</si>
  <si>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</si>
  <si>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</si>
  <si>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</si>
  <si>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</si>
  <si>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</si>
  <si>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</si>
  <si>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</si>
  <si>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</si>
  <si>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</si>
  <si>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</si>
  <si>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</si>
  <si>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</si>
  <si>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</si>
  <si>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</si>
  <si>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</si>
  <si>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</si>
  <si>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</si>
  <si>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</si>
  <si>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</si>
  <si>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</si>
  <si>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</si>
  <si>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</si>
  <si>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</si>
  <si>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</si>
  <si>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</si>
  <si>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</si>
  <si>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</si>
  <si>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</si>
  <si>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</si>
  <si>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</si>
  <si>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</si>
  <si>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</si>
  <si>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</si>
  <si>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</si>
  <si>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</si>
  <si>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</si>
  <si>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</si>
  <si>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</si>
  <si>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</si>
  <si>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</si>
  <si>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</si>
  <si>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</si>
  <si>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</si>
  <si>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</si>
  <si>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</si>
  <si>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</si>
  <si>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</si>
  <si>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</si>
  <si>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</si>
  <si>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</si>
  <si>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</si>
  <si>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</si>
  <si>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3.36</t>
  </si>
  <si>
    <t>一般会計</t>
  </si>
  <si>
    <t>介護保険特別会計</t>
  </si>
  <si>
    <t>後期高齢者医療特別会計</t>
  </si>
  <si>
    <t>国民健康保険特別会計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</si>
  <si>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</si>
  <si>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</si>
  <si>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</si>
  <si>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</si>
  <si>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</si>
  <si>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</si>
  <si>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</si>
  <si>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</si>
  <si>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</si>
  <si>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phoneticPr fontId="5"/>
  </si>
  <si>
    <t>道路及び水路の整備基金</t>
    <phoneticPr fontId="5"/>
  </si>
  <si>
    <t>高齢者福祉基金</t>
  </si>
  <si>
    <t>国立駅周辺整備基金</t>
  </si>
  <si>
    <t>くにたち未来基金</t>
    <phoneticPr fontId="5"/>
  </si>
  <si>
    <t>-</t>
    <phoneticPr fontId="2"/>
  </si>
  <si>
    <t>東京市町村総合事務組合（一般会計）</t>
    <rPh sb="12" eb="14">
      <t>イッパン</t>
    </rPh>
    <rPh sb="14" eb="16">
      <t>カイケイ</t>
    </rPh>
    <phoneticPr fontId="2"/>
  </si>
  <si>
    <t>東京市町村総合事務組合（交通災害共済事業特別会計）</t>
    <rPh sb="12" eb="14">
      <t>コウツウ</t>
    </rPh>
    <rPh sb="14" eb="16">
      <t>サイガイ</t>
    </rPh>
    <rPh sb="16" eb="18">
      <t>キョウサイ</t>
    </rPh>
    <rPh sb="18" eb="20">
      <t>ジギョウ</t>
    </rPh>
    <rPh sb="20" eb="22">
      <t>トクベツ</t>
    </rPh>
    <rPh sb="22" eb="24">
      <t>カイケイ</t>
    </rPh>
    <phoneticPr fontId="2"/>
  </si>
  <si>
    <t>東京たま広域資源循環組合（一般会計）</t>
    <phoneticPr fontId="2"/>
  </si>
  <si>
    <t>多摩川衛生組合（一般会計）</t>
    <phoneticPr fontId="2"/>
  </si>
  <si>
    <t>立川・昭島・国立聖苑組合（一般会計）</t>
    <phoneticPr fontId="2"/>
  </si>
  <si>
    <t>東京都後期高齢者医療広域連合（一般会計）</t>
    <phoneticPr fontId="2"/>
  </si>
  <si>
    <t>東京都後期高齢者医療広域連合（後期高齢者医療特別会計）</t>
    <phoneticPr fontId="2"/>
  </si>
  <si>
    <t>-</t>
    <phoneticPr fontId="2"/>
  </si>
  <si>
    <t>国立市土地開発公社</t>
    <rPh sb="0" eb="3">
      <t>クニタチシ</t>
    </rPh>
    <rPh sb="3" eb="9">
      <t>トチカイハツコウシャ</t>
    </rPh>
    <phoneticPr fontId="2"/>
  </si>
  <si>
    <t>くにたち文化・スポーツ振興財団</t>
    <rPh sb="4" eb="6">
      <t>ブンカ</t>
    </rPh>
    <rPh sb="11" eb="15">
      <t>シンコウザイダン</t>
    </rPh>
    <phoneticPr fontId="2"/>
  </si>
  <si>
    <t>〇</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</si>
  <si>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</si>
  <si>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</si>
  <si>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</si>
  <si>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令和元年度の数値について、類似団体平均との比較を行うと、将来負担比率は低く（算定上数値が存在しない）、一方で有形固定資産減価償却率は高い状態となっている。このことから、更新を必要とする資産が多くあるが、将来負担の観点からはまだ若干の余力があると言えるため、計画的な更新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</si>
  <si>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</si>
  <si>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</si>
  <si>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</si>
  <si>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</si>
  <si>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</si>
  <si>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</si>
  <si>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５年度以降、将来負担比率は算定上数値が存在せず、実質公債費比率はマイナスの数値を推移している。類似団体平均の数値と比較すると、両比率とも健全な状態にあると言えるが、実質公債費比率は悪化傾向にある。当市の今後を見据えると、多くの公共施設が老朽化し、また新規の投資事業を行っていく必要もあることから将来の公債費の増加が見込まれるため、両比率とも現在の水準を維持できるような財政運営に留意していかなければならない。</t>
    <rPh sb="57" eb="59">
      <t>スウチ</t>
    </rPh>
    <rPh sb="60" eb="62">
      <t>ヒカク</t>
    </rPh>
    <rPh sb="71" eb="73">
      <t>ケンゼン</t>
    </rPh>
    <rPh sb="74" eb="76">
      <t>ジョウタイ</t>
    </rPh>
    <rPh sb="80" eb="81">
      <t>イ</t>
    </rPh>
    <rPh sb="93" eb="95">
      <t>アッカ</t>
    </rPh>
    <rPh sb="95" eb="97">
      <t>ケイコウ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</si>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</sst>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3" Type="http://schemas.openxmlformats.org/officeDocument/2006/relationships/worksheet" Target="worksheets/sheet3.xml"/>
<Relationship Id="rId21" Type="http://schemas.openxmlformats.org/officeDocument/2006/relationships/sharedStrings" Target="sharedStrings.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theme" Target="theme/theme1.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 Id="rId22" Type="http://schemas.openxmlformats.org/officeDocument/2006/relationships/calcChain" Target="calcChain.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230C-4098-B097-01A4847E89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64377</c:v>
                </c:pt>
                <c:pt idx="1">
                  <c:v>45009</c:v>
                </c:pt>
                <c:pt idx="2">
                  <c:v>29650</c:v>
                </c:pt>
                <c:pt idx="3">
                  <c:v>45183</c:v>
                </c:pt>
                <c:pt idx="4">
                  <c:v>28834</c:v>
                </c:pt>
              </c:numCache>
            </c:numRef>
          </c:val>
          <c:smooth val="0"/>
          <c:extLst>
            <c:ext xmlns:c16="http://schemas.microsoft.com/office/drawing/2014/chart" uri="{C3380CC4-5D6E-409C-BE32-E72D297353CC}">
              <c16:uniqueId val="{00000001-230C-4098-B097-01A4847E89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2.98</c:v>
                </c:pt>
                <c:pt idx="1">
                  <c:v>3.63</c:v>
                </c:pt>
                <c:pt idx="2">
                  <c:v>3.47</c:v>
                </c:pt>
                <c:pt idx="3">
                  <c:v>3.93</c:v>
                </c:pt>
                <c:pt idx="4">
                  <c:v>2.36</c:v>
                </c:pt>
              </c:numCache>
            </c:numRef>
          </c:val>
          <c:extLst>
            <c:ext xmlns:c16="http://schemas.microsoft.com/office/drawing/2014/chart" uri="{C3380CC4-5D6E-409C-BE32-E72D297353CC}">
              <c16:uniqueId val="{00000000-0555-4214-8330-E1E1825EE1D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11.15</c:v>
                </c:pt>
                <c:pt idx="1">
                  <c:v>12.32</c:v>
                </c:pt>
                <c:pt idx="2">
                  <c:v>14.47</c:v>
                </c:pt>
                <c:pt idx="3">
                  <c:v>14.8</c:v>
                </c:pt>
                <c:pt idx="4">
                  <c:v>12.9</c:v>
                </c:pt>
              </c:numCache>
            </c:numRef>
          </c:val>
          <c:extLst>
            <c:ext xmlns:c16="http://schemas.microsoft.com/office/drawing/2014/chart" uri="{C3380CC4-5D6E-409C-BE32-E72D297353CC}">
              <c16:uniqueId val="{00000001-0555-4214-8330-E1E1825EE1D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2.08</c:v>
                </c:pt>
                <c:pt idx="1">
                  <c:v>2.2000000000000002</c:v>
                </c:pt>
                <c:pt idx="2">
                  <c:v>2.85</c:v>
                </c:pt>
                <c:pt idx="3">
                  <c:v>0.38</c:v>
                </c:pt>
                <c:pt idx="4">
                  <c:v>-3.36</c:v>
                </c:pt>
              </c:numCache>
            </c:numRef>
          </c:val>
          <c:smooth val="0"/>
          <c:extLst>
            <c:ext xmlns:c16="http://schemas.microsoft.com/office/drawing/2014/chart" uri="{C3380CC4-5D6E-409C-BE32-E72D297353CC}">
              <c16:uniqueId val="{00000002-0555-4214-8330-E1E1825EE1D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78A-4962-A80E-EB9B8EB506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78A-4962-A80E-EB9B8EB5061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78A-4962-A80E-EB9B8EB5061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78A-4962-A80E-EB9B8EB5061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78A-4962-A80E-EB9B8EB50612}"/>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0.18</c:v>
                </c:pt>
                <c:pt idx="2">
                  <c:v>#N/A</c:v>
                </c:pt>
                <c:pt idx="3">
                  <c:v>0.31</c:v>
                </c:pt>
                <c:pt idx="4">
                  <c:v>#N/A</c:v>
                </c:pt>
                <c:pt idx="5">
                  <c:v>0.12</c:v>
                </c:pt>
                <c:pt idx="6">
                  <c:v>#N/A</c:v>
                </c:pt>
                <c:pt idx="7">
                  <c:v>0.19</c:v>
                </c:pt>
                <c:pt idx="8">
                  <c:v>#N/A</c:v>
                </c:pt>
                <c:pt idx="9">
                  <c:v>0.33</c:v>
                </c:pt>
              </c:numCache>
            </c:numRef>
          </c:val>
          <c:extLst>
            <c:ext xmlns:c16="http://schemas.microsoft.com/office/drawing/2014/chart" uri="{C3380CC4-5D6E-409C-BE32-E72D297353CC}">
              <c16:uniqueId val="{00000005-078A-4962-A80E-EB9B8EB5061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0.34</c:v>
                </c:pt>
                <c:pt idx="2">
                  <c:v>#N/A</c:v>
                </c:pt>
                <c:pt idx="3">
                  <c:v>0.48</c:v>
                </c:pt>
                <c:pt idx="4">
                  <c:v>#N/A</c:v>
                </c:pt>
                <c:pt idx="5">
                  <c:v>0.64</c:v>
                </c:pt>
                <c:pt idx="6">
                  <c:v>#N/A</c:v>
                </c:pt>
                <c:pt idx="7">
                  <c:v>0.48</c:v>
                </c:pt>
                <c:pt idx="8">
                  <c:v>#N/A</c:v>
                </c:pt>
                <c:pt idx="9">
                  <c:v>0.35</c:v>
                </c:pt>
              </c:numCache>
            </c:numRef>
          </c:val>
          <c:extLst>
            <c:ext xmlns:c16="http://schemas.microsoft.com/office/drawing/2014/chart" uri="{C3380CC4-5D6E-409C-BE32-E72D297353CC}">
              <c16:uniqueId val="{00000006-078A-4962-A80E-EB9B8EB50612}"/>
            </c:ext>
          </c:extLst>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0.46</c:v>
                </c:pt>
                <c:pt idx="2">
                  <c:v>#N/A</c:v>
                </c:pt>
                <c:pt idx="3">
                  <c:v>0.4</c:v>
                </c:pt>
                <c:pt idx="4">
                  <c:v>#N/A</c:v>
                </c:pt>
                <c:pt idx="5">
                  <c:v>0.22</c:v>
                </c:pt>
                <c:pt idx="6">
                  <c:v>#N/A</c:v>
                </c:pt>
                <c:pt idx="7">
                  <c:v>0.21</c:v>
                </c:pt>
                <c:pt idx="8">
                  <c:v>#N/A</c:v>
                </c:pt>
                <c:pt idx="9">
                  <c:v>0.4</c:v>
                </c:pt>
              </c:numCache>
            </c:numRef>
          </c:val>
          <c:extLst>
            <c:ext xmlns:c16="http://schemas.microsoft.com/office/drawing/2014/chart" uri="{C3380CC4-5D6E-409C-BE32-E72D297353CC}">
              <c16:uniqueId val="{00000007-078A-4962-A80E-EB9B8EB50612}"/>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0.95</c:v>
                </c:pt>
                <c:pt idx="2">
                  <c:v>#N/A</c:v>
                </c:pt>
                <c:pt idx="3">
                  <c:v>0.79</c:v>
                </c:pt>
                <c:pt idx="4">
                  <c:v>#N/A</c:v>
                </c:pt>
                <c:pt idx="5">
                  <c:v>1.76</c:v>
                </c:pt>
                <c:pt idx="6">
                  <c:v>#N/A</c:v>
                </c:pt>
                <c:pt idx="7">
                  <c:v>1.23</c:v>
                </c:pt>
                <c:pt idx="8">
                  <c:v>#N/A</c:v>
                </c:pt>
                <c:pt idx="9">
                  <c:v>0.69</c:v>
                </c:pt>
              </c:numCache>
            </c:numRef>
          </c:val>
          <c:extLst>
            <c:ext xmlns:c16="http://schemas.microsoft.com/office/drawing/2014/chart" uri="{C3380CC4-5D6E-409C-BE32-E72D297353CC}">
              <c16:uniqueId val="{00000008-078A-4962-A80E-EB9B8EB506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2.98</c:v>
                </c:pt>
                <c:pt idx="2">
                  <c:v>#N/A</c:v>
                </c:pt>
                <c:pt idx="3">
                  <c:v>3.62</c:v>
                </c:pt>
                <c:pt idx="4">
                  <c:v>#N/A</c:v>
                </c:pt>
                <c:pt idx="5">
                  <c:v>3.46</c:v>
                </c:pt>
                <c:pt idx="6">
                  <c:v>#N/A</c:v>
                </c:pt>
                <c:pt idx="7">
                  <c:v>3.92</c:v>
                </c:pt>
                <c:pt idx="8">
                  <c:v>#N/A</c:v>
                </c:pt>
                <c:pt idx="9">
                  <c:v>2.36</c:v>
                </c:pt>
              </c:numCache>
            </c:numRef>
          </c:val>
          <c:extLst>
            <c:ext xmlns:c16="http://schemas.microsoft.com/office/drawing/2014/chart" uri="{C3380CC4-5D6E-409C-BE32-E72D297353CC}">
              <c16:uniqueId val="{00000009-078A-4962-A80E-EB9B8EB506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2631</c:v>
                </c:pt>
                <c:pt idx="5">
                  <c:v>2621</c:v>
                </c:pt>
                <c:pt idx="8">
                  <c:v>2565</c:v>
                </c:pt>
                <c:pt idx="11">
                  <c:v>2507</c:v>
                </c:pt>
                <c:pt idx="14">
                  <c:v>2403</c:v>
                </c:pt>
              </c:numCache>
            </c:numRef>
          </c:val>
          <c:extLst>
            <c:ext xmlns:c16="http://schemas.microsoft.com/office/drawing/2014/chart" uri="{C3380CC4-5D6E-409C-BE32-E72D297353CC}">
              <c16:uniqueId val="{00000000-3F43-45DB-A8CC-5BA0729FF77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F43-45DB-A8CC-5BA0729FF77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28</c:v>
                </c:pt>
                <c:pt idx="3">
                  <c:v>30</c:v>
                </c:pt>
                <c:pt idx="6">
                  <c:v>25</c:v>
                </c:pt>
                <c:pt idx="9">
                  <c:v>20</c:v>
                </c:pt>
                <c:pt idx="12">
                  <c:v>12</c:v>
                </c:pt>
              </c:numCache>
            </c:numRef>
          </c:val>
          <c:extLst>
            <c:ext xmlns:c16="http://schemas.microsoft.com/office/drawing/2014/chart" uri="{C3380CC4-5D6E-409C-BE32-E72D297353CC}">
              <c16:uniqueId val="{00000002-3F43-45DB-A8CC-5BA0729FF77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c:v>
                </c:pt>
                <c:pt idx="3">
                  <c:v>19</c:v>
                </c:pt>
                <c:pt idx="6">
                  <c:v>25</c:v>
                </c:pt>
                <c:pt idx="9">
                  <c:v>34</c:v>
                </c:pt>
                <c:pt idx="12">
                  <c:v>36</c:v>
                </c:pt>
              </c:numCache>
            </c:numRef>
          </c:val>
          <c:extLst>
            <c:ext xmlns:c16="http://schemas.microsoft.com/office/drawing/2014/chart" uri="{C3380CC4-5D6E-409C-BE32-E72D297353CC}">
              <c16:uniqueId val="{00000003-3F43-45DB-A8CC-5BA0729FF77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857</c:v>
                </c:pt>
                <c:pt idx="3">
                  <c:v>833</c:v>
                </c:pt>
                <c:pt idx="6">
                  <c:v>791</c:v>
                </c:pt>
                <c:pt idx="9">
                  <c:v>785</c:v>
                </c:pt>
                <c:pt idx="12">
                  <c:v>776</c:v>
                </c:pt>
              </c:numCache>
            </c:numRef>
          </c:val>
          <c:extLst>
            <c:ext xmlns:c16="http://schemas.microsoft.com/office/drawing/2014/chart" uri="{C3380CC4-5D6E-409C-BE32-E72D297353CC}">
              <c16:uniqueId val="{00000004-3F43-45DB-A8CC-5BA0729FF77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F43-45DB-A8CC-5BA0729FF77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F43-45DB-A8CC-5BA0729FF77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1399</c:v>
                </c:pt>
                <c:pt idx="3">
                  <c:v>1553</c:v>
                </c:pt>
                <c:pt idx="6">
                  <c:v>1632</c:v>
                </c:pt>
                <c:pt idx="9">
                  <c:v>1582</c:v>
                </c:pt>
                <c:pt idx="12">
                  <c:v>1551</c:v>
                </c:pt>
              </c:numCache>
            </c:numRef>
          </c:val>
          <c:extLst>
            <c:ext xmlns:c16="http://schemas.microsoft.com/office/drawing/2014/chart" uri="{C3380CC4-5D6E-409C-BE32-E72D297353CC}">
              <c16:uniqueId val="{00000007-3F43-45DB-A8CC-5BA0729FF77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-336</c:v>
                </c:pt>
                <c:pt idx="2">
                  <c:v>#N/A</c:v>
                </c:pt>
                <c:pt idx="3">
                  <c:v>#N/A</c:v>
                </c:pt>
                <c:pt idx="4">
                  <c:v>-186</c:v>
                </c:pt>
                <c:pt idx="5">
                  <c:v>#N/A</c:v>
                </c:pt>
                <c:pt idx="6">
                  <c:v>#N/A</c:v>
                </c:pt>
                <c:pt idx="7">
                  <c:v>-92</c:v>
                </c:pt>
                <c:pt idx="8">
                  <c:v>#N/A</c:v>
                </c:pt>
                <c:pt idx="9">
                  <c:v>#N/A</c:v>
                </c:pt>
                <c:pt idx="10">
                  <c:v>-86</c:v>
                </c:pt>
                <c:pt idx="11">
                  <c:v>#N/A</c:v>
                </c:pt>
                <c:pt idx="12">
                  <c:v>#N/A</c:v>
                </c:pt>
                <c:pt idx="13">
                  <c:v>-28</c:v>
                </c:pt>
                <c:pt idx="14">
                  <c:v>#N/A</c:v>
                </c:pt>
              </c:numCache>
            </c:numRef>
          </c:val>
          <c:smooth val="0"/>
          <c:extLst>
            <c:ext xmlns:c16="http://schemas.microsoft.com/office/drawing/2014/chart" uri="{C3380CC4-5D6E-409C-BE32-E72D297353CC}">
              <c16:uniqueId val="{00000008-3F43-45DB-A8CC-5BA0729FF77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14698</c:v>
                </c:pt>
                <c:pt idx="5">
                  <c:v>13708</c:v>
                </c:pt>
                <c:pt idx="8">
                  <c:v>12619</c:v>
                </c:pt>
                <c:pt idx="11">
                  <c:v>11580</c:v>
                </c:pt>
                <c:pt idx="14">
                  <c:v>10374</c:v>
                </c:pt>
              </c:numCache>
            </c:numRef>
          </c:val>
          <c:extLst>
            <c:ext xmlns:c16="http://schemas.microsoft.com/office/drawing/2014/chart" uri="{C3380CC4-5D6E-409C-BE32-E72D297353CC}">
              <c16:uniqueId val="{00000000-6E31-456C-8D39-3D81647EBA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8416</c:v>
                </c:pt>
                <c:pt idx="5">
                  <c:v>7956</c:v>
                </c:pt>
                <c:pt idx="8">
                  <c:v>7949</c:v>
                </c:pt>
                <c:pt idx="11">
                  <c:v>7122</c:v>
                </c:pt>
                <c:pt idx="14">
                  <c:v>6543</c:v>
                </c:pt>
              </c:numCache>
            </c:numRef>
          </c:val>
          <c:extLst>
            <c:ext xmlns:c16="http://schemas.microsoft.com/office/drawing/2014/chart" uri="{C3380CC4-5D6E-409C-BE32-E72D297353CC}">
              <c16:uniqueId val="{00000001-6E31-456C-8D39-3D81647EBA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5580</c:v>
                </c:pt>
                <c:pt idx="5">
                  <c:v>5520</c:v>
                </c:pt>
                <c:pt idx="8">
                  <c:v>5379</c:v>
                </c:pt>
                <c:pt idx="11">
                  <c:v>6166</c:v>
                </c:pt>
                <c:pt idx="14">
                  <c:v>5862</c:v>
                </c:pt>
              </c:numCache>
            </c:numRef>
          </c:val>
          <c:extLst>
            <c:ext xmlns:c16="http://schemas.microsoft.com/office/drawing/2014/chart" uri="{C3380CC4-5D6E-409C-BE32-E72D297353CC}">
              <c16:uniqueId val="{00000002-6E31-456C-8D39-3D81647EBA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E31-456C-8D39-3D81647EBA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E31-456C-8D39-3D81647EBA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E31-456C-8D39-3D81647EBA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3925</c:v>
                </c:pt>
                <c:pt idx="3">
                  <c:v>3491</c:v>
                </c:pt>
                <c:pt idx="6">
                  <c:v>3190</c:v>
                </c:pt>
                <c:pt idx="9">
                  <c:v>3037</c:v>
                </c:pt>
                <c:pt idx="12">
                  <c:v>3024</c:v>
                </c:pt>
              </c:numCache>
            </c:numRef>
          </c:val>
          <c:extLst>
            <c:ext xmlns:c16="http://schemas.microsoft.com/office/drawing/2014/chart" uri="{C3380CC4-5D6E-409C-BE32-E72D297353CC}">
              <c16:uniqueId val="{00000006-6E31-456C-8D39-3D81647EBA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217</c:v>
                </c:pt>
                <c:pt idx="3">
                  <c:v>279</c:v>
                </c:pt>
                <c:pt idx="6">
                  <c:v>238</c:v>
                </c:pt>
                <c:pt idx="9">
                  <c:v>205</c:v>
                </c:pt>
                <c:pt idx="12">
                  <c:v>172</c:v>
                </c:pt>
              </c:numCache>
            </c:numRef>
          </c:val>
          <c:extLst>
            <c:ext xmlns:c16="http://schemas.microsoft.com/office/drawing/2014/chart" uri="{C3380CC4-5D6E-409C-BE32-E72D297353CC}">
              <c16:uniqueId val="{00000007-6E31-456C-8D39-3D81647EBA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6143</c:v>
                </c:pt>
                <c:pt idx="3">
                  <c:v>6174</c:v>
                </c:pt>
                <c:pt idx="6">
                  <c:v>5634</c:v>
                </c:pt>
                <c:pt idx="9">
                  <c:v>5130</c:v>
                </c:pt>
                <c:pt idx="12">
                  <c:v>4351</c:v>
                </c:pt>
              </c:numCache>
            </c:numRef>
          </c:val>
          <c:extLst>
            <c:ext xmlns:c16="http://schemas.microsoft.com/office/drawing/2014/chart" uri="{C3380CC4-5D6E-409C-BE32-E72D297353CC}">
              <c16:uniqueId val="{00000008-6E31-456C-8D39-3D81647EBA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520</c:v>
                </c:pt>
                <c:pt idx="3">
                  <c:v>520</c:v>
                </c:pt>
                <c:pt idx="6">
                  <c:v>1165</c:v>
                </c:pt>
                <c:pt idx="9">
                  <c:v>332</c:v>
                </c:pt>
                <c:pt idx="12">
                  <c:v>431</c:v>
                </c:pt>
              </c:numCache>
            </c:numRef>
          </c:val>
          <c:extLst>
            <c:ext xmlns:c16="http://schemas.microsoft.com/office/drawing/2014/chart" uri="{C3380CC4-5D6E-409C-BE32-E72D297353CC}">
              <c16:uniqueId val="{00000009-6E31-456C-8D39-3D81647EBA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15108</c:v>
                </c:pt>
                <c:pt idx="3">
                  <c:v>14705</c:v>
                </c:pt>
                <c:pt idx="6">
                  <c:v>13999</c:v>
                </c:pt>
                <c:pt idx="9">
                  <c:v>13601</c:v>
                </c:pt>
                <c:pt idx="12">
                  <c:v>13082</c:v>
                </c:pt>
              </c:numCache>
            </c:numRef>
          </c:val>
          <c:extLst>
            <c:ext xmlns:c16="http://schemas.microsoft.com/office/drawing/2014/chart" uri="{C3380CC4-5D6E-409C-BE32-E72D297353CC}">
              <c16:uniqueId val="{0000000A-6E31-456C-8D39-3D81647EBA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E31-456C-8D39-3D81647EBA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2273</c:v>
                </c:pt>
                <c:pt idx="1">
                  <c:v>2273</c:v>
                </c:pt>
                <c:pt idx="2">
                  <c:v>1993</c:v>
                </c:pt>
              </c:numCache>
            </c:numRef>
          </c:val>
          <c:extLst>
            <c:ext xmlns:c16="http://schemas.microsoft.com/office/drawing/2014/chart" uri="{C3380CC4-5D6E-409C-BE32-E72D297353CC}">
              <c16:uniqueId val="{00000000-09A4-41F7-B974-940F238A17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9A4-41F7-B974-940F238A17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3634</c:v>
                </c:pt>
                <c:pt idx="1">
                  <c:v>3629</c:v>
                </c:pt>
                <c:pt idx="2">
                  <c:v>3715</c:v>
                </c:pt>
              </c:numCache>
            </c:numRef>
          </c:val>
          <c:extLst>
            <c:ext xmlns:c16="http://schemas.microsoft.com/office/drawing/2014/chart" uri="{C3380CC4-5D6E-409C-BE32-E72D297353CC}">
              <c16:uniqueId val="{00000002-09A4-41F7-B974-940F238A17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{125338A6-2E14-4B4D-AA4B-5272A919024D}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64F-4F31-8AA4-EA620D2131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{94DCCA56-8F96-4C87-B786-26B239E5224D}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4F-4F31-8AA4-EA620D2131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{5D3D103A-4FDF-4910-BBCB-47013357AA23}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4F-4F31-8AA4-EA620D2131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{7831A3C3-02B9-4A25-82D1-64AE61DE3A26}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4F-4F31-8AA4-EA620D2131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{31C032D8-F49B-4E29-8279-F18289161704}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4F-4F31-8AA4-EA620D2131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{42D0B3A8-99CD-426F-8B53-6FE9763AA113}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64F-4F31-8AA4-EA620D2131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{66CF1245-E75E-46ED-9C91-F1197B77987B}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64F-4F31-8AA4-EA620D2131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{3F72E14E-F4FF-4D04-BFE1-BDB3DF6A203B}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64F-4F31-8AA4-EA620D2131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{0289CC60-1748-4DA0-B07B-541BA1BA762A}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64F-4F31-8AA4-EA620D2131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67.2</c:v>
                </c:pt>
                <c:pt idx="16">
                  <c:v>65.400000000000006</c:v>
                </c:pt>
                <c:pt idx="24">
                  <c:v>65.7</c:v>
                </c:pt>
                <c:pt idx="32">
                  <c:v>64.900000000000006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64F-4F31-8AA4-EA620D21319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{C8552577-1B0A-4283-8A3A-80AB5614D8BD}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64F-4F31-8AA4-EA620D21319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{540BAEC2-D779-484E-8C71-E5EC19A6A30B}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4F-4F31-8AA4-EA620D2131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{571A7312-18D9-4078-A9CA-DA2843945397}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4F-4F31-8AA4-EA620D2131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{9938924F-B854-4C8F-AA87-552A4C0C7D4F}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4F-4F31-8AA4-EA620D2131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{45D2F2B6-4EAF-4CCB-BF46-8B921FACC01B}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4F-4F31-8AA4-EA620D21319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{2E2B431D-FDFD-4F10-8DE3-055700B1FDC4}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64F-4F31-8AA4-EA620D21319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{F6096CCA-51CD-4BAB-9A16-009B5D617A49}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64F-4F31-8AA4-EA620D21319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{CDEEB7CC-E272-434E-8042-79E91E9F2996}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64F-4F31-8AA4-EA620D21319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{C905D929-D5E8-4443-BB71-F3F6ABA4DC91}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64F-4F31-8AA4-EA620D2131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8">
                  <c:v>60.4</c:v>
                </c:pt>
                <c:pt idx="16">
                  <c:v>59.3</c:v>
                </c:pt>
                <c:pt idx="24">
                  <c:v>59.9</c:v>
                </c:pt>
                <c:pt idx="32">
                  <c:v>61.5</c:v>
                </c:pt>
              </c:numCache>
            </c:numRef>
          </c:xVal>
          <c:yVal>
            <c:numRef>
              <c:f>公会計指標分析・財政指標組合せ分析表!$BP$55:$DC$55</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F64F-4F31-8AA4-EA620D213195}"/>
            </c:ext>
          </c:extLst>
        </c:ser>
        <c:dLbls>
          <c:showLegendKey val="0"/>
          <c:showVal val="1"/>
          <c:showCatName val="0"/>
          <c:showSerName val="0"/>
          <c:showPercent val="0"/>
          <c:showBubbleSize val="0"/>
        </c:dLbls>
        <c:axId val="46179840"/>
        <c:axId val="46181760"/>
      </c:scatterChart>
      <c:valAx>
        <c:axId val="46179840"/>
        <c:scaling>
          <c:orientation val="minMax"/>
          <c:max val="62.1"/>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{8590F7EB-4941-4530-94FA-572DA14004C3}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399-473E-AA52-AC31491971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{3719AEB2-D61F-4B71-AC5A-1AE27732E5A7}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399-473E-AA52-AC31491971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{96BCD307-F89E-4CE2-8CE4-D85207173024}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399-473E-AA52-AC31491971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{61BBF14C-6611-433D-8307-3217ABDC7CF7}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399-473E-AA52-AC31491971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{F5258292-5E2D-407C-ABFA-F8BE951214D7}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399-473E-AA52-AC31491971C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{818CAFD4-1E2F-488A-A651-0CFA01F8ED43}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399-473E-AA52-AC31491971C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{F12A2B0F-9C82-4F90-89A6-732A0D964FB5}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399-473E-AA52-AC31491971C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{BFF89657-2D47-4C07-93CC-D3F31F0556EA}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399-473E-AA52-AC31491971C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{AE63B025-917B-4C52-A13D-0D93234B1A58}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399-473E-AA52-AC31491971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c:v>
                </c:pt>
                <c:pt idx="8">
                  <c:v>-2</c:v>
                </c:pt>
                <c:pt idx="16">
                  <c:v>-1.4</c:v>
                </c:pt>
                <c:pt idx="24">
                  <c:v>-0.8</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399-473E-AA52-AC31491971C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{050C40EF-23BA-4A04-886A-2AC964B36219}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399-473E-AA52-AC31491971C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{9AF2BB91-F55A-44E7-A1BB-E4E068956F78}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399-473E-AA52-AC31491971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{EA050E1B-D1EC-42E7-AC05-B167316A9EDA}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399-473E-AA52-AC31491971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{0308451F-4048-4555-8F2B-AC335F4C35CC}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399-473E-AA52-AC31491971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{F941D941-6252-450A-A785-713DAACCDEBC}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399-473E-AA52-AC31491971CA}"/>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{987D5345-474A-4E21-AFA8-8F4D4CBB3314}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399-473E-AA52-AC31491971CA}"/>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{06C07C38-89A7-471F-B684-39EC49E274FF}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399-473E-AA52-AC31491971CA}"/>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{E706F6B7-EC28-4434-BB11-FB810BA20257}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399-473E-AA52-AC31491971CA}"/>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{36922D66-AFC5-4A0E-8759-B0159F097EE7}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399-473E-AA52-AC31491971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A399-473E-AA52-AC31491971CA}"/>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2"/>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元利償還金の推移を見ると、過去に借り入れた市債の償還が進んだことにより減少傾向にあったが、平成２７年度に国立駅南口複合公共施設用地取得事業債を借入れ、その償還が開始されたため平成２８年度から増加に転じた。今後も、公共施設の更新等で多額の起債が見込まれるため、元利償還金の推移については適正に管理を図る必要があ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また、下水道事業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において資本費平準化債を借入れたことで、一般会計からの繰出金が減少したことや、多摩川衛生組合等の一部事務組合の起債の償還が進んでいることから、準元利償還金も長期的に見ると減少傾向にある。 </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交付税算入公債費等については、公害防止事業債等の償還が進んでいることから近年は減少傾向にある。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減債基金は設置していない。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減少傾向にある。しかし、今後も国立駅周辺のまちづくりや老朽化した公共施設の耐震化や建て替えなどの大規模事業のために多額の起債が必要となってくるため、適正に管理していかなくてはならない。 </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退職手当負担見込額は、年齢・給料の高い職員が退職し、若い職員が入職することによる職員の入れ替えが今後も続くことが見込まれるため減少傾向にある。 </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充当可能財源等は、過去の市債の償還が進む一方で、臨時財政対策債の借入れを近年行っていないことから、基準財政需要額算入見込額は減少傾向にある。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東京都国立市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旧国立駅舎再築のため、「国立駅周辺整備基金」から１億２，４６５万円を取り崩したほか、財政調整基金において積立額より取崩額が上回ったことなどにより、全体として１億９，４３５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老朽化した公共施設の耐震化や建て替えなど、今後見込まれる多額の財政需要に耐えうる財政運営のため、財政調整基金及び特定目的基金ともに適切な管理に努めていく。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・公共施設整備基金：老朽化した公共施設の保全や更新の財源として活用していく</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・国立駅周辺整備基金：旧国立駅舎再築をはじめとする国立駅周辺の整備を行っていく</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・くにたち未来基金：市への寄附金を適正に管理し、寄附者の意向に沿って市政運営に活用していく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・公共施設整備基金：多摩川衛生組合過年度清算金を積み立てたことによる増</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・国立駅周辺整備基金：旧国立駅舎再築工事に充当するため取崩したことによる減</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・道路及び水路の整備基金：都市計画道路用地買収の代替地として売却した土地に係る収入を積み立てたことによる増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・大規模事業等の実施にあわせ、将来負担を減らすために各種基金について積極的に活用を図っていく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積立額よりも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取崩額が上回ったため、残高は減少した。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現段階では財政調整基金の残高について具体的な目標額や運用指針を定めていないが、短期的にも中長期的にも適切な規模について見定めていく必要がある。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令和元年度の有形固定資産減価償却率は、６４．９％と類似団体平均に比べて高く、公共施設の老朽化が進んだ状態にあると言える。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77" name="直線コネクタ 7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7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79" name="直線コネクタ 7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8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81" name="直線コネクタ 8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8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83" name="フローチャート: 判断 8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84" name="フローチャート: 判断 8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85" name="フローチャート: 判断 8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86" name="フローチャート: 判断 8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87" name="フローチャート: 判断 86"/>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29119</xdr:rowOff>
    </xdr:from>
    <xdr:to>
      <xdr:col>23</xdr:col>
      <xdr:colOff>136525</xdr:colOff>
      <xdr:row>32</xdr:row>
      <xdr:rowOff>130719</xdr:rowOff>
    </xdr:to>
    <xdr:sp macro="" textlink="">
      <xdr:nvSpPr>
        <xdr:cNvPr id="93" name="楕円 92"/>
        <xdr:cNvSpPr/>
      </xdr:nvSpPr>
      <xdr:spPr>
        <a:xfrm>
          <a:off x="4711700" y="62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7546</xdr:rowOff>
    </xdr:from>
    <xdr:ext cx="405111" cy="259045"/>
    <xdr:sp macro="" textlink="">
      <xdr:nvSpPr>
        <xdr:cNvPr id="94" name="有形固定資産減価償却率該当値テキスト"/>
        <xdr:cNvSpPr txBox="1"/>
      </xdr:nvSpPr>
      <xdr:spPr>
        <a:xfrm>
          <a:off x="4813300" y="6265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53794</xdr:rowOff>
    </xdr:from>
    <xdr:to>
      <xdr:col>19</xdr:col>
      <xdr:colOff>187325</xdr:colOff>
      <xdr:row>32</xdr:row>
      <xdr:rowOff>155394</xdr:rowOff>
    </xdr:to>
    <xdr:sp macro="" textlink="">
      <xdr:nvSpPr>
        <xdr:cNvPr id="95" name="楕円 94"/>
        <xdr:cNvSpPr/>
      </xdr:nvSpPr>
      <xdr:spPr>
        <a:xfrm>
          <a:off x="4000500" y="631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79919</xdr:rowOff>
    </xdr:from>
    <xdr:to>
      <xdr:col>23</xdr:col>
      <xdr:colOff>85725</xdr:colOff>
      <xdr:row>32</xdr:row>
      <xdr:rowOff>104594</xdr:rowOff>
    </xdr:to>
    <xdr:cxnSp macro="">
      <xdr:nvCxnSpPr>
        <xdr:cNvPr id="96" name="直線コネクタ 95"/>
        <xdr:cNvCxnSpPr/>
      </xdr:nvCxnSpPr>
      <xdr:spPr>
        <a:xfrm flipV="1">
          <a:off x="4051300" y="6337844"/>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44541</xdr:rowOff>
    </xdr:from>
    <xdr:to>
      <xdr:col>15</xdr:col>
      <xdr:colOff>187325</xdr:colOff>
      <xdr:row>32</xdr:row>
      <xdr:rowOff>146141</xdr:rowOff>
    </xdr:to>
    <xdr:sp macro="" textlink="">
      <xdr:nvSpPr>
        <xdr:cNvPr id="97" name="楕円 96"/>
        <xdr:cNvSpPr/>
      </xdr:nvSpPr>
      <xdr:spPr>
        <a:xfrm>
          <a:off x="3238500" y="630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95341</xdr:rowOff>
    </xdr:from>
    <xdr:to>
      <xdr:col>19</xdr:col>
      <xdr:colOff>136525</xdr:colOff>
      <xdr:row>32</xdr:row>
      <xdr:rowOff>104594</xdr:rowOff>
    </xdr:to>
    <xdr:cxnSp macro="">
      <xdr:nvCxnSpPr>
        <xdr:cNvPr id="98" name="直線コネクタ 97"/>
        <xdr:cNvCxnSpPr/>
      </xdr:nvCxnSpPr>
      <xdr:spPr>
        <a:xfrm>
          <a:off x="3289300" y="6353266"/>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100058</xdr:rowOff>
    </xdr:from>
    <xdr:to>
      <xdr:col>11</xdr:col>
      <xdr:colOff>187325</xdr:colOff>
      <xdr:row>33</xdr:row>
      <xdr:rowOff>30208</xdr:rowOff>
    </xdr:to>
    <xdr:sp macro="" textlink="">
      <xdr:nvSpPr>
        <xdr:cNvPr id="99" name="楕円 98"/>
        <xdr:cNvSpPr/>
      </xdr:nvSpPr>
      <xdr:spPr>
        <a:xfrm>
          <a:off x="2476500" y="63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95341</xdr:rowOff>
    </xdr:from>
    <xdr:to>
      <xdr:col>15</xdr:col>
      <xdr:colOff>136525</xdr:colOff>
      <xdr:row>32</xdr:row>
      <xdr:rowOff>150858</xdr:rowOff>
    </xdr:to>
    <xdr:cxnSp macro="">
      <xdr:nvCxnSpPr>
        <xdr:cNvPr id="100" name="直線コネクタ 99"/>
        <xdr:cNvCxnSpPr/>
      </xdr:nvCxnSpPr>
      <xdr:spPr>
        <a:xfrm flipV="1">
          <a:off x="2527300" y="635326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90805</xdr:rowOff>
    </xdr:from>
    <xdr:to>
      <xdr:col>7</xdr:col>
      <xdr:colOff>187325</xdr:colOff>
      <xdr:row>33</xdr:row>
      <xdr:rowOff>20955</xdr:rowOff>
    </xdr:to>
    <xdr:sp macro="" textlink="">
      <xdr:nvSpPr>
        <xdr:cNvPr id="101" name="楕円 100"/>
        <xdr:cNvSpPr/>
      </xdr:nvSpPr>
      <xdr:spPr>
        <a:xfrm>
          <a:off x="17145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141605</xdr:rowOff>
    </xdr:from>
    <xdr:to>
      <xdr:col>11</xdr:col>
      <xdr:colOff>136525</xdr:colOff>
      <xdr:row>32</xdr:row>
      <xdr:rowOff>150858</xdr:rowOff>
    </xdr:to>
    <xdr:cxnSp macro="">
      <xdr:nvCxnSpPr>
        <xdr:cNvPr id="102" name="直線コネクタ 101"/>
        <xdr:cNvCxnSpPr/>
      </xdr:nvCxnSpPr>
      <xdr:spPr>
        <a:xfrm>
          <a:off x="1765300" y="6399530"/>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10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10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10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25689</xdr:rowOff>
    </xdr:from>
    <xdr:ext cx="405111" cy="259045"/>
    <xdr:sp macro="" textlink="">
      <xdr:nvSpPr>
        <xdr:cNvPr id="106" name="n_4aveValue有形固定資産減価償却率"/>
        <xdr:cNvSpPr txBox="1"/>
      </xdr:nvSpPr>
      <xdr:spPr>
        <a:xfrm>
          <a:off x="1562744" y="5769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146521</xdr:rowOff>
    </xdr:from>
    <xdr:ext cx="405111" cy="259045"/>
    <xdr:sp macro="" textlink="">
      <xdr:nvSpPr>
        <xdr:cNvPr id="107" name="n_1mainValue有形固定資産減価償却率"/>
        <xdr:cNvSpPr txBox="1"/>
      </xdr:nvSpPr>
      <xdr:spPr>
        <a:xfrm>
          <a:off x="3836044" y="6404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137268</xdr:rowOff>
    </xdr:from>
    <xdr:ext cx="405111" cy="259045"/>
    <xdr:sp macro="" textlink="">
      <xdr:nvSpPr>
        <xdr:cNvPr id="108" name="n_2mainValue有形固定資産減価償却率"/>
        <xdr:cNvSpPr txBox="1"/>
      </xdr:nvSpPr>
      <xdr:spPr>
        <a:xfrm>
          <a:off x="3086744" y="6395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21335</xdr:rowOff>
    </xdr:from>
    <xdr:ext cx="405111" cy="259045"/>
    <xdr:sp macro="" textlink="">
      <xdr:nvSpPr>
        <xdr:cNvPr id="109" name="n_3mainValue有形固定資産減価償却率"/>
        <xdr:cNvSpPr txBox="1"/>
      </xdr:nvSpPr>
      <xdr:spPr>
        <a:xfrm>
          <a:off x="2324744" y="6450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12082</xdr:rowOff>
    </xdr:from>
    <xdr:ext cx="405111" cy="259045"/>
    <xdr:sp macro="" textlink="">
      <xdr:nvSpPr>
        <xdr:cNvPr id="110" name="n_4mainValue有形固定資産減価償却率"/>
        <xdr:cNvSpPr txBox="1"/>
      </xdr:nvSpPr>
      <xdr:spPr>
        <a:xfrm>
          <a:off x="1562744" y="644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令和元年度の債務償還比率は、</a:t>
          </a:r>
          <a:r>
            <a:rPr kumimoji="1" lang="en-US" altLang="ja-JP" sz="1100">
              <a:latin typeface="ＭＳ Ｐゴシック" panose="020B0600070205080204" pitchFamily="50" charset="-128"/>
              <a:ea typeface="ＭＳ Ｐゴシック" panose="020B0600070205080204" pitchFamily="50" charset="-128"/>
            </a:rPr>
            <a:t>380.6</a:t>
          </a:r>
          <a:r>
            <a:rPr kumimoji="1" lang="ja-JP" altLang="en-US" sz="1100">
              <a:latin typeface="ＭＳ Ｐゴシック" panose="020B0600070205080204" pitchFamily="50" charset="-128"/>
              <a:ea typeface="ＭＳ Ｐゴシック" panose="020B0600070205080204" pitchFamily="50" charset="-128"/>
            </a:rPr>
            <a:t>％と類似団体平均に比べて低いが、昨年度に比べ悪化していることなどを踏まえると、中長期的には将来負担額が増えていく可能性もあり、基金の積み立てなどを考慮していく必要がある。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39" name="直線コネクタ 13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4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41" name="直線コネクタ 14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44" name="債務償還比率平均値テキスト"/>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45" name="フローチャート: 判断 14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46" name="フローチャート: 判断 14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47" name="フローチャート: 判断 14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48" name="フローチャート: 判断 14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49" name="フローチャート: 判断 148"/>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146417</xdr:rowOff>
    </xdr:from>
    <xdr:to>
      <xdr:col>76</xdr:col>
      <xdr:colOff>73025</xdr:colOff>
      <xdr:row>29</xdr:row>
      <xdr:rowOff>76567</xdr:rowOff>
    </xdr:to>
    <xdr:sp macro="" textlink="">
      <xdr:nvSpPr>
        <xdr:cNvPr id="155" name="楕円 154"/>
        <xdr:cNvSpPr/>
      </xdr:nvSpPr>
      <xdr:spPr>
        <a:xfrm>
          <a:off x="14744700" y="571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169294</xdr:rowOff>
    </xdr:from>
    <xdr:ext cx="469744" cy="259045"/>
    <xdr:sp macro="" textlink="">
      <xdr:nvSpPr>
        <xdr:cNvPr id="156" name="債務償還比率該当値テキスト"/>
        <xdr:cNvSpPr txBox="1"/>
      </xdr:nvSpPr>
      <xdr:spPr>
        <a:xfrm>
          <a:off x="14846300" y="556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56099</xdr:rowOff>
    </xdr:from>
    <xdr:to>
      <xdr:col>72</xdr:col>
      <xdr:colOff>123825</xdr:colOff>
      <xdr:row>28</xdr:row>
      <xdr:rowOff>157699</xdr:rowOff>
    </xdr:to>
    <xdr:sp macro="" textlink="">
      <xdr:nvSpPr>
        <xdr:cNvPr id="157" name="楕円 156"/>
        <xdr:cNvSpPr/>
      </xdr:nvSpPr>
      <xdr:spPr>
        <a:xfrm>
          <a:off x="14033500" y="562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106899</xdr:rowOff>
    </xdr:from>
    <xdr:to>
      <xdr:col>76</xdr:col>
      <xdr:colOff>22225</xdr:colOff>
      <xdr:row>29</xdr:row>
      <xdr:rowOff>25767</xdr:rowOff>
    </xdr:to>
    <xdr:cxnSp macro="">
      <xdr:nvCxnSpPr>
        <xdr:cNvPr id="158" name="直線コネクタ 157"/>
        <xdr:cNvCxnSpPr/>
      </xdr:nvCxnSpPr>
      <xdr:spPr>
        <a:xfrm>
          <a:off x="14084300" y="5679024"/>
          <a:ext cx="711200" cy="90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102157</xdr:rowOff>
    </xdr:from>
    <xdr:to>
      <xdr:col>68</xdr:col>
      <xdr:colOff>123825</xdr:colOff>
      <xdr:row>29</xdr:row>
      <xdr:rowOff>32307</xdr:rowOff>
    </xdr:to>
    <xdr:sp macro="" textlink="">
      <xdr:nvSpPr>
        <xdr:cNvPr id="159" name="楕円 158"/>
        <xdr:cNvSpPr/>
      </xdr:nvSpPr>
      <xdr:spPr>
        <a:xfrm>
          <a:off x="13271500" y="56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106899</xdr:rowOff>
    </xdr:from>
    <xdr:to>
      <xdr:col>72</xdr:col>
      <xdr:colOff>73025</xdr:colOff>
      <xdr:row>28</xdr:row>
      <xdr:rowOff>152957</xdr:rowOff>
    </xdr:to>
    <xdr:cxnSp macro="">
      <xdr:nvCxnSpPr>
        <xdr:cNvPr id="160" name="直線コネクタ 159"/>
        <xdr:cNvCxnSpPr/>
      </xdr:nvCxnSpPr>
      <xdr:spPr>
        <a:xfrm flipV="1">
          <a:off x="13322300" y="5679024"/>
          <a:ext cx="762000" cy="4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93881</xdr:rowOff>
    </xdr:from>
    <xdr:to>
      <xdr:col>64</xdr:col>
      <xdr:colOff>123825</xdr:colOff>
      <xdr:row>29</xdr:row>
      <xdr:rowOff>24031</xdr:rowOff>
    </xdr:to>
    <xdr:sp macro="" textlink="">
      <xdr:nvSpPr>
        <xdr:cNvPr id="161" name="楕円 160"/>
        <xdr:cNvSpPr/>
      </xdr:nvSpPr>
      <xdr:spPr>
        <a:xfrm>
          <a:off x="12509500" y="566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144681</xdr:rowOff>
    </xdr:from>
    <xdr:to>
      <xdr:col>68</xdr:col>
      <xdr:colOff>73025</xdr:colOff>
      <xdr:row>28</xdr:row>
      <xdr:rowOff>152957</xdr:rowOff>
    </xdr:to>
    <xdr:cxnSp macro="">
      <xdr:nvCxnSpPr>
        <xdr:cNvPr id="162" name="直線コネクタ 161"/>
        <xdr:cNvCxnSpPr/>
      </xdr:nvCxnSpPr>
      <xdr:spPr>
        <a:xfrm>
          <a:off x="12560300" y="5716806"/>
          <a:ext cx="7620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62096</xdr:rowOff>
    </xdr:from>
    <xdr:to>
      <xdr:col>60</xdr:col>
      <xdr:colOff>123825</xdr:colOff>
      <xdr:row>28</xdr:row>
      <xdr:rowOff>163696</xdr:rowOff>
    </xdr:to>
    <xdr:sp macro="" textlink="">
      <xdr:nvSpPr>
        <xdr:cNvPr id="163" name="楕円 162"/>
        <xdr:cNvSpPr/>
      </xdr:nvSpPr>
      <xdr:spPr>
        <a:xfrm>
          <a:off x="11747500" y="563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112896</xdr:rowOff>
    </xdr:from>
    <xdr:to>
      <xdr:col>64</xdr:col>
      <xdr:colOff>73025</xdr:colOff>
      <xdr:row>28</xdr:row>
      <xdr:rowOff>144681</xdr:rowOff>
    </xdr:to>
    <xdr:cxnSp macro="">
      <xdr:nvCxnSpPr>
        <xdr:cNvPr id="164" name="直線コネクタ 163"/>
        <xdr:cNvCxnSpPr/>
      </xdr:nvCxnSpPr>
      <xdr:spPr>
        <a:xfrm>
          <a:off x="11798300" y="5685021"/>
          <a:ext cx="762000" cy="3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40248</xdr:rowOff>
    </xdr:from>
    <xdr:ext cx="469744" cy="259045"/>
    <xdr:sp macro="" textlink="">
      <xdr:nvSpPr>
        <xdr:cNvPr id="165" name="n_1aveValue債務償還比率"/>
        <xdr:cNvSpPr txBox="1"/>
      </xdr:nvSpPr>
      <xdr:spPr>
        <a:xfrm>
          <a:off x="13836727" y="6126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66" name="n_2aveValue債務償還比率"/>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67" name="n_3aveValue債務償還比率"/>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159042</xdr:rowOff>
    </xdr:from>
    <xdr:ext cx="469744" cy="259045"/>
    <xdr:sp macro="" textlink="">
      <xdr:nvSpPr>
        <xdr:cNvPr id="168" name="n_4aveValue債務償還比率"/>
        <xdr:cNvSpPr txBox="1"/>
      </xdr:nvSpPr>
      <xdr:spPr>
        <a:xfrm>
          <a:off x="11563427" y="607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2776</xdr:rowOff>
    </xdr:from>
    <xdr:ext cx="469744" cy="259045"/>
    <xdr:sp macro="" textlink="">
      <xdr:nvSpPr>
        <xdr:cNvPr id="169" name="n_1mainValue債務償還比率"/>
        <xdr:cNvSpPr txBox="1"/>
      </xdr:nvSpPr>
      <xdr:spPr>
        <a:xfrm>
          <a:off x="13836727" y="54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48834</xdr:rowOff>
    </xdr:from>
    <xdr:ext cx="469744" cy="259045"/>
    <xdr:sp macro="" textlink="">
      <xdr:nvSpPr>
        <xdr:cNvPr id="170" name="n_2mainValue債務償還比率"/>
        <xdr:cNvSpPr txBox="1"/>
      </xdr:nvSpPr>
      <xdr:spPr>
        <a:xfrm>
          <a:off x="13087427" y="54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40558</xdr:rowOff>
    </xdr:from>
    <xdr:ext cx="469744" cy="259045"/>
    <xdr:sp macro="" textlink="">
      <xdr:nvSpPr>
        <xdr:cNvPr id="171" name="n_3mainValue債務償還比率"/>
        <xdr:cNvSpPr txBox="1"/>
      </xdr:nvSpPr>
      <xdr:spPr>
        <a:xfrm>
          <a:off x="12325427" y="544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8773</xdr:rowOff>
    </xdr:from>
    <xdr:ext cx="469744" cy="259045"/>
    <xdr:sp macro="" textlink="">
      <xdr:nvSpPr>
        <xdr:cNvPr id="172" name="n_4mainValue債務償還比率"/>
        <xdr:cNvSpPr txBox="1"/>
      </xdr:nvSpPr>
      <xdr:spPr>
        <a:xfrm>
          <a:off x="11563427" y="540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123372</xdr:rowOff>
    </xdr:from>
    <xdr:to>
      <xdr:col>24</xdr:col>
      <xdr:colOff>114300</xdr:colOff>
      <xdr:row>39</xdr:row>
      <xdr:rowOff>53522</xdr:rowOff>
    </xdr:to>
    <xdr:sp macro="" textlink="">
      <xdr:nvSpPr>
        <xdr:cNvPr id="74" name="楕円 73"/>
        <xdr:cNvSpPr/>
      </xdr:nvSpPr>
      <xdr:spPr>
        <a:xfrm>
          <a:off x="45847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101799</xdr:rowOff>
    </xdr:from>
    <xdr:ext cx="405111" cy="259045"/>
    <xdr:sp macro="" textlink="">
      <xdr:nvSpPr>
        <xdr:cNvPr id="75" name="【道路】&#10;有形固定資産減価償却率該当値テキスト"/>
        <xdr:cNvSpPr txBox="1"/>
      </xdr:nvSpPr>
      <xdr:spPr>
        <a:xfrm>
          <a:off x="4673600"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123372</xdr:rowOff>
    </xdr:from>
    <xdr:to>
      <xdr:col>20</xdr:col>
      <xdr:colOff>38100</xdr:colOff>
      <xdr:row>39</xdr:row>
      <xdr:rowOff>53522</xdr:rowOff>
    </xdr:to>
    <xdr:sp macro="" textlink="">
      <xdr:nvSpPr>
        <xdr:cNvPr id="76" name="楕円 75"/>
        <xdr:cNvSpPr/>
      </xdr:nvSpPr>
      <xdr:spPr>
        <a:xfrm>
          <a:off x="3746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2722</xdr:rowOff>
    </xdr:from>
    <xdr:to>
      <xdr:col>24</xdr:col>
      <xdr:colOff>63500</xdr:colOff>
      <xdr:row>39</xdr:row>
      <xdr:rowOff>2722</xdr:rowOff>
    </xdr:to>
    <xdr:cxnSp macro="">
      <xdr:nvCxnSpPr>
        <xdr:cNvPr id="77" name="直線コネクタ 76"/>
        <xdr:cNvCxnSpPr/>
      </xdr:nvCxnSpPr>
      <xdr:spPr>
        <a:xfrm>
          <a:off x="3797300" y="66892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115207</xdr:rowOff>
    </xdr:from>
    <xdr:to>
      <xdr:col>15</xdr:col>
      <xdr:colOff>101600</xdr:colOff>
      <xdr:row>39</xdr:row>
      <xdr:rowOff>45357</xdr:rowOff>
    </xdr:to>
    <xdr:sp macro="" textlink="">
      <xdr:nvSpPr>
        <xdr:cNvPr id="78" name="楕円 77"/>
        <xdr:cNvSpPr/>
      </xdr:nvSpPr>
      <xdr:spPr>
        <a:xfrm>
          <a:off x="2857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166007</xdr:rowOff>
    </xdr:from>
    <xdr:to>
      <xdr:col>19</xdr:col>
      <xdr:colOff>177800</xdr:colOff>
      <xdr:row>39</xdr:row>
      <xdr:rowOff>2722</xdr:rowOff>
    </xdr:to>
    <xdr:cxnSp macro="">
      <xdr:nvCxnSpPr>
        <xdr:cNvPr id="79" name="直線コネクタ 78"/>
        <xdr:cNvCxnSpPr/>
      </xdr:nvCxnSpPr>
      <xdr:spPr>
        <a:xfrm>
          <a:off x="2908300" y="668110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142966</xdr:rowOff>
    </xdr:from>
    <xdr:to>
      <xdr:col>10</xdr:col>
      <xdr:colOff>165100</xdr:colOff>
      <xdr:row>39</xdr:row>
      <xdr:rowOff>73116</xdr:rowOff>
    </xdr:to>
    <xdr:sp macro="" textlink="">
      <xdr:nvSpPr>
        <xdr:cNvPr id="80" name="楕円 79"/>
        <xdr:cNvSpPr/>
      </xdr:nvSpPr>
      <xdr:spPr>
        <a:xfrm>
          <a:off x="1968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166007</xdr:rowOff>
    </xdr:from>
    <xdr:to>
      <xdr:col>15</xdr:col>
      <xdr:colOff>50800</xdr:colOff>
      <xdr:row>39</xdr:row>
      <xdr:rowOff>22316</xdr:rowOff>
    </xdr:to>
    <xdr:cxnSp macro="">
      <xdr:nvCxnSpPr>
        <xdr:cNvPr id="81" name="直線コネクタ 80"/>
        <xdr:cNvCxnSpPr/>
      </xdr:nvCxnSpPr>
      <xdr:spPr>
        <a:xfrm flipV="1">
          <a:off x="2019300" y="66811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116840</xdr:rowOff>
    </xdr:from>
    <xdr:to>
      <xdr:col>6</xdr:col>
      <xdr:colOff>38100</xdr:colOff>
      <xdr:row>39</xdr:row>
      <xdr:rowOff>46990</xdr:rowOff>
    </xdr:to>
    <xdr:sp macro="" textlink="">
      <xdr:nvSpPr>
        <xdr:cNvPr id="82" name="楕円 81"/>
        <xdr:cNvSpPr/>
      </xdr:nvSpPr>
      <xdr:spPr>
        <a:xfrm>
          <a:off x="107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167640</xdr:rowOff>
    </xdr:from>
    <xdr:to>
      <xdr:col>10</xdr:col>
      <xdr:colOff>114300</xdr:colOff>
      <xdr:row>39</xdr:row>
      <xdr:rowOff>22316</xdr:rowOff>
    </xdr:to>
    <xdr:cxnSp macro="">
      <xdr:nvCxnSpPr>
        <xdr:cNvPr id="83" name="直線コネクタ 82"/>
        <xdr:cNvCxnSpPr/>
      </xdr:nvCxnSpPr>
      <xdr:spPr>
        <a:xfrm>
          <a:off x="1130300" y="668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92908</xdr:rowOff>
    </xdr:from>
    <xdr:ext cx="405111" cy="259045"/>
    <xdr:sp macro="" textlink="">
      <xdr:nvSpPr>
        <xdr:cNvPr id="87" name="n_4aveValue【道路】&#10;有形固定資産減価償却率"/>
        <xdr:cNvSpPr txBox="1"/>
      </xdr:nvSpPr>
      <xdr:spPr>
        <a:xfrm>
          <a:off x="9277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44649</xdr:rowOff>
    </xdr:from>
    <xdr:ext cx="405111" cy="259045"/>
    <xdr:sp macro="" textlink="">
      <xdr:nvSpPr>
        <xdr:cNvPr id="88" name="n_1mainValue【道路】&#10;有形固定資産減価償却率"/>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36484</xdr:rowOff>
    </xdr:from>
    <xdr:ext cx="405111" cy="259045"/>
    <xdr:sp macro="" textlink="">
      <xdr:nvSpPr>
        <xdr:cNvPr id="89" name="n_2mainValue【道路】&#10;有形固定資産減価償却率"/>
        <xdr:cNvSpPr txBox="1"/>
      </xdr:nvSpPr>
      <xdr:spPr>
        <a:xfrm>
          <a:off x="27057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64243</xdr:rowOff>
    </xdr:from>
    <xdr:ext cx="405111" cy="259045"/>
    <xdr:sp macro="" textlink="">
      <xdr:nvSpPr>
        <xdr:cNvPr id="90" name="n_3mainValue【道路】&#10;有形固定資産減価償却率"/>
        <xdr:cNvSpPr txBox="1"/>
      </xdr:nvSpPr>
      <xdr:spPr>
        <a:xfrm>
          <a:off x="18167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38117</xdr:rowOff>
    </xdr:from>
    <xdr:ext cx="405111" cy="259045"/>
    <xdr:sp macro="" textlink="">
      <xdr:nvSpPr>
        <xdr:cNvPr id="91" name="n_4mainValue【道路】&#10;有形固定資産減価償却率"/>
        <xdr:cNvSpPr txBox="1"/>
      </xdr:nvSpPr>
      <xdr:spPr>
        <a:xfrm>
          <a:off x="927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5" name="フローチャート: 判断 124"/>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89179</xdr:rowOff>
    </xdr:from>
    <xdr:to>
      <xdr:col>55</xdr:col>
      <xdr:colOff>50800</xdr:colOff>
      <xdr:row>42</xdr:row>
      <xdr:rowOff>19329</xdr:rowOff>
    </xdr:to>
    <xdr:sp macro="" textlink="">
      <xdr:nvSpPr>
        <xdr:cNvPr id="131" name="楕円 130"/>
        <xdr:cNvSpPr/>
      </xdr:nvSpPr>
      <xdr:spPr>
        <a:xfrm>
          <a:off x="10426700" y="711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4106</xdr:rowOff>
    </xdr:from>
    <xdr:ext cx="469744" cy="259045"/>
    <xdr:sp macro="" textlink="">
      <xdr:nvSpPr>
        <xdr:cNvPr id="132" name="【道路】&#10;一人当たり延長該当値テキスト"/>
        <xdr:cNvSpPr txBox="1"/>
      </xdr:nvSpPr>
      <xdr:spPr>
        <a:xfrm>
          <a:off x="10515600" y="703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88989</xdr:rowOff>
    </xdr:from>
    <xdr:to>
      <xdr:col>50</xdr:col>
      <xdr:colOff>165100</xdr:colOff>
      <xdr:row>42</xdr:row>
      <xdr:rowOff>19139</xdr:rowOff>
    </xdr:to>
    <xdr:sp macro="" textlink="">
      <xdr:nvSpPr>
        <xdr:cNvPr id="133" name="楕円 132"/>
        <xdr:cNvSpPr/>
      </xdr:nvSpPr>
      <xdr:spPr>
        <a:xfrm>
          <a:off x="9588500" y="711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139789</xdr:rowOff>
    </xdr:from>
    <xdr:to>
      <xdr:col>55</xdr:col>
      <xdr:colOff>0</xdr:colOff>
      <xdr:row>41</xdr:row>
      <xdr:rowOff>139979</xdr:rowOff>
    </xdr:to>
    <xdr:cxnSp macro="">
      <xdr:nvCxnSpPr>
        <xdr:cNvPr id="134" name="直線コネクタ 133"/>
        <xdr:cNvCxnSpPr/>
      </xdr:nvCxnSpPr>
      <xdr:spPr>
        <a:xfrm>
          <a:off x="9639300" y="716923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54166</xdr:rowOff>
    </xdr:from>
    <xdr:to>
      <xdr:col>46</xdr:col>
      <xdr:colOff>38100</xdr:colOff>
      <xdr:row>39</xdr:row>
      <xdr:rowOff>155766</xdr:rowOff>
    </xdr:to>
    <xdr:sp macro="" textlink="">
      <xdr:nvSpPr>
        <xdr:cNvPr id="135" name="楕円 134"/>
        <xdr:cNvSpPr/>
      </xdr:nvSpPr>
      <xdr:spPr>
        <a:xfrm>
          <a:off x="8699500" y="674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104966</xdr:rowOff>
    </xdr:from>
    <xdr:to>
      <xdr:col>50</xdr:col>
      <xdr:colOff>114300</xdr:colOff>
      <xdr:row>41</xdr:row>
      <xdr:rowOff>139789</xdr:rowOff>
    </xdr:to>
    <xdr:cxnSp macro="">
      <xdr:nvCxnSpPr>
        <xdr:cNvPr id="136" name="直線コネクタ 135"/>
        <xdr:cNvCxnSpPr/>
      </xdr:nvCxnSpPr>
      <xdr:spPr>
        <a:xfrm>
          <a:off x="8750300" y="6791516"/>
          <a:ext cx="889000" cy="3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55918</xdr:rowOff>
    </xdr:from>
    <xdr:to>
      <xdr:col>41</xdr:col>
      <xdr:colOff>101600</xdr:colOff>
      <xdr:row>39</xdr:row>
      <xdr:rowOff>157518</xdr:rowOff>
    </xdr:to>
    <xdr:sp macro="" textlink="">
      <xdr:nvSpPr>
        <xdr:cNvPr id="137" name="楕円 136"/>
        <xdr:cNvSpPr/>
      </xdr:nvSpPr>
      <xdr:spPr>
        <a:xfrm>
          <a:off x="7810500" y="674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104966</xdr:rowOff>
    </xdr:from>
    <xdr:to>
      <xdr:col>45</xdr:col>
      <xdr:colOff>177800</xdr:colOff>
      <xdr:row>39</xdr:row>
      <xdr:rowOff>106718</xdr:rowOff>
    </xdr:to>
    <xdr:cxnSp macro="">
      <xdr:nvCxnSpPr>
        <xdr:cNvPr id="138" name="直線コネクタ 137"/>
        <xdr:cNvCxnSpPr/>
      </xdr:nvCxnSpPr>
      <xdr:spPr>
        <a:xfrm flipV="1">
          <a:off x="7861300" y="679151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84150</xdr:rowOff>
    </xdr:from>
    <xdr:to>
      <xdr:col>36</xdr:col>
      <xdr:colOff>165100</xdr:colOff>
      <xdr:row>42</xdr:row>
      <xdr:rowOff>14300</xdr:rowOff>
    </xdr:to>
    <xdr:sp macro="" textlink="">
      <xdr:nvSpPr>
        <xdr:cNvPr id="139" name="楕円 138"/>
        <xdr:cNvSpPr/>
      </xdr:nvSpPr>
      <xdr:spPr>
        <a:xfrm>
          <a:off x="6921500" y="711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106718</xdr:rowOff>
    </xdr:from>
    <xdr:to>
      <xdr:col>41</xdr:col>
      <xdr:colOff>50800</xdr:colOff>
      <xdr:row>41</xdr:row>
      <xdr:rowOff>134950</xdr:rowOff>
    </xdr:to>
    <xdr:cxnSp macro="">
      <xdr:nvCxnSpPr>
        <xdr:cNvPr id="140" name="直線コネクタ 139"/>
        <xdr:cNvCxnSpPr/>
      </xdr:nvCxnSpPr>
      <xdr:spPr>
        <a:xfrm flipV="1">
          <a:off x="6972300" y="6793268"/>
          <a:ext cx="889000" cy="37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96486</xdr:rowOff>
    </xdr:from>
    <xdr:ext cx="469744" cy="259045"/>
    <xdr:sp macro="" textlink="">
      <xdr:nvSpPr>
        <xdr:cNvPr id="142" name="n_2aveValue【道路】&#10;一人当たり延長"/>
        <xdr:cNvSpPr txBox="1"/>
      </xdr:nvSpPr>
      <xdr:spPr>
        <a:xfrm>
          <a:off x="8515427" y="695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102964</xdr:rowOff>
    </xdr:from>
    <xdr:ext cx="469744" cy="259045"/>
    <xdr:sp macro="" textlink="">
      <xdr:nvSpPr>
        <xdr:cNvPr id="143" name="n_3aveValue【道路】&#10;一人当たり延長"/>
        <xdr:cNvSpPr txBox="1"/>
      </xdr:nvSpPr>
      <xdr:spPr>
        <a:xfrm>
          <a:off x="7626427" y="696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44" name="n_4aveValue【道路】&#10;一人当たり延長"/>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10266</xdr:rowOff>
    </xdr:from>
    <xdr:ext cx="469744" cy="259045"/>
    <xdr:sp macro="" textlink="">
      <xdr:nvSpPr>
        <xdr:cNvPr id="145" name="n_1mainValue【道路】&#10;一人当たり延長"/>
        <xdr:cNvSpPr txBox="1"/>
      </xdr:nvSpPr>
      <xdr:spPr>
        <a:xfrm>
          <a:off x="9391727"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843</xdr:rowOff>
    </xdr:from>
    <xdr:ext cx="534377" cy="259045"/>
    <xdr:sp macro="" textlink="">
      <xdr:nvSpPr>
        <xdr:cNvPr id="146" name="n_2mainValue【道路】&#10;一人当たり延長"/>
        <xdr:cNvSpPr txBox="1"/>
      </xdr:nvSpPr>
      <xdr:spPr>
        <a:xfrm>
          <a:off x="8483111" y="65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2595</xdr:rowOff>
    </xdr:from>
    <xdr:ext cx="534377" cy="259045"/>
    <xdr:sp macro="" textlink="">
      <xdr:nvSpPr>
        <xdr:cNvPr id="147" name="n_3mainValue【道路】&#10;一人当たり延長"/>
        <xdr:cNvSpPr txBox="1"/>
      </xdr:nvSpPr>
      <xdr:spPr>
        <a:xfrm>
          <a:off x="7594111" y="651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5427</xdr:rowOff>
    </xdr:from>
    <xdr:ext cx="469744" cy="259045"/>
    <xdr:sp macro="" textlink="">
      <xdr:nvSpPr>
        <xdr:cNvPr id="148" name="n_4mainValue【道路】&#10;一人当たり延長"/>
        <xdr:cNvSpPr txBox="1"/>
      </xdr:nvSpPr>
      <xdr:spPr>
        <a:xfrm>
          <a:off x="6737427" y="720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8" name="直線コネクタ 2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9" name="テキスト ボックス 2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0" name="直線コネクタ 2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1" name="テキスト ボックス 2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2" name="直線コネクタ 2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3" name="テキスト ボックス 2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4" name="直線コネクタ 2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5" name="テキスト ボックス 2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6" name="直線コネクタ 2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7" name="テキスト ボックス 2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8" name="直線コネクタ 2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9" name="テキスト ボックス 2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0" name="直線コネクタ 2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222" name="直線コネクタ 2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2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224" name="直線コネクタ 2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2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226" name="直線コネクタ 2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58074</xdr:rowOff>
    </xdr:from>
    <xdr:ext cx="405111" cy="259045"/>
    <xdr:sp macro="" textlink="">
      <xdr:nvSpPr>
        <xdr:cNvPr id="227" name="【認定こども園・幼稚園・保育所】&#10;有形固定資産減価償却率平均値テキスト"/>
        <xdr:cNvSpPr txBox="1"/>
      </xdr:nvSpPr>
      <xdr:spPr>
        <a:xfrm>
          <a:off x="16357600" y="640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228" name="フローチャート: 判断 2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229" name="フローチャート: 判断 2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230" name="フローチャート: 判断 2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231" name="フローチャート: 判断 2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232" name="フローチャート: 判断 231"/>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3" name="テキスト ボックス 2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4" name="テキスト ボックス 2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5" name="テキスト ボックス 2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6" name="テキスト ボックス 2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7" name="テキスト ボックス 2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131535</xdr:rowOff>
    </xdr:from>
    <xdr:to>
      <xdr:col>85</xdr:col>
      <xdr:colOff>177800</xdr:colOff>
      <xdr:row>41</xdr:row>
      <xdr:rowOff>61685</xdr:rowOff>
    </xdr:to>
    <xdr:sp macro="" textlink="">
      <xdr:nvSpPr>
        <xdr:cNvPr id="238" name="楕円 237"/>
        <xdr:cNvSpPr/>
      </xdr:nvSpPr>
      <xdr:spPr>
        <a:xfrm>
          <a:off x="162687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109962</xdr:rowOff>
    </xdr:from>
    <xdr:ext cx="405111" cy="259045"/>
    <xdr:sp macro="" textlink="">
      <xdr:nvSpPr>
        <xdr:cNvPr id="239" name="【認定こども園・幼稚園・保育所】&#10;有形固定資産減価償却率該当値テキスト"/>
        <xdr:cNvSpPr txBox="1"/>
      </xdr:nvSpPr>
      <xdr:spPr>
        <a:xfrm>
          <a:off x="16357600" y="696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108676</xdr:rowOff>
    </xdr:from>
    <xdr:to>
      <xdr:col>81</xdr:col>
      <xdr:colOff>101600</xdr:colOff>
      <xdr:row>41</xdr:row>
      <xdr:rowOff>38826</xdr:rowOff>
    </xdr:to>
    <xdr:sp macro="" textlink="">
      <xdr:nvSpPr>
        <xdr:cNvPr id="240" name="楕円 239"/>
        <xdr:cNvSpPr/>
      </xdr:nvSpPr>
      <xdr:spPr>
        <a:xfrm>
          <a:off x="15430500" y="696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159476</xdr:rowOff>
    </xdr:from>
    <xdr:to>
      <xdr:col>85</xdr:col>
      <xdr:colOff>127000</xdr:colOff>
      <xdr:row>41</xdr:row>
      <xdr:rowOff>10885</xdr:rowOff>
    </xdr:to>
    <xdr:cxnSp macro="">
      <xdr:nvCxnSpPr>
        <xdr:cNvPr id="241" name="直線コネクタ 240"/>
        <xdr:cNvCxnSpPr/>
      </xdr:nvCxnSpPr>
      <xdr:spPr>
        <a:xfrm>
          <a:off x="15481300" y="701747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80917</xdr:rowOff>
    </xdr:from>
    <xdr:to>
      <xdr:col>76</xdr:col>
      <xdr:colOff>165100</xdr:colOff>
      <xdr:row>41</xdr:row>
      <xdr:rowOff>11067</xdr:rowOff>
    </xdr:to>
    <xdr:sp macro="" textlink="">
      <xdr:nvSpPr>
        <xdr:cNvPr id="242" name="楕円 241"/>
        <xdr:cNvSpPr/>
      </xdr:nvSpPr>
      <xdr:spPr>
        <a:xfrm>
          <a:off x="14541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131717</xdr:rowOff>
    </xdr:from>
    <xdr:to>
      <xdr:col>81</xdr:col>
      <xdr:colOff>50800</xdr:colOff>
      <xdr:row>40</xdr:row>
      <xdr:rowOff>159476</xdr:rowOff>
    </xdr:to>
    <xdr:cxnSp macro="">
      <xdr:nvCxnSpPr>
        <xdr:cNvPr id="243" name="直線コネクタ 242"/>
        <xdr:cNvCxnSpPr/>
      </xdr:nvCxnSpPr>
      <xdr:spPr>
        <a:xfrm>
          <a:off x="14592300" y="698971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44994</xdr:rowOff>
    </xdr:from>
    <xdr:to>
      <xdr:col>72</xdr:col>
      <xdr:colOff>38100</xdr:colOff>
      <xdr:row>40</xdr:row>
      <xdr:rowOff>146594</xdr:rowOff>
    </xdr:to>
    <xdr:sp macro="" textlink="">
      <xdr:nvSpPr>
        <xdr:cNvPr id="244" name="楕円 243"/>
        <xdr:cNvSpPr/>
      </xdr:nvSpPr>
      <xdr:spPr>
        <a:xfrm>
          <a:off x="13652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95794</xdr:rowOff>
    </xdr:from>
    <xdr:to>
      <xdr:col>76</xdr:col>
      <xdr:colOff>114300</xdr:colOff>
      <xdr:row>40</xdr:row>
      <xdr:rowOff>131717</xdr:rowOff>
    </xdr:to>
    <xdr:cxnSp macro="">
      <xdr:nvCxnSpPr>
        <xdr:cNvPr id="245" name="直線コネクタ 244"/>
        <xdr:cNvCxnSpPr/>
      </xdr:nvCxnSpPr>
      <xdr:spPr>
        <a:xfrm>
          <a:off x="13703300" y="69537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77651</xdr:rowOff>
    </xdr:from>
    <xdr:to>
      <xdr:col>67</xdr:col>
      <xdr:colOff>101600</xdr:colOff>
      <xdr:row>40</xdr:row>
      <xdr:rowOff>7801</xdr:rowOff>
    </xdr:to>
    <xdr:sp macro="" textlink="">
      <xdr:nvSpPr>
        <xdr:cNvPr id="246" name="楕円 245"/>
        <xdr:cNvSpPr/>
      </xdr:nvSpPr>
      <xdr:spPr>
        <a:xfrm>
          <a:off x="12763500" y="676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128451</xdr:rowOff>
    </xdr:from>
    <xdr:to>
      <xdr:col>71</xdr:col>
      <xdr:colOff>177800</xdr:colOff>
      <xdr:row>40</xdr:row>
      <xdr:rowOff>95794</xdr:rowOff>
    </xdr:to>
    <xdr:cxnSp macro="">
      <xdr:nvCxnSpPr>
        <xdr:cNvPr id="247" name="直線コネクタ 246"/>
        <xdr:cNvCxnSpPr/>
      </xdr:nvCxnSpPr>
      <xdr:spPr>
        <a:xfrm>
          <a:off x="12814300" y="6815001"/>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248" name="n_1aveValue【認定こども園・幼稚園・保育所】&#10;有形固定資産減価償却率"/>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138628</xdr:rowOff>
    </xdr:from>
    <xdr:ext cx="405111" cy="259045"/>
    <xdr:sp macro="" textlink="">
      <xdr:nvSpPr>
        <xdr:cNvPr id="249" name="n_2aveValue【認定こども園・幼稚園・保育所】&#10;有形固定資産減価償却率"/>
        <xdr:cNvSpPr txBox="1"/>
      </xdr:nvSpPr>
      <xdr:spPr>
        <a:xfrm>
          <a:off x="14389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250" name="n_3aveValue【認定こども園・幼稚園・保育所】&#10;有形固定資産減価償却率"/>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251"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29953</xdr:rowOff>
    </xdr:from>
    <xdr:ext cx="405111" cy="259045"/>
    <xdr:sp macro="" textlink="">
      <xdr:nvSpPr>
        <xdr:cNvPr id="252" name="n_1mainValue【認定こども園・幼稚園・保育所】&#10;有形固定資産減価償却率"/>
        <xdr:cNvSpPr txBox="1"/>
      </xdr:nvSpPr>
      <xdr:spPr>
        <a:xfrm>
          <a:off x="15266044" y="705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2194</xdr:rowOff>
    </xdr:from>
    <xdr:ext cx="405111" cy="259045"/>
    <xdr:sp macro="" textlink="">
      <xdr:nvSpPr>
        <xdr:cNvPr id="253" name="n_2mainValue【認定こども園・幼稚園・保育所】&#10;有形固定資産減価償却率"/>
        <xdr:cNvSpPr txBox="1"/>
      </xdr:nvSpPr>
      <xdr:spPr>
        <a:xfrm>
          <a:off x="14389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137721</xdr:rowOff>
    </xdr:from>
    <xdr:ext cx="405111" cy="259045"/>
    <xdr:sp macro="" textlink="">
      <xdr:nvSpPr>
        <xdr:cNvPr id="254" name="n_3mainValue【認定こども園・幼稚園・保育所】&#10;有形固定資産減価償却率"/>
        <xdr:cNvSpPr txBox="1"/>
      </xdr:nvSpPr>
      <xdr:spPr>
        <a:xfrm>
          <a:off x="13500744" y="699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170378</xdr:rowOff>
    </xdr:from>
    <xdr:ext cx="405111" cy="259045"/>
    <xdr:sp macro="" textlink="">
      <xdr:nvSpPr>
        <xdr:cNvPr id="255" name="n_4mainValue【認定こども園・幼稚園・保育所】&#10;有形固定資産減価償却率"/>
        <xdr:cNvSpPr txBox="1"/>
      </xdr:nvSpPr>
      <xdr:spPr>
        <a:xfrm>
          <a:off x="12611744" y="685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6" name="正方形/長方形 2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7" name="正方形/長方形 2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8" name="正方形/長方形 2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9" name="正方形/長方形 2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0" name="正方形/長方形 2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1" name="正方形/長方形 2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2" name="正方形/長方形 2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3" name="正方形/長方形 2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4" name="テキスト ボックス 2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5" name="直線コネクタ 2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66" name="直線コネクタ 2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67" name="テキスト ボックス 2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68" name="直線コネクタ 2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69" name="テキスト ボックス 2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70" name="直線コネクタ 2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71" name="テキスト ボックス 2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72" name="直線コネクタ 2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73" name="テキスト ボックス 2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75" name="テキスト ボックス 2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277" name="直線コネクタ 2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79" name="直線コネクタ 2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2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281" name="直線コネクタ 2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2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283" name="フローチャート: 判断 2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284" name="フローチャート: 判断 2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285" name="フローチャート: 判断 2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286" name="フローチャート: 判断 2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287" name="フローチャート: 判断 286"/>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293" name="楕円 292"/>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72407</xdr:rowOff>
    </xdr:from>
    <xdr:ext cx="469744" cy="259045"/>
    <xdr:sp macro="" textlink="">
      <xdr:nvSpPr>
        <xdr:cNvPr id="294" name="【認定こども園・幼稚園・保育所】&#10;一人当たり面積該当値テキスト"/>
        <xdr:cNvSpPr txBox="1"/>
      </xdr:nvSpPr>
      <xdr:spPr>
        <a:xfrm>
          <a:off x="22199600"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295" name="楕円 294"/>
        <xdr:cNvSpPr/>
      </xdr:nvSpPr>
      <xdr:spPr>
        <a:xfrm>
          <a:off x="212725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144780</xdr:rowOff>
    </xdr:from>
    <xdr:to>
      <xdr:col>116</xdr:col>
      <xdr:colOff>63500</xdr:colOff>
      <xdr:row>40</xdr:row>
      <xdr:rowOff>144780</xdr:rowOff>
    </xdr:to>
    <xdr:cxnSp macro="">
      <xdr:nvCxnSpPr>
        <xdr:cNvPr id="296" name="直線コネクタ 295"/>
        <xdr:cNvCxnSpPr/>
      </xdr:nvCxnSpPr>
      <xdr:spPr>
        <a:xfrm>
          <a:off x="21323300" y="700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89408</xdr:rowOff>
    </xdr:from>
    <xdr:to>
      <xdr:col>107</xdr:col>
      <xdr:colOff>101600</xdr:colOff>
      <xdr:row>41</xdr:row>
      <xdr:rowOff>19558</xdr:rowOff>
    </xdr:to>
    <xdr:sp macro="" textlink="">
      <xdr:nvSpPr>
        <xdr:cNvPr id="297" name="楕円 296"/>
        <xdr:cNvSpPr/>
      </xdr:nvSpPr>
      <xdr:spPr>
        <a:xfrm>
          <a:off x="20383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140208</xdr:rowOff>
    </xdr:from>
    <xdr:to>
      <xdr:col>111</xdr:col>
      <xdr:colOff>177800</xdr:colOff>
      <xdr:row>40</xdr:row>
      <xdr:rowOff>144780</xdr:rowOff>
    </xdr:to>
    <xdr:cxnSp macro="">
      <xdr:nvCxnSpPr>
        <xdr:cNvPr id="298" name="直線コネクタ 297"/>
        <xdr:cNvCxnSpPr/>
      </xdr:nvCxnSpPr>
      <xdr:spPr>
        <a:xfrm>
          <a:off x="20434300" y="699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89408</xdr:rowOff>
    </xdr:from>
    <xdr:to>
      <xdr:col>102</xdr:col>
      <xdr:colOff>165100</xdr:colOff>
      <xdr:row>41</xdr:row>
      <xdr:rowOff>19558</xdr:rowOff>
    </xdr:to>
    <xdr:sp macro="" textlink="">
      <xdr:nvSpPr>
        <xdr:cNvPr id="299" name="楕円 298"/>
        <xdr:cNvSpPr/>
      </xdr:nvSpPr>
      <xdr:spPr>
        <a:xfrm>
          <a:off x="19494500" y="694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140208</xdr:rowOff>
    </xdr:from>
    <xdr:to>
      <xdr:col>107</xdr:col>
      <xdr:colOff>50800</xdr:colOff>
      <xdr:row>40</xdr:row>
      <xdr:rowOff>140208</xdr:rowOff>
    </xdr:to>
    <xdr:cxnSp macro="">
      <xdr:nvCxnSpPr>
        <xdr:cNvPr id="300" name="直線コネクタ 299"/>
        <xdr:cNvCxnSpPr/>
      </xdr:nvCxnSpPr>
      <xdr:spPr>
        <a:xfrm>
          <a:off x="19545300" y="6998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39116</xdr:rowOff>
    </xdr:from>
    <xdr:to>
      <xdr:col>98</xdr:col>
      <xdr:colOff>38100</xdr:colOff>
      <xdr:row>40</xdr:row>
      <xdr:rowOff>140716</xdr:rowOff>
    </xdr:to>
    <xdr:sp macro="" textlink="">
      <xdr:nvSpPr>
        <xdr:cNvPr id="301" name="楕円 300"/>
        <xdr:cNvSpPr/>
      </xdr:nvSpPr>
      <xdr:spPr>
        <a:xfrm>
          <a:off x="18605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89916</xdr:rowOff>
    </xdr:from>
    <xdr:to>
      <xdr:col>102</xdr:col>
      <xdr:colOff>114300</xdr:colOff>
      <xdr:row>40</xdr:row>
      <xdr:rowOff>140208</xdr:rowOff>
    </xdr:to>
    <xdr:cxnSp macro="">
      <xdr:nvCxnSpPr>
        <xdr:cNvPr id="302" name="直線コネクタ 301"/>
        <xdr:cNvCxnSpPr/>
      </xdr:nvCxnSpPr>
      <xdr:spPr>
        <a:xfrm>
          <a:off x="18656300" y="694791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30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30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30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125239</xdr:rowOff>
    </xdr:from>
    <xdr:ext cx="469744" cy="259045"/>
    <xdr:sp macro="" textlink="">
      <xdr:nvSpPr>
        <xdr:cNvPr id="306" name="n_4aveValue【認定こども園・幼稚園・保育所】&#10;一人当たり面積"/>
        <xdr:cNvSpPr txBox="1"/>
      </xdr:nvSpPr>
      <xdr:spPr>
        <a:xfrm>
          <a:off x="184214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307" name="n_1mainValue【認定こども園・幼稚園・保育所】&#10;一人当たり面積"/>
        <xdr:cNvSpPr txBox="1"/>
      </xdr:nvSpPr>
      <xdr:spPr>
        <a:xfrm>
          <a:off x="21075727"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10685</xdr:rowOff>
    </xdr:from>
    <xdr:ext cx="469744" cy="259045"/>
    <xdr:sp macro="" textlink="">
      <xdr:nvSpPr>
        <xdr:cNvPr id="308" name="n_2mainValue【認定こども園・幼稚園・保育所】&#10;一人当たり面積"/>
        <xdr:cNvSpPr txBox="1"/>
      </xdr:nvSpPr>
      <xdr:spPr>
        <a:xfrm>
          <a:off x="20199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10685</xdr:rowOff>
    </xdr:from>
    <xdr:ext cx="469744" cy="259045"/>
    <xdr:sp macro="" textlink="">
      <xdr:nvSpPr>
        <xdr:cNvPr id="309" name="n_3mainValue【認定こども園・幼稚園・保育所】&#10;一人当たり面積"/>
        <xdr:cNvSpPr txBox="1"/>
      </xdr:nvSpPr>
      <xdr:spPr>
        <a:xfrm>
          <a:off x="19310427" y="704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131843</xdr:rowOff>
    </xdr:from>
    <xdr:ext cx="469744" cy="259045"/>
    <xdr:sp macro="" textlink="">
      <xdr:nvSpPr>
        <xdr:cNvPr id="310" name="n_4mainValue【認定こども園・幼稚園・保育所】&#10;一人当たり面積"/>
        <xdr:cNvSpPr txBox="1"/>
      </xdr:nvSpPr>
      <xdr:spPr>
        <a:xfrm>
          <a:off x="18421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9" name="テキスト ボックス 3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0" name="直線コネクタ 3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1" name="テキスト ボックス 3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22" name="直線コネクタ 3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323" name="テキスト ボックス 3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24" name="直線コネクタ 3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25" name="テキスト ボックス 3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26" name="直線コネクタ 3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27" name="テキスト ボックス 3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28" name="直線コネクタ 3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29" name="テキスト ボックス 3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1" name="テキスト ボックス 3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333" name="直線コネクタ 3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3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335" name="直線コネクタ 3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3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337" name="直線コネクタ 3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31513</xdr:rowOff>
    </xdr:from>
    <xdr:ext cx="405111" cy="259045"/>
    <xdr:sp macro="" textlink="">
      <xdr:nvSpPr>
        <xdr:cNvPr id="338" name="【学校施設】&#10;有形固定資産減価償却率平均値テキスト"/>
        <xdr:cNvSpPr txBox="1"/>
      </xdr:nvSpPr>
      <xdr:spPr>
        <a:xfrm>
          <a:off x="16357600" y="997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339" name="フローチャート: 判断 3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340" name="フローチャート: 判断 3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341" name="フローチャート: 判断 3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342" name="フローチャート: 判断 3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343" name="フローチャート: 判断 342"/>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xdr:rowOff>
    </xdr:from>
    <xdr:to>
      <xdr:col>85</xdr:col>
      <xdr:colOff>177800</xdr:colOff>
      <xdr:row>60</xdr:row>
      <xdr:rowOff>114808</xdr:rowOff>
    </xdr:to>
    <xdr:sp macro="" textlink="">
      <xdr:nvSpPr>
        <xdr:cNvPr id="349" name="楕円 348"/>
        <xdr:cNvSpPr/>
      </xdr:nvSpPr>
      <xdr:spPr>
        <a:xfrm>
          <a:off x="16268700" y="1030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163085</xdr:rowOff>
    </xdr:from>
    <xdr:ext cx="405111" cy="259045"/>
    <xdr:sp macro="" textlink="">
      <xdr:nvSpPr>
        <xdr:cNvPr id="350" name="【学校施設】&#10;有形固定資産減価償却率該当値テキスト"/>
        <xdr:cNvSpPr txBox="1"/>
      </xdr:nvSpPr>
      <xdr:spPr>
        <a:xfrm>
          <a:off x="16357600" y="10278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24638</xdr:rowOff>
    </xdr:from>
    <xdr:to>
      <xdr:col>81</xdr:col>
      <xdr:colOff>101600</xdr:colOff>
      <xdr:row>61</xdr:row>
      <xdr:rowOff>126238</xdr:rowOff>
    </xdr:to>
    <xdr:sp macro="" textlink="">
      <xdr:nvSpPr>
        <xdr:cNvPr id="351" name="楕円 350"/>
        <xdr:cNvSpPr/>
      </xdr:nvSpPr>
      <xdr:spPr>
        <a:xfrm>
          <a:off x="15430500" y="10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64008</xdr:rowOff>
    </xdr:from>
    <xdr:to>
      <xdr:col>85</xdr:col>
      <xdr:colOff>127000</xdr:colOff>
      <xdr:row>61</xdr:row>
      <xdr:rowOff>75438</xdr:rowOff>
    </xdr:to>
    <xdr:cxnSp macro="">
      <xdr:nvCxnSpPr>
        <xdr:cNvPr id="352" name="直線コネクタ 351"/>
        <xdr:cNvCxnSpPr/>
      </xdr:nvCxnSpPr>
      <xdr:spPr>
        <a:xfrm flipV="1">
          <a:off x="15481300" y="10351008"/>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10922</xdr:rowOff>
    </xdr:from>
    <xdr:to>
      <xdr:col>76</xdr:col>
      <xdr:colOff>165100</xdr:colOff>
      <xdr:row>61</xdr:row>
      <xdr:rowOff>112522</xdr:rowOff>
    </xdr:to>
    <xdr:sp macro="" textlink="">
      <xdr:nvSpPr>
        <xdr:cNvPr id="353" name="楕円 352"/>
        <xdr:cNvSpPr/>
      </xdr:nvSpPr>
      <xdr:spPr>
        <a:xfrm>
          <a:off x="14541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61722</xdr:rowOff>
    </xdr:from>
    <xdr:to>
      <xdr:col>81</xdr:col>
      <xdr:colOff>50800</xdr:colOff>
      <xdr:row>61</xdr:row>
      <xdr:rowOff>75438</xdr:rowOff>
    </xdr:to>
    <xdr:cxnSp macro="">
      <xdr:nvCxnSpPr>
        <xdr:cNvPr id="354" name="直線コネクタ 353"/>
        <xdr:cNvCxnSpPr/>
      </xdr:nvCxnSpPr>
      <xdr:spPr>
        <a:xfrm>
          <a:off x="14592300" y="105201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20066</xdr:rowOff>
    </xdr:from>
    <xdr:to>
      <xdr:col>72</xdr:col>
      <xdr:colOff>38100</xdr:colOff>
      <xdr:row>62</xdr:row>
      <xdr:rowOff>121666</xdr:rowOff>
    </xdr:to>
    <xdr:sp macro="" textlink="">
      <xdr:nvSpPr>
        <xdr:cNvPr id="355" name="楕円 354"/>
        <xdr:cNvSpPr/>
      </xdr:nvSpPr>
      <xdr:spPr>
        <a:xfrm>
          <a:off x="13652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61722</xdr:rowOff>
    </xdr:from>
    <xdr:to>
      <xdr:col>76</xdr:col>
      <xdr:colOff>114300</xdr:colOff>
      <xdr:row>62</xdr:row>
      <xdr:rowOff>70866</xdr:rowOff>
    </xdr:to>
    <xdr:cxnSp macro="">
      <xdr:nvCxnSpPr>
        <xdr:cNvPr id="356" name="直線コネクタ 355"/>
        <xdr:cNvCxnSpPr/>
      </xdr:nvCxnSpPr>
      <xdr:spPr>
        <a:xfrm flipV="1">
          <a:off x="13703300" y="10520172"/>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52070</xdr:rowOff>
    </xdr:from>
    <xdr:to>
      <xdr:col>67</xdr:col>
      <xdr:colOff>101600</xdr:colOff>
      <xdr:row>62</xdr:row>
      <xdr:rowOff>153670</xdr:rowOff>
    </xdr:to>
    <xdr:sp macro="" textlink="">
      <xdr:nvSpPr>
        <xdr:cNvPr id="357" name="楕円 356"/>
        <xdr:cNvSpPr/>
      </xdr:nvSpPr>
      <xdr:spPr>
        <a:xfrm>
          <a:off x="1276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70866</xdr:rowOff>
    </xdr:from>
    <xdr:to>
      <xdr:col>71</xdr:col>
      <xdr:colOff>177800</xdr:colOff>
      <xdr:row>62</xdr:row>
      <xdr:rowOff>102870</xdr:rowOff>
    </xdr:to>
    <xdr:cxnSp macro="">
      <xdr:nvCxnSpPr>
        <xdr:cNvPr id="358" name="直線コネクタ 357"/>
        <xdr:cNvCxnSpPr/>
      </xdr:nvCxnSpPr>
      <xdr:spPr>
        <a:xfrm flipV="1">
          <a:off x="12814300" y="1070076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106189</xdr:rowOff>
    </xdr:from>
    <xdr:ext cx="405111" cy="259045"/>
    <xdr:sp macro="" textlink="">
      <xdr:nvSpPr>
        <xdr:cNvPr id="359" name="n_1aveValue【学校施設】&#10;有形固定資産減価償却率"/>
        <xdr:cNvSpPr txBox="1"/>
      </xdr:nvSpPr>
      <xdr:spPr>
        <a:xfrm>
          <a:off x="15266044" y="987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103903</xdr:rowOff>
    </xdr:from>
    <xdr:ext cx="405111" cy="259045"/>
    <xdr:sp macro="" textlink="">
      <xdr:nvSpPr>
        <xdr:cNvPr id="360" name="n_2aveValue【学校施設】&#10;有形固定資産減価償却率"/>
        <xdr:cNvSpPr txBox="1"/>
      </xdr:nvSpPr>
      <xdr:spPr>
        <a:xfrm>
          <a:off x="143897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361" name="n_3aveValue【学校施設】&#10;有形固定資産減価償却率"/>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113047</xdr:rowOff>
    </xdr:from>
    <xdr:ext cx="405111" cy="259045"/>
    <xdr:sp macro="" textlink="">
      <xdr:nvSpPr>
        <xdr:cNvPr id="362" name="n_4aveValue【学校施設】&#10;有形固定資産減価償却率"/>
        <xdr:cNvSpPr txBox="1"/>
      </xdr:nvSpPr>
      <xdr:spPr>
        <a:xfrm>
          <a:off x="12611744" y="971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117365</xdr:rowOff>
    </xdr:from>
    <xdr:ext cx="405111" cy="259045"/>
    <xdr:sp macro="" textlink="">
      <xdr:nvSpPr>
        <xdr:cNvPr id="363" name="n_1mainValue【学校施設】&#10;有形固定資産減価償却率"/>
        <xdr:cNvSpPr txBox="1"/>
      </xdr:nvSpPr>
      <xdr:spPr>
        <a:xfrm>
          <a:off x="15266044" y="10575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103649</xdr:rowOff>
    </xdr:from>
    <xdr:ext cx="405111" cy="259045"/>
    <xdr:sp macro="" textlink="">
      <xdr:nvSpPr>
        <xdr:cNvPr id="364" name="n_2mainValue【学校施設】&#10;有形固定資産減価償却率"/>
        <xdr:cNvSpPr txBox="1"/>
      </xdr:nvSpPr>
      <xdr:spPr>
        <a:xfrm>
          <a:off x="14389744" y="1056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112793</xdr:rowOff>
    </xdr:from>
    <xdr:ext cx="405111" cy="259045"/>
    <xdr:sp macro="" textlink="">
      <xdr:nvSpPr>
        <xdr:cNvPr id="365" name="n_3mainValue【学校施設】&#10;有形固定資産減価償却率"/>
        <xdr:cNvSpPr txBox="1"/>
      </xdr:nvSpPr>
      <xdr:spPr>
        <a:xfrm>
          <a:off x="13500744" y="1074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144797</xdr:rowOff>
    </xdr:from>
    <xdr:ext cx="405111" cy="259045"/>
    <xdr:sp macro="" textlink="">
      <xdr:nvSpPr>
        <xdr:cNvPr id="366" name="n_4mainValue【学校施設】&#10;有形固定資産減価償却率"/>
        <xdr:cNvSpPr txBox="1"/>
      </xdr:nvSpPr>
      <xdr:spPr>
        <a:xfrm>
          <a:off x="12611744"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7" name="直線コネクタ 3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8" name="テキスト ボックス 3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9" name="直線コネクタ 3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80" name="テキスト ボックス 3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1" name="直線コネクタ 3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2" name="テキスト ボックス 3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83" name="直線コネクタ 3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84" name="テキスト ボックス 3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85" name="直線コネクタ 3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86" name="テキスト ボックス 3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7" name="直線コネクタ 3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388" name="テキスト ボックス 3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390" name="直線コネクタ 3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3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392" name="直線コネクタ 3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3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394" name="直線コネクタ 3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395"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396" name="フローチャート: 判断 3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397" name="フローチャート: 判断 3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398" name="フローチャート: 判断 3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399" name="フローチャート: 判断 3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400" name="フローチャート: 判断 399"/>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1" name="テキスト ボックス 4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2" name="テキスト ボックス 4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3" name="テキスト ボックス 4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4" name="テキスト ボックス 4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5" name="テキスト ボックス 4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30734</xdr:rowOff>
    </xdr:from>
    <xdr:to>
      <xdr:col>116</xdr:col>
      <xdr:colOff>114300</xdr:colOff>
      <xdr:row>63</xdr:row>
      <xdr:rowOff>132334</xdr:rowOff>
    </xdr:to>
    <xdr:sp macro="" textlink="">
      <xdr:nvSpPr>
        <xdr:cNvPr id="406" name="楕円 405"/>
        <xdr:cNvSpPr/>
      </xdr:nvSpPr>
      <xdr:spPr>
        <a:xfrm>
          <a:off x="22110700" y="1083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117111</xdr:rowOff>
    </xdr:from>
    <xdr:ext cx="469744" cy="259045"/>
    <xdr:sp macro="" textlink="">
      <xdr:nvSpPr>
        <xdr:cNvPr id="407" name="【学校施設】&#10;一人当たり面積該当値テキスト"/>
        <xdr:cNvSpPr txBox="1"/>
      </xdr:nvSpPr>
      <xdr:spPr>
        <a:xfrm>
          <a:off x="22199600" y="107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30163</xdr:rowOff>
    </xdr:from>
    <xdr:to>
      <xdr:col>112</xdr:col>
      <xdr:colOff>38100</xdr:colOff>
      <xdr:row>63</xdr:row>
      <xdr:rowOff>131763</xdr:rowOff>
    </xdr:to>
    <xdr:sp macro="" textlink="">
      <xdr:nvSpPr>
        <xdr:cNvPr id="408" name="楕円 407"/>
        <xdr:cNvSpPr/>
      </xdr:nvSpPr>
      <xdr:spPr>
        <a:xfrm>
          <a:off x="21272500" y="1083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80963</xdr:rowOff>
    </xdr:from>
    <xdr:to>
      <xdr:col>116</xdr:col>
      <xdr:colOff>63500</xdr:colOff>
      <xdr:row>63</xdr:row>
      <xdr:rowOff>81534</xdr:rowOff>
    </xdr:to>
    <xdr:cxnSp macro="">
      <xdr:nvCxnSpPr>
        <xdr:cNvPr id="409" name="直線コネクタ 408"/>
        <xdr:cNvCxnSpPr/>
      </xdr:nvCxnSpPr>
      <xdr:spPr>
        <a:xfrm>
          <a:off x="21323300" y="10882313"/>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29210</xdr:rowOff>
    </xdr:from>
    <xdr:to>
      <xdr:col>107</xdr:col>
      <xdr:colOff>101600</xdr:colOff>
      <xdr:row>63</xdr:row>
      <xdr:rowOff>130810</xdr:rowOff>
    </xdr:to>
    <xdr:sp macro="" textlink="">
      <xdr:nvSpPr>
        <xdr:cNvPr id="410" name="楕円 409"/>
        <xdr:cNvSpPr/>
      </xdr:nvSpPr>
      <xdr:spPr>
        <a:xfrm>
          <a:off x="20383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80010</xdr:rowOff>
    </xdr:from>
    <xdr:to>
      <xdr:col>111</xdr:col>
      <xdr:colOff>177800</xdr:colOff>
      <xdr:row>63</xdr:row>
      <xdr:rowOff>80963</xdr:rowOff>
    </xdr:to>
    <xdr:cxnSp macro="">
      <xdr:nvCxnSpPr>
        <xdr:cNvPr id="411" name="直線コネクタ 410"/>
        <xdr:cNvCxnSpPr/>
      </xdr:nvCxnSpPr>
      <xdr:spPr>
        <a:xfrm>
          <a:off x="20434300" y="1088136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28639</xdr:rowOff>
    </xdr:from>
    <xdr:to>
      <xdr:col>102</xdr:col>
      <xdr:colOff>165100</xdr:colOff>
      <xdr:row>63</xdr:row>
      <xdr:rowOff>130239</xdr:rowOff>
    </xdr:to>
    <xdr:sp macro="" textlink="">
      <xdr:nvSpPr>
        <xdr:cNvPr id="412" name="楕円 411"/>
        <xdr:cNvSpPr/>
      </xdr:nvSpPr>
      <xdr:spPr>
        <a:xfrm>
          <a:off x="19494500" y="1082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79439</xdr:rowOff>
    </xdr:from>
    <xdr:to>
      <xdr:col>107</xdr:col>
      <xdr:colOff>50800</xdr:colOff>
      <xdr:row>63</xdr:row>
      <xdr:rowOff>80010</xdr:rowOff>
    </xdr:to>
    <xdr:cxnSp macro="">
      <xdr:nvCxnSpPr>
        <xdr:cNvPr id="413" name="直線コネクタ 412"/>
        <xdr:cNvCxnSpPr/>
      </xdr:nvCxnSpPr>
      <xdr:spPr>
        <a:xfrm>
          <a:off x="19545300" y="1088078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23114</xdr:rowOff>
    </xdr:from>
    <xdr:to>
      <xdr:col>98</xdr:col>
      <xdr:colOff>38100</xdr:colOff>
      <xdr:row>63</xdr:row>
      <xdr:rowOff>124714</xdr:rowOff>
    </xdr:to>
    <xdr:sp macro="" textlink="">
      <xdr:nvSpPr>
        <xdr:cNvPr id="414" name="楕円 413"/>
        <xdr:cNvSpPr/>
      </xdr:nvSpPr>
      <xdr:spPr>
        <a:xfrm>
          <a:off x="18605500" y="108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73914</xdr:rowOff>
    </xdr:from>
    <xdr:to>
      <xdr:col>102</xdr:col>
      <xdr:colOff>114300</xdr:colOff>
      <xdr:row>63</xdr:row>
      <xdr:rowOff>79439</xdr:rowOff>
    </xdr:to>
    <xdr:cxnSp macro="">
      <xdr:nvCxnSpPr>
        <xdr:cNvPr id="415" name="直線コネクタ 414"/>
        <xdr:cNvCxnSpPr/>
      </xdr:nvCxnSpPr>
      <xdr:spPr>
        <a:xfrm>
          <a:off x="18656300" y="10875264"/>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41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41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41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419" name="n_4aveValue【学校施設】&#10;一人当たり面積"/>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122890</xdr:rowOff>
    </xdr:from>
    <xdr:ext cx="469744" cy="259045"/>
    <xdr:sp macro="" textlink="">
      <xdr:nvSpPr>
        <xdr:cNvPr id="420" name="n_1mainValue【学校施設】&#10;一人当たり面積"/>
        <xdr:cNvSpPr txBox="1"/>
      </xdr:nvSpPr>
      <xdr:spPr>
        <a:xfrm>
          <a:off x="21075727" y="1092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121937</xdr:rowOff>
    </xdr:from>
    <xdr:ext cx="469744" cy="259045"/>
    <xdr:sp macro="" textlink="">
      <xdr:nvSpPr>
        <xdr:cNvPr id="421" name="n_2mainValue【学校施設】&#10;一人当たり面積"/>
        <xdr:cNvSpPr txBox="1"/>
      </xdr:nvSpPr>
      <xdr:spPr>
        <a:xfrm>
          <a:off x="20199427" y="1092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121366</xdr:rowOff>
    </xdr:from>
    <xdr:ext cx="469744" cy="259045"/>
    <xdr:sp macro="" textlink="">
      <xdr:nvSpPr>
        <xdr:cNvPr id="422" name="n_3mainValue【学校施設】&#10;一人当たり面積"/>
        <xdr:cNvSpPr txBox="1"/>
      </xdr:nvSpPr>
      <xdr:spPr>
        <a:xfrm>
          <a:off x="19310427" y="1092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115841</xdr:rowOff>
    </xdr:from>
    <xdr:ext cx="469744" cy="259045"/>
    <xdr:sp macro="" textlink="">
      <xdr:nvSpPr>
        <xdr:cNvPr id="423" name="n_4mainValue【学校施設】&#10;一人当たり面積"/>
        <xdr:cNvSpPr txBox="1"/>
      </xdr:nvSpPr>
      <xdr:spPr>
        <a:xfrm>
          <a:off x="18421427"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4" name="正方形/長方形 4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5" name="正方形/長方形 4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6" name="正方形/長方形 4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7" name="正方形/長方形 4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8" name="正方形/長方形 4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9" name="正方形/長方形 4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0" name="正方形/長方形 4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1" name="正方形/長方形 4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2" name="テキスト ボックス 4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3" name="直線コネクタ 4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4" name="テキスト ボックス 4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5" name="直線コネクタ 4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6" name="テキスト ボックス 4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7" name="直線コネクタ 4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8" name="テキスト ボックス 4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9" name="直線コネクタ 4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0" name="テキスト ボックス 4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1" name="直線コネクタ 4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2" name="テキスト ボックス 4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3" name="直線コネクタ 4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4" name="テキスト ボックス 4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5" name="直線コネクタ 4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6" name="テキスト ボックス 4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7" name="直線コネクタ 4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449" name="直線コネクタ 448"/>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450"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451" name="直線コネクタ 450"/>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452"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453" name="直線コネクタ 452"/>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454"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455" name="フローチャート: 判断 454"/>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456" name="フローチャート: 判断 455"/>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457" name="フローチャート: 判断 4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458" name="フローチャート: 判断 457"/>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459" name="フローチャート: 判断 458"/>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0" name="テキスト ボックス 4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1" name="テキスト ボックス 4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2" name="テキスト ボックス 4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3" name="テキスト ボックス 4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4" name="テキスト ボックス 4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77107</xdr:rowOff>
    </xdr:from>
    <xdr:to>
      <xdr:col>85</xdr:col>
      <xdr:colOff>177800</xdr:colOff>
      <xdr:row>85</xdr:row>
      <xdr:rowOff>7257</xdr:rowOff>
    </xdr:to>
    <xdr:sp macro="" textlink="">
      <xdr:nvSpPr>
        <xdr:cNvPr id="465" name="楕円 464"/>
        <xdr:cNvSpPr/>
      </xdr:nvSpPr>
      <xdr:spPr>
        <a:xfrm>
          <a:off x="162687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55534</xdr:rowOff>
    </xdr:from>
    <xdr:ext cx="405111" cy="259045"/>
    <xdr:sp macro="" textlink="">
      <xdr:nvSpPr>
        <xdr:cNvPr id="466" name="【児童館】&#10;有形固定資産減価償却率該当値テキスト"/>
        <xdr:cNvSpPr txBox="1"/>
      </xdr:nvSpPr>
      <xdr:spPr>
        <a:xfrm>
          <a:off x="16357600"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60779</xdr:rowOff>
    </xdr:from>
    <xdr:to>
      <xdr:col>81</xdr:col>
      <xdr:colOff>101600</xdr:colOff>
      <xdr:row>84</xdr:row>
      <xdr:rowOff>162379</xdr:rowOff>
    </xdr:to>
    <xdr:sp macro="" textlink="">
      <xdr:nvSpPr>
        <xdr:cNvPr id="467" name="楕円 466"/>
        <xdr:cNvSpPr/>
      </xdr:nvSpPr>
      <xdr:spPr>
        <a:xfrm>
          <a:off x="15430500" y="1446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111579</xdr:rowOff>
    </xdr:from>
    <xdr:to>
      <xdr:col>85</xdr:col>
      <xdr:colOff>127000</xdr:colOff>
      <xdr:row>84</xdr:row>
      <xdr:rowOff>127907</xdr:rowOff>
    </xdr:to>
    <xdr:cxnSp macro="">
      <xdr:nvCxnSpPr>
        <xdr:cNvPr id="468" name="直線コネクタ 467"/>
        <xdr:cNvCxnSpPr/>
      </xdr:nvCxnSpPr>
      <xdr:spPr>
        <a:xfrm>
          <a:off x="15481300" y="1451337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162016</xdr:rowOff>
    </xdr:from>
    <xdr:to>
      <xdr:col>76</xdr:col>
      <xdr:colOff>165100</xdr:colOff>
      <xdr:row>85</xdr:row>
      <xdr:rowOff>92166</xdr:rowOff>
    </xdr:to>
    <xdr:sp macro="" textlink="">
      <xdr:nvSpPr>
        <xdr:cNvPr id="469" name="楕円 468"/>
        <xdr:cNvSpPr/>
      </xdr:nvSpPr>
      <xdr:spPr>
        <a:xfrm>
          <a:off x="14541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111579</xdr:rowOff>
    </xdr:from>
    <xdr:to>
      <xdr:col>81</xdr:col>
      <xdr:colOff>50800</xdr:colOff>
      <xdr:row>85</xdr:row>
      <xdr:rowOff>41366</xdr:rowOff>
    </xdr:to>
    <xdr:cxnSp macro="">
      <xdr:nvCxnSpPr>
        <xdr:cNvPr id="470" name="直線コネクタ 469"/>
        <xdr:cNvCxnSpPr/>
      </xdr:nvCxnSpPr>
      <xdr:spPr>
        <a:xfrm flipV="1">
          <a:off x="14592300" y="14513379"/>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134257</xdr:rowOff>
    </xdr:from>
    <xdr:to>
      <xdr:col>72</xdr:col>
      <xdr:colOff>38100</xdr:colOff>
      <xdr:row>85</xdr:row>
      <xdr:rowOff>64407</xdr:rowOff>
    </xdr:to>
    <xdr:sp macro="" textlink="">
      <xdr:nvSpPr>
        <xdr:cNvPr id="471" name="楕円 470"/>
        <xdr:cNvSpPr/>
      </xdr:nvSpPr>
      <xdr:spPr>
        <a:xfrm>
          <a:off x="13652500" y="1453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13607</xdr:rowOff>
    </xdr:from>
    <xdr:to>
      <xdr:col>76</xdr:col>
      <xdr:colOff>114300</xdr:colOff>
      <xdr:row>85</xdr:row>
      <xdr:rowOff>41366</xdr:rowOff>
    </xdr:to>
    <xdr:cxnSp macro="">
      <xdr:nvCxnSpPr>
        <xdr:cNvPr id="472" name="直線コネクタ 471"/>
        <xdr:cNvCxnSpPr/>
      </xdr:nvCxnSpPr>
      <xdr:spPr>
        <a:xfrm>
          <a:off x="13703300" y="145868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96701</xdr:rowOff>
    </xdr:from>
    <xdr:to>
      <xdr:col>67</xdr:col>
      <xdr:colOff>101600</xdr:colOff>
      <xdr:row>85</xdr:row>
      <xdr:rowOff>26851</xdr:rowOff>
    </xdr:to>
    <xdr:sp macro="" textlink="">
      <xdr:nvSpPr>
        <xdr:cNvPr id="473" name="楕円 472"/>
        <xdr:cNvSpPr/>
      </xdr:nvSpPr>
      <xdr:spPr>
        <a:xfrm>
          <a:off x="127635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147501</xdr:rowOff>
    </xdr:from>
    <xdr:to>
      <xdr:col>71</xdr:col>
      <xdr:colOff>177800</xdr:colOff>
      <xdr:row>85</xdr:row>
      <xdr:rowOff>13607</xdr:rowOff>
    </xdr:to>
    <xdr:cxnSp macro="">
      <xdr:nvCxnSpPr>
        <xdr:cNvPr id="474" name="直線コネクタ 473"/>
        <xdr:cNvCxnSpPr/>
      </xdr:nvCxnSpPr>
      <xdr:spPr>
        <a:xfrm>
          <a:off x="12814300" y="1454930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475"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13988</xdr:rowOff>
    </xdr:from>
    <xdr:ext cx="405111" cy="259045"/>
    <xdr:sp macro="" textlink="">
      <xdr:nvSpPr>
        <xdr:cNvPr id="476" name="n_2aveValue【児童館】&#10;有形固定資産減価償却率"/>
        <xdr:cNvSpPr txBox="1"/>
      </xdr:nvSpPr>
      <xdr:spPr>
        <a:xfrm>
          <a:off x="14389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477"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108693</xdr:rowOff>
    </xdr:from>
    <xdr:ext cx="405111" cy="259045"/>
    <xdr:sp macro="" textlink="">
      <xdr:nvSpPr>
        <xdr:cNvPr id="478" name="n_4aveValue【児童館】&#10;有形固定資産減価償却率"/>
        <xdr:cNvSpPr txBox="1"/>
      </xdr:nvSpPr>
      <xdr:spPr>
        <a:xfrm>
          <a:off x="12611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153506</xdr:rowOff>
    </xdr:from>
    <xdr:ext cx="405111" cy="259045"/>
    <xdr:sp macro="" textlink="">
      <xdr:nvSpPr>
        <xdr:cNvPr id="479" name="n_1mainValue【児童館】&#10;有形固定資産減価償却率"/>
        <xdr:cNvSpPr txBox="1"/>
      </xdr:nvSpPr>
      <xdr:spPr>
        <a:xfrm>
          <a:off x="15266044" y="1455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83293</xdr:rowOff>
    </xdr:from>
    <xdr:ext cx="405111" cy="259045"/>
    <xdr:sp macro="" textlink="">
      <xdr:nvSpPr>
        <xdr:cNvPr id="480" name="n_2mainValue【児童館】&#10;有形固定資産減価償却率"/>
        <xdr:cNvSpPr txBox="1"/>
      </xdr:nvSpPr>
      <xdr:spPr>
        <a:xfrm>
          <a:off x="14389744"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55534</xdr:rowOff>
    </xdr:from>
    <xdr:ext cx="405111" cy="259045"/>
    <xdr:sp macro="" textlink="">
      <xdr:nvSpPr>
        <xdr:cNvPr id="481" name="n_3mainValue【児童館】&#10;有形固定資産減価償却率"/>
        <xdr:cNvSpPr txBox="1"/>
      </xdr:nvSpPr>
      <xdr:spPr>
        <a:xfrm>
          <a:off x="13500744" y="1462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17978</xdr:rowOff>
    </xdr:from>
    <xdr:ext cx="405111" cy="259045"/>
    <xdr:sp macro="" textlink="">
      <xdr:nvSpPr>
        <xdr:cNvPr id="482" name="n_4mainValue【児童館】&#10;有形固定資産減価償却率"/>
        <xdr:cNvSpPr txBox="1"/>
      </xdr:nvSpPr>
      <xdr:spPr>
        <a:xfrm>
          <a:off x="12611744" y="1459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504" name="直線コネクタ 503"/>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06" name="直線コネクタ 5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0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08" name="直線コネクタ 5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509"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10" name="フローチャート: 判断 5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511" name="フローチャート: 判断 51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12" name="フローチャート: 判断 51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13" name="フローチャート: 判断 5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514" name="フローチャート: 判断 513"/>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5" name="テキスト ボックス 5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6" name="テキスト ボックス 5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7" name="テキスト ボックス 5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8" name="テキスト ボックス 5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9" name="テキスト ボックス 5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520" name="楕円 519"/>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521" name="【児童館】&#10;一人当たり面積該当値テキスト"/>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22" name="楕円 521"/>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523" name="直線コネクタ 522"/>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33020</xdr:rowOff>
    </xdr:from>
    <xdr:to>
      <xdr:col>107</xdr:col>
      <xdr:colOff>101600</xdr:colOff>
      <xdr:row>84</xdr:row>
      <xdr:rowOff>134620</xdr:rowOff>
    </xdr:to>
    <xdr:sp macro="" textlink="">
      <xdr:nvSpPr>
        <xdr:cNvPr id="524" name="楕円 523"/>
        <xdr:cNvSpPr/>
      </xdr:nvSpPr>
      <xdr:spPr>
        <a:xfrm>
          <a:off x="2038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83820</xdr:rowOff>
    </xdr:to>
    <xdr:cxnSp macro="">
      <xdr:nvCxnSpPr>
        <xdr:cNvPr id="525" name="直線コネクタ 524"/>
        <xdr:cNvCxnSpPr/>
      </xdr:nvCxnSpPr>
      <xdr:spPr>
        <a:xfrm>
          <a:off x="20434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526" name="楕円 525"/>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83820</xdr:rowOff>
    </xdr:from>
    <xdr:to>
      <xdr:col>107</xdr:col>
      <xdr:colOff>50800</xdr:colOff>
      <xdr:row>84</xdr:row>
      <xdr:rowOff>83820</xdr:rowOff>
    </xdr:to>
    <xdr:cxnSp macro="">
      <xdr:nvCxnSpPr>
        <xdr:cNvPr id="527" name="直線コネクタ 526"/>
        <xdr:cNvCxnSpPr/>
      </xdr:nvCxnSpPr>
      <xdr:spPr>
        <a:xfrm>
          <a:off x="19545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33020</xdr:rowOff>
    </xdr:from>
    <xdr:to>
      <xdr:col>98</xdr:col>
      <xdr:colOff>38100</xdr:colOff>
      <xdr:row>84</xdr:row>
      <xdr:rowOff>134620</xdr:rowOff>
    </xdr:to>
    <xdr:sp macro="" textlink="">
      <xdr:nvSpPr>
        <xdr:cNvPr id="528" name="楕円 527"/>
        <xdr:cNvSpPr/>
      </xdr:nvSpPr>
      <xdr:spPr>
        <a:xfrm>
          <a:off x="18605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83820</xdr:rowOff>
    </xdr:to>
    <xdr:cxnSp macro="">
      <xdr:nvCxnSpPr>
        <xdr:cNvPr id="529" name="直線コネクタ 528"/>
        <xdr:cNvCxnSpPr/>
      </xdr:nvCxnSpPr>
      <xdr:spPr>
        <a:xfrm>
          <a:off x="18656300" y="1448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53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3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532"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533" name="n_4aveValue【児童館】&#10;一人当たり面積"/>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534" name="n_1mainValue【児童館】&#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535" name="n_2main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536"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125747</xdr:rowOff>
    </xdr:from>
    <xdr:ext cx="469744" cy="259045"/>
    <xdr:sp macro="" textlink="">
      <xdr:nvSpPr>
        <xdr:cNvPr id="537" name="n_4mainValue【児童館】&#10;一人当たり面積"/>
        <xdr:cNvSpPr txBox="1"/>
      </xdr:nvSpPr>
      <xdr:spPr>
        <a:xfrm>
          <a:off x="18421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8" name="テキスト ボックス 5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9" name="直線コネクタ 5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0" name="テキスト ボックス 5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1" name="直線コネクタ 5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2" name="テキスト ボックス 5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3" name="直線コネクタ 5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4" name="テキスト ボックス 5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5" name="直線コネクタ 5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6" name="テキスト ボックス 5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7" name="直線コネクタ 5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8" name="テキスト ボックス 5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9" name="直線コネクタ 5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0" name="テキスト ボックス 5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1" name="直線コネクタ 5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563" name="直線コネクタ 5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5" name="直線コネクタ 5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5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567" name="直線コネクタ 5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7456</xdr:rowOff>
    </xdr:from>
    <xdr:ext cx="405111" cy="259045"/>
    <xdr:sp macro="" textlink="">
      <xdr:nvSpPr>
        <xdr:cNvPr id="568" name="【公民館】&#10;有形固定資産減価償却率平均値テキスト"/>
        <xdr:cNvSpPr txBox="1"/>
      </xdr:nvSpPr>
      <xdr:spPr>
        <a:xfrm>
          <a:off x="16357600" y="1783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569" name="フローチャート: 判断 5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570" name="フローチャート: 判断 5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571" name="フローチャート: 判断 5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572" name="フローチャート: 判断 5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2539</xdr:rowOff>
    </xdr:from>
    <xdr:to>
      <xdr:col>67</xdr:col>
      <xdr:colOff>101600</xdr:colOff>
      <xdr:row>105</xdr:row>
      <xdr:rowOff>104139</xdr:rowOff>
    </xdr:to>
    <xdr:sp macro="" textlink="">
      <xdr:nvSpPr>
        <xdr:cNvPr id="573" name="フローチャート: 判断 572"/>
        <xdr:cNvSpPr/>
      </xdr:nvSpPr>
      <xdr:spPr>
        <a:xfrm>
          <a:off x="12763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4" name="テキスト ボックス 5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5" name="テキスト ボックス 5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6" name="テキスト ボックス 5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7" name="テキスト ボックス 5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8" name="テキスト ボックス 5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xdr:rowOff>
    </xdr:from>
    <xdr:to>
      <xdr:col>85</xdr:col>
      <xdr:colOff>177800</xdr:colOff>
      <xdr:row>107</xdr:row>
      <xdr:rowOff>110671</xdr:rowOff>
    </xdr:to>
    <xdr:sp macro="" textlink="">
      <xdr:nvSpPr>
        <xdr:cNvPr id="579" name="楕円 578"/>
        <xdr:cNvSpPr/>
      </xdr:nvSpPr>
      <xdr:spPr>
        <a:xfrm>
          <a:off x="162687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158948</xdr:rowOff>
    </xdr:from>
    <xdr:ext cx="405111" cy="259045"/>
    <xdr:sp macro="" textlink="">
      <xdr:nvSpPr>
        <xdr:cNvPr id="580" name="【公民館】&#10;有形固定資産減価償却率該当値テキスト"/>
        <xdr:cNvSpPr txBox="1"/>
      </xdr:nvSpPr>
      <xdr:spPr>
        <a:xfrm>
          <a:off x="16357600" y="1833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156029</xdr:rowOff>
    </xdr:from>
    <xdr:to>
      <xdr:col>81</xdr:col>
      <xdr:colOff>101600</xdr:colOff>
      <xdr:row>107</xdr:row>
      <xdr:rowOff>86179</xdr:rowOff>
    </xdr:to>
    <xdr:sp macro="" textlink="">
      <xdr:nvSpPr>
        <xdr:cNvPr id="581" name="楕円 580"/>
        <xdr:cNvSpPr/>
      </xdr:nvSpPr>
      <xdr:spPr>
        <a:xfrm>
          <a:off x="15430500" y="1832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35379</xdr:rowOff>
    </xdr:from>
    <xdr:to>
      <xdr:col>85</xdr:col>
      <xdr:colOff>127000</xdr:colOff>
      <xdr:row>107</xdr:row>
      <xdr:rowOff>59871</xdr:rowOff>
    </xdr:to>
    <xdr:cxnSp macro="">
      <xdr:nvCxnSpPr>
        <xdr:cNvPr id="582" name="直線コネクタ 581"/>
        <xdr:cNvCxnSpPr/>
      </xdr:nvCxnSpPr>
      <xdr:spPr>
        <a:xfrm>
          <a:off x="15481300" y="18380529"/>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120106</xdr:rowOff>
    </xdr:from>
    <xdr:to>
      <xdr:col>76</xdr:col>
      <xdr:colOff>165100</xdr:colOff>
      <xdr:row>107</xdr:row>
      <xdr:rowOff>50256</xdr:rowOff>
    </xdr:to>
    <xdr:sp macro="" textlink="">
      <xdr:nvSpPr>
        <xdr:cNvPr id="583" name="楕円 582"/>
        <xdr:cNvSpPr/>
      </xdr:nvSpPr>
      <xdr:spPr>
        <a:xfrm>
          <a:off x="14541500" y="182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170906</xdr:rowOff>
    </xdr:from>
    <xdr:to>
      <xdr:col>81</xdr:col>
      <xdr:colOff>50800</xdr:colOff>
      <xdr:row>107</xdr:row>
      <xdr:rowOff>35379</xdr:rowOff>
    </xdr:to>
    <xdr:cxnSp macro="">
      <xdr:nvCxnSpPr>
        <xdr:cNvPr id="584" name="直線コネクタ 583"/>
        <xdr:cNvCxnSpPr/>
      </xdr:nvCxnSpPr>
      <xdr:spPr>
        <a:xfrm>
          <a:off x="14592300" y="1834460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107043</xdr:rowOff>
    </xdr:from>
    <xdr:to>
      <xdr:col>72</xdr:col>
      <xdr:colOff>38100</xdr:colOff>
      <xdr:row>107</xdr:row>
      <xdr:rowOff>37193</xdr:rowOff>
    </xdr:to>
    <xdr:sp macro="" textlink="">
      <xdr:nvSpPr>
        <xdr:cNvPr id="585" name="楕円 584"/>
        <xdr:cNvSpPr/>
      </xdr:nvSpPr>
      <xdr:spPr>
        <a:xfrm>
          <a:off x="13652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157843</xdr:rowOff>
    </xdr:from>
    <xdr:to>
      <xdr:col>76</xdr:col>
      <xdr:colOff>114300</xdr:colOff>
      <xdr:row>106</xdr:row>
      <xdr:rowOff>170906</xdr:rowOff>
    </xdr:to>
    <xdr:cxnSp macro="">
      <xdr:nvCxnSpPr>
        <xdr:cNvPr id="586" name="直線コネクタ 585"/>
        <xdr:cNvCxnSpPr/>
      </xdr:nvCxnSpPr>
      <xdr:spPr>
        <a:xfrm>
          <a:off x="13703300" y="183315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74386</xdr:rowOff>
    </xdr:from>
    <xdr:to>
      <xdr:col>67</xdr:col>
      <xdr:colOff>101600</xdr:colOff>
      <xdr:row>107</xdr:row>
      <xdr:rowOff>4536</xdr:rowOff>
    </xdr:to>
    <xdr:sp macro="" textlink="">
      <xdr:nvSpPr>
        <xdr:cNvPr id="587" name="楕円 586"/>
        <xdr:cNvSpPr/>
      </xdr:nvSpPr>
      <xdr:spPr>
        <a:xfrm>
          <a:off x="1276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125186</xdr:rowOff>
    </xdr:from>
    <xdr:to>
      <xdr:col>71</xdr:col>
      <xdr:colOff>177800</xdr:colOff>
      <xdr:row>106</xdr:row>
      <xdr:rowOff>157843</xdr:rowOff>
    </xdr:to>
    <xdr:cxnSp macro="">
      <xdr:nvCxnSpPr>
        <xdr:cNvPr id="588" name="直線コネクタ 587"/>
        <xdr:cNvCxnSpPr/>
      </xdr:nvCxnSpPr>
      <xdr:spPr>
        <a:xfrm>
          <a:off x="12814300" y="182988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84745</xdr:rowOff>
    </xdr:from>
    <xdr:ext cx="405111" cy="259045"/>
    <xdr:sp macro="" textlink="">
      <xdr:nvSpPr>
        <xdr:cNvPr id="589" name="n_1aveValue【公民館】&#10;有形固定資産減価償却率"/>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115769</xdr:rowOff>
    </xdr:from>
    <xdr:ext cx="405111" cy="259045"/>
    <xdr:sp macro="" textlink="">
      <xdr:nvSpPr>
        <xdr:cNvPr id="590" name="n_2aveValue【公民館】&#10;有形固定資産減価償却率"/>
        <xdr:cNvSpPr txBox="1"/>
      </xdr:nvSpPr>
      <xdr:spPr>
        <a:xfrm>
          <a:off x="14389744" y="1777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591" name="n_3aveValue【公民館】&#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120666</xdr:rowOff>
    </xdr:from>
    <xdr:ext cx="405111" cy="259045"/>
    <xdr:sp macro="" textlink="">
      <xdr:nvSpPr>
        <xdr:cNvPr id="592" name="n_4aveValue【公民館】&#10;有形固定資産減価償却率"/>
        <xdr:cNvSpPr txBox="1"/>
      </xdr:nvSpPr>
      <xdr:spPr>
        <a:xfrm>
          <a:off x="12611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77306</xdr:rowOff>
    </xdr:from>
    <xdr:ext cx="405111" cy="259045"/>
    <xdr:sp macro="" textlink="">
      <xdr:nvSpPr>
        <xdr:cNvPr id="593" name="n_1mainValue【公民館】&#10;有形固定資産減価償却率"/>
        <xdr:cNvSpPr txBox="1"/>
      </xdr:nvSpPr>
      <xdr:spPr>
        <a:xfrm>
          <a:off x="15266044"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41383</xdr:rowOff>
    </xdr:from>
    <xdr:ext cx="405111" cy="259045"/>
    <xdr:sp macro="" textlink="">
      <xdr:nvSpPr>
        <xdr:cNvPr id="594" name="n_2mainValue【公民館】&#10;有形固定資産減価償却率"/>
        <xdr:cNvSpPr txBox="1"/>
      </xdr:nvSpPr>
      <xdr:spPr>
        <a:xfrm>
          <a:off x="14389744"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28320</xdr:rowOff>
    </xdr:from>
    <xdr:ext cx="405111" cy="259045"/>
    <xdr:sp macro="" textlink="">
      <xdr:nvSpPr>
        <xdr:cNvPr id="595" name="n_3mainValue【公民館】&#10;有形固定資産減価償却率"/>
        <xdr:cNvSpPr txBox="1"/>
      </xdr:nvSpPr>
      <xdr:spPr>
        <a:xfrm>
          <a:off x="13500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167113</xdr:rowOff>
    </xdr:from>
    <xdr:ext cx="405111" cy="259045"/>
    <xdr:sp macro="" textlink="">
      <xdr:nvSpPr>
        <xdr:cNvPr id="596" name="n_4mainValue【公民館】&#10;有形固定資産減価償却率"/>
        <xdr:cNvSpPr txBox="1"/>
      </xdr:nvSpPr>
      <xdr:spPr>
        <a:xfrm>
          <a:off x="12611744" y="1834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5" name="テキスト ボックス 6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6" name="直線コネクタ 6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7" name="直線コネクタ 6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8" name="テキスト ボックス 6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9" name="直線コネクタ 6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0" name="テキスト ボックス 6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1" name="直線コネクタ 6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2" name="テキスト ボックス 6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3" name="直線コネクタ 6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4" name="テキスト ボックス 6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5" name="直線コネクタ 6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6" name="テキスト ボックス 6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7" name="直線コネクタ 6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8" name="テキスト ボックス 6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622" name="直線コネクタ 6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6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624" name="直線コネクタ 6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6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626" name="直線コネクタ 6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62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628" name="フローチャート: 判断 6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629" name="フローチャート: 判断 6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630" name="フローチャート: 判断 6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631" name="フローチャート: 判断 6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80918</xdr:rowOff>
    </xdr:from>
    <xdr:to>
      <xdr:col>98</xdr:col>
      <xdr:colOff>38100</xdr:colOff>
      <xdr:row>107</xdr:row>
      <xdr:rowOff>11068</xdr:rowOff>
    </xdr:to>
    <xdr:sp macro="" textlink="">
      <xdr:nvSpPr>
        <xdr:cNvPr id="632" name="フローチャート: 判断 631"/>
        <xdr:cNvSpPr/>
      </xdr:nvSpPr>
      <xdr:spPr>
        <a:xfrm>
          <a:off x="18605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3" name="テキスト ボックス 6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4" name="テキスト ボックス 6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5" name="テキスト ボックス 6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6" name="テキスト ボックス 6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7" name="テキスト ボックス 6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87449</xdr:rowOff>
    </xdr:from>
    <xdr:to>
      <xdr:col>116</xdr:col>
      <xdr:colOff>114300</xdr:colOff>
      <xdr:row>109</xdr:row>
      <xdr:rowOff>17599</xdr:rowOff>
    </xdr:to>
    <xdr:sp macro="" textlink="">
      <xdr:nvSpPr>
        <xdr:cNvPr id="638" name="楕円 637"/>
        <xdr:cNvSpPr/>
      </xdr:nvSpPr>
      <xdr:spPr>
        <a:xfrm>
          <a:off x="221107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2376</xdr:rowOff>
    </xdr:from>
    <xdr:ext cx="469744" cy="259045"/>
    <xdr:sp macro="" textlink="">
      <xdr:nvSpPr>
        <xdr:cNvPr id="639" name="【公民館】&#10;一人当たり面積該当値テキスト"/>
        <xdr:cNvSpPr txBox="1"/>
      </xdr:nvSpPr>
      <xdr:spPr>
        <a:xfrm>
          <a:off x="22199600" y="1851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87449</xdr:rowOff>
    </xdr:from>
    <xdr:to>
      <xdr:col>112</xdr:col>
      <xdr:colOff>38100</xdr:colOff>
      <xdr:row>109</xdr:row>
      <xdr:rowOff>17599</xdr:rowOff>
    </xdr:to>
    <xdr:sp macro="" textlink="">
      <xdr:nvSpPr>
        <xdr:cNvPr id="640" name="楕円 639"/>
        <xdr:cNvSpPr/>
      </xdr:nvSpPr>
      <xdr:spPr>
        <a:xfrm>
          <a:off x="21272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138249</xdr:rowOff>
    </xdr:from>
    <xdr:to>
      <xdr:col>116</xdr:col>
      <xdr:colOff>63500</xdr:colOff>
      <xdr:row>108</xdr:row>
      <xdr:rowOff>138249</xdr:rowOff>
    </xdr:to>
    <xdr:cxnSp macro="">
      <xdr:nvCxnSpPr>
        <xdr:cNvPr id="641" name="直線コネクタ 640"/>
        <xdr:cNvCxnSpPr/>
      </xdr:nvCxnSpPr>
      <xdr:spPr>
        <a:xfrm>
          <a:off x="21323300" y="186548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87449</xdr:rowOff>
    </xdr:from>
    <xdr:to>
      <xdr:col>107</xdr:col>
      <xdr:colOff>101600</xdr:colOff>
      <xdr:row>109</xdr:row>
      <xdr:rowOff>17599</xdr:rowOff>
    </xdr:to>
    <xdr:sp macro="" textlink="">
      <xdr:nvSpPr>
        <xdr:cNvPr id="642" name="楕円 641"/>
        <xdr:cNvSpPr/>
      </xdr:nvSpPr>
      <xdr:spPr>
        <a:xfrm>
          <a:off x="20383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138249</xdr:rowOff>
    </xdr:from>
    <xdr:to>
      <xdr:col>111</xdr:col>
      <xdr:colOff>177800</xdr:colOff>
      <xdr:row>108</xdr:row>
      <xdr:rowOff>138249</xdr:rowOff>
    </xdr:to>
    <xdr:cxnSp macro="">
      <xdr:nvCxnSpPr>
        <xdr:cNvPr id="643" name="直線コネクタ 642"/>
        <xdr:cNvCxnSpPr/>
      </xdr:nvCxnSpPr>
      <xdr:spPr>
        <a:xfrm>
          <a:off x="20434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87449</xdr:rowOff>
    </xdr:from>
    <xdr:to>
      <xdr:col>102</xdr:col>
      <xdr:colOff>165100</xdr:colOff>
      <xdr:row>109</xdr:row>
      <xdr:rowOff>17599</xdr:rowOff>
    </xdr:to>
    <xdr:sp macro="" textlink="">
      <xdr:nvSpPr>
        <xdr:cNvPr id="644" name="楕円 643"/>
        <xdr:cNvSpPr/>
      </xdr:nvSpPr>
      <xdr:spPr>
        <a:xfrm>
          <a:off x="19494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138249</xdr:rowOff>
    </xdr:from>
    <xdr:to>
      <xdr:col>107</xdr:col>
      <xdr:colOff>50800</xdr:colOff>
      <xdr:row>108</xdr:row>
      <xdr:rowOff>138249</xdr:rowOff>
    </xdr:to>
    <xdr:cxnSp macro="">
      <xdr:nvCxnSpPr>
        <xdr:cNvPr id="645" name="直線コネクタ 644"/>
        <xdr:cNvCxnSpPr/>
      </xdr:nvCxnSpPr>
      <xdr:spPr>
        <a:xfrm>
          <a:off x="19545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46" name="楕円 645"/>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138249</xdr:rowOff>
    </xdr:from>
    <xdr:to>
      <xdr:col>102</xdr:col>
      <xdr:colOff>114300</xdr:colOff>
      <xdr:row>108</xdr:row>
      <xdr:rowOff>138249</xdr:rowOff>
    </xdr:to>
    <xdr:cxnSp macro="">
      <xdr:nvCxnSpPr>
        <xdr:cNvPr id="647" name="直線コネクタ 646"/>
        <xdr:cNvCxnSpPr/>
      </xdr:nvCxnSpPr>
      <xdr:spPr>
        <a:xfrm>
          <a:off x="18656300" y="186548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648"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649"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650"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27595</xdr:rowOff>
    </xdr:from>
    <xdr:ext cx="469744" cy="259045"/>
    <xdr:sp macro="" textlink="">
      <xdr:nvSpPr>
        <xdr:cNvPr id="651" name="n_4aveValue【公民館】&#10;一人当たり面積"/>
        <xdr:cNvSpPr txBox="1"/>
      </xdr:nvSpPr>
      <xdr:spPr>
        <a:xfrm>
          <a:off x="18421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8726</xdr:rowOff>
    </xdr:from>
    <xdr:ext cx="469744" cy="259045"/>
    <xdr:sp macro="" textlink="">
      <xdr:nvSpPr>
        <xdr:cNvPr id="652" name="n_1mainValue【公民館】&#10;一人当たり面積"/>
        <xdr:cNvSpPr txBox="1"/>
      </xdr:nvSpPr>
      <xdr:spPr>
        <a:xfrm>
          <a:off x="210757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8726</xdr:rowOff>
    </xdr:from>
    <xdr:ext cx="469744" cy="259045"/>
    <xdr:sp macro="" textlink="">
      <xdr:nvSpPr>
        <xdr:cNvPr id="653" name="n_2mainValue【公民館】&#10;一人当たり面積"/>
        <xdr:cNvSpPr txBox="1"/>
      </xdr:nvSpPr>
      <xdr:spPr>
        <a:xfrm>
          <a:off x="20199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8726</xdr:rowOff>
    </xdr:from>
    <xdr:ext cx="469744" cy="259045"/>
    <xdr:sp macro="" textlink="">
      <xdr:nvSpPr>
        <xdr:cNvPr id="654" name="n_3mainValue【公民館】&#10;一人当たり面積"/>
        <xdr:cNvSpPr txBox="1"/>
      </xdr:nvSpPr>
      <xdr:spPr>
        <a:xfrm>
          <a:off x="19310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5" name="n_4mainValue【公民館】&#10;一人当たり面積"/>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6" name="正方形/長方形 6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7" name="正方形/長方形 6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8" name="テキスト ボックス 6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いずれの施設も類似団体平均に比べて有形固定資産減価償却率は高く、一人当たり規模は小さくなっている。有形固定資産減価償却率が非常に高い状態であることから、施設の大部分が老朽化し、更新の時期を迎えていることがわか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49910</xdr:rowOff>
    </xdr:from>
    <xdr:ext cx="405111" cy="259045"/>
    <xdr:sp macro="" textlink="">
      <xdr:nvSpPr>
        <xdr:cNvPr id="63" name="【図書館】&#10;有形固定資産減価償却率平均値テキスト"/>
        <xdr:cNvSpPr txBox="1"/>
      </xdr:nvSpPr>
      <xdr:spPr>
        <a:xfrm>
          <a:off x="4673600" y="6222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164193</xdr:rowOff>
    </xdr:from>
    <xdr:to>
      <xdr:col>24</xdr:col>
      <xdr:colOff>114300</xdr:colOff>
      <xdr:row>41</xdr:row>
      <xdr:rowOff>94343</xdr:rowOff>
    </xdr:to>
    <xdr:sp macro="" textlink="">
      <xdr:nvSpPr>
        <xdr:cNvPr id="74" name="楕円 73"/>
        <xdr:cNvSpPr/>
      </xdr:nvSpPr>
      <xdr:spPr>
        <a:xfrm>
          <a:off x="4584700" y="70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79120</xdr:rowOff>
    </xdr:from>
    <xdr:ext cx="405111" cy="259045"/>
    <xdr:sp macro="" textlink="">
      <xdr:nvSpPr>
        <xdr:cNvPr id="75" name="【図書館】&#10;有形固定資産減価償却率該当値テキスト"/>
        <xdr:cNvSpPr txBox="1"/>
      </xdr:nvSpPr>
      <xdr:spPr>
        <a:xfrm>
          <a:off x="4673600" y="6937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20683</xdr:rowOff>
    </xdr:from>
    <xdr:to>
      <xdr:col>24</xdr:col>
      <xdr:colOff>63500</xdr:colOff>
      <xdr:row>41</xdr:row>
      <xdr:rowOff>43543</xdr:rowOff>
    </xdr:to>
    <xdr:cxnSp macro="">
      <xdr:nvCxnSpPr>
        <xdr:cNvPr id="77" name="直線コネクタ 76"/>
        <xdr:cNvCxnSpPr/>
      </xdr:nvCxnSpPr>
      <xdr:spPr>
        <a:xfrm>
          <a:off x="3797300" y="705013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8" name="楕円 77"/>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20683</xdr:rowOff>
    </xdr:to>
    <xdr:cxnSp macro="">
      <xdr:nvCxnSpPr>
        <xdr:cNvPr id="79" name="直線コネクタ 78"/>
        <xdr:cNvCxnSpPr/>
      </xdr:nvCxnSpPr>
      <xdr:spPr>
        <a:xfrm>
          <a:off x="2908300" y="70256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95613</xdr:rowOff>
    </xdr:from>
    <xdr:to>
      <xdr:col>10</xdr:col>
      <xdr:colOff>165100</xdr:colOff>
      <xdr:row>41</xdr:row>
      <xdr:rowOff>25763</xdr:rowOff>
    </xdr:to>
    <xdr:sp macro="" textlink="">
      <xdr:nvSpPr>
        <xdr:cNvPr id="80" name="楕円 79"/>
        <xdr:cNvSpPr/>
      </xdr:nvSpPr>
      <xdr:spPr>
        <a:xfrm>
          <a:off x="1968500" y="695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146413</xdr:rowOff>
    </xdr:from>
    <xdr:to>
      <xdr:col>15</xdr:col>
      <xdr:colOff>50800</xdr:colOff>
      <xdr:row>40</xdr:row>
      <xdr:rowOff>167640</xdr:rowOff>
    </xdr:to>
    <xdr:cxnSp macro="">
      <xdr:nvCxnSpPr>
        <xdr:cNvPr id="81" name="直線コネクタ 80"/>
        <xdr:cNvCxnSpPr/>
      </xdr:nvCxnSpPr>
      <xdr:spPr>
        <a:xfrm>
          <a:off x="2019300" y="70044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90715</xdr:rowOff>
    </xdr:from>
    <xdr:to>
      <xdr:col>6</xdr:col>
      <xdr:colOff>38100</xdr:colOff>
      <xdr:row>41</xdr:row>
      <xdr:rowOff>20865</xdr:rowOff>
    </xdr:to>
    <xdr:sp macro="" textlink="">
      <xdr:nvSpPr>
        <xdr:cNvPr id="82" name="楕円 81"/>
        <xdr:cNvSpPr/>
      </xdr:nvSpPr>
      <xdr:spPr>
        <a:xfrm>
          <a:off x="107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141515</xdr:rowOff>
    </xdr:from>
    <xdr:to>
      <xdr:col>10</xdr:col>
      <xdr:colOff>114300</xdr:colOff>
      <xdr:row>40</xdr:row>
      <xdr:rowOff>146413</xdr:rowOff>
    </xdr:to>
    <xdr:cxnSp macro="">
      <xdr:nvCxnSpPr>
        <xdr:cNvPr id="83" name="直線コネクタ 82"/>
        <xdr:cNvCxnSpPr/>
      </xdr:nvCxnSpPr>
      <xdr:spPr>
        <a:xfrm>
          <a:off x="1130300" y="699951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112503</xdr:rowOff>
    </xdr:from>
    <xdr:ext cx="405111" cy="259045"/>
    <xdr:sp macro="" textlink="">
      <xdr:nvSpPr>
        <xdr:cNvPr id="84" name="n_1aveValue【図書館】&#10;有形固定資産減価償却率"/>
        <xdr:cNvSpPr txBox="1"/>
      </xdr:nvSpPr>
      <xdr:spPr>
        <a:xfrm>
          <a:off x="35820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96174</xdr:rowOff>
    </xdr:from>
    <xdr:ext cx="405111" cy="259045"/>
    <xdr:sp macro="" textlink="">
      <xdr:nvSpPr>
        <xdr:cNvPr id="85" name="n_2aveValue【図書館】&#10;有形固定資産減価償却率"/>
        <xdr:cNvSpPr txBox="1"/>
      </xdr:nvSpPr>
      <xdr:spPr>
        <a:xfrm>
          <a:off x="2705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6" name="n_3aveValue【図書館】&#10;有形固定資産減価償却率"/>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図書館】&#10;有形固定資産減価償却率"/>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9" name="n_2mainValue【図書館】&#10;有形固定資産減価償却率"/>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16890</xdr:rowOff>
    </xdr:from>
    <xdr:ext cx="405111" cy="259045"/>
    <xdr:sp macro="" textlink="">
      <xdr:nvSpPr>
        <xdr:cNvPr id="90" name="n_3mainValue【図書館】&#10;有形固定資産減価償却率"/>
        <xdr:cNvSpPr txBox="1"/>
      </xdr:nvSpPr>
      <xdr:spPr>
        <a:xfrm>
          <a:off x="1816744" y="7046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11992</xdr:rowOff>
    </xdr:from>
    <xdr:ext cx="405111" cy="259045"/>
    <xdr:sp macro="" textlink="">
      <xdr:nvSpPr>
        <xdr:cNvPr id="91" name="n_4mainValue【図書館】&#10;有形固定資産減価償却率"/>
        <xdr:cNvSpPr txBox="1"/>
      </xdr:nvSpPr>
      <xdr:spPr>
        <a:xfrm>
          <a:off x="9277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21" name="フローチャート: 判断 120"/>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7" name="楕円 126"/>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28" name="【図書館】&#10;一人当たり面積該当値テキスト"/>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25400</xdr:rowOff>
    </xdr:from>
    <xdr:to>
      <xdr:col>50</xdr:col>
      <xdr:colOff>165100</xdr:colOff>
      <xdr:row>40</xdr:row>
      <xdr:rowOff>127000</xdr:rowOff>
    </xdr:to>
    <xdr:sp macro="" textlink="">
      <xdr:nvSpPr>
        <xdr:cNvPr id="129" name="楕円 128"/>
        <xdr:cNvSpPr/>
      </xdr:nvSpPr>
      <xdr:spPr>
        <a:xfrm>
          <a:off x="958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76200</xdr:rowOff>
    </xdr:to>
    <xdr:cxnSp macro="">
      <xdr:nvCxnSpPr>
        <xdr:cNvPr id="130" name="直線コネクタ 129"/>
        <xdr:cNvCxnSpPr/>
      </xdr:nvCxnSpPr>
      <xdr:spPr>
        <a:xfrm>
          <a:off x="9639300" y="693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31" name="楕円 130"/>
        <xdr:cNvSpPr/>
      </xdr:nvSpPr>
      <xdr:spPr>
        <a:xfrm>
          <a:off x="8699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76200</xdr:rowOff>
    </xdr:from>
    <xdr:to>
      <xdr:col>50</xdr:col>
      <xdr:colOff>114300</xdr:colOff>
      <xdr:row>40</xdr:row>
      <xdr:rowOff>76200</xdr:rowOff>
    </xdr:to>
    <xdr:cxnSp macro="">
      <xdr:nvCxnSpPr>
        <xdr:cNvPr id="132" name="直線コネクタ 131"/>
        <xdr:cNvCxnSpPr/>
      </xdr:nvCxnSpPr>
      <xdr:spPr>
        <a:xfrm>
          <a:off x="8750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25400</xdr:rowOff>
    </xdr:from>
    <xdr:to>
      <xdr:col>41</xdr:col>
      <xdr:colOff>101600</xdr:colOff>
      <xdr:row>40</xdr:row>
      <xdr:rowOff>127000</xdr:rowOff>
    </xdr:to>
    <xdr:sp macro="" textlink="">
      <xdr:nvSpPr>
        <xdr:cNvPr id="133" name="楕円 132"/>
        <xdr:cNvSpPr/>
      </xdr:nvSpPr>
      <xdr:spPr>
        <a:xfrm>
          <a:off x="7810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76200</xdr:rowOff>
    </xdr:from>
    <xdr:to>
      <xdr:col>45</xdr:col>
      <xdr:colOff>177800</xdr:colOff>
      <xdr:row>40</xdr:row>
      <xdr:rowOff>76200</xdr:rowOff>
    </xdr:to>
    <xdr:cxnSp macro="">
      <xdr:nvCxnSpPr>
        <xdr:cNvPr id="134" name="直線コネクタ 133"/>
        <xdr:cNvCxnSpPr/>
      </xdr:nvCxnSpPr>
      <xdr:spPr>
        <a:xfrm>
          <a:off x="7861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25400</xdr:rowOff>
    </xdr:from>
    <xdr:to>
      <xdr:col>36</xdr:col>
      <xdr:colOff>165100</xdr:colOff>
      <xdr:row>40</xdr:row>
      <xdr:rowOff>127000</xdr:rowOff>
    </xdr:to>
    <xdr:sp macro="" textlink="">
      <xdr:nvSpPr>
        <xdr:cNvPr id="135" name="楕円 134"/>
        <xdr:cNvSpPr/>
      </xdr:nvSpPr>
      <xdr:spPr>
        <a:xfrm>
          <a:off x="692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76200</xdr:rowOff>
    </xdr:from>
    <xdr:to>
      <xdr:col>41</xdr:col>
      <xdr:colOff>50800</xdr:colOff>
      <xdr:row>40</xdr:row>
      <xdr:rowOff>76200</xdr:rowOff>
    </xdr:to>
    <xdr:cxnSp macro="">
      <xdr:nvCxnSpPr>
        <xdr:cNvPr id="136" name="直線コネクタ 135"/>
        <xdr:cNvCxnSpPr/>
      </xdr:nvCxnSpPr>
      <xdr:spPr>
        <a:xfrm>
          <a:off x="6972300" y="693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40" name="n_4aveValue【図書館】&#10;一人当たり面積"/>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118127</xdr:rowOff>
    </xdr:from>
    <xdr:ext cx="469744" cy="259045"/>
    <xdr:sp macro="" textlink="">
      <xdr:nvSpPr>
        <xdr:cNvPr id="141" name="n_1main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118127</xdr:rowOff>
    </xdr:from>
    <xdr:ext cx="469744" cy="259045"/>
    <xdr:sp macro="" textlink="">
      <xdr:nvSpPr>
        <xdr:cNvPr id="142" name="n_2mainValue【図書館】&#10;一人当たり面積"/>
        <xdr:cNvSpPr txBox="1"/>
      </xdr:nvSpPr>
      <xdr:spPr>
        <a:xfrm>
          <a:off x="8515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118127</xdr:rowOff>
    </xdr:from>
    <xdr:ext cx="469744" cy="259045"/>
    <xdr:sp macro="" textlink="">
      <xdr:nvSpPr>
        <xdr:cNvPr id="143" name="n_3mainValue【図書館】&#10;一人当たり面積"/>
        <xdr:cNvSpPr txBox="1"/>
      </xdr:nvSpPr>
      <xdr:spPr>
        <a:xfrm>
          <a:off x="7626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118127</xdr:rowOff>
    </xdr:from>
    <xdr:ext cx="469744" cy="259045"/>
    <xdr:sp macro="" textlink="">
      <xdr:nvSpPr>
        <xdr:cNvPr id="144" name="n_4mainValue【図書館】&#10;一人当たり面積"/>
        <xdr:cNvSpPr txBox="1"/>
      </xdr:nvSpPr>
      <xdr:spPr>
        <a:xfrm>
          <a:off x="6737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10177</xdr:rowOff>
    </xdr:from>
    <xdr:ext cx="405111" cy="259045"/>
    <xdr:sp macro="" textlink="">
      <xdr:nvSpPr>
        <xdr:cNvPr id="174" name="【体育館・プール】&#10;有形固定資産減価償却率平均値テキスト"/>
        <xdr:cNvSpPr txBox="1"/>
      </xdr:nvSpPr>
      <xdr:spPr>
        <a:xfrm>
          <a:off x="4673600" y="1012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9" name="フローチャート: 判断 178"/>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71120</xdr:rowOff>
    </xdr:from>
    <xdr:to>
      <xdr:col>24</xdr:col>
      <xdr:colOff>114300</xdr:colOff>
      <xdr:row>62</xdr:row>
      <xdr:rowOff>1270</xdr:rowOff>
    </xdr:to>
    <xdr:sp macro="" textlink="">
      <xdr:nvSpPr>
        <xdr:cNvPr id="185" name="楕円 184"/>
        <xdr:cNvSpPr/>
      </xdr:nvSpPr>
      <xdr:spPr>
        <a:xfrm>
          <a:off x="4584700" y="1052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49547</xdr:rowOff>
    </xdr:from>
    <xdr:ext cx="405111" cy="259045"/>
    <xdr:sp macro="" textlink="">
      <xdr:nvSpPr>
        <xdr:cNvPr id="186" name="【体育館・プール】&#10;有形固定資産減価償却率該当値テキスト"/>
        <xdr:cNvSpPr txBox="1"/>
      </xdr:nvSpPr>
      <xdr:spPr>
        <a:xfrm>
          <a:off x="4673600"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23495</xdr:rowOff>
    </xdr:from>
    <xdr:to>
      <xdr:col>20</xdr:col>
      <xdr:colOff>38100</xdr:colOff>
      <xdr:row>61</xdr:row>
      <xdr:rowOff>125095</xdr:rowOff>
    </xdr:to>
    <xdr:sp macro="" textlink="">
      <xdr:nvSpPr>
        <xdr:cNvPr id="187" name="楕円 186"/>
        <xdr:cNvSpPr/>
      </xdr:nvSpPr>
      <xdr:spPr>
        <a:xfrm>
          <a:off x="37465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74295</xdr:rowOff>
    </xdr:from>
    <xdr:to>
      <xdr:col>24</xdr:col>
      <xdr:colOff>63500</xdr:colOff>
      <xdr:row>61</xdr:row>
      <xdr:rowOff>121920</xdr:rowOff>
    </xdr:to>
    <xdr:cxnSp macro="">
      <xdr:nvCxnSpPr>
        <xdr:cNvPr id="188" name="直線コネクタ 187"/>
        <xdr:cNvCxnSpPr/>
      </xdr:nvCxnSpPr>
      <xdr:spPr>
        <a:xfrm>
          <a:off x="3797300" y="105327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101600</xdr:rowOff>
    </xdr:from>
    <xdr:to>
      <xdr:col>15</xdr:col>
      <xdr:colOff>101600</xdr:colOff>
      <xdr:row>62</xdr:row>
      <xdr:rowOff>31750</xdr:rowOff>
    </xdr:to>
    <xdr:sp macro="" textlink="">
      <xdr:nvSpPr>
        <xdr:cNvPr id="189" name="楕円 188"/>
        <xdr:cNvSpPr/>
      </xdr:nvSpPr>
      <xdr:spPr>
        <a:xfrm>
          <a:off x="2857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74295</xdr:rowOff>
    </xdr:from>
    <xdr:to>
      <xdr:col>19</xdr:col>
      <xdr:colOff>177800</xdr:colOff>
      <xdr:row>61</xdr:row>
      <xdr:rowOff>152400</xdr:rowOff>
    </xdr:to>
    <xdr:cxnSp macro="">
      <xdr:nvCxnSpPr>
        <xdr:cNvPr id="190" name="直線コネクタ 189"/>
        <xdr:cNvCxnSpPr/>
      </xdr:nvCxnSpPr>
      <xdr:spPr>
        <a:xfrm flipV="1">
          <a:off x="2908300" y="1053274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59690</xdr:rowOff>
    </xdr:from>
    <xdr:to>
      <xdr:col>10</xdr:col>
      <xdr:colOff>165100</xdr:colOff>
      <xdr:row>61</xdr:row>
      <xdr:rowOff>161290</xdr:rowOff>
    </xdr:to>
    <xdr:sp macro="" textlink="">
      <xdr:nvSpPr>
        <xdr:cNvPr id="191" name="楕円 190"/>
        <xdr:cNvSpPr/>
      </xdr:nvSpPr>
      <xdr:spPr>
        <a:xfrm>
          <a:off x="1968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110490</xdr:rowOff>
    </xdr:from>
    <xdr:to>
      <xdr:col>15</xdr:col>
      <xdr:colOff>50800</xdr:colOff>
      <xdr:row>61</xdr:row>
      <xdr:rowOff>152400</xdr:rowOff>
    </xdr:to>
    <xdr:cxnSp macro="">
      <xdr:nvCxnSpPr>
        <xdr:cNvPr id="192" name="直線コネクタ 191"/>
        <xdr:cNvCxnSpPr/>
      </xdr:nvCxnSpPr>
      <xdr:spPr>
        <a:xfrm>
          <a:off x="2019300" y="10568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17780</xdr:rowOff>
    </xdr:from>
    <xdr:to>
      <xdr:col>6</xdr:col>
      <xdr:colOff>38100</xdr:colOff>
      <xdr:row>61</xdr:row>
      <xdr:rowOff>119380</xdr:rowOff>
    </xdr:to>
    <xdr:sp macro="" textlink="">
      <xdr:nvSpPr>
        <xdr:cNvPr id="193" name="楕円 192"/>
        <xdr:cNvSpPr/>
      </xdr:nvSpPr>
      <xdr:spPr>
        <a:xfrm>
          <a:off x="1079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68580</xdr:rowOff>
    </xdr:from>
    <xdr:to>
      <xdr:col>10</xdr:col>
      <xdr:colOff>114300</xdr:colOff>
      <xdr:row>61</xdr:row>
      <xdr:rowOff>110490</xdr:rowOff>
    </xdr:to>
    <xdr:cxnSp macro="">
      <xdr:nvCxnSpPr>
        <xdr:cNvPr id="194" name="直線コネクタ 193"/>
        <xdr:cNvCxnSpPr/>
      </xdr:nvCxnSpPr>
      <xdr:spPr>
        <a:xfrm>
          <a:off x="1130300" y="105270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69232</xdr:rowOff>
    </xdr:from>
    <xdr:ext cx="405111" cy="259045"/>
    <xdr:sp macro="" textlink="">
      <xdr:nvSpPr>
        <xdr:cNvPr id="195"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52087</xdr:rowOff>
    </xdr:from>
    <xdr:ext cx="405111" cy="259045"/>
    <xdr:sp macro="" textlink="">
      <xdr:nvSpPr>
        <xdr:cNvPr id="196" name="n_2aveValue【体育館・プール】&#10;有形固定資産減価償却率"/>
        <xdr:cNvSpPr txBox="1"/>
      </xdr:nvSpPr>
      <xdr:spPr>
        <a:xfrm>
          <a:off x="2705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97" name="n_3aveValue【体育館・プール】&#10;有形固定資産減価償却率"/>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98" name="n_4aveValue【体育館・プール】&#10;有形固定資産減価償却率"/>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116222</xdr:rowOff>
    </xdr:from>
    <xdr:ext cx="405111" cy="259045"/>
    <xdr:sp macro="" textlink="">
      <xdr:nvSpPr>
        <xdr:cNvPr id="199" name="n_1mainValue【体育館・プール】&#10;有形固定資産減価償却率"/>
        <xdr:cNvSpPr txBox="1"/>
      </xdr:nvSpPr>
      <xdr:spPr>
        <a:xfrm>
          <a:off x="3582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22877</xdr:rowOff>
    </xdr:from>
    <xdr:ext cx="405111" cy="259045"/>
    <xdr:sp macro="" textlink="">
      <xdr:nvSpPr>
        <xdr:cNvPr id="200" name="n_2mainValue【体育館・プール】&#10;有形固定資産減価償却率"/>
        <xdr:cNvSpPr txBox="1"/>
      </xdr:nvSpPr>
      <xdr:spPr>
        <a:xfrm>
          <a:off x="2705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152417</xdr:rowOff>
    </xdr:from>
    <xdr:ext cx="405111" cy="259045"/>
    <xdr:sp macro="" textlink="">
      <xdr:nvSpPr>
        <xdr:cNvPr id="201" name="n_3mainValue【体育館・プール】&#10;有形固定資産減価償却率"/>
        <xdr:cNvSpPr txBox="1"/>
      </xdr:nvSpPr>
      <xdr:spPr>
        <a:xfrm>
          <a:off x="1816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110507</xdr:rowOff>
    </xdr:from>
    <xdr:ext cx="405111" cy="259045"/>
    <xdr:sp macro="" textlink="">
      <xdr:nvSpPr>
        <xdr:cNvPr id="202" name="n_4mainValue【体育館・プール】&#10;有形固定資産減価償却率"/>
        <xdr:cNvSpPr txBox="1"/>
      </xdr:nvSpPr>
      <xdr:spPr>
        <a:xfrm>
          <a:off x="927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38" name="フローチャート: 判断 237"/>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120650</xdr:rowOff>
    </xdr:from>
    <xdr:to>
      <xdr:col>55</xdr:col>
      <xdr:colOff>50800</xdr:colOff>
      <xdr:row>64</xdr:row>
      <xdr:rowOff>50800</xdr:rowOff>
    </xdr:to>
    <xdr:sp macro="" textlink="">
      <xdr:nvSpPr>
        <xdr:cNvPr id="244" name="楕円 243"/>
        <xdr:cNvSpPr/>
      </xdr:nvSpPr>
      <xdr:spPr>
        <a:xfrm>
          <a:off x="10426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35577</xdr:rowOff>
    </xdr:from>
    <xdr:ext cx="469744" cy="259045"/>
    <xdr:sp macro="" textlink="">
      <xdr:nvSpPr>
        <xdr:cNvPr id="245" name="【体育館・プール】&#10;一人当たり面積該当値テキスト"/>
        <xdr:cNvSpPr txBox="1"/>
      </xdr:nvSpPr>
      <xdr:spPr>
        <a:xfrm>
          <a:off x="10515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119017</xdr:rowOff>
    </xdr:from>
    <xdr:to>
      <xdr:col>50</xdr:col>
      <xdr:colOff>165100</xdr:colOff>
      <xdr:row>64</xdr:row>
      <xdr:rowOff>49167</xdr:rowOff>
    </xdr:to>
    <xdr:sp macro="" textlink="">
      <xdr:nvSpPr>
        <xdr:cNvPr id="246" name="楕円 245"/>
        <xdr:cNvSpPr/>
      </xdr:nvSpPr>
      <xdr:spPr>
        <a:xfrm>
          <a:off x="9588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169817</xdr:rowOff>
    </xdr:from>
    <xdr:to>
      <xdr:col>55</xdr:col>
      <xdr:colOff>0</xdr:colOff>
      <xdr:row>64</xdr:row>
      <xdr:rowOff>0</xdr:rowOff>
    </xdr:to>
    <xdr:cxnSp macro="">
      <xdr:nvCxnSpPr>
        <xdr:cNvPr id="247" name="直線コネクタ 246"/>
        <xdr:cNvCxnSpPr/>
      </xdr:nvCxnSpPr>
      <xdr:spPr>
        <a:xfrm>
          <a:off x="9639300" y="1097116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119017</xdr:rowOff>
    </xdr:from>
    <xdr:to>
      <xdr:col>46</xdr:col>
      <xdr:colOff>38100</xdr:colOff>
      <xdr:row>64</xdr:row>
      <xdr:rowOff>49167</xdr:rowOff>
    </xdr:to>
    <xdr:sp macro="" textlink="">
      <xdr:nvSpPr>
        <xdr:cNvPr id="248" name="楕円 247"/>
        <xdr:cNvSpPr/>
      </xdr:nvSpPr>
      <xdr:spPr>
        <a:xfrm>
          <a:off x="8699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169817</xdr:rowOff>
    </xdr:from>
    <xdr:to>
      <xdr:col>50</xdr:col>
      <xdr:colOff>114300</xdr:colOff>
      <xdr:row>63</xdr:row>
      <xdr:rowOff>169817</xdr:rowOff>
    </xdr:to>
    <xdr:cxnSp macro="">
      <xdr:nvCxnSpPr>
        <xdr:cNvPr id="249" name="直線コネクタ 248"/>
        <xdr:cNvCxnSpPr/>
      </xdr:nvCxnSpPr>
      <xdr:spPr>
        <a:xfrm>
          <a:off x="8750300" y="10971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119017</xdr:rowOff>
    </xdr:from>
    <xdr:to>
      <xdr:col>41</xdr:col>
      <xdr:colOff>101600</xdr:colOff>
      <xdr:row>64</xdr:row>
      <xdr:rowOff>49167</xdr:rowOff>
    </xdr:to>
    <xdr:sp macro="" textlink="">
      <xdr:nvSpPr>
        <xdr:cNvPr id="250" name="楕円 249"/>
        <xdr:cNvSpPr/>
      </xdr:nvSpPr>
      <xdr:spPr>
        <a:xfrm>
          <a:off x="7810500" y="109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169817</xdr:rowOff>
    </xdr:from>
    <xdr:to>
      <xdr:col>45</xdr:col>
      <xdr:colOff>177800</xdr:colOff>
      <xdr:row>63</xdr:row>
      <xdr:rowOff>169817</xdr:rowOff>
    </xdr:to>
    <xdr:cxnSp macro="">
      <xdr:nvCxnSpPr>
        <xdr:cNvPr id="251" name="直線コネクタ 250"/>
        <xdr:cNvCxnSpPr/>
      </xdr:nvCxnSpPr>
      <xdr:spPr>
        <a:xfrm>
          <a:off x="7861300" y="10971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117384</xdr:rowOff>
    </xdr:from>
    <xdr:to>
      <xdr:col>36</xdr:col>
      <xdr:colOff>165100</xdr:colOff>
      <xdr:row>64</xdr:row>
      <xdr:rowOff>47534</xdr:rowOff>
    </xdr:to>
    <xdr:sp macro="" textlink="">
      <xdr:nvSpPr>
        <xdr:cNvPr id="252" name="楕円 251"/>
        <xdr:cNvSpPr/>
      </xdr:nvSpPr>
      <xdr:spPr>
        <a:xfrm>
          <a:off x="6921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168184</xdr:rowOff>
    </xdr:from>
    <xdr:to>
      <xdr:col>41</xdr:col>
      <xdr:colOff>50800</xdr:colOff>
      <xdr:row>63</xdr:row>
      <xdr:rowOff>169817</xdr:rowOff>
    </xdr:to>
    <xdr:cxnSp macro="">
      <xdr:nvCxnSpPr>
        <xdr:cNvPr id="253" name="直線コネクタ 252"/>
        <xdr:cNvCxnSpPr/>
      </xdr:nvCxnSpPr>
      <xdr:spPr>
        <a:xfrm>
          <a:off x="6972300" y="1096953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57" name="n_4aveValue【体育館・プール】&#10;一人当たり面積"/>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40294</xdr:rowOff>
    </xdr:from>
    <xdr:ext cx="469744" cy="259045"/>
    <xdr:sp macro="" textlink="">
      <xdr:nvSpPr>
        <xdr:cNvPr id="258" name="n_1mainValue【体育館・プール】&#10;一人当たり面積"/>
        <xdr:cNvSpPr txBox="1"/>
      </xdr:nvSpPr>
      <xdr:spPr>
        <a:xfrm>
          <a:off x="93917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40294</xdr:rowOff>
    </xdr:from>
    <xdr:ext cx="469744" cy="259045"/>
    <xdr:sp macro="" textlink="">
      <xdr:nvSpPr>
        <xdr:cNvPr id="259" name="n_2mainValue【体育館・プール】&#10;一人当たり面積"/>
        <xdr:cNvSpPr txBox="1"/>
      </xdr:nvSpPr>
      <xdr:spPr>
        <a:xfrm>
          <a:off x="8515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40294</xdr:rowOff>
    </xdr:from>
    <xdr:ext cx="469744" cy="259045"/>
    <xdr:sp macro="" textlink="">
      <xdr:nvSpPr>
        <xdr:cNvPr id="260" name="n_3mainValue【体育館・プール】&#10;一人当たり面積"/>
        <xdr:cNvSpPr txBox="1"/>
      </xdr:nvSpPr>
      <xdr:spPr>
        <a:xfrm>
          <a:off x="7626427" y="11013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38661</xdr:rowOff>
    </xdr:from>
    <xdr:ext cx="469744" cy="259045"/>
    <xdr:sp macro="" textlink="">
      <xdr:nvSpPr>
        <xdr:cNvPr id="261" name="n_4mainValue【体育館・プール】&#10;一人当たり面積"/>
        <xdr:cNvSpPr txBox="1"/>
      </xdr:nvSpPr>
      <xdr:spPr>
        <a:xfrm>
          <a:off x="6737427" y="1101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94" name="フローチャート: 判断 293"/>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124461</xdr:rowOff>
    </xdr:from>
    <xdr:to>
      <xdr:col>24</xdr:col>
      <xdr:colOff>114300</xdr:colOff>
      <xdr:row>81</xdr:row>
      <xdr:rowOff>54611</xdr:rowOff>
    </xdr:to>
    <xdr:sp macro="" textlink="">
      <xdr:nvSpPr>
        <xdr:cNvPr id="300" name="楕円 299"/>
        <xdr:cNvSpPr/>
      </xdr:nvSpPr>
      <xdr:spPr>
        <a:xfrm>
          <a:off x="4584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102888</xdr:rowOff>
    </xdr:from>
    <xdr:ext cx="405111" cy="259045"/>
    <xdr:sp macro="" textlink="">
      <xdr:nvSpPr>
        <xdr:cNvPr id="301" name="【福祉施設】&#10;有形固定資産減価償却率該当値テキスト"/>
        <xdr:cNvSpPr txBox="1"/>
      </xdr:nvSpPr>
      <xdr:spPr>
        <a:xfrm>
          <a:off x="4673600"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302" name="楕円 301"/>
        <xdr:cNvSpPr/>
      </xdr:nvSpPr>
      <xdr:spPr>
        <a:xfrm>
          <a:off x="3746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81</xdr:row>
      <xdr:rowOff>3811</xdr:rowOff>
    </xdr:to>
    <xdr:cxnSp macro="">
      <xdr:nvCxnSpPr>
        <xdr:cNvPr id="303" name="直線コネクタ 302"/>
        <xdr:cNvCxnSpPr/>
      </xdr:nvCxnSpPr>
      <xdr:spPr>
        <a:xfrm>
          <a:off x="3797300" y="138501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42163</xdr:rowOff>
    </xdr:from>
    <xdr:to>
      <xdr:col>15</xdr:col>
      <xdr:colOff>101600</xdr:colOff>
      <xdr:row>80</xdr:row>
      <xdr:rowOff>143763</xdr:rowOff>
    </xdr:to>
    <xdr:sp macro="" textlink="">
      <xdr:nvSpPr>
        <xdr:cNvPr id="304" name="楕円 303"/>
        <xdr:cNvSpPr/>
      </xdr:nvSpPr>
      <xdr:spPr>
        <a:xfrm>
          <a:off x="2857500" y="1375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92963</xdr:rowOff>
    </xdr:from>
    <xdr:to>
      <xdr:col>19</xdr:col>
      <xdr:colOff>177800</xdr:colOff>
      <xdr:row>80</xdr:row>
      <xdr:rowOff>134113</xdr:rowOff>
    </xdr:to>
    <xdr:cxnSp macro="">
      <xdr:nvCxnSpPr>
        <xdr:cNvPr id="305" name="直線コネクタ 304"/>
        <xdr:cNvCxnSpPr/>
      </xdr:nvCxnSpPr>
      <xdr:spPr>
        <a:xfrm>
          <a:off x="2908300" y="138089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12446</xdr:rowOff>
    </xdr:from>
    <xdr:to>
      <xdr:col>10</xdr:col>
      <xdr:colOff>165100</xdr:colOff>
      <xdr:row>80</xdr:row>
      <xdr:rowOff>114046</xdr:rowOff>
    </xdr:to>
    <xdr:sp macro="" textlink="">
      <xdr:nvSpPr>
        <xdr:cNvPr id="306" name="楕円 305"/>
        <xdr:cNvSpPr/>
      </xdr:nvSpPr>
      <xdr:spPr>
        <a:xfrm>
          <a:off x="1968500" y="1372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63246</xdr:rowOff>
    </xdr:from>
    <xdr:to>
      <xdr:col>15</xdr:col>
      <xdr:colOff>50800</xdr:colOff>
      <xdr:row>80</xdr:row>
      <xdr:rowOff>92963</xdr:rowOff>
    </xdr:to>
    <xdr:cxnSp macro="">
      <xdr:nvCxnSpPr>
        <xdr:cNvPr id="307" name="直線コネクタ 306"/>
        <xdr:cNvCxnSpPr/>
      </xdr:nvCxnSpPr>
      <xdr:spPr>
        <a:xfrm>
          <a:off x="2019300" y="137792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58165</xdr:rowOff>
    </xdr:from>
    <xdr:to>
      <xdr:col>6</xdr:col>
      <xdr:colOff>38100</xdr:colOff>
      <xdr:row>80</xdr:row>
      <xdr:rowOff>159765</xdr:rowOff>
    </xdr:to>
    <xdr:sp macro="" textlink="">
      <xdr:nvSpPr>
        <xdr:cNvPr id="308" name="楕円 307"/>
        <xdr:cNvSpPr/>
      </xdr:nvSpPr>
      <xdr:spPr>
        <a:xfrm>
          <a:off x="1079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63246</xdr:rowOff>
    </xdr:from>
    <xdr:to>
      <xdr:col>10</xdr:col>
      <xdr:colOff>114300</xdr:colOff>
      <xdr:row>80</xdr:row>
      <xdr:rowOff>108965</xdr:rowOff>
    </xdr:to>
    <xdr:cxnSp macro="">
      <xdr:nvCxnSpPr>
        <xdr:cNvPr id="309" name="直線コネクタ 308"/>
        <xdr:cNvCxnSpPr/>
      </xdr:nvCxnSpPr>
      <xdr:spPr>
        <a:xfrm flipV="1">
          <a:off x="1130300" y="1377924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313" name="n_4aveValue【福祉施設】&#10;有形固定資産減価償却率"/>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4590</xdr:rowOff>
    </xdr:from>
    <xdr:ext cx="405111" cy="259045"/>
    <xdr:sp macro="" textlink="">
      <xdr:nvSpPr>
        <xdr:cNvPr id="314" name="n_1mainValue【福祉施設】&#10;有形固定資産減価償却率"/>
        <xdr:cNvSpPr txBox="1"/>
      </xdr:nvSpPr>
      <xdr:spPr>
        <a:xfrm>
          <a:off x="3582044" y="1389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134890</xdr:rowOff>
    </xdr:from>
    <xdr:ext cx="405111" cy="259045"/>
    <xdr:sp macro="" textlink="">
      <xdr:nvSpPr>
        <xdr:cNvPr id="315" name="n_2mainValue【福祉施設】&#10;有形固定資産減価償却率"/>
        <xdr:cNvSpPr txBox="1"/>
      </xdr:nvSpPr>
      <xdr:spPr>
        <a:xfrm>
          <a:off x="2705744" y="13850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105173</xdr:rowOff>
    </xdr:from>
    <xdr:ext cx="405111" cy="259045"/>
    <xdr:sp macro="" textlink="">
      <xdr:nvSpPr>
        <xdr:cNvPr id="316" name="n_3mainValue【福祉施設】&#10;有形固定資産減価償却率"/>
        <xdr:cNvSpPr txBox="1"/>
      </xdr:nvSpPr>
      <xdr:spPr>
        <a:xfrm>
          <a:off x="1816744" y="13821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150892</xdr:rowOff>
    </xdr:from>
    <xdr:ext cx="405111" cy="259045"/>
    <xdr:sp macro="" textlink="">
      <xdr:nvSpPr>
        <xdr:cNvPr id="317" name="n_4mainValue【福祉施設】&#10;有形固定資産減価償却率"/>
        <xdr:cNvSpPr txBox="1"/>
      </xdr:nvSpPr>
      <xdr:spPr>
        <a:xfrm>
          <a:off x="927744" y="1386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42" name="【福祉施設】&#10;一人当たり面積平均値テキスト"/>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47" name="フローチャート: 判断 346"/>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84455</xdr:rowOff>
    </xdr:from>
    <xdr:to>
      <xdr:col>55</xdr:col>
      <xdr:colOff>50800</xdr:colOff>
      <xdr:row>83</xdr:row>
      <xdr:rowOff>14605</xdr:rowOff>
    </xdr:to>
    <xdr:sp macro="" textlink="">
      <xdr:nvSpPr>
        <xdr:cNvPr id="353" name="楕円 352"/>
        <xdr:cNvSpPr/>
      </xdr:nvSpPr>
      <xdr:spPr>
        <a:xfrm>
          <a:off x="104267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107332</xdr:rowOff>
    </xdr:from>
    <xdr:ext cx="469744" cy="259045"/>
    <xdr:sp macro="" textlink="">
      <xdr:nvSpPr>
        <xdr:cNvPr id="354" name="【福祉施設】&#10;一人当たり面積該当値テキスト"/>
        <xdr:cNvSpPr txBox="1"/>
      </xdr:nvSpPr>
      <xdr:spPr>
        <a:xfrm>
          <a:off x="10515600" y="1399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84455</xdr:rowOff>
    </xdr:from>
    <xdr:to>
      <xdr:col>50</xdr:col>
      <xdr:colOff>165100</xdr:colOff>
      <xdr:row>83</xdr:row>
      <xdr:rowOff>14605</xdr:rowOff>
    </xdr:to>
    <xdr:sp macro="" textlink="">
      <xdr:nvSpPr>
        <xdr:cNvPr id="355" name="楕円 354"/>
        <xdr:cNvSpPr/>
      </xdr:nvSpPr>
      <xdr:spPr>
        <a:xfrm>
          <a:off x="9588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135255</xdr:rowOff>
    </xdr:from>
    <xdr:to>
      <xdr:col>55</xdr:col>
      <xdr:colOff>0</xdr:colOff>
      <xdr:row>82</xdr:row>
      <xdr:rowOff>135255</xdr:rowOff>
    </xdr:to>
    <xdr:cxnSp macro="">
      <xdr:nvCxnSpPr>
        <xdr:cNvPr id="356" name="直線コネクタ 355"/>
        <xdr:cNvCxnSpPr/>
      </xdr:nvCxnSpPr>
      <xdr:spPr>
        <a:xfrm>
          <a:off x="9639300" y="141941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84455</xdr:rowOff>
    </xdr:from>
    <xdr:to>
      <xdr:col>46</xdr:col>
      <xdr:colOff>38100</xdr:colOff>
      <xdr:row>83</xdr:row>
      <xdr:rowOff>14605</xdr:rowOff>
    </xdr:to>
    <xdr:sp macro="" textlink="">
      <xdr:nvSpPr>
        <xdr:cNvPr id="357" name="楕円 356"/>
        <xdr:cNvSpPr/>
      </xdr:nvSpPr>
      <xdr:spPr>
        <a:xfrm>
          <a:off x="869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135255</xdr:rowOff>
    </xdr:from>
    <xdr:to>
      <xdr:col>50</xdr:col>
      <xdr:colOff>114300</xdr:colOff>
      <xdr:row>82</xdr:row>
      <xdr:rowOff>135255</xdr:rowOff>
    </xdr:to>
    <xdr:cxnSp macro="">
      <xdr:nvCxnSpPr>
        <xdr:cNvPr id="358" name="直線コネクタ 357"/>
        <xdr:cNvCxnSpPr/>
      </xdr:nvCxnSpPr>
      <xdr:spPr>
        <a:xfrm>
          <a:off x="8750300" y="14194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78739</xdr:rowOff>
    </xdr:from>
    <xdr:to>
      <xdr:col>41</xdr:col>
      <xdr:colOff>101600</xdr:colOff>
      <xdr:row>83</xdr:row>
      <xdr:rowOff>8889</xdr:rowOff>
    </xdr:to>
    <xdr:sp macro="" textlink="">
      <xdr:nvSpPr>
        <xdr:cNvPr id="359" name="楕円 358"/>
        <xdr:cNvSpPr/>
      </xdr:nvSpPr>
      <xdr:spPr>
        <a:xfrm>
          <a:off x="7810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129539</xdr:rowOff>
    </xdr:from>
    <xdr:to>
      <xdr:col>45</xdr:col>
      <xdr:colOff>177800</xdr:colOff>
      <xdr:row>82</xdr:row>
      <xdr:rowOff>135255</xdr:rowOff>
    </xdr:to>
    <xdr:cxnSp macro="">
      <xdr:nvCxnSpPr>
        <xdr:cNvPr id="360" name="直線コネクタ 359"/>
        <xdr:cNvCxnSpPr/>
      </xdr:nvCxnSpPr>
      <xdr:spPr>
        <a:xfrm>
          <a:off x="7861300" y="141884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153036</xdr:rowOff>
    </xdr:from>
    <xdr:to>
      <xdr:col>36</xdr:col>
      <xdr:colOff>165100</xdr:colOff>
      <xdr:row>82</xdr:row>
      <xdr:rowOff>83186</xdr:rowOff>
    </xdr:to>
    <xdr:sp macro="" textlink="">
      <xdr:nvSpPr>
        <xdr:cNvPr id="361" name="楕円 360"/>
        <xdr:cNvSpPr/>
      </xdr:nvSpPr>
      <xdr:spPr>
        <a:xfrm>
          <a:off x="692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32386</xdr:rowOff>
    </xdr:from>
    <xdr:to>
      <xdr:col>41</xdr:col>
      <xdr:colOff>50800</xdr:colOff>
      <xdr:row>82</xdr:row>
      <xdr:rowOff>129539</xdr:rowOff>
    </xdr:to>
    <xdr:cxnSp macro="">
      <xdr:nvCxnSpPr>
        <xdr:cNvPr id="362" name="直線コネクタ 361"/>
        <xdr:cNvCxnSpPr/>
      </xdr:nvCxnSpPr>
      <xdr:spPr>
        <a:xfrm>
          <a:off x="6972300" y="14091286"/>
          <a:ext cx="889000" cy="9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xdr:cNvSpPr txBox="1"/>
      </xdr:nvSpPr>
      <xdr:spPr>
        <a:xfrm>
          <a:off x="93917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xdr:cNvSpPr txBox="1"/>
      </xdr:nvSpPr>
      <xdr:spPr>
        <a:xfrm>
          <a:off x="85154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114316</xdr:rowOff>
    </xdr:from>
    <xdr:ext cx="469744" cy="259045"/>
    <xdr:sp macro="" textlink="">
      <xdr:nvSpPr>
        <xdr:cNvPr id="365" name="n_3aveValue【福祉施設】&#10;一人当たり面積"/>
        <xdr:cNvSpPr txBox="1"/>
      </xdr:nvSpPr>
      <xdr:spPr>
        <a:xfrm>
          <a:off x="7626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148607</xdr:rowOff>
    </xdr:from>
    <xdr:ext cx="469744" cy="259045"/>
    <xdr:sp macro="" textlink="">
      <xdr:nvSpPr>
        <xdr:cNvPr id="366" name="n_4aveValue【福祉施設】&#10;一人当たり面積"/>
        <xdr:cNvSpPr txBox="1"/>
      </xdr:nvSpPr>
      <xdr:spPr>
        <a:xfrm>
          <a:off x="67374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31132</xdr:rowOff>
    </xdr:from>
    <xdr:ext cx="469744" cy="259045"/>
    <xdr:sp macro="" textlink="">
      <xdr:nvSpPr>
        <xdr:cNvPr id="367" name="n_1mainValue【福祉施設】&#10;一人当たり面積"/>
        <xdr:cNvSpPr txBox="1"/>
      </xdr:nvSpPr>
      <xdr:spPr>
        <a:xfrm>
          <a:off x="93917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31132</xdr:rowOff>
    </xdr:from>
    <xdr:ext cx="469744" cy="259045"/>
    <xdr:sp macro="" textlink="">
      <xdr:nvSpPr>
        <xdr:cNvPr id="368" name="n_2mainValue【福祉施設】&#10;一人当たり面積"/>
        <xdr:cNvSpPr txBox="1"/>
      </xdr:nvSpPr>
      <xdr:spPr>
        <a:xfrm>
          <a:off x="8515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25416</xdr:rowOff>
    </xdr:from>
    <xdr:ext cx="469744" cy="259045"/>
    <xdr:sp macro="" textlink="">
      <xdr:nvSpPr>
        <xdr:cNvPr id="369" name="n_3mainValue【福祉施設】&#10;一人当たり面積"/>
        <xdr:cNvSpPr txBox="1"/>
      </xdr:nvSpPr>
      <xdr:spPr>
        <a:xfrm>
          <a:off x="7626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99713</xdr:rowOff>
    </xdr:from>
    <xdr:ext cx="469744" cy="259045"/>
    <xdr:sp macro="" textlink="">
      <xdr:nvSpPr>
        <xdr:cNvPr id="370" name="n_4mainValue【福祉施設】&#10;一人当たり面積"/>
        <xdr:cNvSpPr txBox="1"/>
      </xdr:nvSpPr>
      <xdr:spPr>
        <a:xfrm>
          <a:off x="6737427" y="1381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23784</xdr:rowOff>
    </xdr:from>
    <xdr:ext cx="405111" cy="259045"/>
    <xdr:sp macro="" textlink="">
      <xdr:nvSpPr>
        <xdr:cNvPr id="401" name="【市民会館】&#10;有形固定資産減価償却率平均値テキスト"/>
        <xdr:cNvSpPr txBox="1"/>
      </xdr:nvSpPr>
      <xdr:spPr>
        <a:xfrm>
          <a:off x="4673600" y="1785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90714</xdr:rowOff>
    </xdr:from>
    <xdr:to>
      <xdr:col>6</xdr:col>
      <xdr:colOff>38100</xdr:colOff>
      <xdr:row>105</xdr:row>
      <xdr:rowOff>20864</xdr:rowOff>
    </xdr:to>
    <xdr:sp macro="" textlink="">
      <xdr:nvSpPr>
        <xdr:cNvPr id="406" name="フローチャート: 判断 405"/>
        <xdr:cNvSpPr/>
      </xdr:nvSpPr>
      <xdr:spPr>
        <a:xfrm>
          <a:off x="1079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149498</xdr:rowOff>
    </xdr:from>
    <xdr:to>
      <xdr:col>24</xdr:col>
      <xdr:colOff>114300</xdr:colOff>
      <xdr:row>106</xdr:row>
      <xdr:rowOff>79648</xdr:rowOff>
    </xdr:to>
    <xdr:sp macro="" textlink="">
      <xdr:nvSpPr>
        <xdr:cNvPr id="412" name="楕円 411"/>
        <xdr:cNvSpPr/>
      </xdr:nvSpPr>
      <xdr:spPr>
        <a:xfrm>
          <a:off x="4584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127925</xdr:rowOff>
    </xdr:from>
    <xdr:ext cx="405111" cy="259045"/>
    <xdr:sp macro="" textlink="">
      <xdr:nvSpPr>
        <xdr:cNvPr id="413" name="【市民会館】&#10;有形固定資産減価償却率該当値テキスト"/>
        <xdr:cNvSpPr txBox="1"/>
      </xdr:nvSpPr>
      <xdr:spPr>
        <a:xfrm>
          <a:off x="4673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111942</xdr:rowOff>
    </xdr:from>
    <xdr:to>
      <xdr:col>20</xdr:col>
      <xdr:colOff>38100</xdr:colOff>
      <xdr:row>106</xdr:row>
      <xdr:rowOff>42092</xdr:rowOff>
    </xdr:to>
    <xdr:sp macro="" textlink="">
      <xdr:nvSpPr>
        <xdr:cNvPr id="414" name="楕円 413"/>
        <xdr:cNvSpPr/>
      </xdr:nvSpPr>
      <xdr:spPr>
        <a:xfrm>
          <a:off x="3746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162742</xdr:rowOff>
    </xdr:from>
    <xdr:to>
      <xdr:col>24</xdr:col>
      <xdr:colOff>63500</xdr:colOff>
      <xdr:row>106</xdr:row>
      <xdr:rowOff>28848</xdr:rowOff>
    </xdr:to>
    <xdr:cxnSp macro="">
      <xdr:nvCxnSpPr>
        <xdr:cNvPr id="415" name="直線コネクタ 414"/>
        <xdr:cNvCxnSpPr/>
      </xdr:nvCxnSpPr>
      <xdr:spPr>
        <a:xfrm>
          <a:off x="3797300" y="181649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113574</xdr:rowOff>
    </xdr:from>
    <xdr:to>
      <xdr:col>15</xdr:col>
      <xdr:colOff>101600</xdr:colOff>
      <xdr:row>106</xdr:row>
      <xdr:rowOff>43724</xdr:rowOff>
    </xdr:to>
    <xdr:sp macro="" textlink="">
      <xdr:nvSpPr>
        <xdr:cNvPr id="416" name="楕円 415"/>
        <xdr:cNvSpPr/>
      </xdr:nvSpPr>
      <xdr:spPr>
        <a:xfrm>
          <a:off x="2857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162742</xdr:rowOff>
    </xdr:from>
    <xdr:to>
      <xdr:col>19</xdr:col>
      <xdr:colOff>177800</xdr:colOff>
      <xdr:row>105</xdr:row>
      <xdr:rowOff>164374</xdr:rowOff>
    </xdr:to>
    <xdr:cxnSp macro="">
      <xdr:nvCxnSpPr>
        <xdr:cNvPr id="417" name="直線コネクタ 416"/>
        <xdr:cNvCxnSpPr/>
      </xdr:nvCxnSpPr>
      <xdr:spPr>
        <a:xfrm flipV="1">
          <a:off x="2908300" y="1816499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77651</xdr:rowOff>
    </xdr:from>
    <xdr:to>
      <xdr:col>10</xdr:col>
      <xdr:colOff>165100</xdr:colOff>
      <xdr:row>106</xdr:row>
      <xdr:rowOff>7801</xdr:rowOff>
    </xdr:to>
    <xdr:sp macro="" textlink="">
      <xdr:nvSpPr>
        <xdr:cNvPr id="418" name="楕円 417"/>
        <xdr:cNvSpPr/>
      </xdr:nvSpPr>
      <xdr:spPr>
        <a:xfrm>
          <a:off x="1968500" y="180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128451</xdr:rowOff>
    </xdr:from>
    <xdr:to>
      <xdr:col>15</xdr:col>
      <xdr:colOff>50800</xdr:colOff>
      <xdr:row>105</xdr:row>
      <xdr:rowOff>164374</xdr:rowOff>
    </xdr:to>
    <xdr:cxnSp macro="">
      <xdr:nvCxnSpPr>
        <xdr:cNvPr id="419" name="直線コネクタ 418"/>
        <xdr:cNvCxnSpPr/>
      </xdr:nvCxnSpPr>
      <xdr:spPr>
        <a:xfrm>
          <a:off x="2019300" y="181307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907</xdr:rowOff>
    </xdr:from>
    <xdr:to>
      <xdr:col>6</xdr:col>
      <xdr:colOff>38100</xdr:colOff>
      <xdr:row>105</xdr:row>
      <xdr:rowOff>102507</xdr:rowOff>
    </xdr:to>
    <xdr:sp macro="" textlink="">
      <xdr:nvSpPr>
        <xdr:cNvPr id="420" name="楕円 419"/>
        <xdr:cNvSpPr/>
      </xdr:nvSpPr>
      <xdr:spPr>
        <a:xfrm>
          <a:off x="1079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51707</xdr:rowOff>
    </xdr:from>
    <xdr:to>
      <xdr:col>10</xdr:col>
      <xdr:colOff>114300</xdr:colOff>
      <xdr:row>105</xdr:row>
      <xdr:rowOff>128451</xdr:rowOff>
    </xdr:to>
    <xdr:cxnSp macro="">
      <xdr:nvCxnSpPr>
        <xdr:cNvPr id="421" name="直線コネクタ 420"/>
        <xdr:cNvCxnSpPr/>
      </xdr:nvCxnSpPr>
      <xdr:spPr>
        <a:xfrm>
          <a:off x="1130300" y="1805395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88009</xdr:rowOff>
    </xdr:from>
    <xdr:ext cx="405111" cy="259045"/>
    <xdr:sp macro="" textlink="">
      <xdr:nvSpPr>
        <xdr:cNvPr id="422" name="n_1aveValue【市民会館】&#10;有形固定資産減価償却率"/>
        <xdr:cNvSpPr txBox="1"/>
      </xdr:nvSpPr>
      <xdr:spPr>
        <a:xfrm>
          <a:off x="35820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17797</xdr:rowOff>
    </xdr:from>
    <xdr:ext cx="405111" cy="259045"/>
    <xdr:sp macro="" textlink="">
      <xdr:nvSpPr>
        <xdr:cNvPr id="423" name="n_2aveValue【市民会館】&#10;有形固定資産減価償却率"/>
        <xdr:cNvSpPr txBox="1"/>
      </xdr:nvSpPr>
      <xdr:spPr>
        <a:xfrm>
          <a:off x="2705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52088</xdr:rowOff>
    </xdr:from>
    <xdr:ext cx="405111" cy="259045"/>
    <xdr:sp macro="" textlink="">
      <xdr:nvSpPr>
        <xdr:cNvPr id="424" name="n_3aveValue【市民会館】&#10;有形固定資産減価償却率"/>
        <xdr:cNvSpPr txBox="1"/>
      </xdr:nvSpPr>
      <xdr:spPr>
        <a:xfrm>
          <a:off x="1816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37391</xdr:rowOff>
    </xdr:from>
    <xdr:ext cx="405111" cy="259045"/>
    <xdr:sp macro="" textlink="">
      <xdr:nvSpPr>
        <xdr:cNvPr id="425" name="n_4aveValue【市民会館】&#10;有形固定資産減価償却率"/>
        <xdr:cNvSpPr txBox="1"/>
      </xdr:nvSpPr>
      <xdr:spPr>
        <a:xfrm>
          <a:off x="927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33219</xdr:rowOff>
    </xdr:from>
    <xdr:ext cx="405111" cy="259045"/>
    <xdr:sp macro="" textlink="">
      <xdr:nvSpPr>
        <xdr:cNvPr id="426" name="n_1mainValue【市民会館】&#10;有形固定資産減価償却率"/>
        <xdr:cNvSpPr txBox="1"/>
      </xdr:nvSpPr>
      <xdr:spPr>
        <a:xfrm>
          <a:off x="3582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34851</xdr:rowOff>
    </xdr:from>
    <xdr:ext cx="405111" cy="259045"/>
    <xdr:sp macro="" textlink="">
      <xdr:nvSpPr>
        <xdr:cNvPr id="427" name="n_2mainValue【市民会館】&#10;有形固定資産減価償却率"/>
        <xdr:cNvSpPr txBox="1"/>
      </xdr:nvSpPr>
      <xdr:spPr>
        <a:xfrm>
          <a:off x="2705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170378</xdr:rowOff>
    </xdr:from>
    <xdr:ext cx="405111" cy="259045"/>
    <xdr:sp macro="" textlink="">
      <xdr:nvSpPr>
        <xdr:cNvPr id="428" name="n_3mainValue【市民会館】&#10;有形固定資産減価償却率"/>
        <xdr:cNvSpPr txBox="1"/>
      </xdr:nvSpPr>
      <xdr:spPr>
        <a:xfrm>
          <a:off x="1816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93634</xdr:rowOff>
    </xdr:from>
    <xdr:ext cx="405111" cy="259045"/>
    <xdr:sp macro="" textlink="">
      <xdr:nvSpPr>
        <xdr:cNvPr id="429" name="n_4mainValue【市民会館】&#10;有形固定資産減価償却率"/>
        <xdr:cNvSpPr txBox="1"/>
      </xdr:nvSpPr>
      <xdr:spPr>
        <a:xfrm>
          <a:off x="927744"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100528</xdr:rowOff>
    </xdr:from>
    <xdr:ext cx="469744" cy="259045"/>
    <xdr:sp macro="" textlink="">
      <xdr:nvSpPr>
        <xdr:cNvPr id="460" name="【市民会館】&#10;一人当たり面積平均値テキスト"/>
        <xdr:cNvSpPr txBox="1"/>
      </xdr:nvSpPr>
      <xdr:spPr>
        <a:xfrm>
          <a:off x="10515600" y="18102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146231</xdr:rowOff>
    </xdr:from>
    <xdr:to>
      <xdr:col>36</xdr:col>
      <xdr:colOff>165100</xdr:colOff>
      <xdr:row>107</xdr:row>
      <xdr:rowOff>76381</xdr:rowOff>
    </xdr:to>
    <xdr:sp macro="" textlink="">
      <xdr:nvSpPr>
        <xdr:cNvPr id="465" name="フローチャート: 判断 464"/>
        <xdr:cNvSpPr/>
      </xdr:nvSpPr>
      <xdr:spPr>
        <a:xfrm>
          <a:off x="69215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18869</xdr:rowOff>
    </xdr:from>
    <xdr:to>
      <xdr:col>55</xdr:col>
      <xdr:colOff>50800</xdr:colOff>
      <xdr:row>108</xdr:row>
      <xdr:rowOff>120469</xdr:rowOff>
    </xdr:to>
    <xdr:sp macro="" textlink="">
      <xdr:nvSpPr>
        <xdr:cNvPr id="471" name="楕円 470"/>
        <xdr:cNvSpPr/>
      </xdr:nvSpPr>
      <xdr:spPr>
        <a:xfrm>
          <a:off x="104267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105246</xdr:rowOff>
    </xdr:from>
    <xdr:ext cx="469744" cy="259045"/>
    <xdr:sp macro="" textlink="">
      <xdr:nvSpPr>
        <xdr:cNvPr id="472" name="【市民会館】&#10;一人当たり面積該当値テキスト"/>
        <xdr:cNvSpPr txBox="1"/>
      </xdr:nvSpPr>
      <xdr:spPr>
        <a:xfrm>
          <a:off x="10515600" y="1845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18869</xdr:rowOff>
    </xdr:from>
    <xdr:to>
      <xdr:col>50</xdr:col>
      <xdr:colOff>165100</xdr:colOff>
      <xdr:row>108</xdr:row>
      <xdr:rowOff>120469</xdr:rowOff>
    </xdr:to>
    <xdr:sp macro="" textlink="">
      <xdr:nvSpPr>
        <xdr:cNvPr id="473" name="楕円 472"/>
        <xdr:cNvSpPr/>
      </xdr:nvSpPr>
      <xdr:spPr>
        <a:xfrm>
          <a:off x="9588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69669</xdr:rowOff>
    </xdr:from>
    <xdr:to>
      <xdr:col>55</xdr:col>
      <xdr:colOff>0</xdr:colOff>
      <xdr:row>108</xdr:row>
      <xdr:rowOff>69669</xdr:rowOff>
    </xdr:to>
    <xdr:cxnSp macro="">
      <xdr:nvCxnSpPr>
        <xdr:cNvPr id="474" name="直線コネクタ 473"/>
        <xdr:cNvCxnSpPr/>
      </xdr:nvCxnSpPr>
      <xdr:spPr>
        <a:xfrm>
          <a:off x="9639300" y="185862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18869</xdr:rowOff>
    </xdr:from>
    <xdr:to>
      <xdr:col>46</xdr:col>
      <xdr:colOff>38100</xdr:colOff>
      <xdr:row>108</xdr:row>
      <xdr:rowOff>120469</xdr:rowOff>
    </xdr:to>
    <xdr:sp macro="" textlink="">
      <xdr:nvSpPr>
        <xdr:cNvPr id="475" name="楕円 474"/>
        <xdr:cNvSpPr/>
      </xdr:nvSpPr>
      <xdr:spPr>
        <a:xfrm>
          <a:off x="8699500" y="185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69669</xdr:rowOff>
    </xdr:from>
    <xdr:to>
      <xdr:col>50</xdr:col>
      <xdr:colOff>114300</xdr:colOff>
      <xdr:row>108</xdr:row>
      <xdr:rowOff>69669</xdr:rowOff>
    </xdr:to>
    <xdr:cxnSp macro="">
      <xdr:nvCxnSpPr>
        <xdr:cNvPr id="476" name="直線コネクタ 475"/>
        <xdr:cNvCxnSpPr/>
      </xdr:nvCxnSpPr>
      <xdr:spPr>
        <a:xfrm>
          <a:off x="8750300" y="18586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15602</xdr:rowOff>
    </xdr:from>
    <xdr:to>
      <xdr:col>41</xdr:col>
      <xdr:colOff>101600</xdr:colOff>
      <xdr:row>108</xdr:row>
      <xdr:rowOff>117202</xdr:rowOff>
    </xdr:to>
    <xdr:sp macro="" textlink="">
      <xdr:nvSpPr>
        <xdr:cNvPr id="477" name="楕円 476"/>
        <xdr:cNvSpPr/>
      </xdr:nvSpPr>
      <xdr:spPr>
        <a:xfrm>
          <a:off x="7810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66402</xdr:rowOff>
    </xdr:from>
    <xdr:to>
      <xdr:col>45</xdr:col>
      <xdr:colOff>177800</xdr:colOff>
      <xdr:row>108</xdr:row>
      <xdr:rowOff>69669</xdr:rowOff>
    </xdr:to>
    <xdr:cxnSp macro="">
      <xdr:nvCxnSpPr>
        <xdr:cNvPr id="478" name="直線コネクタ 477"/>
        <xdr:cNvCxnSpPr/>
      </xdr:nvCxnSpPr>
      <xdr:spPr>
        <a:xfrm>
          <a:off x="7861300" y="185830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131536</xdr:rowOff>
    </xdr:from>
    <xdr:to>
      <xdr:col>36</xdr:col>
      <xdr:colOff>165100</xdr:colOff>
      <xdr:row>108</xdr:row>
      <xdr:rowOff>61686</xdr:rowOff>
    </xdr:to>
    <xdr:sp macro="" textlink="">
      <xdr:nvSpPr>
        <xdr:cNvPr id="479" name="楕円 478"/>
        <xdr:cNvSpPr/>
      </xdr:nvSpPr>
      <xdr:spPr>
        <a:xfrm>
          <a:off x="692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10886</xdr:rowOff>
    </xdr:from>
    <xdr:to>
      <xdr:col>41</xdr:col>
      <xdr:colOff>50800</xdr:colOff>
      <xdr:row>108</xdr:row>
      <xdr:rowOff>66402</xdr:rowOff>
    </xdr:to>
    <xdr:cxnSp macro="">
      <xdr:nvCxnSpPr>
        <xdr:cNvPr id="480" name="直線コネクタ 479"/>
        <xdr:cNvCxnSpPr/>
      </xdr:nvCxnSpPr>
      <xdr:spPr>
        <a:xfrm>
          <a:off x="6972300" y="18527486"/>
          <a:ext cx="88900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30859</xdr:rowOff>
    </xdr:from>
    <xdr:ext cx="469744" cy="259045"/>
    <xdr:sp macro="" textlink="">
      <xdr:nvSpPr>
        <xdr:cNvPr id="481" name="n_1aveValue【市民会館】&#10;一人当たり面積"/>
        <xdr:cNvSpPr txBox="1"/>
      </xdr:nvSpPr>
      <xdr:spPr>
        <a:xfrm>
          <a:off x="93917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24328</xdr:rowOff>
    </xdr:from>
    <xdr:ext cx="469744" cy="259045"/>
    <xdr:sp macro="" textlink="">
      <xdr:nvSpPr>
        <xdr:cNvPr id="482" name="n_2aveValue【市民会館】&#10;一人当たり面積"/>
        <xdr:cNvSpPr txBox="1"/>
      </xdr:nvSpPr>
      <xdr:spPr>
        <a:xfrm>
          <a:off x="85154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21063</xdr:rowOff>
    </xdr:from>
    <xdr:ext cx="469744" cy="259045"/>
    <xdr:sp macro="" textlink="">
      <xdr:nvSpPr>
        <xdr:cNvPr id="483" name="n_3aveValue【市民会館】&#10;一人当たり面積"/>
        <xdr:cNvSpPr txBox="1"/>
      </xdr:nvSpPr>
      <xdr:spPr>
        <a:xfrm>
          <a:off x="7626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92908</xdr:rowOff>
    </xdr:from>
    <xdr:ext cx="469744" cy="259045"/>
    <xdr:sp macro="" textlink="">
      <xdr:nvSpPr>
        <xdr:cNvPr id="484" name="n_4aveValue【市民会館】&#10;一人当たり面積"/>
        <xdr:cNvSpPr txBox="1"/>
      </xdr:nvSpPr>
      <xdr:spPr>
        <a:xfrm>
          <a:off x="67374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111596</xdr:rowOff>
    </xdr:from>
    <xdr:ext cx="469744" cy="259045"/>
    <xdr:sp macro="" textlink="">
      <xdr:nvSpPr>
        <xdr:cNvPr id="485" name="n_1mainValue【市民会館】&#10;一人当たり面積"/>
        <xdr:cNvSpPr txBox="1"/>
      </xdr:nvSpPr>
      <xdr:spPr>
        <a:xfrm>
          <a:off x="93917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111596</xdr:rowOff>
    </xdr:from>
    <xdr:ext cx="469744" cy="259045"/>
    <xdr:sp macro="" textlink="">
      <xdr:nvSpPr>
        <xdr:cNvPr id="486" name="n_2mainValue【市民会館】&#10;一人当たり面積"/>
        <xdr:cNvSpPr txBox="1"/>
      </xdr:nvSpPr>
      <xdr:spPr>
        <a:xfrm>
          <a:off x="8515427" y="186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108329</xdr:rowOff>
    </xdr:from>
    <xdr:ext cx="469744" cy="259045"/>
    <xdr:sp macro="" textlink="">
      <xdr:nvSpPr>
        <xdr:cNvPr id="487" name="n_3mainValue【市民会館】&#10;一人当たり面積"/>
        <xdr:cNvSpPr txBox="1"/>
      </xdr:nvSpPr>
      <xdr:spPr>
        <a:xfrm>
          <a:off x="7626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52813</xdr:rowOff>
    </xdr:from>
    <xdr:ext cx="469744" cy="259045"/>
    <xdr:sp macro="" textlink="">
      <xdr:nvSpPr>
        <xdr:cNvPr id="488" name="n_4mainValue【市民会館】&#10;一人当たり面積"/>
        <xdr:cNvSpPr txBox="1"/>
      </xdr:nvSpPr>
      <xdr:spPr>
        <a:xfrm>
          <a:off x="6737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524" name="フローチャート: 判断 523"/>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46627</xdr:rowOff>
    </xdr:from>
    <xdr:to>
      <xdr:col>85</xdr:col>
      <xdr:colOff>177800</xdr:colOff>
      <xdr:row>39</xdr:row>
      <xdr:rowOff>148227</xdr:rowOff>
    </xdr:to>
    <xdr:sp macro="" textlink="">
      <xdr:nvSpPr>
        <xdr:cNvPr id="530" name="楕円 529"/>
        <xdr:cNvSpPr/>
      </xdr:nvSpPr>
      <xdr:spPr>
        <a:xfrm>
          <a:off x="16268700" y="673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25054</xdr:rowOff>
    </xdr:from>
    <xdr:ext cx="405111" cy="259045"/>
    <xdr:sp macro="" textlink="">
      <xdr:nvSpPr>
        <xdr:cNvPr id="531" name="【一般廃棄物処理施設】&#10;有形固定資産減価償却率該当値テキスト"/>
        <xdr:cNvSpPr txBox="1"/>
      </xdr:nvSpPr>
      <xdr:spPr>
        <a:xfrm>
          <a:off x="16357600"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35197</xdr:rowOff>
    </xdr:from>
    <xdr:to>
      <xdr:col>81</xdr:col>
      <xdr:colOff>101600</xdr:colOff>
      <xdr:row>39</xdr:row>
      <xdr:rowOff>136797</xdr:rowOff>
    </xdr:to>
    <xdr:sp macro="" textlink="">
      <xdr:nvSpPr>
        <xdr:cNvPr id="532" name="楕円 531"/>
        <xdr:cNvSpPr/>
      </xdr:nvSpPr>
      <xdr:spPr>
        <a:xfrm>
          <a:off x="15430500" y="67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85997</xdr:rowOff>
    </xdr:from>
    <xdr:to>
      <xdr:col>85</xdr:col>
      <xdr:colOff>127000</xdr:colOff>
      <xdr:row>39</xdr:row>
      <xdr:rowOff>97427</xdr:rowOff>
    </xdr:to>
    <xdr:cxnSp macro="">
      <xdr:nvCxnSpPr>
        <xdr:cNvPr id="533" name="直線コネクタ 532"/>
        <xdr:cNvCxnSpPr/>
      </xdr:nvCxnSpPr>
      <xdr:spPr>
        <a:xfrm>
          <a:off x="15481300" y="6772547"/>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4173</xdr:rowOff>
    </xdr:from>
    <xdr:to>
      <xdr:col>76</xdr:col>
      <xdr:colOff>165100</xdr:colOff>
      <xdr:row>39</xdr:row>
      <xdr:rowOff>105773</xdr:rowOff>
    </xdr:to>
    <xdr:sp macro="" textlink="">
      <xdr:nvSpPr>
        <xdr:cNvPr id="534" name="楕円 533"/>
        <xdr:cNvSpPr/>
      </xdr:nvSpPr>
      <xdr:spPr>
        <a:xfrm>
          <a:off x="14541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54973</xdr:rowOff>
    </xdr:from>
    <xdr:to>
      <xdr:col>81</xdr:col>
      <xdr:colOff>50800</xdr:colOff>
      <xdr:row>39</xdr:row>
      <xdr:rowOff>85997</xdr:rowOff>
    </xdr:to>
    <xdr:cxnSp macro="">
      <xdr:nvCxnSpPr>
        <xdr:cNvPr id="535" name="直線コネクタ 534"/>
        <xdr:cNvCxnSpPr/>
      </xdr:nvCxnSpPr>
      <xdr:spPr>
        <a:xfrm>
          <a:off x="14592300" y="67415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138067</xdr:rowOff>
    </xdr:from>
    <xdr:to>
      <xdr:col>72</xdr:col>
      <xdr:colOff>38100</xdr:colOff>
      <xdr:row>39</xdr:row>
      <xdr:rowOff>68217</xdr:rowOff>
    </xdr:to>
    <xdr:sp macro="" textlink="">
      <xdr:nvSpPr>
        <xdr:cNvPr id="536" name="楕円 535"/>
        <xdr:cNvSpPr/>
      </xdr:nvSpPr>
      <xdr:spPr>
        <a:xfrm>
          <a:off x="13652500" y="665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17417</xdr:rowOff>
    </xdr:from>
    <xdr:to>
      <xdr:col>76</xdr:col>
      <xdr:colOff>114300</xdr:colOff>
      <xdr:row>39</xdr:row>
      <xdr:rowOff>54973</xdr:rowOff>
    </xdr:to>
    <xdr:cxnSp macro="">
      <xdr:nvCxnSpPr>
        <xdr:cNvPr id="537" name="直線コネクタ 536"/>
        <xdr:cNvCxnSpPr/>
      </xdr:nvCxnSpPr>
      <xdr:spPr>
        <a:xfrm>
          <a:off x="13703300" y="670396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131535</xdr:rowOff>
    </xdr:from>
    <xdr:to>
      <xdr:col>67</xdr:col>
      <xdr:colOff>101600</xdr:colOff>
      <xdr:row>39</xdr:row>
      <xdr:rowOff>61685</xdr:rowOff>
    </xdr:to>
    <xdr:sp macro="" textlink="">
      <xdr:nvSpPr>
        <xdr:cNvPr id="538" name="楕円 537"/>
        <xdr:cNvSpPr/>
      </xdr:nvSpPr>
      <xdr:spPr>
        <a:xfrm>
          <a:off x="12763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39</xdr:row>
      <xdr:rowOff>17417</xdr:rowOff>
    </xdr:to>
    <xdr:cxnSp macro="">
      <xdr:nvCxnSpPr>
        <xdr:cNvPr id="539" name="直線コネクタ 538"/>
        <xdr:cNvCxnSpPr/>
      </xdr:nvCxnSpPr>
      <xdr:spPr>
        <a:xfrm>
          <a:off x="12814300" y="669743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543"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127924</xdr:rowOff>
    </xdr:from>
    <xdr:ext cx="405111" cy="259045"/>
    <xdr:sp macro="" textlink="">
      <xdr:nvSpPr>
        <xdr:cNvPr id="544" name="n_1mainValue【一般廃棄物処理施設】&#10;有形固定資産減価償却率"/>
        <xdr:cNvSpPr txBox="1"/>
      </xdr:nvSpPr>
      <xdr:spPr>
        <a:xfrm>
          <a:off x="15266044" y="681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96900</xdr:rowOff>
    </xdr:from>
    <xdr:ext cx="405111" cy="259045"/>
    <xdr:sp macro="" textlink="">
      <xdr:nvSpPr>
        <xdr:cNvPr id="545" name="n_2mainValue【一般廃棄物処理施設】&#10;有形固定資産減価償却率"/>
        <xdr:cNvSpPr txBox="1"/>
      </xdr:nvSpPr>
      <xdr:spPr>
        <a:xfrm>
          <a:off x="14389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59344</xdr:rowOff>
    </xdr:from>
    <xdr:ext cx="405111" cy="259045"/>
    <xdr:sp macro="" textlink="">
      <xdr:nvSpPr>
        <xdr:cNvPr id="546" name="n_3mainValue【一般廃棄物処理施設】&#10;有形固定資産減価償却率"/>
        <xdr:cNvSpPr txBox="1"/>
      </xdr:nvSpPr>
      <xdr:spPr>
        <a:xfrm>
          <a:off x="13500744" y="6745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52812</xdr:rowOff>
    </xdr:from>
    <xdr:ext cx="405111" cy="259045"/>
    <xdr:sp macro="" textlink="">
      <xdr:nvSpPr>
        <xdr:cNvPr id="547" name="n_4mainValue【一般廃棄物処理施設】&#10;有形固定資産減価償却率"/>
        <xdr:cNvSpPr txBox="1"/>
      </xdr:nvSpPr>
      <xdr:spPr>
        <a:xfrm>
          <a:off x="12611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581" name="フローチャート: 判断 580"/>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142405</xdr:rowOff>
    </xdr:from>
    <xdr:to>
      <xdr:col>116</xdr:col>
      <xdr:colOff>114300</xdr:colOff>
      <xdr:row>40</xdr:row>
      <xdr:rowOff>72555</xdr:rowOff>
    </xdr:to>
    <xdr:sp macro="" textlink="">
      <xdr:nvSpPr>
        <xdr:cNvPr id="587" name="楕円 586"/>
        <xdr:cNvSpPr/>
      </xdr:nvSpPr>
      <xdr:spPr>
        <a:xfrm>
          <a:off x="22110700" y="6828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120832</xdr:rowOff>
    </xdr:from>
    <xdr:ext cx="534377" cy="259045"/>
    <xdr:sp macro="" textlink="">
      <xdr:nvSpPr>
        <xdr:cNvPr id="588" name="【一般廃棄物処理施設】&#10;一人当たり有形固定資産（償却資産）額該当値テキスト"/>
        <xdr:cNvSpPr txBox="1"/>
      </xdr:nvSpPr>
      <xdr:spPr>
        <a:xfrm>
          <a:off x="22199600" y="680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163314</xdr:rowOff>
    </xdr:from>
    <xdr:to>
      <xdr:col>112</xdr:col>
      <xdr:colOff>38100</xdr:colOff>
      <xdr:row>40</xdr:row>
      <xdr:rowOff>93464</xdr:rowOff>
    </xdr:to>
    <xdr:sp macro="" textlink="">
      <xdr:nvSpPr>
        <xdr:cNvPr id="589" name="楕円 588"/>
        <xdr:cNvSpPr/>
      </xdr:nvSpPr>
      <xdr:spPr>
        <a:xfrm>
          <a:off x="21272500" y="6849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21755</xdr:rowOff>
    </xdr:from>
    <xdr:to>
      <xdr:col>116</xdr:col>
      <xdr:colOff>63500</xdr:colOff>
      <xdr:row>40</xdr:row>
      <xdr:rowOff>42664</xdr:rowOff>
    </xdr:to>
    <xdr:cxnSp macro="">
      <xdr:nvCxnSpPr>
        <xdr:cNvPr id="590" name="直線コネクタ 589"/>
        <xdr:cNvCxnSpPr/>
      </xdr:nvCxnSpPr>
      <xdr:spPr>
        <a:xfrm flipV="1">
          <a:off x="21323300" y="6879755"/>
          <a:ext cx="838200" cy="2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8956</xdr:rowOff>
    </xdr:from>
    <xdr:to>
      <xdr:col>107</xdr:col>
      <xdr:colOff>101600</xdr:colOff>
      <xdr:row>40</xdr:row>
      <xdr:rowOff>110556</xdr:rowOff>
    </xdr:to>
    <xdr:sp macro="" textlink="">
      <xdr:nvSpPr>
        <xdr:cNvPr id="591" name="楕円 590"/>
        <xdr:cNvSpPr/>
      </xdr:nvSpPr>
      <xdr:spPr>
        <a:xfrm>
          <a:off x="20383500" y="686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42664</xdr:rowOff>
    </xdr:from>
    <xdr:to>
      <xdr:col>111</xdr:col>
      <xdr:colOff>177800</xdr:colOff>
      <xdr:row>40</xdr:row>
      <xdr:rowOff>59756</xdr:rowOff>
    </xdr:to>
    <xdr:cxnSp macro="">
      <xdr:nvCxnSpPr>
        <xdr:cNvPr id="592" name="直線コネクタ 591"/>
        <xdr:cNvCxnSpPr/>
      </xdr:nvCxnSpPr>
      <xdr:spPr>
        <a:xfrm flipV="1">
          <a:off x="20434300" y="6900664"/>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16576</xdr:rowOff>
    </xdr:from>
    <xdr:to>
      <xdr:col>102</xdr:col>
      <xdr:colOff>165100</xdr:colOff>
      <xdr:row>40</xdr:row>
      <xdr:rowOff>118176</xdr:rowOff>
    </xdr:to>
    <xdr:sp macro="" textlink="">
      <xdr:nvSpPr>
        <xdr:cNvPr id="593" name="楕円 592"/>
        <xdr:cNvSpPr/>
      </xdr:nvSpPr>
      <xdr:spPr>
        <a:xfrm>
          <a:off x="19494500" y="6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59756</xdr:rowOff>
    </xdr:from>
    <xdr:to>
      <xdr:col>107</xdr:col>
      <xdr:colOff>50800</xdr:colOff>
      <xdr:row>40</xdr:row>
      <xdr:rowOff>67376</xdr:rowOff>
    </xdr:to>
    <xdr:cxnSp macro="">
      <xdr:nvCxnSpPr>
        <xdr:cNvPr id="594" name="直線コネクタ 593"/>
        <xdr:cNvCxnSpPr/>
      </xdr:nvCxnSpPr>
      <xdr:spPr>
        <a:xfrm flipV="1">
          <a:off x="19545300" y="69177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32486</xdr:rowOff>
    </xdr:from>
    <xdr:to>
      <xdr:col>98</xdr:col>
      <xdr:colOff>38100</xdr:colOff>
      <xdr:row>40</xdr:row>
      <xdr:rowOff>134086</xdr:rowOff>
    </xdr:to>
    <xdr:sp macro="" textlink="">
      <xdr:nvSpPr>
        <xdr:cNvPr id="595" name="楕円 594"/>
        <xdr:cNvSpPr/>
      </xdr:nvSpPr>
      <xdr:spPr>
        <a:xfrm>
          <a:off x="18605500" y="689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67376</xdr:rowOff>
    </xdr:from>
    <xdr:to>
      <xdr:col>102</xdr:col>
      <xdr:colOff>114300</xdr:colOff>
      <xdr:row>40</xdr:row>
      <xdr:rowOff>83286</xdr:rowOff>
    </xdr:to>
    <xdr:cxnSp macro="">
      <xdr:nvCxnSpPr>
        <xdr:cNvPr id="596" name="直線コネクタ 595"/>
        <xdr:cNvCxnSpPr/>
      </xdr:nvCxnSpPr>
      <xdr:spPr>
        <a:xfrm flipV="1">
          <a:off x="18656300" y="6925376"/>
          <a:ext cx="889000" cy="1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144281</xdr:rowOff>
    </xdr:from>
    <xdr:ext cx="534377" cy="259045"/>
    <xdr:sp macro="" textlink="">
      <xdr:nvSpPr>
        <xdr:cNvPr id="600" name="n_4aveValue【一般廃棄物処理施設】&#10;一人当たり有形固定資産（償却資産）額"/>
        <xdr:cNvSpPr txBox="1"/>
      </xdr:nvSpPr>
      <xdr:spPr>
        <a:xfrm>
          <a:off x="183891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84591</xdr:rowOff>
    </xdr:from>
    <xdr:ext cx="534377" cy="259045"/>
    <xdr:sp macro="" textlink="">
      <xdr:nvSpPr>
        <xdr:cNvPr id="601" name="n_1mainValue【一般廃棄物処理施設】&#10;一人当たり有形固定資産（償却資産）額"/>
        <xdr:cNvSpPr txBox="1"/>
      </xdr:nvSpPr>
      <xdr:spPr>
        <a:xfrm>
          <a:off x="21043411" y="694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101683</xdr:rowOff>
    </xdr:from>
    <xdr:ext cx="534377" cy="259045"/>
    <xdr:sp macro="" textlink="">
      <xdr:nvSpPr>
        <xdr:cNvPr id="602" name="n_2mainValue【一般廃棄物処理施設】&#10;一人当たり有形固定資産（償却資産）額"/>
        <xdr:cNvSpPr txBox="1"/>
      </xdr:nvSpPr>
      <xdr:spPr>
        <a:xfrm>
          <a:off x="20167111" y="695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109303</xdr:rowOff>
    </xdr:from>
    <xdr:ext cx="534377" cy="259045"/>
    <xdr:sp macro="" textlink="">
      <xdr:nvSpPr>
        <xdr:cNvPr id="603" name="n_3mainValue【一般廃棄物処理施設】&#10;一人当たり有形固定資産（償却資産）額"/>
        <xdr:cNvSpPr txBox="1"/>
      </xdr:nvSpPr>
      <xdr:spPr>
        <a:xfrm>
          <a:off x="19278111" y="69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125213</xdr:rowOff>
    </xdr:from>
    <xdr:ext cx="534377" cy="259045"/>
    <xdr:sp macro="" textlink="">
      <xdr:nvSpPr>
        <xdr:cNvPr id="604" name="n_4mainValue【一般廃棄物処理施設】&#10;一人当たり有形固定資産（償却資産）額"/>
        <xdr:cNvSpPr txBox="1"/>
      </xdr:nvSpPr>
      <xdr:spPr>
        <a:xfrm>
          <a:off x="18389111" y="698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1451</xdr:rowOff>
    </xdr:from>
    <xdr:to>
      <xdr:col>67</xdr:col>
      <xdr:colOff>101600</xdr:colOff>
      <xdr:row>59</xdr:row>
      <xdr:rowOff>103051</xdr:rowOff>
    </xdr:to>
    <xdr:sp macro="" textlink="">
      <xdr:nvSpPr>
        <xdr:cNvPr id="640" name="フローチャート: 判断 639"/>
        <xdr:cNvSpPr/>
      </xdr:nvSpPr>
      <xdr:spPr>
        <a:xfrm>
          <a:off x="12763500" y="1011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22678</xdr:rowOff>
    </xdr:from>
    <xdr:to>
      <xdr:col>85</xdr:col>
      <xdr:colOff>177800</xdr:colOff>
      <xdr:row>62</xdr:row>
      <xdr:rowOff>124278</xdr:rowOff>
    </xdr:to>
    <xdr:sp macro="" textlink="">
      <xdr:nvSpPr>
        <xdr:cNvPr id="646" name="楕円 645"/>
        <xdr:cNvSpPr/>
      </xdr:nvSpPr>
      <xdr:spPr>
        <a:xfrm>
          <a:off x="16268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xdr:rowOff>
    </xdr:from>
    <xdr:ext cx="405111" cy="259045"/>
    <xdr:sp macro="" textlink="">
      <xdr:nvSpPr>
        <xdr:cNvPr id="647" name="【保健センター・保健所】&#10;有形固定資産減価償却率該当値テキスト"/>
        <xdr:cNvSpPr txBox="1"/>
      </xdr:nvSpPr>
      <xdr:spPr>
        <a:xfrm>
          <a:off x="16357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159838</xdr:rowOff>
    </xdr:from>
    <xdr:to>
      <xdr:col>81</xdr:col>
      <xdr:colOff>101600</xdr:colOff>
      <xdr:row>62</xdr:row>
      <xdr:rowOff>89988</xdr:rowOff>
    </xdr:to>
    <xdr:sp macro="" textlink="">
      <xdr:nvSpPr>
        <xdr:cNvPr id="648" name="楕円 647"/>
        <xdr:cNvSpPr/>
      </xdr:nvSpPr>
      <xdr:spPr>
        <a:xfrm>
          <a:off x="15430500" y="1061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39188</xdr:rowOff>
    </xdr:from>
    <xdr:to>
      <xdr:col>85</xdr:col>
      <xdr:colOff>127000</xdr:colOff>
      <xdr:row>62</xdr:row>
      <xdr:rowOff>73478</xdr:rowOff>
    </xdr:to>
    <xdr:cxnSp macro="">
      <xdr:nvCxnSpPr>
        <xdr:cNvPr id="649" name="直線コネクタ 648"/>
        <xdr:cNvCxnSpPr/>
      </xdr:nvCxnSpPr>
      <xdr:spPr>
        <a:xfrm>
          <a:off x="15481300" y="106690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125549</xdr:rowOff>
    </xdr:from>
    <xdr:to>
      <xdr:col>76</xdr:col>
      <xdr:colOff>165100</xdr:colOff>
      <xdr:row>62</xdr:row>
      <xdr:rowOff>55699</xdr:rowOff>
    </xdr:to>
    <xdr:sp macro="" textlink="">
      <xdr:nvSpPr>
        <xdr:cNvPr id="650" name="楕円 649"/>
        <xdr:cNvSpPr/>
      </xdr:nvSpPr>
      <xdr:spPr>
        <a:xfrm>
          <a:off x="14541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4899</xdr:rowOff>
    </xdr:from>
    <xdr:to>
      <xdr:col>81</xdr:col>
      <xdr:colOff>50800</xdr:colOff>
      <xdr:row>62</xdr:row>
      <xdr:rowOff>39188</xdr:rowOff>
    </xdr:to>
    <xdr:cxnSp macro="">
      <xdr:nvCxnSpPr>
        <xdr:cNvPr id="651" name="直線コネクタ 650"/>
        <xdr:cNvCxnSpPr/>
      </xdr:nvCxnSpPr>
      <xdr:spPr>
        <a:xfrm>
          <a:off x="14592300" y="106347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91259</xdr:rowOff>
    </xdr:from>
    <xdr:to>
      <xdr:col>72</xdr:col>
      <xdr:colOff>38100</xdr:colOff>
      <xdr:row>62</xdr:row>
      <xdr:rowOff>21409</xdr:rowOff>
    </xdr:to>
    <xdr:sp macro="" textlink="">
      <xdr:nvSpPr>
        <xdr:cNvPr id="652" name="楕円 651"/>
        <xdr:cNvSpPr/>
      </xdr:nvSpPr>
      <xdr:spPr>
        <a:xfrm>
          <a:off x="13652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142059</xdr:rowOff>
    </xdr:from>
    <xdr:to>
      <xdr:col>76</xdr:col>
      <xdr:colOff>114300</xdr:colOff>
      <xdr:row>62</xdr:row>
      <xdr:rowOff>4899</xdr:rowOff>
    </xdr:to>
    <xdr:cxnSp macro="">
      <xdr:nvCxnSpPr>
        <xdr:cNvPr id="653" name="直線コネクタ 652"/>
        <xdr:cNvCxnSpPr/>
      </xdr:nvCxnSpPr>
      <xdr:spPr>
        <a:xfrm>
          <a:off x="13703300" y="106005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58601</xdr:rowOff>
    </xdr:from>
    <xdr:to>
      <xdr:col>67</xdr:col>
      <xdr:colOff>101600</xdr:colOff>
      <xdr:row>61</xdr:row>
      <xdr:rowOff>160201</xdr:rowOff>
    </xdr:to>
    <xdr:sp macro="" textlink="">
      <xdr:nvSpPr>
        <xdr:cNvPr id="654" name="楕円 653"/>
        <xdr:cNvSpPr/>
      </xdr:nvSpPr>
      <xdr:spPr>
        <a:xfrm>
          <a:off x="12763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109401</xdr:rowOff>
    </xdr:from>
    <xdr:to>
      <xdr:col>71</xdr:col>
      <xdr:colOff>177800</xdr:colOff>
      <xdr:row>61</xdr:row>
      <xdr:rowOff>142059</xdr:rowOff>
    </xdr:to>
    <xdr:cxnSp macro="">
      <xdr:nvCxnSpPr>
        <xdr:cNvPr id="655" name="直線コネクタ 654"/>
        <xdr:cNvCxnSpPr/>
      </xdr:nvCxnSpPr>
      <xdr:spPr>
        <a:xfrm>
          <a:off x="12814300" y="1056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119578</xdr:rowOff>
    </xdr:from>
    <xdr:ext cx="405111" cy="259045"/>
    <xdr:sp macro="" textlink="">
      <xdr:nvSpPr>
        <xdr:cNvPr id="659" name="n_4aveValue【保健センター・保健所】&#10;有形固定資産減価償却率"/>
        <xdr:cNvSpPr txBox="1"/>
      </xdr:nvSpPr>
      <xdr:spPr>
        <a:xfrm>
          <a:off x="12611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81115</xdr:rowOff>
    </xdr:from>
    <xdr:ext cx="405111" cy="259045"/>
    <xdr:sp macro="" textlink="">
      <xdr:nvSpPr>
        <xdr:cNvPr id="660" name="n_1mainValue【保健センター・保健所】&#10;有形固定資産減価償却率"/>
        <xdr:cNvSpPr txBox="1"/>
      </xdr:nvSpPr>
      <xdr:spPr>
        <a:xfrm>
          <a:off x="15266044" y="10711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46826</xdr:rowOff>
    </xdr:from>
    <xdr:ext cx="405111" cy="259045"/>
    <xdr:sp macro="" textlink="">
      <xdr:nvSpPr>
        <xdr:cNvPr id="661" name="n_2mainValue【保健センター・保健所】&#10;有形固定資産減価償却率"/>
        <xdr:cNvSpPr txBox="1"/>
      </xdr:nvSpPr>
      <xdr:spPr>
        <a:xfrm>
          <a:off x="143897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12536</xdr:rowOff>
    </xdr:from>
    <xdr:ext cx="405111" cy="259045"/>
    <xdr:sp macro="" textlink="">
      <xdr:nvSpPr>
        <xdr:cNvPr id="662" name="n_3mainValue【保健センター・保健所】&#10;有形固定資産減価償却率"/>
        <xdr:cNvSpPr txBox="1"/>
      </xdr:nvSpPr>
      <xdr:spPr>
        <a:xfrm>
          <a:off x="13500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151328</xdr:rowOff>
    </xdr:from>
    <xdr:ext cx="405111" cy="259045"/>
    <xdr:sp macro="" textlink="">
      <xdr:nvSpPr>
        <xdr:cNvPr id="663" name="n_4mainValue【保健センター・保健所】&#10;有形固定資産減価償却率"/>
        <xdr:cNvSpPr txBox="1"/>
      </xdr:nvSpPr>
      <xdr:spPr>
        <a:xfrm>
          <a:off x="12611744"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34925</xdr:rowOff>
    </xdr:from>
    <xdr:to>
      <xdr:col>98</xdr:col>
      <xdr:colOff>38100</xdr:colOff>
      <xdr:row>61</xdr:row>
      <xdr:rowOff>136525</xdr:rowOff>
    </xdr:to>
    <xdr:sp macro="" textlink="">
      <xdr:nvSpPr>
        <xdr:cNvPr id="693" name="フローチャート: 判断 692"/>
        <xdr:cNvSpPr/>
      </xdr:nvSpPr>
      <xdr:spPr>
        <a:xfrm>
          <a:off x="18605500" y="1049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23495</xdr:rowOff>
    </xdr:from>
    <xdr:to>
      <xdr:col>116</xdr:col>
      <xdr:colOff>114300</xdr:colOff>
      <xdr:row>62</xdr:row>
      <xdr:rowOff>125095</xdr:rowOff>
    </xdr:to>
    <xdr:sp macro="" textlink="">
      <xdr:nvSpPr>
        <xdr:cNvPr id="699" name="楕円 698"/>
        <xdr:cNvSpPr/>
      </xdr:nvSpPr>
      <xdr:spPr>
        <a:xfrm>
          <a:off x="221107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700"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23495</xdr:rowOff>
    </xdr:from>
    <xdr:to>
      <xdr:col>112</xdr:col>
      <xdr:colOff>38100</xdr:colOff>
      <xdr:row>62</xdr:row>
      <xdr:rowOff>125095</xdr:rowOff>
    </xdr:to>
    <xdr:sp macro="" textlink="">
      <xdr:nvSpPr>
        <xdr:cNvPr id="701" name="楕円 700"/>
        <xdr:cNvSpPr/>
      </xdr:nvSpPr>
      <xdr:spPr>
        <a:xfrm>
          <a:off x="21272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74295</xdr:rowOff>
    </xdr:from>
    <xdr:to>
      <xdr:col>116</xdr:col>
      <xdr:colOff>63500</xdr:colOff>
      <xdr:row>62</xdr:row>
      <xdr:rowOff>74295</xdr:rowOff>
    </xdr:to>
    <xdr:cxnSp macro="">
      <xdr:nvCxnSpPr>
        <xdr:cNvPr id="702" name="直線コネクタ 701"/>
        <xdr:cNvCxnSpPr/>
      </xdr:nvCxnSpPr>
      <xdr:spPr>
        <a:xfrm>
          <a:off x="21323300" y="107041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23495</xdr:rowOff>
    </xdr:from>
    <xdr:to>
      <xdr:col>107</xdr:col>
      <xdr:colOff>101600</xdr:colOff>
      <xdr:row>62</xdr:row>
      <xdr:rowOff>125095</xdr:rowOff>
    </xdr:to>
    <xdr:sp macro="" textlink="">
      <xdr:nvSpPr>
        <xdr:cNvPr id="703" name="楕円 702"/>
        <xdr:cNvSpPr/>
      </xdr:nvSpPr>
      <xdr:spPr>
        <a:xfrm>
          <a:off x="20383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74295</xdr:rowOff>
    </xdr:from>
    <xdr:to>
      <xdr:col>111</xdr:col>
      <xdr:colOff>177800</xdr:colOff>
      <xdr:row>62</xdr:row>
      <xdr:rowOff>74295</xdr:rowOff>
    </xdr:to>
    <xdr:cxnSp macro="">
      <xdr:nvCxnSpPr>
        <xdr:cNvPr id="704" name="直線コネクタ 703"/>
        <xdr:cNvCxnSpPr/>
      </xdr:nvCxnSpPr>
      <xdr:spPr>
        <a:xfrm>
          <a:off x="20434300" y="1070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23495</xdr:rowOff>
    </xdr:from>
    <xdr:to>
      <xdr:col>102</xdr:col>
      <xdr:colOff>165100</xdr:colOff>
      <xdr:row>62</xdr:row>
      <xdr:rowOff>125095</xdr:rowOff>
    </xdr:to>
    <xdr:sp macro="" textlink="">
      <xdr:nvSpPr>
        <xdr:cNvPr id="705" name="楕円 704"/>
        <xdr:cNvSpPr/>
      </xdr:nvSpPr>
      <xdr:spPr>
        <a:xfrm>
          <a:off x="19494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74295</xdr:rowOff>
    </xdr:from>
    <xdr:to>
      <xdr:col>107</xdr:col>
      <xdr:colOff>50800</xdr:colOff>
      <xdr:row>62</xdr:row>
      <xdr:rowOff>74295</xdr:rowOff>
    </xdr:to>
    <xdr:cxnSp macro="">
      <xdr:nvCxnSpPr>
        <xdr:cNvPr id="706" name="直線コネクタ 705"/>
        <xdr:cNvCxnSpPr/>
      </xdr:nvCxnSpPr>
      <xdr:spPr>
        <a:xfrm>
          <a:off x="19545300" y="1070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707" name="楕円 706"/>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74295</xdr:rowOff>
    </xdr:to>
    <xdr:cxnSp macro="">
      <xdr:nvCxnSpPr>
        <xdr:cNvPr id="708" name="直線コネクタ 707"/>
        <xdr:cNvCxnSpPr/>
      </xdr:nvCxnSpPr>
      <xdr:spPr>
        <a:xfrm>
          <a:off x="18656300" y="1069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153052</xdr:rowOff>
    </xdr:from>
    <xdr:ext cx="469744" cy="259045"/>
    <xdr:sp macro="" textlink="">
      <xdr:nvSpPr>
        <xdr:cNvPr id="712" name="n_4aveValue【保健センター・保健所】&#10;一人当たり面積"/>
        <xdr:cNvSpPr txBox="1"/>
      </xdr:nvSpPr>
      <xdr:spPr>
        <a:xfrm>
          <a:off x="18421427" y="1026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116222</xdr:rowOff>
    </xdr:from>
    <xdr:ext cx="469744" cy="259045"/>
    <xdr:sp macro="" textlink="">
      <xdr:nvSpPr>
        <xdr:cNvPr id="713" name="n_1mainValue【保健センター・保健所】&#10;一人当たり面積"/>
        <xdr:cNvSpPr txBox="1"/>
      </xdr:nvSpPr>
      <xdr:spPr>
        <a:xfrm>
          <a:off x="21075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116222</xdr:rowOff>
    </xdr:from>
    <xdr:ext cx="469744" cy="259045"/>
    <xdr:sp macro="" textlink="">
      <xdr:nvSpPr>
        <xdr:cNvPr id="714" name="n_2mainValue【保健センター・保健所】&#10;一人当たり面積"/>
        <xdr:cNvSpPr txBox="1"/>
      </xdr:nvSpPr>
      <xdr:spPr>
        <a:xfrm>
          <a:off x="20199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116222</xdr:rowOff>
    </xdr:from>
    <xdr:ext cx="469744" cy="259045"/>
    <xdr:sp macro="" textlink="">
      <xdr:nvSpPr>
        <xdr:cNvPr id="715" name="n_3mainValue【保健センター・保健所】&#10;一人当たり面積"/>
        <xdr:cNvSpPr txBox="1"/>
      </xdr:nvSpPr>
      <xdr:spPr>
        <a:xfrm>
          <a:off x="19310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110507</xdr:rowOff>
    </xdr:from>
    <xdr:ext cx="469744" cy="259045"/>
    <xdr:sp macro="" textlink="">
      <xdr:nvSpPr>
        <xdr:cNvPr id="716" name="n_4mainValue【保健センター・保健所】&#10;一人当たり面積"/>
        <xdr:cNvSpPr txBox="1"/>
      </xdr:nvSpPr>
      <xdr:spPr>
        <a:xfrm>
          <a:off x="18421427"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78395</xdr:rowOff>
    </xdr:from>
    <xdr:ext cx="405111" cy="259045"/>
    <xdr:sp macro="" textlink="">
      <xdr:nvSpPr>
        <xdr:cNvPr id="747" name="【消防施設】&#10;有形固定資産減価償却率平均値テキスト"/>
        <xdr:cNvSpPr txBox="1"/>
      </xdr:nvSpPr>
      <xdr:spPr>
        <a:xfrm>
          <a:off x="16357600" y="14308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752" name="フローチャート: 判断 751"/>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77107</xdr:rowOff>
    </xdr:from>
    <xdr:to>
      <xdr:col>85</xdr:col>
      <xdr:colOff>177800</xdr:colOff>
      <xdr:row>83</xdr:row>
      <xdr:rowOff>7257</xdr:rowOff>
    </xdr:to>
    <xdr:sp macro="" textlink="">
      <xdr:nvSpPr>
        <xdr:cNvPr id="758" name="楕円 757"/>
        <xdr:cNvSpPr/>
      </xdr:nvSpPr>
      <xdr:spPr>
        <a:xfrm>
          <a:off x="16268700" y="1413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99984</xdr:rowOff>
    </xdr:from>
    <xdr:ext cx="405111" cy="259045"/>
    <xdr:sp macro="" textlink="">
      <xdr:nvSpPr>
        <xdr:cNvPr id="759" name="【消防施設】&#10;有形固定資産減価償却率該当値テキスト"/>
        <xdr:cNvSpPr txBox="1"/>
      </xdr:nvSpPr>
      <xdr:spPr>
        <a:xfrm>
          <a:off x="16357600" y="13987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760" name="楕円 759"/>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82</xdr:row>
      <xdr:rowOff>127907</xdr:rowOff>
    </xdr:to>
    <xdr:cxnSp macro="">
      <xdr:nvCxnSpPr>
        <xdr:cNvPr id="761" name="直線コネクタ 760"/>
        <xdr:cNvCxnSpPr/>
      </xdr:nvCxnSpPr>
      <xdr:spPr>
        <a:xfrm>
          <a:off x="15481300" y="1416394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363</xdr:rowOff>
    </xdr:from>
    <xdr:to>
      <xdr:col>76</xdr:col>
      <xdr:colOff>165100</xdr:colOff>
      <xdr:row>83</xdr:row>
      <xdr:rowOff>101963</xdr:rowOff>
    </xdr:to>
    <xdr:sp macro="" textlink="">
      <xdr:nvSpPr>
        <xdr:cNvPr id="762" name="楕円 761"/>
        <xdr:cNvSpPr/>
      </xdr:nvSpPr>
      <xdr:spPr>
        <a:xfrm>
          <a:off x="14541500" y="1423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105048</xdr:rowOff>
    </xdr:from>
    <xdr:to>
      <xdr:col>81</xdr:col>
      <xdr:colOff>50800</xdr:colOff>
      <xdr:row>83</xdr:row>
      <xdr:rowOff>51163</xdr:rowOff>
    </xdr:to>
    <xdr:cxnSp macro="">
      <xdr:nvCxnSpPr>
        <xdr:cNvPr id="763" name="直線コネクタ 762"/>
        <xdr:cNvCxnSpPr/>
      </xdr:nvCxnSpPr>
      <xdr:spPr>
        <a:xfrm flipV="1">
          <a:off x="14592300" y="14163948"/>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134257</xdr:rowOff>
    </xdr:from>
    <xdr:to>
      <xdr:col>72</xdr:col>
      <xdr:colOff>38100</xdr:colOff>
      <xdr:row>83</xdr:row>
      <xdr:rowOff>64407</xdr:rowOff>
    </xdr:to>
    <xdr:sp macro="" textlink="">
      <xdr:nvSpPr>
        <xdr:cNvPr id="764" name="楕円 763"/>
        <xdr:cNvSpPr/>
      </xdr:nvSpPr>
      <xdr:spPr>
        <a:xfrm>
          <a:off x="13652500" y="14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13607</xdr:rowOff>
    </xdr:from>
    <xdr:to>
      <xdr:col>76</xdr:col>
      <xdr:colOff>114300</xdr:colOff>
      <xdr:row>83</xdr:row>
      <xdr:rowOff>51163</xdr:rowOff>
    </xdr:to>
    <xdr:cxnSp macro="">
      <xdr:nvCxnSpPr>
        <xdr:cNvPr id="765" name="直線コネクタ 764"/>
        <xdr:cNvCxnSpPr/>
      </xdr:nvCxnSpPr>
      <xdr:spPr>
        <a:xfrm>
          <a:off x="13703300" y="1424395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78739</xdr:rowOff>
    </xdr:from>
    <xdr:to>
      <xdr:col>67</xdr:col>
      <xdr:colOff>101600</xdr:colOff>
      <xdr:row>83</xdr:row>
      <xdr:rowOff>8889</xdr:rowOff>
    </xdr:to>
    <xdr:sp macro="" textlink="">
      <xdr:nvSpPr>
        <xdr:cNvPr id="766" name="楕円 765"/>
        <xdr:cNvSpPr/>
      </xdr:nvSpPr>
      <xdr:spPr>
        <a:xfrm>
          <a:off x="1276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129539</xdr:rowOff>
    </xdr:from>
    <xdr:to>
      <xdr:col>71</xdr:col>
      <xdr:colOff>177800</xdr:colOff>
      <xdr:row>83</xdr:row>
      <xdr:rowOff>13607</xdr:rowOff>
    </xdr:to>
    <xdr:cxnSp macro="">
      <xdr:nvCxnSpPr>
        <xdr:cNvPr id="767" name="直線コネクタ 766"/>
        <xdr:cNvCxnSpPr/>
      </xdr:nvCxnSpPr>
      <xdr:spPr>
        <a:xfrm>
          <a:off x="12814300" y="14188439"/>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160038</xdr:rowOff>
    </xdr:from>
    <xdr:ext cx="405111" cy="259045"/>
    <xdr:sp macro="" textlink="">
      <xdr:nvSpPr>
        <xdr:cNvPr id="768" name="n_1aveValue【消防施設】&#10;有形固定資産減価償却率"/>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150240</xdr:rowOff>
    </xdr:from>
    <xdr:ext cx="405111" cy="259045"/>
    <xdr:sp macro="" textlink="">
      <xdr:nvSpPr>
        <xdr:cNvPr id="769" name="n_2aveValue【消防施設】&#10;有形固定資産減価償却率"/>
        <xdr:cNvSpPr txBox="1"/>
      </xdr:nvSpPr>
      <xdr:spPr>
        <a:xfrm>
          <a:off x="14389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148607</xdr:rowOff>
    </xdr:from>
    <xdr:ext cx="405111" cy="259045"/>
    <xdr:sp macro="" textlink="">
      <xdr:nvSpPr>
        <xdr:cNvPr id="770" name="n_3aveValue【消防施設】&#10;有形固定資産減価償却率"/>
        <xdr:cNvSpPr txBox="1"/>
      </xdr:nvSpPr>
      <xdr:spPr>
        <a:xfrm>
          <a:off x="13500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771" name="n_4aveValue【消防施設】&#10;有形固定資産減価償却率"/>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925</xdr:rowOff>
    </xdr:from>
    <xdr:ext cx="405111" cy="259045"/>
    <xdr:sp macro="" textlink="">
      <xdr:nvSpPr>
        <xdr:cNvPr id="772" name="n_1mainValue【消防施設】&#10;有形固定資産減価償却率"/>
        <xdr:cNvSpPr txBox="1"/>
      </xdr:nvSpPr>
      <xdr:spPr>
        <a:xfrm>
          <a:off x="152660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118490</xdr:rowOff>
    </xdr:from>
    <xdr:ext cx="405111" cy="259045"/>
    <xdr:sp macro="" textlink="">
      <xdr:nvSpPr>
        <xdr:cNvPr id="773" name="n_2mainValue【消防施設】&#10;有形固定資産減価償却率"/>
        <xdr:cNvSpPr txBox="1"/>
      </xdr:nvSpPr>
      <xdr:spPr>
        <a:xfrm>
          <a:off x="143897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80934</xdr:rowOff>
    </xdr:from>
    <xdr:ext cx="405111" cy="259045"/>
    <xdr:sp macro="" textlink="">
      <xdr:nvSpPr>
        <xdr:cNvPr id="774" name="n_3mainValue【消防施設】&#10;有形固定資産減価償却率"/>
        <xdr:cNvSpPr txBox="1"/>
      </xdr:nvSpPr>
      <xdr:spPr>
        <a:xfrm>
          <a:off x="13500744" y="1396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25416</xdr:rowOff>
    </xdr:from>
    <xdr:ext cx="405111" cy="259045"/>
    <xdr:sp macro="" textlink="">
      <xdr:nvSpPr>
        <xdr:cNvPr id="775" name="n_4mainValue【消防施設】&#10;有形固定資産減価償却率"/>
        <xdr:cNvSpPr txBox="1"/>
      </xdr:nvSpPr>
      <xdr:spPr>
        <a:xfrm>
          <a:off x="12611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7" name="フローチャート: 判断 806"/>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131318</xdr:rowOff>
    </xdr:from>
    <xdr:to>
      <xdr:col>116</xdr:col>
      <xdr:colOff>114300</xdr:colOff>
      <xdr:row>86</xdr:row>
      <xdr:rowOff>61468</xdr:rowOff>
    </xdr:to>
    <xdr:sp macro="" textlink="">
      <xdr:nvSpPr>
        <xdr:cNvPr id="813" name="楕円 812"/>
        <xdr:cNvSpPr/>
      </xdr:nvSpPr>
      <xdr:spPr>
        <a:xfrm>
          <a:off x="221107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46245</xdr:rowOff>
    </xdr:from>
    <xdr:ext cx="469744" cy="259045"/>
    <xdr:sp macro="" textlink="">
      <xdr:nvSpPr>
        <xdr:cNvPr id="814" name="【消防施設】&#10;一人当たり面積該当値テキスト"/>
        <xdr:cNvSpPr txBox="1"/>
      </xdr:nvSpPr>
      <xdr:spPr>
        <a:xfrm>
          <a:off x="22199600" y="14619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126746</xdr:rowOff>
    </xdr:from>
    <xdr:to>
      <xdr:col>112</xdr:col>
      <xdr:colOff>38100</xdr:colOff>
      <xdr:row>86</xdr:row>
      <xdr:rowOff>56896</xdr:rowOff>
    </xdr:to>
    <xdr:sp macro="" textlink="">
      <xdr:nvSpPr>
        <xdr:cNvPr id="815" name="楕円 814"/>
        <xdr:cNvSpPr/>
      </xdr:nvSpPr>
      <xdr:spPr>
        <a:xfrm>
          <a:off x="21272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xdr:rowOff>
    </xdr:from>
    <xdr:to>
      <xdr:col>116</xdr:col>
      <xdr:colOff>63500</xdr:colOff>
      <xdr:row>86</xdr:row>
      <xdr:rowOff>10668</xdr:rowOff>
    </xdr:to>
    <xdr:cxnSp macro="">
      <xdr:nvCxnSpPr>
        <xdr:cNvPr id="816" name="直線コネクタ 815"/>
        <xdr:cNvCxnSpPr/>
      </xdr:nvCxnSpPr>
      <xdr:spPr>
        <a:xfrm>
          <a:off x="21323300" y="147507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135889</xdr:rowOff>
    </xdr:from>
    <xdr:to>
      <xdr:col>107</xdr:col>
      <xdr:colOff>101600</xdr:colOff>
      <xdr:row>86</xdr:row>
      <xdr:rowOff>66039</xdr:rowOff>
    </xdr:to>
    <xdr:sp macro="" textlink="">
      <xdr:nvSpPr>
        <xdr:cNvPr id="817" name="楕円 816"/>
        <xdr:cNvSpPr/>
      </xdr:nvSpPr>
      <xdr:spPr>
        <a:xfrm>
          <a:off x="20383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xdr:rowOff>
    </xdr:from>
    <xdr:to>
      <xdr:col>111</xdr:col>
      <xdr:colOff>177800</xdr:colOff>
      <xdr:row>86</xdr:row>
      <xdr:rowOff>15239</xdr:rowOff>
    </xdr:to>
    <xdr:cxnSp macro="">
      <xdr:nvCxnSpPr>
        <xdr:cNvPr id="818" name="直線コネクタ 817"/>
        <xdr:cNvCxnSpPr/>
      </xdr:nvCxnSpPr>
      <xdr:spPr>
        <a:xfrm flipV="1">
          <a:off x="20434300" y="147507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135889</xdr:rowOff>
    </xdr:from>
    <xdr:to>
      <xdr:col>102</xdr:col>
      <xdr:colOff>165100</xdr:colOff>
      <xdr:row>86</xdr:row>
      <xdr:rowOff>66039</xdr:rowOff>
    </xdr:to>
    <xdr:sp macro="" textlink="">
      <xdr:nvSpPr>
        <xdr:cNvPr id="819" name="楕円 818"/>
        <xdr:cNvSpPr/>
      </xdr:nvSpPr>
      <xdr:spPr>
        <a:xfrm>
          <a:off x="19494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15239</xdr:rowOff>
    </xdr:from>
    <xdr:to>
      <xdr:col>107</xdr:col>
      <xdr:colOff>50800</xdr:colOff>
      <xdr:row>86</xdr:row>
      <xdr:rowOff>15239</xdr:rowOff>
    </xdr:to>
    <xdr:cxnSp macro="">
      <xdr:nvCxnSpPr>
        <xdr:cNvPr id="820" name="直線コネクタ 819"/>
        <xdr:cNvCxnSpPr/>
      </xdr:nvCxnSpPr>
      <xdr:spPr>
        <a:xfrm>
          <a:off x="19545300" y="1475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131318</xdr:rowOff>
    </xdr:from>
    <xdr:to>
      <xdr:col>98</xdr:col>
      <xdr:colOff>38100</xdr:colOff>
      <xdr:row>86</xdr:row>
      <xdr:rowOff>61468</xdr:rowOff>
    </xdr:to>
    <xdr:sp macro="" textlink="">
      <xdr:nvSpPr>
        <xdr:cNvPr id="821" name="楕円 820"/>
        <xdr:cNvSpPr/>
      </xdr:nvSpPr>
      <xdr:spPr>
        <a:xfrm>
          <a:off x="18605500" y="1470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10668</xdr:rowOff>
    </xdr:from>
    <xdr:to>
      <xdr:col>102</xdr:col>
      <xdr:colOff>114300</xdr:colOff>
      <xdr:row>86</xdr:row>
      <xdr:rowOff>15239</xdr:rowOff>
    </xdr:to>
    <xdr:cxnSp macro="">
      <xdr:nvCxnSpPr>
        <xdr:cNvPr id="822" name="直線コネクタ 821"/>
        <xdr:cNvCxnSpPr/>
      </xdr:nvCxnSpPr>
      <xdr:spPr>
        <a:xfrm>
          <a:off x="18656300" y="147553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6" name="n_4aveValue【消防施設】&#10;一人当たり面積"/>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48023</xdr:rowOff>
    </xdr:from>
    <xdr:ext cx="469744" cy="259045"/>
    <xdr:sp macro="" textlink="">
      <xdr:nvSpPr>
        <xdr:cNvPr id="827" name="n_1mainValue【消防施設】&#10;一人当たり面積"/>
        <xdr:cNvSpPr txBox="1"/>
      </xdr:nvSpPr>
      <xdr:spPr>
        <a:xfrm>
          <a:off x="210757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57166</xdr:rowOff>
    </xdr:from>
    <xdr:ext cx="469744" cy="259045"/>
    <xdr:sp macro="" textlink="">
      <xdr:nvSpPr>
        <xdr:cNvPr id="828" name="n_2mainValue【消防施設】&#10;一人当たり面積"/>
        <xdr:cNvSpPr txBox="1"/>
      </xdr:nvSpPr>
      <xdr:spPr>
        <a:xfrm>
          <a:off x="20199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57166</xdr:rowOff>
    </xdr:from>
    <xdr:ext cx="469744" cy="259045"/>
    <xdr:sp macro="" textlink="">
      <xdr:nvSpPr>
        <xdr:cNvPr id="829" name="n_3mainValue【消防施設】&#10;一人当たり面積"/>
        <xdr:cNvSpPr txBox="1"/>
      </xdr:nvSpPr>
      <xdr:spPr>
        <a:xfrm>
          <a:off x="19310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52595</xdr:rowOff>
    </xdr:from>
    <xdr:ext cx="469744" cy="259045"/>
    <xdr:sp macro="" textlink="">
      <xdr:nvSpPr>
        <xdr:cNvPr id="830" name="n_4mainValue【消防施設】&#10;一人当たり面積"/>
        <xdr:cNvSpPr txBox="1"/>
      </xdr:nvSpPr>
      <xdr:spPr>
        <a:xfrm>
          <a:off x="18421427" y="1479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80934</xdr:rowOff>
    </xdr:from>
    <xdr:ext cx="405111" cy="259045"/>
    <xdr:sp macro="" textlink="">
      <xdr:nvSpPr>
        <xdr:cNvPr id="861" name="【庁舎】&#10;有形固定資産減価償却率平均値テキスト"/>
        <xdr:cNvSpPr txBox="1"/>
      </xdr:nvSpPr>
      <xdr:spPr>
        <a:xfrm>
          <a:off x="16357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866" name="フローチャート: 判断 865"/>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872" name="楕円 871"/>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873" name="【庁舎】&#10;有形固定資産減価償却率該当値テキスト"/>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159294</xdr:rowOff>
    </xdr:from>
    <xdr:to>
      <xdr:col>81</xdr:col>
      <xdr:colOff>101600</xdr:colOff>
      <xdr:row>106</xdr:row>
      <xdr:rowOff>89444</xdr:rowOff>
    </xdr:to>
    <xdr:sp macro="" textlink="">
      <xdr:nvSpPr>
        <xdr:cNvPr id="874" name="楕円 873"/>
        <xdr:cNvSpPr/>
      </xdr:nvSpPr>
      <xdr:spPr>
        <a:xfrm>
          <a:off x="154305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72934</xdr:rowOff>
    </xdr:to>
    <xdr:cxnSp macro="">
      <xdr:nvCxnSpPr>
        <xdr:cNvPr id="875" name="直線コネクタ 874"/>
        <xdr:cNvCxnSpPr/>
      </xdr:nvCxnSpPr>
      <xdr:spPr>
        <a:xfrm>
          <a:off x="15481300" y="182123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6" name="楕円 875"/>
        <xdr:cNvSpPr/>
      </xdr:nvSpPr>
      <xdr:spPr>
        <a:xfrm>
          <a:off x="14541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166007</xdr:rowOff>
    </xdr:from>
    <xdr:to>
      <xdr:col>81</xdr:col>
      <xdr:colOff>50800</xdr:colOff>
      <xdr:row>106</xdr:row>
      <xdr:rowOff>38644</xdr:rowOff>
    </xdr:to>
    <xdr:cxnSp macro="">
      <xdr:nvCxnSpPr>
        <xdr:cNvPr id="877" name="直線コネクタ 876"/>
        <xdr:cNvCxnSpPr/>
      </xdr:nvCxnSpPr>
      <xdr:spPr>
        <a:xfrm>
          <a:off x="14592300" y="1816825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131536</xdr:rowOff>
    </xdr:from>
    <xdr:to>
      <xdr:col>72</xdr:col>
      <xdr:colOff>38100</xdr:colOff>
      <xdr:row>107</xdr:row>
      <xdr:rowOff>61686</xdr:rowOff>
    </xdr:to>
    <xdr:sp macro="" textlink="">
      <xdr:nvSpPr>
        <xdr:cNvPr id="878" name="楕円 877"/>
        <xdr:cNvSpPr/>
      </xdr:nvSpPr>
      <xdr:spPr>
        <a:xfrm>
          <a:off x="13652500" y="183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166007</xdr:rowOff>
    </xdr:from>
    <xdr:to>
      <xdr:col>76</xdr:col>
      <xdr:colOff>114300</xdr:colOff>
      <xdr:row>107</xdr:row>
      <xdr:rowOff>10886</xdr:rowOff>
    </xdr:to>
    <xdr:cxnSp macro="">
      <xdr:nvCxnSpPr>
        <xdr:cNvPr id="879" name="直線コネクタ 878"/>
        <xdr:cNvCxnSpPr/>
      </xdr:nvCxnSpPr>
      <xdr:spPr>
        <a:xfrm flipV="1">
          <a:off x="13703300" y="18168257"/>
          <a:ext cx="889000" cy="187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103777</xdr:rowOff>
    </xdr:from>
    <xdr:to>
      <xdr:col>67</xdr:col>
      <xdr:colOff>101600</xdr:colOff>
      <xdr:row>107</xdr:row>
      <xdr:rowOff>33927</xdr:rowOff>
    </xdr:to>
    <xdr:sp macro="" textlink="">
      <xdr:nvSpPr>
        <xdr:cNvPr id="880" name="楕円 879"/>
        <xdr:cNvSpPr/>
      </xdr:nvSpPr>
      <xdr:spPr>
        <a:xfrm>
          <a:off x="127635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154577</xdr:rowOff>
    </xdr:from>
    <xdr:to>
      <xdr:col>71</xdr:col>
      <xdr:colOff>177800</xdr:colOff>
      <xdr:row>107</xdr:row>
      <xdr:rowOff>10886</xdr:rowOff>
    </xdr:to>
    <xdr:cxnSp macro="">
      <xdr:nvCxnSpPr>
        <xdr:cNvPr id="881" name="直線コネクタ 880"/>
        <xdr:cNvCxnSpPr/>
      </xdr:nvCxnSpPr>
      <xdr:spPr>
        <a:xfrm>
          <a:off x="12814300" y="1832827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882"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29227</xdr:rowOff>
    </xdr:from>
    <xdr:ext cx="405111" cy="259045"/>
    <xdr:sp macro="" textlink="">
      <xdr:nvSpPr>
        <xdr:cNvPr id="883" name="n_2aveValue【庁舎】&#10;有形固定資産減価償却率"/>
        <xdr:cNvSpPr txBox="1"/>
      </xdr:nvSpPr>
      <xdr:spPr>
        <a:xfrm>
          <a:off x="14389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4" name="n_3aveValue【庁舎】&#10;有形固定資産減価償却率"/>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169653</xdr:rowOff>
    </xdr:from>
    <xdr:ext cx="405111" cy="259045"/>
    <xdr:sp macro="" textlink="">
      <xdr:nvSpPr>
        <xdr:cNvPr id="885" name="n_4aveValue【庁舎】&#10;有形固定資産減価償却率"/>
        <xdr:cNvSpPr txBox="1"/>
      </xdr:nvSpPr>
      <xdr:spPr>
        <a:xfrm>
          <a:off x="12611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80571</xdr:rowOff>
    </xdr:from>
    <xdr:ext cx="405111" cy="259045"/>
    <xdr:sp macro="" textlink="">
      <xdr:nvSpPr>
        <xdr:cNvPr id="886" name="n_1mainValue【庁舎】&#10;有形固定資産減価償却率"/>
        <xdr:cNvSpPr txBox="1"/>
      </xdr:nvSpPr>
      <xdr:spPr>
        <a:xfrm>
          <a:off x="15266044" y="1825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87" name="n_2mainValue【庁舎】&#10;有形固定資産減価償却率"/>
        <xdr:cNvSpPr txBox="1"/>
      </xdr:nvSpPr>
      <xdr:spPr>
        <a:xfrm>
          <a:off x="14389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52813</xdr:rowOff>
    </xdr:from>
    <xdr:ext cx="405111" cy="259045"/>
    <xdr:sp macro="" textlink="">
      <xdr:nvSpPr>
        <xdr:cNvPr id="888" name="n_3mainValue【庁舎】&#10;有形固定資産減価償却率"/>
        <xdr:cNvSpPr txBox="1"/>
      </xdr:nvSpPr>
      <xdr:spPr>
        <a:xfrm>
          <a:off x="13500744"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25054</xdr:rowOff>
    </xdr:from>
    <xdr:ext cx="405111" cy="259045"/>
    <xdr:sp macro="" textlink="">
      <xdr:nvSpPr>
        <xdr:cNvPr id="889" name="n_4mainValue【庁舎】&#10;有形固定資産減価償却率"/>
        <xdr:cNvSpPr txBox="1"/>
      </xdr:nvSpPr>
      <xdr:spPr>
        <a:xfrm>
          <a:off x="12611744" y="18370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925" name="フローチャート: 判断 924"/>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90714</xdr:rowOff>
    </xdr:from>
    <xdr:to>
      <xdr:col>116</xdr:col>
      <xdr:colOff>114300</xdr:colOff>
      <xdr:row>107</xdr:row>
      <xdr:rowOff>20864</xdr:rowOff>
    </xdr:to>
    <xdr:sp macro="" textlink="">
      <xdr:nvSpPr>
        <xdr:cNvPr id="931" name="楕円 930"/>
        <xdr:cNvSpPr/>
      </xdr:nvSpPr>
      <xdr:spPr>
        <a:xfrm>
          <a:off x="221107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69141</xdr:rowOff>
    </xdr:from>
    <xdr:ext cx="469744" cy="259045"/>
    <xdr:sp macro="" textlink="">
      <xdr:nvSpPr>
        <xdr:cNvPr id="932" name="【庁舎】&#10;一人当たり面積該当値テキスト"/>
        <xdr:cNvSpPr txBox="1"/>
      </xdr:nvSpPr>
      <xdr:spPr>
        <a:xfrm>
          <a:off x="22199600" y="182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90714</xdr:rowOff>
    </xdr:from>
    <xdr:to>
      <xdr:col>112</xdr:col>
      <xdr:colOff>38100</xdr:colOff>
      <xdr:row>107</xdr:row>
      <xdr:rowOff>20864</xdr:rowOff>
    </xdr:to>
    <xdr:sp macro="" textlink="">
      <xdr:nvSpPr>
        <xdr:cNvPr id="933" name="楕円 932"/>
        <xdr:cNvSpPr/>
      </xdr:nvSpPr>
      <xdr:spPr>
        <a:xfrm>
          <a:off x="21272500" y="182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141514</xdr:rowOff>
    </xdr:from>
    <xdr:to>
      <xdr:col>116</xdr:col>
      <xdr:colOff>63500</xdr:colOff>
      <xdr:row>106</xdr:row>
      <xdr:rowOff>141514</xdr:rowOff>
    </xdr:to>
    <xdr:cxnSp macro="">
      <xdr:nvCxnSpPr>
        <xdr:cNvPr id="934" name="直線コネクタ 933"/>
        <xdr:cNvCxnSpPr/>
      </xdr:nvCxnSpPr>
      <xdr:spPr>
        <a:xfrm>
          <a:off x="21323300" y="18315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87449</xdr:rowOff>
    </xdr:from>
    <xdr:to>
      <xdr:col>107</xdr:col>
      <xdr:colOff>101600</xdr:colOff>
      <xdr:row>107</xdr:row>
      <xdr:rowOff>17599</xdr:rowOff>
    </xdr:to>
    <xdr:sp macro="" textlink="">
      <xdr:nvSpPr>
        <xdr:cNvPr id="935" name="楕円 934"/>
        <xdr:cNvSpPr/>
      </xdr:nvSpPr>
      <xdr:spPr>
        <a:xfrm>
          <a:off x="20383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138249</xdr:rowOff>
    </xdr:from>
    <xdr:to>
      <xdr:col>111</xdr:col>
      <xdr:colOff>177800</xdr:colOff>
      <xdr:row>106</xdr:row>
      <xdr:rowOff>141514</xdr:rowOff>
    </xdr:to>
    <xdr:cxnSp macro="">
      <xdr:nvCxnSpPr>
        <xdr:cNvPr id="936" name="直線コネクタ 935"/>
        <xdr:cNvCxnSpPr/>
      </xdr:nvCxnSpPr>
      <xdr:spPr>
        <a:xfrm>
          <a:off x="20434300" y="183119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937" name="楕円 936"/>
        <xdr:cNvSpPr/>
      </xdr:nvSpPr>
      <xdr:spPr>
        <a:xfrm>
          <a:off x="19494500" y="1826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138249</xdr:rowOff>
    </xdr:from>
    <xdr:to>
      <xdr:col>107</xdr:col>
      <xdr:colOff>50800</xdr:colOff>
      <xdr:row>106</xdr:row>
      <xdr:rowOff>138249</xdr:rowOff>
    </xdr:to>
    <xdr:cxnSp macro="">
      <xdr:nvCxnSpPr>
        <xdr:cNvPr id="938" name="直線コネクタ 937"/>
        <xdr:cNvCxnSpPr/>
      </xdr:nvCxnSpPr>
      <xdr:spPr>
        <a:xfrm>
          <a:off x="19545300" y="183119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84182</xdr:rowOff>
    </xdr:from>
    <xdr:to>
      <xdr:col>98</xdr:col>
      <xdr:colOff>38100</xdr:colOff>
      <xdr:row>107</xdr:row>
      <xdr:rowOff>14332</xdr:rowOff>
    </xdr:to>
    <xdr:sp macro="" textlink="">
      <xdr:nvSpPr>
        <xdr:cNvPr id="939" name="楕円 938"/>
        <xdr:cNvSpPr/>
      </xdr:nvSpPr>
      <xdr:spPr>
        <a:xfrm>
          <a:off x="18605500" y="1825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134982</xdr:rowOff>
    </xdr:from>
    <xdr:to>
      <xdr:col>102</xdr:col>
      <xdr:colOff>114300</xdr:colOff>
      <xdr:row>106</xdr:row>
      <xdr:rowOff>138249</xdr:rowOff>
    </xdr:to>
    <xdr:cxnSp macro="">
      <xdr:nvCxnSpPr>
        <xdr:cNvPr id="940" name="直線コネクタ 939"/>
        <xdr:cNvCxnSpPr/>
      </xdr:nvCxnSpPr>
      <xdr:spPr>
        <a:xfrm>
          <a:off x="18656300" y="183086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37391</xdr:rowOff>
    </xdr:from>
    <xdr:ext cx="469744" cy="259045"/>
    <xdr:sp macro="" textlink="">
      <xdr:nvSpPr>
        <xdr:cNvPr id="944" name="n_4aveValue【庁舎】&#10;一人当たり面積"/>
        <xdr:cNvSpPr txBox="1"/>
      </xdr:nvSpPr>
      <xdr:spPr>
        <a:xfrm>
          <a:off x="184214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11991</xdr:rowOff>
    </xdr:from>
    <xdr:ext cx="469744" cy="259045"/>
    <xdr:sp macro="" textlink="">
      <xdr:nvSpPr>
        <xdr:cNvPr id="945" name="n_1mainValue【庁舎】&#10;一人当たり面積"/>
        <xdr:cNvSpPr txBox="1"/>
      </xdr:nvSpPr>
      <xdr:spPr>
        <a:xfrm>
          <a:off x="21075727" y="1835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8726</xdr:rowOff>
    </xdr:from>
    <xdr:ext cx="469744" cy="259045"/>
    <xdr:sp macro="" textlink="">
      <xdr:nvSpPr>
        <xdr:cNvPr id="946" name="n_2mainValue【庁舎】&#10;一人当たり面積"/>
        <xdr:cNvSpPr txBox="1"/>
      </xdr:nvSpPr>
      <xdr:spPr>
        <a:xfrm>
          <a:off x="20199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8726</xdr:rowOff>
    </xdr:from>
    <xdr:ext cx="469744" cy="259045"/>
    <xdr:sp macro="" textlink="">
      <xdr:nvSpPr>
        <xdr:cNvPr id="947" name="n_3mainValue【庁舎】&#10;一人当たり面積"/>
        <xdr:cNvSpPr txBox="1"/>
      </xdr:nvSpPr>
      <xdr:spPr>
        <a:xfrm>
          <a:off x="19310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5459</xdr:rowOff>
    </xdr:from>
    <xdr:ext cx="469744" cy="259045"/>
    <xdr:sp macro="" textlink="">
      <xdr:nvSpPr>
        <xdr:cNvPr id="948" name="n_4mainValue【庁舎】&#10;一人当たり面積"/>
        <xdr:cNvSpPr txBox="1"/>
      </xdr:nvSpPr>
      <xdr:spPr>
        <a:xfrm>
          <a:off x="18421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決算において、類似団体の数値と比較すると、消防施設を除く施設について有形固定資産減価償却率が高く、福祉施設を除く施設について一人当たり規模が小さくなっている。中でも、図書館についての有形固定資産減価償却率が非常に高く、８６．５％となっていることから、図書館施設が老朽化し、更新の時期を迎えていることがわか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令和元年度の財政力指数は３か年平均で１．０１２、単年度では１．００１となり、単年度数値が１を上回ったため、普通交付税不交付団体となった。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社会福祉費や高齢者保健福祉費の増等により基準財政需要額は増となったが、市民税所得割や固定資産税の税収の増等により基準財政収入額も増となったことで、全体では基準財政収入額が基準財政需要額を上回る結果となっ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より高い値になっているのは、市民の所得水準が高いこと等の理由により類似団体を上回る税収があることが主な要因である。しかし、東京都内の他の区市との均衡等もあり、求められるサービス水準は高く、財政力指数に反して財政は逼迫している。</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7408</xdr:rowOff>
    </xdr:from>
    <xdr:to>
      <xdr:col>23</xdr:col>
      <xdr:colOff>133350</xdr:colOff>
      <xdr:row>38</xdr:row>
      <xdr:rowOff>47625</xdr:rowOff>
    </xdr:to>
    <xdr:cxnSp macro="">
      <xdr:nvCxnSpPr>
        <xdr:cNvPr id="69" name="直線コネクタ 68"/>
        <xdr:cNvCxnSpPr/>
      </xdr:nvCxnSpPr>
      <xdr:spPr>
        <a:xfrm>
          <a:off x="4114800" y="6522508"/>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7408</xdr:rowOff>
    </xdr:from>
    <xdr:to>
      <xdr:col>19</xdr:col>
      <xdr:colOff>133350</xdr:colOff>
      <xdr:row>38</xdr:row>
      <xdr:rowOff>7408</xdr:rowOff>
    </xdr:to>
    <xdr:cxnSp macro="">
      <xdr:nvCxnSpPr>
        <xdr:cNvPr id="72" name="直線コネクタ 71"/>
        <xdr:cNvCxnSpPr/>
      </xdr:nvCxnSpPr>
      <xdr:spPr>
        <a:xfrm>
          <a:off x="3225800" y="65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7408</xdr:rowOff>
    </xdr:from>
    <xdr:to>
      <xdr:col>15</xdr:col>
      <xdr:colOff>82550</xdr:colOff>
      <xdr:row>38</xdr:row>
      <xdr:rowOff>47625</xdr:rowOff>
    </xdr:to>
    <xdr:cxnSp macro="">
      <xdr:nvCxnSpPr>
        <xdr:cNvPr id="75" name="直線コネクタ 74"/>
        <xdr:cNvCxnSpPr/>
      </xdr:nvCxnSpPr>
      <xdr:spPr>
        <a:xfrm flipV="1">
          <a:off x="2336800" y="65225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47625</xdr:rowOff>
    </xdr:from>
    <xdr:to>
      <xdr:col>11</xdr:col>
      <xdr:colOff>31750</xdr:colOff>
      <xdr:row>38</xdr:row>
      <xdr:rowOff>87842</xdr:rowOff>
    </xdr:to>
    <xdr:cxnSp macro="">
      <xdr:nvCxnSpPr>
        <xdr:cNvPr id="78" name="直線コネクタ 77"/>
        <xdr:cNvCxnSpPr/>
      </xdr:nvCxnSpPr>
      <xdr:spPr>
        <a:xfrm flipV="1">
          <a:off x="1447800" y="65627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19702</xdr:rowOff>
    </xdr:from>
    <xdr:ext cx="762000" cy="259045"/>
    <xdr:sp macro="" textlink="">
      <xdr:nvSpPr>
        <xdr:cNvPr id="82" name="テキスト ボックス 81"/>
        <xdr:cNvSpPr txBox="1"/>
      </xdr:nvSpPr>
      <xdr:spPr>
        <a:xfrm>
          <a:off x="1066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168275</xdr:rowOff>
    </xdr:from>
    <xdr:to>
      <xdr:col>23</xdr:col>
      <xdr:colOff>184150</xdr:colOff>
      <xdr:row>38</xdr:row>
      <xdr:rowOff>98425</xdr:rowOff>
    </xdr:to>
    <xdr:sp macro="" textlink="">
      <xdr:nvSpPr>
        <xdr:cNvPr id="88" name="楕円 87"/>
        <xdr:cNvSpPr/>
      </xdr:nvSpPr>
      <xdr:spPr>
        <a:xfrm>
          <a:off x="49022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13352</xdr:rowOff>
    </xdr:from>
    <xdr:ext cx="762000" cy="259045"/>
    <xdr:sp macro="" textlink="">
      <xdr:nvSpPr>
        <xdr:cNvPr id="89" name="財政力該当値テキスト"/>
        <xdr:cNvSpPr txBox="1"/>
      </xdr:nvSpPr>
      <xdr:spPr>
        <a:xfrm>
          <a:off x="5041900" y="63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128058</xdr:rowOff>
    </xdr:from>
    <xdr:to>
      <xdr:col>19</xdr:col>
      <xdr:colOff>184150</xdr:colOff>
      <xdr:row>38</xdr:row>
      <xdr:rowOff>58209</xdr:rowOff>
    </xdr:to>
    <xdr:sp macro="" textlink="">
      <xdr:nvSpPr>
        <xdr:cNvPr id="90" name="楕円 89"/>
        <xdr:cNvSpPr/>
      </xdr:nvSpPr>
      <xdr:spPr>
        <a:xfrm>
          <a:off x="4064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68385</xdr:rowOff>
    </xdr:from>
    <xdr:ext cx="736600" cy="259045"/>
    <xdr:sp macro="" textlink="">
      <xdr:nvSpPr>
        <xdr:cNvPr id="91" name="テキスト ボックス 90"/>
        <xdr:cNvSpPr txBox="1"/>
      </xdr:nvSpPr>
      <xdr:spPr>
        <a:xfrm>
          <a:off x="3733800" y="624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128058</xdr:rowOff>
    </xdr:from>
    <xdr:to>
      <xdr:col>15</xdr:col>
      <xdr:colOff>133350</xdr:colOff>
      <xdr:row>38</xdr:row>
      <xdr:rowOff>58209</xdr:rowOff>
    </xdr:to>
    <xdr:sp macro="" textlink="">
      <xdr:nvSpPr>
        <xdr:cNvPr id="92" name="楕円 91"/>
        <xdr:cNvSpPr/>
      </xdr:nvSpPr>
      <xdr:spPr>
        <a:xfrm>
          <a:off x="3175000" y="64717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68385</xdr:rowOff>
    </xdr:from>
    <xdr:ext cx="762000" cy="259045"/>
    <xdr:sp macro="" textlink="">
      <xdr:nvSpPr>
        <xdr:cNvPr id="93" name="テキスト ボックス 92"/>
        <xdr:cNvSpPr txBox="1"/>
      </xdr:nvSpPr>
      <xdr:spPr>
        <a:xfrm>
          <a:off x="2844800" y="624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168275</xdr:rowOff>
    </xdr:from>
    <xdr:to>
      <xdr:col>11</xdr:col>
      <xdr:colOff>82550</xdr:colOff>
      <xdr:row>38</xdr:row>
      <xdr:rowOff>98425</xdr:rowOff>
    </xdr:to>
    <xdr:sp macro="" textlink="">
      <xdr:nvSpPr>
        <xdr:cNvPr id="94" name="楕円 93"/>
        <xdr:cNvSpPr/>
      </xdr:nvSpPr>
      <xdr:spPr>
        <a:xfrm>
          <a:off x="22860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108602</xdr:rowOff>
    </xdr:from>
    <xdr:ext cx="762000" cy="259045"/>
    <xdr:sp macro="" textlink="">
      <xdr:nvSpPr>
        <xdr:cNvPr id="95" name="テキスト ボックス 94"/>
        <xdr:cNvSpPr txBox="1"/>
      </xdr:nvSpPr>
      <xdr:spPr>
        <a:xfrm>
          <a:off x="1955800" y="628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37042</xdr:rowOff>
    </xdr:from>
    <xdr:to>
      <xdr:col>7</xdr:col>
      <xdr:colOff>31750</xdr:colOff>
      <xdr:row>38</xdr:row>
      <xdr:rowOff>138642</xdr:rowOff>
    </xdr:to>
    <xdr:sp macro="" textlink="">
      <xdr:nvSpPr>
        <xdr:cNvPr id="96" name="楕円 95"/>
        <xdr:cNvSpPr/>
      </xdr:nvSpPr>
      <xdr:spPr>
        <a:xfrm>
          <a:off x="1397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148819</xdr:rowOff>
    </xdr:from>
    <xdr:ext cx="762000" cy="259045"/>
    <xdr:sp macro="" textlink="">
      <xdr:nvSpPr>
        <xdr:cNvPr id="97" name="テキスト ボックス 96"/>
        <xdr:cNvSpPr txBox="1"/>
      </xdr:nvSpPr>
      <xdr:spPr>
        <a:xfrm>
          <a:off x="1066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経常収支比率は１００．２</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と昨年度より４．０ポイント悪化した。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悪化した理由は、分母である歳入面では、前年度に比べ市税が増となったことや、幼保無償化に伴う地方特例交付金の増等により増となった一方、分子である歳出面では、退職手当や公債費の減などの減要素があったものの、保育所運営委託料や障害福祉サービス費、後期高齢者医療特別会計繰出金の増等があり増となった結果、経常収支比率は悪化する結果となった。</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類似団体平均と比べても財政構造の弾力性に乏しく、依然として財政の硬直化した状態が続いていることから、財政健全化に向けた取り組みを着実に実施し経常経費の削減を図る必要がある。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64</xdr:row>
      <xdr:rowOff>73152</xdr:rowOff>
    </xdr:to>
    <xdr:cxnSp macro="">
      <xdr:nvCxnSpPr>
        <xdr:cNvPr id="130" name="直線コネクタ 129"/>
        <xdr:cNvCxnSpPr/>
      </xdr:nvCxnSpPr>
      <xdr:spPr>
        <a:xfrm>
          <a:off x="4114800" y="10852912"/>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63</xdr:row>
      <xdr:rowOff>51562</xdr:rowOff>
    </xdr:to>
    <xdr:cxnSp macro="">
      <xdr:nvCxnSpPr>
        <xdr:cNvPr id="133" name="直線コネクタ 132"/>
        <xdr:cNvCxnSpPr/>
      </xdr:nvCxnSpPr>
      <xdr:spPr>
        <a:xfrm>
          <a:off x="3225800" y="10795000"/>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54102</xdr:rowOff>
    </xdr:from>
    <xdr:to>
      <xdr:col>15</xdr:col>
      <xdr:colOff>82550</xdr:colOff>
      <xdr:row>62</xdr:row>
      <xdr:rowOff>165100</xdr:rowOff>
    </xdr:to>
    <xdr:cxnSp macro="">
      <xdr:nvCxnSpPr>
        <xdr:cNvPr id="136" name="直線コネクタ 135"/>
        <xdr:cNvCxnSpPr/>
      </xdr:nvCxnSpPr>
      <xdr:spPr>
        <a:xfrm>
          <a:off x="2336800" y="10684002"/>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62</xdr:row>
      <xdr:rowOff>54102</xdr:rowOff>
    </xdr:to>
    <xdr:cxnSp macro="">
      <xdr:nvCxnSpPr>
        <xdr:cNvPr id="139" name="直線コネクタ 138"/>
        <xdr:cNvCxnSpPr/>
      </xdr:nvCxnSpPr>
      <xdr:spPr>
        <a:xfrm>
          <a:off x="1447800" y="1056817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22352</xdr:rowOff>
    </xdr:from>
    <xdr:to>
      <xdr:col>23</xdr:col>
      <xdr:colOff>184150</xdr:colOff>
      <xdr:row>64</xdr:row>
      <xdr:rowOff>123952</xdr:rowOff>
    </xdr:to>
    <xdr:sp macro="" textlink="">
      <xdr:nvSpPr>
        <xdr:cNvPr id="149" name="楕円 148"/>
        <xdr:cNvSpPr/>
      </xdr:nvSpPr>
      <xdr:spPr>
        <a:xfrm>
          <a:off x="49022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165879</xdr:rowOff>
    </xdr:from>
    <xdr:ext cx="762000" cy="259045"/>
    <xdr:sp macro="" textlink="">
      <xdr:nvSpPr>
        <xdr:cNvPr id="150" name="財政構造の弾力性該当値テキスト"/>
        <xdr:cNvSpPr txBox="1"/>
      </xdr:nvSpPr>
      <xdr:spPr>
        <a:xfrm>
          <a:off x="5041900" y="1096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29227</xdr:rowOff>
    </xdr:from>
    <xdr:ext cx="762000" cy="259045"/>
    <xdr:sp macro="" textlink="">
      <xdr:nvSpPr>
        <xdr:cNvPr id="154" name="テキスト ボックス 153"/>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3302</xdr:rowOff>
    </xdr:from>
    <xdr:to>
      <xdr:col>11</xdr:col>
      <xdr:colOff>82550</xdr:colOff>
      <xdr:row>62</xdr:row>
      <xdr:rowOff>104902</xdr:rowOff>
    </xdr:to>
    <xdr:sp macro="" textlink="">
      <xdr:nvSpPr>
        <xdr:cNvPr id="155" name="楕円 154"/>
        <xdr:cNvSpPr/>
      </xdr:nvSpPr>
      <xdr:spPr>
        <a:xfrm>
          <a:off x="2286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115079</xdr:rowOff>
    </xdr:from>
    <xdr:ext cx="762000" cy="259045"/>
    <xdr:sp macro="" textlink="">
      <xdr:nvSpPr>
        <xdr:cNvPr id="156" name="テキスト ボックス 155"/>
        <xdr:cNvSpPr txBox="1"/>
      </xdr:nvSpPr>
      <xdr:spPr>
        <a:xfrm>
          <a:off x="1955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7" name="楕円 156"/>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145305</xdr:rowOff>
    </xdr:from>
    <xdr:ext cx="762000" cy="259045"/>
    <xdr:sp macro="" textlink="">
      <xdr:nvSpPr>
        <xdr:cNvPr id="158" name="テキスト ボックス 157"/>
        <xdr:cNvSpPr txBox="1"/>
      </xdr:nvSpPr>
      <xdr:spPr>
        <a:xfrm>
          <a:off x="10668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令和元年度は、全国平均、東京都平均ともに下回る１２１，１７４円となったが、類似団体平均を上回る結果となった。</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退職手当の減により人件費が減となった一方、プレミアム付商品券事業の実施や</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市議会議員選挙・参議院議員選挙実施に伴う選挙関連経費の増により物件費が増となったことで、</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数値自体は</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前年より上昇した</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個別に見た場合、人口１人当たり物件費及び維持補修費は類似団体平均とほぼ同じか下回るのに対し、人件費は類似団体平均を上回っている。</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その他非常勤職員について、当市では会計年度任用職員がこれにあたるが、類似団体平均に対して非常に高い水準にある。この間、正規職員の定員管理には努めてきたが、非常勤職員の管理についても早急に検討・改善を図っ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97847</xdr:rowOff>
    </xdr:from>
    <xdr:to>
      <xdr:col>23</xdr:col>
      <xdr:colOff>133350</xdr:colOff>
      <xdr:row>83</xdr:row>
      <xdr:rowOff>152236</xdr:rowOff>
    </xdr:to>
    <xdr:cxnSp macro="">
      <xdr:nvCxnSpPr>
        <xdr:cNvPr id="191" name="直線コネクタ 190"/>
        <xdr:cNvCxnSpPr/>
      </xdr:nvCxnSpPr>
      <xdr:spPr>
        <a:xfrm>
          <a:off x="4114800" y="14328197"/>
          <a:ext cx="838200" cy="5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161025</xdr:rowOff>
    </xdr:from>
    <xdr:ext cx="762000" cy="259045"/>
    <xdr:sp macro="" textlink="">
      <xdr:nvSpPr>
        <xdr:cNvPr id="192" name="人件費・物件費等の状況平均値テキスト"/>
        <xdr:cNvSpPr txBox="1"/>
      </xdr:nvSpPr>
      <xdr:spPr>
        <a:xfrm>
          <a:off x="5041900" y="14048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97847</xdr:rowOff>
    </xdr:from>
    <xdr:to>
      <xdr:col>19</xdr:col>
      <xdr:colOff>133350</xdr:colOff>
      <xdr:row>83</xdr:row>
      <xdr:rowOff>104040</xdr:rowOff>
    </xdr:to>
    <xdr:cxnSp macro="">
      <xdr:nvCxnSpPr>
        <xdr:cNvPr id="194" name="直線コネクタ 193"/>
        <xdr:cNvCxnSpPr/>
      </xdr:nvCxnSpPr>
      <xdr:spPr>
        <a:xfrm flipV="1">
          <a:off x="3225800" y="14328197"/>
          <a:ext cx="889000" cy="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24227</xdr:rowOff>
    </xdr:from>
    <xdr:ext cx="736600" cy="259045"/>
    <xdr:sp macro="" textlink="">
      <xdr:nvSpPr>
        <xdr:cNvPr id="196" name="テキスト ボックス 195"/>
        <xdr:cNvSpPr txBox="1"/>
      </xdr:nvSpPr>
      <xdr:spPr>
        <a:xfrm>
          <a:off x="3733800" y="1391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42782</xdr:rowOff>
    </xdr:from>
    <xdr:to>
      <xdr:col>15</xdr:col>
      <xdr:colOff>82550</xdr:colOff>
      <xdr:row>83</xdr:row>
      <xdr:rowOff>104040</xdr:rowOff>
    </xdr:to>
    <xdr:cxnSp macro="">
      <xdr:nvCxnSpPr>
        <xdr:cNvPr id="197" name="直線コネクタ 196"/>
        <xdr:cNvCxnSpPr/>
      </xdr:nvCxnSpPr>
      <xdr:spPr>
        <a:xfrm>
          <a:off x="2336800" y="14273132"/>
          <a:ext cx="889000" cy="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7996</xdr:rowOff>
    </xdr:from>
    <xdr:ext cx="762000" cy="259045"/>
    <xdr:sp macro="" textlink="">
      <xdr:nvSpPr>
        <xdr:cNvPr id="199" name="テキスト ボックス 198"/>
        <xdr:cNvSpPr txBox="1"/>
      </xdr:nvSpPr>
      <xdr:spPr>
        <a:xfrm>
          <a:off x="2844800" y="138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18250</xdr:rowOff>
    </xdr:from>
    <xdr:to>
      <xdr:col>11</xdr:col>
      <xdr:colOff>31750</xdr:colOff>
      <xdr:row>83</xdr:row>
      <xdr:rowOff>42782</xdr:rowOff>
    </xdr:to>
    <xdr:cxnSp macro="">
      <xdr:nvCxnSpPr>
        <xdr:cNvPr id="200" name="直線コネクタ 199"/>
        <xdr:cNvCxnSpPr/>
      </xdr:nvCxnSpPr>
      <xdr:spPr>
        <a:xfrm>
          <a:off x="1447800" y="14248600"/>
          <a:ext cx="889000" cy="2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171161</xdr:rowOff>
    </xdr:from>
    <xdr:ext cx="762000" cy="259045"/>
    <xdr:sp macro="" textlink="">
      <xdr:nvSpPr>
        <xdr:cNvPr id="202" name="テキスト ボックス 201"/>
        <xdr:cNvSpPr txBox="1"/>
      </xdr:nvSpPr>
      <xdr:spPr>
        <a:xfrm>
          <a:off x="1955800" y="1388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101436</xdr:rowOff>
    </xdr:from>
    <xdr:to>
      <xdr:col>23</xdr:col>
      <xdr:colOff>184150</xdr:colOff>
      <xdr:row>84</xdr:row>
      <xdr:rowOff>31586</xdr:rowOff>
    </xdr:to>
    <xdr:sp macro="" textlink="">
      <xdr:nvSpPr>
        <xdr:cNvPr id="210" name="楕円 209"/>
        <xdr:cNvSpPr/>
      </xdr:nvSpPr>
      <xdr:spPr>
        <a:xfrm>
          <a:off x="4902200" y="1433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73513</xdr:rowOff>
    </xdr:from>
    <xdr:ext cx="762000" cy="259045"/>
    <xdr:sp macro="" textlink="">
      <xdr:nvSpPr>
        <xdr:cNvPr id="211" name="人件費・物件費等の状況該当値テキスト"/>
        <xdr:cNvSpPr txBox="1"/>
      </xdr:nvSpPr>
      <xdr:spPr>
        <a:xfrm>
          <a:off x="5041900" y="1430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47047</xdr:rowOff>
    </xdr:from>
    <xdr:to>
      <xdr:col>19</xdr:col>
      <xdr:colOff>184150</xdr:colOff>
      <xdr:row>83</xdr:row>
      <xdr:rowOff>148647</xdr:rowOff>
    </xdr:to>
    <xdr:sp macro="" textlink="">
      <xdr:nvSpPr>
        <xdr:cNvPr id="212" name="楕円 211"/>
        <xdr:cNvSpPr/>
      </xdr:nvSpPr>
      <xdr:spPr>
        <a:xfrm>
          <a:off x="4064000" y="1427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133424</xdr:rowOff>
    </xdr:from>
    <xdr:ext cx="736600" cy="259045"/>
    <xdr:sp macro="" textlink="">
      <xdr:nvSpPr>
        <xdr:cNvPr id="213" name="テキスト ボックス 212"/>
        <xdr:cNvSpPr txBox="1"/>
      </xdr:nvSpPr>
      <xdr:spPr>
        <a:xfrm>
          <a:off x="3733800" y="14363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53240</xdr:rowOff>
    </xdr:from>
    <xdr:to>
      <xdr:col>15</xdr:col>
      <xdr:colOff>133350</xdr:colOff>
      <xdr:row>83</xdr:row>
      <xdr:rowOff>154840</xdr:rowOff>
    </xdr:to>
    <xdr:sp macro="" textlink="">
      <xdr:nvSpPr>
        <xdr:cNvPr id="214" name="楕円 213"/>
        <xdr:cNvSpPr/>
      </xdr:nvSpPr>
      <xdr:spPr>
        <a:xfrm>
          <a:off x="3175000" y="142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139617</xdr:rowOff>
    </xdr:from>
    <xdr:ext cx="762000" cy="259045"/>
    <xdr:sp macro="" textlink="">
      <xdr:nvSpPr>
        <xdr:cNvPr id="215" name="テキスト ボックス 214"/>
        <xdr:cNvSpPr txBox="1"/>
      </xdr:nvSpPr>
      <xdr:spPr>
        <a:xfrm>
          <a:off x="2844800" y="1436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163432</xdr:rowOff>
    </xdr:from>
    <xdr:to>
      <xdr:col>11</xdr:col>
      <xdr:colOff>82550</xdr:colOff>
      <xdr:row>83</xdr:row>
      <xdr:rowOff>93582</xdr:rowOff>
    </xdr:to>
    <xdr:sp macro="" textlink="">
      <xdr:nvSpPr>
        <xdr:cNvPr id="216" name="楕円 215"/>
        <xdr:cNvSpPr/>
      </xdr:nvSpPr>
      <xdr:spPr>
        <a:xfrm>
          <a:off x="2286000" y="1422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78359</xdr:rowOff>
    </xdr:from>
    <xdr:ext cx="762000" cy="259045"/>
    <xdr:sp macro="" textlink="">
      <xdr:nvSpPr>
        <xdr:cNvPr id="217" name="テキスト ボックス 216"/>
        <xdr:cNvSpPr txBox="1"/>
      </xdr:nvSpPr>
      <xdr:spPr>
        <a:xfrm>
          <a:off x="1955800" y="1430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138900</xdr:rowOff>
    </xdr:from>
    <xdr:to>
      <xdr:col>7</xdr:col>
      <xdr:colOff>31750</xdr:colOff>
      <xdr:row>83</xdr:row>
      <xdr:rowOff>69050</xdr:rowOff>
    </xdr:to>
    <xdr:sp macro="" textlink="">
      <xdr:nvSpPr>
        <xdr:cNvPr id="218" name="楕円 217"/>
        <xdr:cNvSpPr/>
      </xdr:nvSpPr>
      <xdr:spPr>
        <a:xfrm>
          <a:off x="1397000" y="1419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79227</xdr:rowOff>
    </xdr:from>
    <xdr:ext cx="762000" cy="259045"/>
    <xdr:sp macro="" textlink="">
      <xdr:nvSpPr>
        <xdr:cNvPr id="219" name="テキスト ボックス 218"/>
        <xdr:cNvSpPr txBox="1"/>
      </xdr:nvSpPr>
      <xdr:spPr>
        <a:xfrm>
          <a:off x="1066800" y="139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ラスパイレス指数が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を超えているが、平成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年度より東京都の給料表に移行し、これまでも東京都人事委員会勧告に基づき、給与水準の見直しを実施している。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ただし、都表移行時に激変緩和措置として現給保障を実施したことや比較的若い職員の管理職登用等により、ラスパイレス指数が高くなる傾向にあるが、将来的には職員構成の変更により改善していくものと見込んで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155121</xdr:rowOff>
    </xdr:from>
    <xdr:to>
      <xdr:col>81</xdr:col>
      <xdr:colOff>44450</xdr:colOff>
      <xdr:row>88</xdr:row>
      <xdr:rowOff>155121</xdr:rowOff>
    </xdr:to>
    <xdr:cxnSp macro="">
      <xdr:nvCxnSpPr>
        <xdr:cNvPr id="255" name="直線コネクタ 254"/>
        <xdr:cNvCxnSpPr/>
      </xdr:nvCxnSpPr>
      <xdr:spPr>
        <a:xfrm>
          <a:off x="16179800" y="1524272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6"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51707</xdr:rowOff>
    </xdr:from>
    <xdr:to>
      <xdr:col>77</xdr:col>
      <xdr:colOff>44450</xdr:colOff>
      <xdr:row>88</xdr:row>
      <xdr:rowOff>155121</xdr:rowOff>
    </xdr:to>
    <xdr:cxnSp macro="">
      <xdr:nvCxnSpPr>
        <xdr:cNvPr id="258" name="直線コネクタ 257"/>
        <xdr:cNvCxnSpPr/>
      </xdr:nvCxnSpPr>
      <xdr:spPr>
        <a:xfrm>
          <a:off x="15290800" y="1513930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0" name="テキスト ボックス 259"/>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51707</xdr:rowOff>
    </xdr:from>
    <xdr:to>
      <xdr:col>72</xdr:col>
      <xdr:colOff>203200</xdr:colOff>
      <xdr:row>89</xdr:row>
      <xdr:rowOff>121557</xdr:rowOff>
    </xdr:to>
    <xdr:cxnSp macro="">
      <xdr:nvCxnSpPr>
        <xdr:cNvPr id="261" name="直線コネクタ 260"/>
        <xdr:cNvCxnSpPr/>
      </xdr:nvCxnSpPr>
      <xdr:spPr>
        <a:xfrm flipV="1">
          <a:off x="14401800" y="1513930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3" name="テキスト ボックス 262"/>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155121</xdr:rowOff>
    </xdr:from>
    <xdr:to>
      <xdr:col>68</xdr:col>
      <xdr:colOff>152400</xdr:colOff>
      <xdr:row>89</xdr:row>
      <xdr:rowOff>121557</xdr:rowOff>
    </xdr:to>
    <xdr:cxnSp macro="">
      <xdr:nvCxnSpPr>
        <xdr:cNvPr id="264" name="直線コネクタ 263"/>
        <xdr:cNvCxnSpPr/>
      </xdr:nvCxnSpPr>
      <xdr:spPr>
        <a:xfrm>
          <a:off x="13512800" y="15242721"/>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6" name="テキスト ボックス 265"/>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68" name="テキスト ボックス 267"/>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104321</xdr:rowOff>
    </xdr:from>
    <xdr:to>
      <xdr:col>81</xdr:col>
      <xdr:colOff>95250</xdr:colOff>
      <xdr:row>89</xdr:row>
      <xdr:rowOff>34471</xdr:rowOff>
    </xdr:to>
    <xdr:sp macro="" textlink="">
      <xdr:nvSpPr>
        <xdr:cNvPr id="274" name="楕円 273"/>
        <xdr:cNvSpPr/>
      </xdr:nvSpPr>
      <xdr:spPr>
        <a:xfrm>
          <a:off x="169672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76398</xdr:rowOff>
    </xdr:from>
    <xdr:ext cx="762000" cy="259045"/>
    <xdr:sp macro="" textlink="">
      <xdr:nvSpPr>
        <xdr:cNvPr id="275" name="給与水準   （国との比較）該当値テキスト"/>
        <xdr:cNvSpPr txBox="1"/>
      </xdr:nvSpPr>
      <xdr:spPr>
        <a:xfrm>
          <a:off x="17106900" y="1516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104321</xdr:rowOff>
    </xdr:from>
    <xdr:to>
      <xdr:col>77</xdr:col>
      <xdr:colOff>95250</xdr:colOff>
      <xdr:row>89</xdr:row>
      <xdr:rowOff>34471</xdr:rowOff>
    </xdr:to>
    <xdr:sp macro="" textlink="">
      <xdr:nvSpPr>
        <xdr:cNvPr id="276" name="楕円 275"/>
        <xdr:cNvSpPr/>
      </xdr:nvSpPr>
      <xdr:spPr>
        <a:xfrm>
          <a:off x="16129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19248</xdr:rowOff>
    </xdr:from>
    <xdr:ext cx="736600" cy="259045"/>
    <xdr:sp macro="" textlink="">
      <xdr:nvSpPr>
        <xdr:cNvPr id="277" name="テキスト ボックス 276"/>
        <xdr:cNvSpPr txBox="1"/>
      </xdr:nvSpPr>
      <xdr:spPr>
        <a:xfrm>
          <a:off x="15798800" y="15278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907</xdr:rowOff>
    </xdr:from>
    <xdr:to>
      <xdr:col>73</xdr:col>
      <xdr:colOff>44450</xdr:colOff>
      <xdr:row>88</xdr:row>
      <xdr:rowOff>102507</xdr:rowOff>
    </xdr:to>
    <xdr:sp macro="" textlink="">
      <xdr:nvSpPr>
        <xdr:cNvPr id="278" name="楕円 277"/>
        <xdr:cNvSpPr/>
      </xdr:nvSpPr>
      <xdr:spPr>
        <a:xfrm>
          <a:off x="15240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87284</xdr:rowOff>
    </xdr:from>
    <xdr:ext cx="762000" cy="259045"/>
    <xdr:sp macro="" textlink="">
      <xdr:nvSpPr>
        <xdr:cNvPr id="279" name="テキスト ボックス 278"/>
        <xdr:cNvSpPr txBox="1"/>
      </xdr:nvSpPr>
      <xdr:spPr>
        <a:xfrm>
          <a:off x="14909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70757</xdr:rowOff>
    </xdr:from>
    <xdr:to>
      <xdr:col>68</xdr:col>
      <xdr:colOff>203200</xdr:colOff>
      <xdr:row>90</xdr:row>
      <xdr:rowOff>907</xdr:rowOff>
    </xdr:to>
    <xdr:sp macro="" textlink="">
      <xdr:nvSpPr>
        <xdr:cNvPr id="280" name="楕円 279"/>
        <xdr:cNvSpPr/>
      </xdr:nvSpPr>
      <xdr:spPr>
        <a:xfrm>
          <a:off x="14351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157134</xdr:rowOff>
    </xdr:from>
    <xdr:ext cx="762000" cy="259045"/>
    <xdr:sp macro="" textlink="">
      <xdr:nvSpPr>
        <xdr:cNvPr id="281" name="テキスト ボックス 280"/>
        <xdr:cNvSpPr txBox="1"/>
      </xdr:nvSpPr>
      <xdr:spPr>
        <a:xfrm>
          <a:off x="14020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104321</xdr:rowOff>
    </xdr:from>
    <xdr:to>
      <xdr:col>64</xdr:col>
      <xdr:colOff>152400</xdr:colOff>
      <xdr:row>89</xdr:row>
      <xdr:rowOff>34471</xdr:rowOff>
    </xdr:to>
    <xdr:sp macro="" textlink="">
      <xdr:nvSpPr>
        <xdr:cNvPr id="282" name="楕円 281"/>
        <xdr:cNvSpPr/>
      </xdr:nvSpPr>
      <xdr:spPr>
        <a:xfrm>
          <a:off x="13462000" y="1519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19248</xdr:rowOff>
    </xdr:from>
    <xdr:ext cx="762000" cy="259045"/>
    <xdr:sp macro="" textlink="">
      <xdr:nvSpPr>
        <xdr:cNvPr id="283" name="テキスト ボックス 282"/>
        <xdr:cNvSpPr txBox="1"/>
      </xdr:nvSpPr>
      <xdr:spPr>
        <a:xfrm>
          <a:off x="13131800" y="152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毎年度見直しを行っている定員管理計画に基づいて職員数を管理してきた結果、類似団体平均、東京都平均を下回る結果となっている。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行政需要の増減に対応した柔軟な定員管理計画により、引き続き適正な水準を維持していく。</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57573</xdr:rowOff>
    </xdr:to>
    <xdr:cxnSp macro="">
      <xdr:nvCxnSpPr>
        <xdr:cNvPr id="318" name="直線コネクタ 317"/>
        <xdr:cNvCxnSpPr/>
      </xdr:nvCxnSpPr>
      <xdr:spPr>
        <a:xfrm>
          <a:off x="16179800" y="10342563"/>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55563</xdr:rowOff>
    </xdr:from>
    <xdr:to>
      <xdr:col>77</xdr:col>
      <xdr:colOff>44450</xdr:colOff>
      <xdr:row>60</xdr:row>
      <xdr:rowOff>81704</xdr:rowOff>
    </xdr:to>
    <xdr:cxnSp macro="">
      <xdr:nvCxnSpPr>
        <xdr:cNvPr id="321" name="直線コネクタ 320"/>
        <xdr:cNvCxnSpPr/>
      </xdr:nvCxnSpPr>
      <xdr:spPr>
        <a:xfrm flipV="1">
          <a:off x="15290800" y="1034256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81704</xdr:rowOff>
    </xdr:to>
    <xdr:cxnSp macro="">
      <xdr:nvCxnSpPr>
        <xdr:cNvPr id="324" name="直線コネクタ 323"/>
        <xdr:cNvCxnSpPr/>
      </xdr:nvCxnSpPr>
      <xdr:spPr>
        <a:xfrm>
          <a:off x="14401800" y="1034859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33444</xdr:rowOff>
    </xdr:from>
    <xdr:to>
      <xdr:col>68</xdr:col>
      <xdr:colOff>152400</xdr:colOff>
      <xdr:row>60</xdr:row>
      <xdr:rowOff>61595</xdr:rowOff>
    </xdr:to>
    <xdr:cxnSp macro="">
      <xdr:nvCxnSpPr>
        <xdr:cNvPr id="327" name="直線コネクタ 326"/>
        <xdr:cNvCxnSpPr/>
      </xdr:nvCxnSpPr>
      <xdr:spPr>
        <a:xfrm>
          <a:off x="13512800" y="10320444"/>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6773</xdr:rowOff>
    </xdr:from>
    <xdr:to>
      <xdr:col>81</xdr:col>
      <xdr:colOff>95250</xdr:colOff>
      <xdr:row>60</xdr:row>
      <xdr:rowOff>108373</xdr:rowOff>
    </xdr:to>
    <xdr:sp macro="" textlink="">
      <xdr:nvSpPr>
        <xdr:cNvPr id="337" name="楕円 336"/>
        <xdr:cNvSpPr/>
      </xdr:nvSpPr>
      <xdr:spPr>
        <a:xfrm>
          <a:off x="169672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23300</xdr:rowOff>
    </xdr:from>
    <xdr:ext cx="762000" cy="259045"/>
    <xdr:sp macro="" textlink="">
      <xdr:nvSpPr>
        <xdr:cNvPr id="338" name="定員管理の状況該当値テキスト"/>
        <xdr:cNvSpPr txBox="1"/>
      </xdr:nvSpPr>
      <xdr:spPr>
        <a:xfrm>
          <a:off x="17106900" y="1013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39" name="楕円 338"/>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0" name="テキスト ボックス 339"/>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30904</xdr:rowOff>
    </xdr:from>
    <xdr:to>
      <xdr:col>73</xdr:col>
      <xdr:colOff>44450</xdr:colOff>
      <xdr:row>60</xdr:row>
      <xdr:rowOff>132504</xdr:rowOff>
    </xdr:to>
    <xdr:sp macro="" textlink="">
      <xdr:nvSpPr>
        <xdr:cNvPr id="341" name="楕円 340"/>
        <xdr:cNvSpPr/>
      </xdr:nvSpPr>
      <xdr:spPr>
        <a:xfrm>
          <a:off x="152400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142681</xdr:rowOff>
    </xdr:from>
    <xdr:ext cx="762000" cy="259045"/>
    <xdr:sp macro="" textlink="">
      <xdr:nvSpPr>
        <xdr:cNvPr id="342" name="テキスト ボックス 341"/>
        <xdr:cNvSpPr txBox="1"/>
      </xdr:nvSpPr>
      <xdr:spPr>
        <a:xfrm>
          <a:off x="14909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3" name="楕円 342"/>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122572</xdr:rowOff>
    </xdr:from>
    <xdr:ext cx="762000" cy="259045"/>
    <xdr:sp macro="" textlink="">
      <xdr:nvSpPr>
        <xdr:cNvPr id="344" name="テキスト ボックス 343"/>
        <xdr:cNvSpPr txBox="1"/>
      </xdr:nvSpPr>
      <xdr:spPr>
        <a:xfrm>
          <a:off x="14020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154094</xdr:rowOff>
    </xdr:from>
    <xdr:to>
      <xdr:col>64</xdr:col>
      <xdr:colOff>152400</xdr:colOff>
      <xdr:row>60</xdr:row>
      <xdr:rowOff>84244</xdr:rowOff>
    </xdr:to>
    <xdr:sp macro="" textlink="">
      <xdr:nvSpPr>
        <xdr:cNvPr id="345" name="楕円 344"/>
        <xdr:cNvSpPr/>
      </xdr:nvSpPr>
      <xdr:spPr>
        <a:xfrm>
          <a:off x="13462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94421</xdr:rowOff>
    </xdr:from>
    <xdr:ext cx="762000" cy="259045"/>
    <xdr:sp macro="" textlink="">
      <xdr:nvSpPr>
        <xdr:cNvPr id="346" name="テキスト ボックス 345"/>
        <xdr:cNvSpPr txBox="1"/>
      </xdr:nvSpPr>
      <xdr:spPr>
        <a:xfrm>
          <a:off x="13131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令和元年度の実質公債費比率は△０．４％と前年度より０．４ポイント悪化した。</a:t>
          </a: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新規の借入額より償還額が大きかったことによる地方債残高の減により元利償還金は減となった一方、制度上普通交付税で措置されるため控除される基準財政需要額算入公債費の減がそれを上回ったことなどにより、単年度ベースの指標が前年に比べ悪化したことから、３ヵ年平均も悪化した。また、国立駅周辺のまちづくりや、老朽化した公共施設の耐震化や建て替えなど、今後も多額の財政需要が見込まれている。適切に管理することを通じて、指数がこれ以上悪化しないようにし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3387</xdr:rowOff>
    </xdr:from>
    <xdr:to>
      <xdr:col>81</xdr:col>
      <xdr:colOff>44450</xdr:colOff>
      <xdr:row>38</xdr:row>
      <xdr:rowOff>35560</xdr:rowOff>
    </xdr:to>
    <xdr:cxnSp macro="">
      <xdr:nvCxnSpPr>
        <xdr:cNvPr id="379" name="直線コネクタ 378"/>
        <xdr:cNvCxnSpPr/>
      </xdr:nvCxnSpPr>
      <xdr:spPr>
        <a:xfrm>
          <a:off x="16179800" y="65184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38</xdr:row>
      <xdr:rowOff>3387</xdr:rowOff>
    </xdr:to>
    <xdr:cxnSp macro="">
      <xdr:nvCxnSpPr>
        <xdr:cNvPr id="382" name="直線コネクタ 381"/>
        <xdr:cNvCxnSpPr/>
      </xdr:nvCxnSpPr>
      <xdr:spPr>
        <a:xfrm>
          <a:off x="15290800" y="647022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4" name="テキスト ボックス 383"/>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78317</xdr:rowOff>
    </xdr:from>
    <xdr:to>
      <xdr:col>72</xdr:col>
      <xdr:colOff>203200</xdr:colOff>
      <xdr:row>37</xdr:row>
      <xdr:rowOff>126577</xdr:rowOff>
    </xdr:to>
    <xdr:cxnSp macro="">
      <xdr:nvCxnSpPr>
        <xdr:cNvPr id="385" name="直線コネクタ 384"/>
        <xdr:cNvCxnSpPr/>
      </xdr:nvCxnSpPr>
      <xdr:spPr>
        <a:xfrm>
          <a:off x="14401800" y="642196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7" name="テキスト ボックス 386"/>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78317</xdr:rowOff>
    </xdr:from>
    <xdr:to>
      <xdr:col>68</xdr:col>
      <xdr:colOff>152400</xdr:colOff>
      <xdr:row>37</xdr:row>
      <xdr:rowOff>78317</xdr:rowOff>
    </xdr:to>
    <xdr:cxnSp macro="">
      <xdr:nvCxnSpPr>
        <xdr:cNvPr id="388" name="直線コネクタ 387"/>
        <xdr:cNvCxnSpPr/>
      </xdr:nvCxnSpPr>
      <xdr:spPr>
        <a:xfrm>
          <a:off x="13512800" y="64219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0" name="テキスト ボックス 389"/>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392" name="テキスト ボックス 391"/>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8" name="楕円 397"/>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399" name="公債費負担の状況該当値テキスト"/>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124037</xdr:rowOff>
    </xdr:from>
    <xdr:to>
      <xdr:col>77</xdr:col>
      <xdr:colOff>95250</xdr:colOff>
      <xdr:row>38</xdr:row>
      <xdr:rowOff>54187</xdr:rowOff>
    </xdr:to>
    <xdr:sp macro="" textlink="">
      <xdr:nvSpPr>
        <xdr:cNvPr id="400" name="楕円 399"/>
        <xdr:cNvSpPr/>
      </xdr:nvSpPr>
      <xdr:spPr>
        <a:xfrm>
          <a:off x="16129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64364</xdr:rowOff>
    </xdr:from>
    <xdr:ext cx="736600" cy="259045"/>
    <xdr:sp macro="" textlink="">
      <xdr:nvSpPr>
        <xdr:cNvPr id="401" name="テキスト ボックス 400"/>
        <xdr:cNvSpPr txBox="1"/>
      </xdr:nvSpPr>
      <xdr:spPr>
        <a:xfrm>
          <a:off x="15798800" y="62365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75777</xdr:rowOff>
    </xdr:from>
    <xdr:to>
      <xdr:col>73</xdr:col>
      <xdr:colOff>44450</xdr:colOff>
      <xdr:row>38</xdr:row>
      <xdr:rowOff>5927</xdr:rowOff>
    </xdr:to>
    <xdr:sp macro="" textlink="">
      <xdr:nvSpPr>
        <xdr:cNvPr id="402" name="楕円 401"/>
        <xdr:cNvSpPr/>
      </xdr:nvSpPr>
      <xdr:spPr>
        <a:xfrm>
          <a:off x="15240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16104</xdr:rowOff>
    </xdr:from>
    <xdr:ext cx="762000" cy="259045"/>
    <xdr:sp macro="" textlink="">
      <xdr:nvSpPr>
        <xdr:cNvPr id="403" name="テキスト ボックス 402"/>
        <xdr:cNvSpPr txBox="1"/>
      </xdr:nvSpPr>
      <xdr:spPr>
        <a:xfrm>
          <a:off x="14909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27517</xdr:rowOff>
    </xdr:from>
    <xdr:to>
      <xdr:col>68</xdr:col>
      <xdr:colOff>203200</xdr:colOff>
      <xdr:row>37</xdr:row>
      <xdr:rowOff>129117</xdr:rowOff>
    </xdr:to>
    <xdr:sp macro="" textlink="">
      <xdr:nvSpPr>
        <xdr:cNvPr id="404" name="楕円 403"/>
        <xdr:cNvSpPr/>
      </xdr:nvSpPr>
      <xdr:spPr>
        <a:xfrm>
          <a:off x="14351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139294</xdr:rowOff>
    </xdr:from>
    <xdr:ext cx="762000" cy="259045"/>
    <xdr:sp macro="" textlink="">
      <xdr:nvSpPr>
        <xdr:cNvPr id="405" name="テキスト ボックス 404"/>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406" name="楕円 405"/>
        <xdr:cNvSpPr/>
      </xdr:nvSpPr>
      <xdr:spPr>
        <a:xfrm>
          <a:off x="13462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407" name="テキスト ボックス 40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元年度は、前年度に引き続き０％となった。前年度に比べ地方債残高の減少などがあり将来負担額の減少があったことや、下水道債の償還が進んだことによる下水道事業特別会計における繰入金見込額の減、職員の入れ替えによる退職手当負担見込額の減などがあった一方で、財政調整基金等の取り崩しによる充当可能基金の減や、都市計画事業関連市債残高の減に伴う都市計画税充当可能額の減などにより、算定上の比率（マイナス値）は若干悪化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今後も将来負担比率を算定する際の項目ごとに債務残高を適切に管理し、後世への負担を少しでも軽減するよう新規事業の実施等についても精査を行い、財政の健全化を図っていく</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13936</xdr:rowOff>
    </xdr:from>
    <xdr:ext cx="762000" cy="259045"/>
    <xdr:sp macro="" textlink="">
      <xdr:nvSpPr>
        <xdr:cNvPr id="439" name="将来負担の状況平均値テキスト"/>
        <xdr:cNvSpPr txBox="1"/>
      </xdr:nvSpPr>
      <xdr:spPr>
        <a:xfrm>
          <a:off x="17106900" y="2585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0" name="フローチャート: 判断 439"/>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136449</xdr:rowOff>
    </xdr:from>
    <xdr:to>
      <xdr:col>73</xdr:col>
      <xdr:colOff>44450</xdr:colOff>
      <xdr:row>16</xdr:row>
      <xdr:rowOff>66599</xdr:rowOff>
    </xdr:to>
    <xdr:sp macro="" textlink="">
      <xdr:nvSpPr>
        <xdr:cNvPr id="443" name="フローチャート: 判断 442"/>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4" name="テキスト ボックス 443"/>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169266</xdr:rowOff>
    </xdr:from>
    <xdr:to>
      <xdr:col>68</xdr:col>
      <xdr:colOff>203200</xdr:colOff>
      <xdr:row>16</xdr:row>
      <xdr:rowOff>99416</xdr:rowOff>
    </xdr:to>
    <xdr:sp macro="" textlink="">
      <xdr:nvSpPr>
        <xdr:cNvPr id="445" name="フローチャート: 判断 444"/>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46" name="テキスト ボックス 445"/>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47" name="フローチャート: 判断 446"/>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48" name="テキスト ボックス 447"/>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比率は昨年度に比べ０．７ポイント下がったものの、類似団体平均との差はそれほど縮まらず、依然として類似団体平均・全国平均・都平均を上回る水準となっている。令和元年度は、退職手当の減や、共済組合費の減などが主な要因となっている。</a:t>
          </a:r>
        </a:p>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また、標準財政規模に対する人件費の比率の比較において、類似団体と比べてその他非常勤職員の報酬が占める割合が高く、この部分に対しての対処が喫緊の課題となっている。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38</xdr:row>
      <xdr:rowOff>142240</xdr:rowOff>
    </xdr:to>
    <xdr:cxnSp macro="">
      <xdr:nvCxnSpPr>
        <xdr:cNvPr id="66" name="直線コネクタ 65"/>
        <xdr:cNvCxnSpPr/>
      </xdr:nvCxnSpPr>
      <xdr:spPr>
        <a:xfrm flipV="1">
          <a:off x="3987800" y="6604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16510</xdr:rowOff>
    </xdr:to>
    <xdr:cxnSp macro="">
      <xdr:nvCxnSpPr>
        <xdr:cNvPr id="69" name="直線コネクタ 68"/>
        <xdr:cNvCxnSpPr/>
      </xdr:nvCxnSpPr>
      <xdr:spPr>
        <a:xfrm flipV="1">
          <a:off x="3098800" y="6657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39</xdr:row>
      <xdr:rowOff>16510</xdr:rowOff>
    </xdr:to>
    <xdr:cxnSp macro="">
      <xdr:nvCxnSpPr>
        <xdr:cNvPr id="72" name="直線コネクタ 71"/>
        <xdr:cNvCxnSpPr/>
      </xdr:nvCxnSpPr>
      <xdr:spPr>
        <a:xfrm>
          <a:off x="2209800" y="65201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138430</xdr:rowOff>
    </xdr:from>
    <xdr:to>
      <xdr:col>11</xdr:col>
      <xdr:colOff>9525</xdr:colOff>
      <xdr:row>38</xdr:row>
      <xdr:rowOff>5080</xdr:rowOff>
    </xdr:to>
    <xdr:cxnSp macro="">
      <xdr:nvCxnSpPr>
        <xdr:cNvPr id="75" name="直線コネクタ 74"/>
        <xdr:cNvCxnSpPr/>
      </xdr:nvCxnSpPr>
      <xdr:spPr>
        <a:xfrm>
          <a:off x="1320800" y="6482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91440</xdr:rowOff>
    </xdr:from>
    <xdr:to>
      <xdr:col>20</xdr:col>
      <xdr:colOff>38100</xdr:colOff>
      <xdr:row>39</xdr:row>
      <xdr:rowOff>21590</xdr:rowOff>
    </xdr:to>
    <xdr:sp macro="" textlink="">
      <xdr:nvSpPr>
        <xdr:cNvPr id="87" name="楕円 86"/>
        <xdr:cNvSpPr/>
      </xdr:nvSpPr>
      <xdr:spPr>
        <a:xfrm>
          <a:off x="3937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6367</xdr:rowOff>
    </xdr:from>
    <xdr:ext cx="736600" cy="259045"/>
    <xdr:sp macro="" textlink="">
      <xdr:nvSpPr>
        <xdr:cNvPr id="88" name="テキスト ボックス 87"/>
        <xdr:cNvSpPr txBox="1"/>
      </xdr:nvSpPr>
      <xdr:spPr>
        <a:xfrm>
          <a:off x="3606800" y="669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125730</xdr:rowOff>
    </xdr:from>
    <xdr:to>
      <xdr:col>11</xdr:col>
      <xdr:colOff>60325</xdr:colOff>
      <xdr:row>38</xdr:row>
      <xdr:rowOff>55880</xdr:rowOff>
    </xdr:to>
    <xdr:sp macro="" textlink="">
      <xdr:nvSpPr>
        <xdr:cNvPr id="91" name="楕円 90"/>
        <xdr:cNvSpPr/>
      </xdr:nvSpPr>
      <xdr:spPr>
        <a:xfrm>
          <a:off x="2159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40657</xdr:rowOff>
    </xdr:from>
    <xdr:ext cx="762000" cy="259045"/>
    <xdr:sp macro="" textlink="">
      <xdr:nvSpPr>
        <xdr:cNvPr id="92" name="テキスト ボックス 91"/>
        <xdr:cNvSpPr txBox="1"/>
      </xdr:nvSpPr>
      <xdr:spPr>
        <a:xfrm>
          <a:off x="1828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令和元年度は、前年度に比べて０．９ポイント高い１７．７％となり、依然として類似団体平均よりも高い比率となっており、引き続き経費削減に努める必要がある。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102507</xdr:rowOff>
    </xdr:from>
    <xdr:to>
      <xdr:col>82</xdr:col>
      <xdr:colOff>107950</xdr:colOff>
      <xdr:row>18</xdr:row>
      <xdr:rowOff>29029</xdr:rowOff>
    </xdr:to>
    <xdr:cxnSp macro="">
      <xdr:nvCxnSpPr>
        <xdr:cNvPr id="129" name="直線コネクタ 128"/>
        <xdr:cNvCxnSpPr/>
      </xdr:nvCxnSpPr>
      <xdr:spPr>
        <a:xfrm>
          <a:off x="15671800" y="3017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102507</xdr:rowOff>
    </xdr:to>
    <xdr:cxnSp macro="">
      <xdr:nvCxnSpPr>
        <xdr:cNvPr id="132" name="直線コネクタ 131"/>
        <xdr:cNvCxnSpPr/>
      </xdr:nvCxnSpPr>
      <xdr:spPr>
        <a:xfrm>
          <a:off x="14782800" y="298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124279</xdr:rowOff>
    </xdr:to>
    <xdr:cxnSp macro="">
      <xdr:nvCxnSpPr>
        <xdr:cNvPr id="135" name="直線コネクタ 134"/>
        <xdr:cNvCxnSpPr/>
      </xdr:nvCxnSpPr>
      <xdr:spPr>
        <a:xfrm flipV="1">
          <a:off x="13893800" y="29845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15421</xdr:rowOff>
    </xdr:from>
    <xdr:to>
      <xdr:col>69</xdr:col>
      <xdr:colOff>92075</xdr:colOff>
      <xdr:row>17</xdr:row>
      <xdr:rowOff>124279</xdr:rowOff>
    </xdr:to>
    <xdr:cxnSp macro="">
      <xdr:nvCxnSpPr>
        <xdr:cNvPr id="138" name="直線コネクタ 137"/>
        <xdr:cNvCxnSpPr/>
      </xdr:nvCxnSpPr>
      <xdr:spPr>
        <a:xfrm>
          <a:off x="13004800" y="2930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42" name="テキスト ボックス 141"/>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149679</xdr:rowOff>
    </xdr:from>
    <xdr:to>
      <xdr:col>82</xdr:col>
      <xdr:colOff>158750</xdr:colOff>
      <xdr:row>18</xdr:row>
      <xdr:rowOff>79829</xdr:rowOff>
    </xdr:to>
    <xdr:sp macro="" textlink="">
      <xdr:nvSpPr>
        <xdr:cNvPr id="148" name="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51707</xdr:rowOff>
    </xdr:from>
    <xdr:to>
      <xdr:col>78</xdr:col>
      <xdr:colOff>120650</xdr:colOff>
      <xdr:row>17</xdr:row>
      <xdr:rowOff>153307</xdr:rowOff>
    </xdr:to>
    <xdr:sp macro="" textlink="">
      <xdr:nvSpPr>
        <xdr:cNvPr id="150" name="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53" name="テキスト ボックス 152"/>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73479</xdr:rowOff>
    </xdr:from>
    <xdr:to>
      <xdr:col>69</xdr:col>
      <xdr:colOff>142875</xdr:colOff>
      <xdr:row>18</xdr:row>
      <xdr:rowOff>3629</xdr:rowOff>
    </xdr:to>
    <xdr:sp macro="" textlink="">
      <xdr:nvSpPr>
        <xdr:cNvPr id="154" name="楕円 153"/>
        <xdr:cNvSpPr/>
      </xdr:nvSpPr>
      <xdr:spPr>
        <a:xfrm>
          <a:off x="13843000" y="298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55" name="テキスト ボックス 154"/>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136071</xdr:rowOff>
    </xdr:from>
    <xdr:to>
      <xdr:col>65</xdr:col>
      <xdr:colOff>53975</xdr:colOff>
      <xdr:row>17</xdr:row>
      <xdr:rowOff>66221</xdr:rowOff>
    </xdr:to>
    <xdr:sp macro="" textlink="">
      <xdr:nvSpPr>
        <xdr:cNvPr id="156" name="楕円 155"/>
        <xdr:cNvSpPr/>
      </xdr:nvSpPr>
      <xdr:spPr>
        <a:xfrm>
          <a:off x="129540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50998</xdr:rowOff>
    </xdr:from>
    <xdr:ext cx="762000" cy="259045"/>
    <xdr:sp macro="" textlink="">
      <xdr:nvSpPr>
        <xdr:cNvPr id="157" name="テキスト ボックス 156"/>
        <xdr:cNvSpPr txBox="1"/>
      </xdr:nvSpPr>
      <xdr:spPr>
        <a:xfrm>
          <a:off x="12623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と比べると、社会福祉費が著しく高く、老人福祉費・児童福祉費も高い位置にある。特に障害者自立支援費や保育所運営委託料が高い伸び率を示している。サービス水準の他市との均衡や子育て支援の社会的要請があり、今後も増加が見込まれる経費ではあるが、施策の成果向上を目指しつつ、経費を抑制していく必要があ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130810</xdr:rowOff>
    </xdr:from>
    <xdr:to>
      <xdr:col>24</xdr:col>
      <xdr:colOff>25400</xdr:colOff>
      <xdr:row>59</xdr:row>
      <xdr:rowOff>24130</xdr:rowOff>
    </xdr:to>
    <xdr:cxnSp macro="">
      <xdr:nvCxnSpPr>
        <xdr:cNvPr id="190" name="直線コネクタ 189"/>
        <xdr:cNvCxnSpPr/>
      </xdr:nvCxnSpPr>
      <xdr:spPr>
        <a:xfrm>
          <a:off x="3987800" y="990346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85090</xdr:rowOff>
    </xdr:from>
    <xdr:to>
      <xdr:col>19</xdr:col>
      <xdr:colOff>187325</xdr:colOff>
      <xdr:row>57</xdr:row>
      <xdr:rowOff>130810</xdr:rowOff>
    </xdr:to>
    <xdr:cxnSp macro="">
      <xdr:nvCxnSpPr>
        <xdr:cNvPr id="193" name="直線コネクタ 192"/>
        <xdr:cNvCxnSpPr/>
      </xdr:nvCxnSpPr>
      <xdr:spPr>
        <a:xfrm>
          <a:off x="3098800" y="985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77470</xdr:rowOff>
    </xdr:from>
    <xdr:to>
      <xdr:col>15</xdr:col>
      <xdr:colOff>98425</xdr:colOff>
      <xdr:row>57</xdr:row>
      <xdr:rowOff>85090</xdr:rowOff>
    </xdr:to>
    <xdr:cxnSp macro="">
      <xdr:nvCxnSpPr>
        <xdr:cNvPr id="196" name="直線コネクタ 195"/>
        <xdr:cNvCxnSpPr/>
      </xdr:nvCxnSpPr>
      <xdr:spPr>
        <a:xfrm>
          <a:off x="2209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46990</xdr:rowOff>
    </xdr:from>
    <xdr:to>
      <xdr:col>11</xdr:col>
      <xdr:colOff>9525</xdr:colOff>
      <xdr:row>57</xdr:row>
      <xdr:rowOff>77470</xdr:rowOff>
    </xdr:to>
    <xdr:cxnSp macro="">
      <xdr:nvCxnSpPr>
        <xdr:cNvPr id="199" name="直線コネクタ 198"/>
        <xdr:cNvCxnSpPr/>
      </xdr:nvCxnSpPr>
      <xdr:spPr>
        <a:xfrm>
          <a:off x="1320800" y="9819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144780</xdr:rowOff>
    </xdr:from>
    <xdr:to>
      <xdr:col>24</xdr:col>
      <xdr:colOff>76200</xdr:colOff>
      <xdr:row>59</xdr:row>
      <xdr:rowOff>74930</xdr:rowOff>
    </xdr:to>
    <xdr:sp macro="" textlink="">
      <xdr:nvSpPr>
        <xdr:cNvPr id="209" name="楕円 208"/>
        <xdr:cNvSpPr/>
      </xdr:nvSpPr>
      <xdr:spPr>
        <a:xfrm>
          <a:off x="4775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116857</xdr:rowOff>
    </xdr:from>
    <xdr:ext cx="762000" cy="259045"/>
    <xdr:sp macro="" textlink="">
      <xdr:nvSpPr>
        <xdr:cNvPr id="210" name="扶助費該当値テキスト"/>
        <xdr:cNvSpPr txBox="1"/>
      </xdr:nvSpPr>
      <xdr:spPr>
        <a:xfrm>
          <a:off x="4914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80010</xdr:rowOff>
    </xdr:from>
    <xdr:to>
      <xdr:col>20</xdr:col>
      <xdr:colOff>38100</xdr:colOff>
      <xdr:row>58</xdr:row>
      <xdr:rowOff>10160</xdr:rowOff>
    </xdr:to>
    <xdr:sp macro="" textlink="">
      <xdr:nvSpPr>
        <xdr:cNvPr id="211" name="楕円 210"/>
        <xdr:cNvSpPr/>
      </xdr:nvSpPr>
      <xdr:spPr>
        <a:xfrm>
          <a:off x="3937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166387</xdr:rowOff>
    </xdr:from>
    <xdr:ext cx="736600" cy="259045"/>
    <xdr:sp macro="" textlink="">
      <xdr:nvSpPr>
        <xdr:cNvPr id="212" name="テキスト ボックス 211"/>
        <xdr:cNvSpPr txBox="1"/>
      </xdr:nvSpPr>
      <xdr:spPr>
        <a:xfrm>
          <a:off x="3606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13" name="楕円 212"/>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214" name="テキスト ボックス 213"/>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26670</xdr:rowOff>
    </xdr:from>
    <xdr:to>
      <xdr:col>11</xdr:col>
      <xdr:colOff>60325</xdr:colOff>
      <xdr:row>57</xdr:row>
      <xdr:rowOff>128270</xdr:rowOff>
    </xdr:to>
    <xdr:sp macro="" textlink="">
      <xdr:nvSpPr>
        <xdr:cNvPr id="215" name="楕円 214"/>
        <xdr:cNvSpPr/>
      </xdr:nvSpPr>
      <xdr:spPr>
        <a:xfrm>
          <a:off x="2159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113047</xdr:rowOff>
    </xdr:from>
    <xdr:ext cx="762000" cy="259045"/>
    <xdr:sp macro="" textlink="">
      <xdr:nvSpPr>
        <xdr:cNvPr id="216" name="テキスト ボックス 215"/>
        <xdr:cNvSpPr txBox="1"/>
      </xdr:nvSpPr>
      <xdr:spPr>
        <a:xfrm>
          <a:off x="1828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167640</xdr:rowOff>
    </xdr:from>
    <xdr:to>
      <xdr:col>6</xdr:col>
      <xdr:colOff>171450</xdr:colOff>
      <xdr:row>57</xdr:row>
      <xdr:rowOff>97790</xdr:rowOff>
    </xdr:to>
    <xdr:sp macro="" textlink="">
      <xdr:nvSpPr>
        <xdr:cNvPr id="217" name="楕円 216"/>
        <xdr:cNvSpPr/>
      </xdr:nvSpPr>
      <xdr:spPr>
        <a:xfrm>
          <a:off x="1270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82567</xdr:rowOff>
    </xdr:from>
    <xdr:ext cx="762000" cy="259045"/>
    <xdr:sp macro="" textlink="">
      <xdr:nvSpPr>
        <xdr:cNvPr id="218" name="テキスト ボックス 217"/>
        <xdr:cNvSpPr txBox="1"/>
      </xdr:nvSpPr>
      <xdr:spPr>
        <a:xfrm>
          <a:off x="939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特別会計に対する繰出金が、類似団体平均よりも高い値となっている。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国民健康保険特別会計への赤字繰出や、過去の集中的な下水道整備に伴う下水道事業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への公債費分の繰出金が大きく、ピークは越えたものの今後も高い水準での推移が見込まれている。資本費平準化債の活用により、繰出金の抑制を図っているが、独立採算の原則からも使用料の適正化を図り税収を主な財源とする一般財源の負担を減らしていかなければならない。</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20320</xdr:rowOff>
    </xdr:from>
    <xdr:to>
      <xdr:col>82</xdr:col>
      <xdr:colOff>107950</xdr:colOff>
      <xdr:row>58</xdr:row>
      <xdr:rowOff>73660</xdr:rowOff>
    </xdr:to>
    <xdr:cxnSp macro="">
      <xdr:nvCxnSpPr>
        <xdr:cNvPr id="251" name="直線コネクタ 250"/>
        <xdr:cNvCxnSpPr/>
      </xdr:nvCxnSpPr>
      <xdr:spPr>
        <a:xfrm>
          <a:off x="15671800" y="99644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20320</xdr:rowOff>
    </xdr:to>
    <xdr:cxnSp macro="">
      <xdr:nvCxnSpPr>
        <xdr:cNvPr id="254" name="直線コネクタ 253"/>
        <xdr:cNvCxnSpPr/>
      </xdr:nvCxnSpPr>
      <xdr:spPr>
        <a:xfrm>
          <a:off x="14782800" y="9933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161290</xdr:rowOff>
    </xdr:from>
    <xdr:to>
      <xdr:col>73</xdr:col>
      <xdr:colOff>180975</xdr:colOff>
      <xdr:row>57</xdr:row>
      <xdr:rowOff>161290</xdr:rowOff>
    </xdr:to>
    <xdr:cxnSp macro="">
      <xdr:nvCxnSpPr>
        <xdr:cNvPr id="257" name="直線コネクタ 256"/>
        <xdr:cNvCxnSpPr/>
      </xdr:nvCxnSpPr>
      <xdr:spPr>
        <a:xfrm>
          <a:off x="13893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57</xdr:row>
      <xdr:rowOff>161290</xdr:rowOff>
    </xdr:to>
    <xdr:cxnSp macro="">
      <xdr:nvCxnSpPr>
        <xdr:cNvPr id="260" name="直線コネクタ 259"/>
        <xdr:cNvCxnSpPr/>
      </xdr:nvCxnSpPr>
      <xdr:spPr>
        <a:xfrm>
          <a:off x="13004800" y="9933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146067</xdr:rowOff>
    </xdr:from>
    <xdr:ext cx="762000" cy="259045"/>
    <xdr:sp macro="" textlink="">
      <xdr:nvSpPr>
        <xdr:cNvPr id="264" name="テキスト ボックス 263"/>
        <xdr:cNvSpPr txBox="1"/>
      </xdr:nvSpPr>
      <xdr:spPr>
        <a:xfrm>
          <a:off x="12623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22860</xdr:rowOff>
    </xdr:from>
    <xdr:to>
      <xdr:col>82</xdr:col>
      <xdr:colOff>158750</xdr:colOff>
      <xdr:row>58</xdr:row>
      <xdr:rowOff>124460</xdr:rowOff>
    </xdr:to>
    <xdr:sp macro="" textlink="">
      <xdr:nvSpPr>
        <xdr:cNvPr id="270" name="楕円 269"/>
        <xdr:cNvSpPr/>
      </xdr:nvSpPr>
      <xdr:spPr>
        <a:xfrm>
          <a:off x="164592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166387</xdr:rowOff>
    </xdr:from>
    <xdr:ext cx="762000" cy="259045"/>
    <xdr:sp macro="" textlink="">
      <xdr:nvSpPr>
        <xdr:cNvPr id="271" name="その他該当値テキスト"/>
        <xdr:cNvSpPr txBox="1"/>
      </xdr:nvSpPr>
      <xdr:spPr>
        <a:xfrm>
          <a:off x="165989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2" name="楕円 271"/>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3" name="テキスト ボックス 272"/>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4" name="楕円 273"/>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5" name="テキスト ボックス 274"/>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110490</xdr:rowOff>
    </xdr:from>
    <xdr:to>
      <xdr:col>69</xdr:col>
      <xdr:colOff>142875</xdr:colOff>
      <xdr:row>58</xdr:row>
      <xdr:rowOff>40640</xdr:rowOff>
    </xdr:to>
    <xdr:sp macro="" textlink="">
      <xdr:nvSpPr>
        <xdr:cNvPr id="276" name="楕円 275"/>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25417</xdr:rowOff>
    </xdr:from>
    <xdr:ext cx="762000" cy="259045"/>
    <xdr:sp macro="" textlink="">
      <xdr:nvSpPr>
        <xdr:cNvPr id="277" name="テキスト ボックス 276"/>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令和元年度は、前年度に比べて０．３ポイント高い９．１％となったが、類似団体平均や東京都平均を下回る状況にある。悪化理由としては、国・都支出金返納金の増などが挙げられる。</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各種補助金等に関しては、今後もそのあり方を常に問い直していく必要がある。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171087</xdr:rowOff>
    </xdr:from>
    <xdr:to>
      <xdr:col>82</xdr:col>
      <xdr:colOff>107950</xdr:colOff>
      <xdr:row>36</xdr:row>
      <xdr:rowOff>19231</xdr:rowOff>
    </xdr:to>
    <xdr:cxnSp macro="">
      <xdr:nvCxnSpPr>
        <xdr:cNvPr id="313" name="直線コネクタ 312"/>
        <xdr:cNvCxnSpPr/>
      </xdr:nvCxnSpPr>
      <xdr:spPr>
        <a:xfrm>
          <a:off x="15671800" y="6171837"/>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125367</xdr:rowOff>
    </xdr:from>
    <xdr:to>
      <xdr:col>78</xdr:col>
      <xdr:colOff>69850</xdr:colOff>
      <xdr:row>35</xdr:row>
      <xdr:rowOff>171087</xdr:rowOff>
    </xdr:to>
    <xdr:cxnSp macro="">
      <xdr:nvCxnSpPr>
        <xdr:cNvPr id="316" name="直線コネクタ 315"/>
        <xdr:cNvCxnSpPr/>
      </xdr:nvCxnSpPr>
      <xdr:spPr>
        <a:xfrm>
          <a:off x="14782800" y="61261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35</xdr:row>
      <xdr:rowOff>131899</xdr:rowOff>
    </xdr:to>
    <xdr:cxnSp macro="">
      <xdr:nvCxnSpPr>
        <xdr:cNvPr id="319" name="直線コネクタ 318"/>
        <xdr:cNvCxnSpPr/>
      </xdr:nvCxnSpPr>
      <xdr:spPr>
        <a:xfrm flipV="1">
          <a:off x="13893800" y="6126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131899</xdr:rowOff>
    </xdr:from>
    <xdr:to>
      <xdr:col>69</xdr:col>
      <xdr:colOff>92075</xdr:colOff>
      <xdr:row>35</xdr:row>
      <xdr:rowOff>171087</xdr:rowOff>
    </xdr:to>
    <xdr:cxnSp macro="">
      <xdr:nvCxnSpPr>
        <xdr:cNvPr id="322" name="直線コネクタ 321"/>
        <xdr:cNvCxnSpPr/>
      </xdr:nvCxnSpPr>
      <xdr:spPr>
        <a:xfrm flipV="1">
          <a:off x="13004800" y="613264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6" name="テキスト ボックス 325"/>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139881</xdr:rowOff>
    </xdr:from>
    <xdr:to>
      <xdr:col>82</xdr:col>
      <xdr:colOff>158750</xdr:colOff>
      <xdr:row>36</xdr:row>
      <xdr:rowOff>70031</xdr:rowOff>
    </xdr:to>
    <xdr:sp macro="" textlink="">
      <xdr:nvSpPr>
        <xdr:cNvPr id="332" name="楕円 331"/>
        <xdr:cNvSpPr/>
      </xdr:nvSpPr>
      <xdr:spPr>
        <a:xfrm>
          <a:off x="16459200" y="614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156408</xdr:rowOff>
    </xdr:from>
    <xdr:ext cx="762000" cy="259045"/>
    <xdr:sp macro="" textlink="">
      <xdr:nvSpPr>
        <xdr:cNvPr id="333" name="補助費等該当値テキスト"/>
        <xdr:cNvSpPr txBox="1"/>
      </xdr:nvSpPr>
      <xdr:spPr>
        <a:xfrm>
          <a:off x="16598900" y="598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120287</xdr:rowOff>
    </xdr:from>
    <xdr:to>
      <xdr:col>78</xdr:col>
      <xdr:colOff>120650</xdr:colOff>
      <xdr:row>36</xdr:row>
      <xdr:rowOff>50437</xdr:rowOff>
    </xdr:to>
    <xdr:sp macro="" textlink="">
      <xdr:nvSpPr>
        <xdr:cNvPr id="334" name="楕円 333"/>
        <xdr:cNvSpPr/>
      </xdr:nvSpPr>
      <xdr:spPr>
        <a:xfrm>
          <a:off x="15621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60614</xdr:rowOff>
    </xdr:from>
    <xdr:ext cx="736600" cy="259045"/>
    <xdr:sp macro="" textlink="">
      <xdr:nvSpPr>
        <xdr:cNvPr id="335" name="テキスト ボックス 334"/>
        <xdr:cNvSpPr txBox="1"/>
      </xdr:nvSpPr>
      <xdr:spPr>
        <a:xfrm>
          <a:off x="15290800" y="5889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74567</xdr:rowOff>
    </xdr:from>
    <xdr:to>
      <xdr:col>74</xdr:col>
      <xdr:colOff>31750</xdr:colOff>
      <xdr:row>36</xdr:row>
      <xdr:rowOff>4717</xdr:rowOff>
    </xdr:to>
    <xdr:sp macro="" textlink="">
      <xdr:nvSpPr>
        <xdr:cNvPr id="336" name="楕円 335"/>
        <xdr:cNvSpPr/>
      </xdr:nvSpPr>
      <xdr:spPr>
        <a:xfrm>
          <a:off x="14732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14894</xdr:rowOff>
    </xdr:from>
    <xdr:ext cx="762000" cy="259045"/>
    <xdr:sp macro="" textlink="">
      <xdr:nvSpPr>
        <xdr:cNvPr id="337" name="テキスト ボックス 336"/>
        <xdr:cNvSpPr txBox="1"/>
      </xdr:nvSpPr>
      <xdr:spPr>
        <a:xfrm>
          <a:off x="14401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81099</xdr:rowOff>
    </xdr:from>
    <xdr:to>
      <xdr:col>69</xdr:col>
      <xdr:colOff>142875</xdr:colOff>
      <xdr:row>36</xdr:row>
      <xdr:rowOff>11249</xdr:rowOff>
    </xdr:to>
    <xdr:sp macro="" textlink="">
      <xdr:nvSpPr>
        <xdr:cNvPr id="338" name="楕円 337"/>
        <xdr:cNvSpPr/>
      </xdr:nvSpPr>
      <xdr:spPr>
        <a:xfrm>
          <a:off x="13843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21426</xdr:rowOff>
    </xdr:from>
    <xdr:ext cx="762000" cy="259045"/>
    <xdr:sp macro="" textlink="">
      <xdr:nvSpPr>
        <xdr:cNvPr id="339" name="テキスト ボックス 338"/>
        <xdr:cNvSpPr txBox="1"/>
      </xdr:nvSpPr>
      <xdr:spPr>
        <a:xfrm>
          <a:off x="13512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120287</xdr:rowOff>
    </xdr:from>
    <xdr:to>
      <xdr:col>65</xdr:col>
      <xdr:colOff>53975</xdr:colOff>
      <xdr:row>36</xdr:row>
      <xdr:rowOff>50437</xdr:rowOff>
    </xdr:to>
    <xdr:sp macro="" textlink="">
      <xdr:nvSpPr>
        <xdr:cNvPr id="340" name="楕円 339"/>
        <xdr:cNvSpPr/>
      </xdr:nvSpPr>
      <xdr:spPr>
        <a:xfrm>
          <a:off x="12954000" y="612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60614</xdr:rowOff>
    </xdr:from>
    <xdr:ext cx="762000" cy="259045"/>
    <xdr:sp macro="" textlink="">
      <xdr:nvSpPr>
        <xdr:cNvPr id="341" name="テキスト ボックス 340"/>
        <xdr:cNvSpPr txBox="1"/>
      </xdr:nvSpPr>
      <xdr:spPr>
        <a:xfrm>
          <a:off x="12623800" y="588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令和元年度は臨時財政対策債を発行せず、また過去の市債の元利償還が進んだが、新たに借り入れた起債の償還が始まったため、公債費は９．７％と前年度に比べて０．３ポイント低下した。</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今後も適正な地方債残高の管理及び赤字地方債の発行に頼らない財政を目指さなくてはならない。 </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31750</xdr:rowOff>
    </xdr:to>
    <xdr:cxnSp macro="">
      <xdr:nvCxnSpPr>
        <xdr:cNvPr id="374" name="直線コネクタ 373"/>
        <xdr:cNvCxnSpPr/>
      </xdr:nvCxnSpPr>
      <xdr:spPr>
        <a:xfrm flipV="1">
          <a:off x="3987800" y="128676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46990</xdr:rowOff>
    </xdr:to>
    <xdr:cxnSp macro="">
      <xdr:nvCxnSpPr>
        <xdr:cNvPr id="377" name="直線コネクタ 376"/>
        <xdr:cNvCxnSpPr/>
      </xdr:nvCxnSpPr>
      <xdr:spPr>
        <a:xfrm flipV="1">
          <a:off x="3098800" y="12890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16510</xdr:rowOff>
    </xdr:from>
    <xdr:to>
      <xdr:col>15</xdr:col>
      <xdr:colOff>98425</xdr:colOff>
      <xdr:row>75</xdr:row>
      <xdr:rowOff>46990</xdr:rowOff>
    </xdr:to>
    <xdr:cxnSp macro="">
      <xdr:nvCxnSpPr>
        <xdr:cNvPr id="380" name="直線コネクタ 379"/>
        <xdr:cNvCxnSpPr/>
      </xdr:nvCxnSpPr>
      <xdr:spPr>
        <a:xfrm>
          <a:off x="2209800" y="12875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75</xdr:row>
      <xdr:rowOff>16510</xdr:rowOff>
    </xdr:to>
    <xdr:cxnSp macro="">
      <xdr:nvCxnSpPr>
        <xdr:cNvPr id="383" name="直線コネクタ 382"/>
        <xdr:cNvCxnSpPr/>
      </xdr:nvCxnSpPr>
      <xdr:spPr>
        <a:xfrm>
          <a:off x="1320800" y="12791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93" name="楕円 392"/>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146067</xdr:rowOff>
    </xdr:from>
    <xdr:ext cx="762000" cy="259045"/>
    <xdr:sp macro="" textlink="">
      <xdr:nvSpPr>
        <xdr:cNvPr id="394" name="公債費該当値テキスト"/>
        <xdr:cNvSpPr txBox="1"/>
      </xdr:nvSpPr>
      <xdr:spPr>
        <a:xfrm>
          <a:off x="49149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5" name="楕円 394"/>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92727</xdr:rowOff>
    </xdr:from>
    <xdr:ext cx="736600" cy="259045"/>
    <xdr:sp macro="" textlink="">
      <xdr:nvSpPr>
        <xdr:cNvPr id="396" name="テキスト ボックス 395"/>
        <xdr:cNvSpPr txBox="1"/>
      </xdr:nvSpPr>
      <xdr:spPr>
        <a:xfrm>
          <a:off x="3606800" y="1260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7" name="楕円 396"/>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8" name="テキスト ボックス 397"/>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137160</xdr:rowOff>
    </xdr:from>
    <xdr:to>
      <xdr:col>11</xdr:col>
      <xdr:colOff>60325</xdr:colOff>
      <xdr:row>75</xdr:row>
      <xdr:rowOff>67310</xdr:rowOff>
    </xdr:to>
    <xdr:sp macro="" textlink="">
      <xdr:nvSpPr>
        <xdr:cNvPr id="399" name="楕円 398"/>
        <xdr:cNvSpPr/>
      </xdr:nvSpPr>
      <xdr:spPr>
        <a:xfrm>
          <a:off x="2159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77487</xdr:rowOff>
    </xdr:from>
    <xdr:ext cx="762000" cy="259045"/>
    <xdr:sp macro="" textlink="">
      <xdr:nvSpPr>
        <xdr:cNvPr id="400" name="テキスト ボックス 399"/>
        <xdr:cNvSpPr txBox="1"/>
      </xdr:nvSpPr>
      <xdr:spPr>
        <a:xfrm>
          <a:off x="1828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53340</xdr:rowOff>
    </xdr:from>
    <xdr:to>
      <xdr:col>6</xdr:col>
      <xdr:colOff>171450</xdr:colOff>
      <xdr:row>74</xdr:row>
      <xdr:rowOff>154940</xdr:rowOff>
    </xdr:to>
    <xdr:sp macro="" textlink="">
      <xdr:nvSpPr>
        <xdr:cNvPr id="401" name="楕円 400"/>
        <xdr:cNvSpPr/>
      </xdr:nvSpPr>
      <xdr:spPr>
        <a:xfrm>
          <a:off x="1270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165117</xdr:rowOff>
    </xdr:from>
    <xdr:ext cx="762000" cy="259045"/>
    <xdr:sp macro="" textlink="">
      <xdr:nvSpPr>
        <xdr:cNvPr id="402" name="テキスト ボックス 401"/>
        <xdr:cNvSpPr txBox="1"/>
      </xdr:nvSpPr>
      <xdr:spPr>
        <a:xfrm>
          <a:off x="939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９０．５％と類似団体平均に比べ高止まりをしている。公債費の占める割合自体が低いこともあるが、類似団体と比較する中で見えてくる国立市の特徴として、扶助費と繰出金に係る経常収支比率が高いことが挙げられる。扶助費の中でも社会福祉費が特に高い水準にあり、障害者福祉に係る経費が主な内容である。また繰出金については、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会計への公債費にかかる繰出金の高止まりや国民健康保険特別会計等への赤字繰出しが主な要因となっている。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67563</xdr:rowOff>
    </xdr:from>
    <xdr:to>
      <xdr:col>82</xdr:col>
      <xdr:colOff>107950</xdr:colOff>
      <xdr:row>81</xdr:row>
      <xdr:rowOff>92711</xdr:rowOff>
    </xdr:to>
    <xdr:cxnSp macro="">
      <xdr:nvCxnSpPr>
        <xdr:cNvPr id="433" name="直線コネクタ 432"/>
        <xdr:cNvCxnSpPr/>
      </xdr:nvCxnSpPr>
      <xdr:spPr>
        <a:xfrm>
          <a:off x="15671800" y="13783563"/>
          <a:ext cx="838200" cy="19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3556</xdr:rowOff>
    </xdr:from>
    <xdr:to>
      <xdr:col>78</xdr:col>
      <xdr:colOff>69850</xdr:colOff>
      <xdr:row>80</xdr:row>
      <xdr:rowOff>67563</xdr:rowOff>
    </xdr:to>
    <xdr:cxnSp macro="">
      <xdr:nvCxnSpPr>
        <xdr:cNvPr id="436" name="直線コネクタ 435"/>
        <xdr:cNvCxnSpPr/>
      </xdr:nvCxnSpPr>
      <xdr:spPr>
        <a:xfrm>
          <a:off x="14782800" y="137195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88137</xdr:rowOff>
    </xdr:from>
    <xdr:to>
      <xdr:col>73</xdr:col>
      <xdr:colOff>180975</xdr:colOff>
      <xdr:row>80</xdr:row>
      <xdr:rowOff>3556</xdr:rowOff>
    </xdr:to>
    <xdr:cxnSp macro="">
      <xdr:nvCxnSpPr>
        <xdr:cNvPr id="439" name="直線コネクタ 438"/>
        <xdr:cNvCxnSpPr/>
      </xdr:nvCxnSpPr>
      <xdr:spPr>
        <a:xfrm>
          <a:off x="13893800" y="13632687"/>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28702</xdr:rowOff>
    </xdr:from>
    <xdr:to>
      <xdr:col>69</xdr:col>
      <xdr:colOff>92075</xdr:colOff>
      <xdr:row>79</xdr:row>
      <xdr:rowOff>88137</xdr:rowOff>
    </xdr:to>
    <xdr:cxnSp macro="">
      <xdr:nvCxnSpPr>
        <xdr:cNvPr id="442" name="直線コネクタ 441"/>
        <xdr:cNvCxnSpPr/>
      </xdr:nvCxnSpPr>
      <xdr:spPr>
        <a:xfrm>
          <a:off x="13004800" y="135732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41911</xdr:rowOff>
    </xdr:from>
    <xdr:to>
      <xdr:col>82</xdr:col>
      <xdr:colOff>158750</xdr:colOff>
      <xdr:row>81</xdr:row>
      <xdr:rowOff>143511</xdr:rowOff>
    </xdr:to>
    <xdr:sp macro="" textlink="">
      <xdr:nvSpPr>
        <xdr:cNvPr id="452" name="楕円 451"/>
        <xdr:cNvSpPr/>
      </xdr:nvSpPr>
      <xdr:spPr>
        <a:xfrm>
          <a:off x="164592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121938</xdr:rowOff>
    </xdr:from>
    <xdr:ext cx="762000" cy="259045"/>
    <xdr:sp macro="" textlink="">
      <xdr:nvSpPr>
        <xdr:cNvPr id="453" name="公債費以外該当値テキスト"/>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16763</xdr:rowOff>
    </xdr:from>
    <xdr:to>
      <xdr:col>78</xdr:col>
      <xdr:colOff>120650</xdr:colOff>
      <xdr:row>80</xdr:row>
      <xdr:rowOff>118363</xdr:rowOff>
    </xdr:to>
    <xdr:sp macro="" textlink="">
      <xdr:nvSpPr>
        <xdr:cNvPr id="454" name="楕円 453"/>
        <xdr:cNvSpPr/>
      </xdr:nvSpPr>
      <xdr:spPr>
        <a:xfrm>
          <a:off x="15621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103140</xdr:rowOff>
    </xdr:from>
    <xdr:ext cx="736600" cy="259045"/>
    <xdr:sp macro="" textlink="">
      <xdr:nvSpPr>
        <xdr:cNvPr id="455" name="テキスト ボックス 454"/>
        <xdr:cNvSpPr txBox="1"/>
      </xdr:nvSpPr>
      <xdr:spPr>
        <a:xfrm>
          <a:off x="15290800" y="13819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6" name="楕円 455"/>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7" name="テキスト ボックス 456"/>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37337</xdr:rowOff>
    </xdr:from>
    <xdr:to>
      <xdr:col>69</xdr:col>
      <xdr:colOff>142875</xdr:colOff>
      <xdr:row>79</xdr:row>
      <xdr:rowOff>138937</xdr:rowOff>
    </xdr:to>
    <xdr:sp macro="" textlink="">
      <xdr:nvSpPr>
        <xdr:cNvPr id="458" name="楕円 457"/>
        <xdr:cNvSpPr/>
      </xdr:nvSpPr>
      <xdr:spPr>
        <a:xfrm>
          <a:off x="13843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123714</xdr:rowOff>
    </xdr:from>
    <xdr:ext cx="762000" cy="259045"/>
    <xdr:sp macro="" textlink="">
      <xdr:nvSpPr>
        <xdr:cNvPr id="459" name="テキスト ボックス 458"/>
        <xdr:cNvSpPr txBox="1"/>
      </xdr:nvSpPr>
      <xdr:spPr>
        <a:xfrm>
          <a:off x="13512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60" name="楕円 459"/>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61" name="テキスト ボックス 460"/>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149098</xdr:rowOff>
    </xdr:from>
    <xdr:to>
      <xdr:col>29</xdr:col>
      <xdr:colOff>127000</xdr:colOff>
      <xdr:row>16</xdr:row>
      <xdr:rowOff>151060</xdr:rowOff>
    </xdr:to>
    <xdr:cxnSp macro="">
      <xdr:nvCxnSpPr>
        <xdr:cNvPr id="50" name="直線コネクタ 49"/>
        <xdr:cNvCxnSpPr/>
      </xdr:nvCxnSpPr>
      <xdr:spPr bwMode="auto">
        <a:xfrm flipV="1">
          <a:off x="5003800" y="2939923"/>
          <a:ext cx="647700" cy="1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133875</xdr:rowOff>
    </xdr:from>
    <xdr:ext cx="762000" cy="259045"/>
    <xdr:sp macro="" textlink="">
      <xdr:nvSpPr>
        <xdr:cNvPr id="51" name="人口1人当たり決算額の推移平均値テキスト130"/>
        <xdr:cNvSpPr txBox="1"/>
      </xdr:nvSpPr>
      <xdr:spPr>
        <a:xfrm>
          <a:off x="5740400" y="292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151060</xdr:rowOff>
    </xdr:from>
    <xdr:to>
      <xdr:col>26</xdr:col>
      <xdr:colOff>50800</xdr:colOff>
      <xdr:row>16</xdr:row>
      <xdr:rowOff>168053</xdr:rowOff>
    </xdr:to>
    <xdr:cxnSp macro="">
      <xdr:nvCxnSpPr>
        <xdr:cNvPr id="53" name="直線コネクタ 52"/>
        <xdr:cNvCxnSpPr/>
      </xdr:nvCxnSpPr>
      <xdr:spPr bwMode="auto">
        <a:xfrm flipV="1">
          <a:off x="4305300" y="2941885"/>
          <a:ext cx="698500" cy="16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87558</xdr:rowOff>
    </xdr:from>
    <xdr:ext cx="736600" cy="259045"/>
    <xdr:sp macro="" textlink="">
      <xdr:nvSpPr>
        <xdr:cNvPr id="55" name="テキスト ボックス 54"/>
        <xdr:cNvSpPr txBox="1"/>
      </xdr:nvSpPr>
      <xdr:spPr>
        <a:xfrm>
          <a:off x="4622800" y="3049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168053</xdr:rowOff>
    </xdr:from>
    <xdr:to>
      <xdr:col>22</xdr:col>
      <xdr:colOff>114300</xdr:colOff>
      <xdr:row>17</xdr:row>
      <xdr:rowOff>27540</xdr:rowOff>
    </xdr:to>
    <xdr:cxnSp macro="">
      <xdr:nvCxnSpPr>
        <xdr:cNvPr id="56" name="直線コネクタ 55"/>
        <xdr:cNvCxnSpPr/>
      </xdr:nvCxnSpPr>
      <xdr:spPr bwMode="auto">
        <a:xfrm flipV="1">
          <a:off x="3606800" y="2958878"/>
          <a:ext cx="698500" cy="30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97750</xdr:rowOff>
    </xdr:from>
    <xdr:ext cx="762000" cy="259045"/>
    <xdr:sp macro="" textlink="">
      <xdr:nvSpPr>
        <xdr:cNvPr id="58" name="テキスト ボックス 57"/>
        <xdr:cNvSpPr txBox="1"/>
      </xdr:nvSpPr>
      <xdr:spPr>
        <a:xfrm>
          <a:off x="39243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27540</xdr:rowOff>
    </xdr:from>
    <xdr:to>
      <xdr:col>18</xdr:col>
      <xdr:colOff>177800</xdr:colOff>
      <xdr:row>17</xdr:row>
      <xdr:rowOff>60192</xdr:rowOff>
    </xdr:to>
    <xdr:cxnSp macro="">
      <xdr:nvCxnSpPr>
        <xdr:cNvPr id="59" name="直線コネクタ 58"/>
        <xdr:cNvCxnSpPr/>
      </xdr:nvCxnSpPr>
      <xdr:spPr bwMode="auto">
        <a:xfrm flipV="1">
          <a:off x="2908300" y="2989815"/>
          <a:ext cx="698500" cy="3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104760</xdr:rowOff>
    </xdr:from>
    <xdr:ext cx="762000" cy="259045"/>
    <xdr:sp macro="" textlink="">
      <xdr:nvSpPr>
        <xdr:cNvPr id="61" name="テキスト ボックス 60"/>
        <xdr:cNvSpPr txBox="1"/>
      </xdr:nvSpPr>
      <xdr:spPr>
        <a:xfrm>
          <a:off x="32258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98298</xdr:rowOff>
    </xdr:from>
    <xdr:to>
      <xdr:col>29</xdr:col>
      <xdr:colOff>177800</xdr:colOff>
      <xdr:row>17</xdr:row>
      <xdr:rowOff>28448</xdr:rowOff>
    </xdr:to>
    <xdr:sp macro="" textlink="">
      <xdr:nvSpPr>
        <xdr:cNvPr id="69" name="楕円 68"/>
        <xdr:cNvSpPr/>
      </xdr:nvSpPr>
      <xdr:spPr bwMode="auto">
        <a:xfrm>
          <a:off x="5600700" y="2889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114825</xdr:rowOff>
    </xdr:from>
    <xdr:ext cx="762000" cy="259045"/>
    <xdr:sp macro="" textlink="">
      <xdr:nvSpPr>
        <xdr:cNvPr id="70" name="人口1人当たり決算額の推移該当値テキスト130"/>
        <xdr:cNvSpPr txBox="1"/>
      </xdr:nvSpPr>
      <xdr:spPr>
        <a:xfrm>
          <a:off x="5740400" y="27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100260</xdr:rowOff>
    </xdr:from>
    <xdr:to>
      <xdr:col>26</xdr:col>
      <xdr:colOff>101600</xdr:colOff>
      <xdr:row>17</xdr:row>
      <xdr:rowOff>30410</xdr:rowOff>
    </xdr:to>
    <xdr:sp macro="" textlink="">
      <xdr:nvSpPr>
        <xdr:cNvPr id="71" name="楕円 70"/>
        <xdr:cNvSpPr/>
      </xdr:nvSpPr>
      <xdr:spPr bwMode="auto">
        <a:xfrm>
          <a:off x="4953000" y="2891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40587</xdr:rowOff>
    </xdr:from>
    <xdr:ext cx="736600" cy="259045"/>
    <xdr:sp macro="" textlink="">
      <xdr:nvSpPr>
        <xdr:cNvPr id="72" name="テキスト ボックス 71"/>
        <xdr:cNvSpPr txBox="1"/>
      </xdr:nvSpPr>
      <xdr:spPr>
        <a:xfrm>
          <a:off x="4622800" y="2659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117253</xdr:rowOff>
    </xdr:from>
    <xdr:to>
      <xdr:col>22</xdr:col>
      <xdr:colOff>165100</xdr:colOff>
      <xdr:row>17</xdr:row>
      <xdr:rowOff>47403</xdr:rowOff>
    </xdr:to>
    <xdr:sp macro="" textlink="">
      <xdr:nvSpPr>
        <xdr:cNvPr id="73" name="楕円 72"/>
        <xdr:cNvSpPr/>
      </xdr:nvSpPr>
      <xdr:spPr bwMode="auto">
        <a:xfrm>
          <a:off x="4254500" y="2908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57580</xdr:rowOff>
    </xdr:from>
    <xdr:ext cx="762000" cy="259045"/>
    <xdr:sp macro="" textlink="">
      <xdr:nvSpPr>
        <xdr:cNvPr id="74" name="テキスト ボックス 73"/>
        <xdr:cNvSpPr txBox="1"/>
      </xdr:nvSpPr>
      <xdr:spPr>
        <a:xfrm>
          <a:off x="3924300" y="26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148190</xdr:rowOff>
    </xdr:from>
    <xdr:to>
      <xdr:col>19</xdr:col>
      <xdr:colOff>38100</xdr:colOff>
      <xdr:row>17</xdr:row>
      <xdr:rowOff>78340</xdr:rowOff>
    </xdr:to>
    <xdr:sp macro="" textlink="">
      <xdr:nvSpPr>
        <xdr:cNvPr id="75" name="楕円 74"/>
        <xdr:cNvSpPr/>
      </xdr:nvSpPr>
      <xdr:spPr bwMode="auto">
        <a:xfrm>
          <a:off x="3556000" y="2939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88517</xdr:rowOff>
    </xdr:from>
    <xdr:ext cx="762000" cy="259045"/>
    <xdr:sp macro="" textlink="">
      <xdr:nvSpPr>
        <xdr:cNvPr id="76" name="テキスト ボックス 75"/>
        <xdr:cNvSpPr txBox="1"/>
      </xdr:nvSpPr>
      <xdr:spPr>
        <a:xfrm>
          <a:off x="3225800" y="270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9392</xdr:rowOff>
    </xdr:from>
    <xdr:to>
      <xdr:col>15</xdr:col>
      <xdr:colOff>101600</xdr:colOff>
      <xdr:row>17</xdr:row>
      <xdr:rowOff>110992</xdr:rowOff>
    </xdr:to>
    <xdr:sp macro="" textlink="">
      <xdr:nvSpPr>
        <xdr:cNvPr id="77" name="楕円 76"/>
        <xdr:cNvSpPr/>
      </xdr:nvSpPr>
      <xdr:spPr bwMode="auto">
        <a:xfrm>
          <a:off x="2857500" y="29716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95769</xdr:rowOff>
    </xdr:from>
    <xdr:ext cx="762000" cy="259045"/>
    <xdr:sp macro="" textlink="">
      <xdr:nvSpPr>
        <xdr:cNvPr id="78" name="テキスト ボックス 77"/>
        <xdr:cNvSpPr txBox="1"/>
      </xdr:nvSpPr>
      <xdr:spPr>
        <a:xfrm>
          <a:off x="2527300" y="305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171806</xdr:rowOff>
    </xdr:from>
    <xdr:to>
      <xdr:col>29</xdr:col>
      <xdr:colOff>127000</xdr:colOff>
      <xdr:row>37</xdr:row>
      <xdr:rowOff>196266</xdr:rowOff>
    </xdr:to>
    <xdr:cxnSp macro="">
      <xdr:nvCxnSpPr>
        <xdr:cNvPr id="113" name="直線コネクタ 112"/>
        <xdr:cNvCxnSpPr/>
      </xdr:nvCxnSpPr>
      <xdr:spPr bwMode="auto">
        <a:xfrm flipV="1">
          <a:off x="5003800" y="7296506"/>
          <a:ext cx="647700" cy="24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196266</xdr:rowOff>
    </xdr:from>
    <xdr:to>
      <xdr:col>26</xdr:col>
      <xdr:colOff>50800</xdr:colOff>
      <xdr:row>37</xdr:row>
      <xdr:rowOff>199041</xdr:rowOff>
    </xdr:to>
    <xdr:cxnSp macro="">
      <xdr:nvCxnSpPr>
        <xdr:cNvPr id="116" name="直線コネクタ 115"/>
        <xdr:cNvCxnSpPr/>
      </xdr:nvCxnSpPr>
      <xdr:spPr bwMode="auto">
        <a:xfrm flipV="1">
          <a:off x="4305300" y="7320966"/>
          <a:ext cx="698500" cy="2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199041</xdr:rowOff>
    </xdr:from>
    <xdr:to>
      <xdr:col>22</xdr:col>
      <xdr:colOff>114300</xdr:colOff>
      <xdr:row>37</xdr:row>
      <xdr:rowOff>240810</xdr:rowOff>
    </xdr:to>
    <xdr:cxnSp macro="">
      <xdr:nvCxnSpPr>
        <xdr:cNvPr id="119" name="直線コネクタ 118"/>
        <xdr:cNvCxnSpPr/>
      </xdr:nvCxnSpPr>
      <xdr:spPr bwMode="auto">
        <a:xfrm flipV="1">
          <a:off x="3606800" y="7323741"/>
          <a:ext cx="698500" cy="41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240810</xdr:rowOff>
    </xdr:from>
    <xdr:to>
      <xdr:col>18</xdr:col>
      <xdr:colOff>177800</xdr:colOff>
      <xdr:row>37</xdr:row>
      <xdr:rowOff>306353</xdr:rowOff>
    </xdr:to>
    <xdr:cxnSp macro="">
      <xdr:nvCxnSpPr>
        <xdr:cNvPr id="122" name="直線コネクタ 121"/>
        <xdr:cNvCxnSpPr/>
      </xdr:nvCxnSpPr>
      <xdr:spPr bwMode="auto">
        <a:xfrm flipV="1">
          <a:off x="2908300" y="7365510"/>
          <a:ext cx="698500" cy="65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121006</xdr:rowOff>
    </xdr:from>
    <xdr:to>
      <xdr:col>29</xdr:col>
      <xdr:colOff>177800</xdr:colOff>
      <xdr:row>37</xdr:row>
      <xdr:rowOff>222606</xdr:rowOff>
    </xdr:to>
    <xdr:sp macro="" textlink="">
      <xdr:nvSpPr>
        <xdr:cNvPr id="132" name="楕円 131"/>
        <xdr:cNvSpPr/>
      </xdr:nvSpPr>
      <xdr:spPr bwMode="auto">
        <a:xfrm>
          <a:off x="5600700" y="7245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93083</xdr:rowOff>
    </xdr:from>
    <xdr:ext cx="762000" cy="259045"/>
    <xdr:sp macro="" textlink="">
      <xdr:nvSpPr>
        <xdr:cNvPr id="133" name="人口1人当たり決算額の推移該当値テキスト445"/>
        <xdr:cNvSpPr txBox="1"/>
      </xdr:nvSpPr>
      <xdr:spPr>
        <a:xfrm>
          <a:off x="5740400" y="7217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145466</xdr:rowOff>
    </xdr:from>
    <xdr:to>
      <xdr:col>26</xdr:col>
      <xdr:colOff>101600</xdr:colOff>
      <xdr:row>37</xdr:row>
      <xdr:rowOff>247066</xdr:rowOff>
    </xdr:to>
    <xdr:sp macro="" textlink="">
      <xdr:nvSpPr>
        <xdr:cNvPr id="134" name="楕円 133"/>
        <xdr:cNvSpPr/>
      </xdr:nvSpPr>
      <xdr:spPr bwMode="auto">
        <a:xfrm>
          <a:off x="4953000" y="7270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231843</xdr:rowOff>
    </xdr:from>
    <xdr:ext cx="736600" cy="259045"/>
    <xdr:sp macro="" textlink="">
      <xdr:nvSpPr>
        <xdr:cNvPr id="135" name="テキスト ボックス 134"/>
        <xdr:cNvSpPr txBox="1"/>
      </xdr:nvSpPr>
      <xdr:spPr>
        <a:xfrm>
          <a:off x="4622800" y="7356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148241</xdr:rowOff>
    </xdr:from>
    <xdr:to>
      <xdr:col>22</xdr:col>
      <xdr:colOff>165100</xdr:colOff>
      <xdr:row>37</xdr:row>
      <xdr:rowOff>249841</xdr:rowOff>
    </xdr:to>
    <xdr:sp macro="" textlink="">
      <xdr:nvSpPr>
        <xdr:cNvPr id="136" name="楕円 135"/>
        <xdr:cNvSpPr/>
      </xdr:nvSpPr>
      <xdr:spPr bwMode="auto">
        <a:xfrm>
          <a:off x="4254500" y="727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234618</xdr:rowOff>
    </xdr:from>
    <xdr:ext cx="762000" cy="259045"/>
    <xdr:sp macro="" textlink="">
      <xdr:nvSpPr>
        <xdr:cNvPr id="137" name="テキスト ボックス 136"/>
        <xdr:cNvSpPr txBox="1"/>
      </xdr:nvSpPr>
      <xdr:spPr>
        <a:xfrm>
          <a:off x="3924300" y="735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190010</xdr:rowOff>
    </xdr:from>
    <xdr:to>
      <xdr:col>19</xdr:col>
      <xdr:colOff>38100</xdr:colOff>
      <xdr:row>37</xdr:row>
      <xdr:rowOff>291610</xdr:rowOff>
    </xdr:to>
    <xdr:sp macro="" textlink="">
      <xdr:nvSpPr>
        <xdr:cNvPr id="138" name="楕円 137"/>
        <xdr:cNvSpPr/>
      </xdr:nvSpPr>
      <xdr:spPr bwMode="auto">
        <a:xfrm>
          <a:off x="3556000" y="73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276387</xdr:rowOff>
    </xdr:from>
    <xdr:ext cx="762000" cy="259045"/>
    <xdr:sp macro="" textlink="">
      <xdr:nvSpPr>
        <xdr:cNvPr id="139" name="テキスト ボックス 138"/>
        <xdr:cNvSpPr txBox="1"/>
      </xdr:nvSpPr>
      <xdr:spPr>
        <a:xfrm>
          <a:off x="3225800" y="7401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255553</xdr:rowOff>
    </xdr:from>
    <xdr:to>
      <xdr:col>15</xdr:col>
      <xdr:colOff>101600</xdr:colOff>
      <xdr:row>38</xdr:row>
      <xdr:rowOff>14253</xdr:rowOff>
    </xdr:to>
    <xdr:sp macro="" textlink="">
      <xdr:nvSpPr>
        <xdr:cNvPr id="140" name="楕円 139"/>
        <xdr:cNvSpPr/>
      </xdr:nvSpPr>
      <xdr:spPr bwMode="auto">
        <a:xfrm>
          <a:off x="2857500" y="7380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341930</xdr:rowOff>
    </xdr:from>
    <xdr:ext cx="762000" cy="259045"/>
    <xdr:sp macro="" textlink="">
      <xdr:nvSpPr>
        <xdr:cNvPr id="141" name="テキスト ボックス 140"/>
        <xdr:cNvSpPr txBox="1"/>
      </xdr:nvSpPr>
      <xdr:spPr>
        <a:xfrm>
          <a:off x="2527300" y="74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37440</xdr:rowOff>
    </xdr:from>
    <xdr:to>
      <xdr:col>24</xdr:col>
      <xdr:colOff>63500</xdr:colOff>
      <xdr:row>36</xdr:row>
      <xdr:rowOff>65615</xdr:rowOff>
    </xdr:to>
    <xdr:cxnSp macro="">
      <xdr:nvCxnSpPr>
        <xdr:cNvPr id="61" name="直線コネクタ 60"/>
        <xdr:cNvCxnSpPr/>
      </xdr:nvCxnSpPr>
      <xdr:spPr>
        <a:xfrm>
          <a:off x="3797300" y="6209640"/>
          <a:ext cx="838200" cy="2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148213</xdr:rowOff>
    </xdr:from>
    <xdr:ext cx="534377" cy="259045"/>
    <xdr:sp macro="" textlink="">
      <xdr:nvSpPr>
        <xdr:cNvPr id="62" name="人件費平均値テキスト"/>
        <xdr:cNvSpPr txBox="1"/>
      </xdr:nvSpPr>
      <xdr:spPr>
        <a:xfrm>
          <a:off x="4686300" y="632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17799</xdr:rowOff>
    </xdr:from>
    <xdr:to>
      <xdr:col>19</xdr:col>
      <xdr:colOff>177800</xdr:colOff>
      <xdr:row>36</xdr:row>
      <xdr:rowOff>37440</xdr:rowOff>
    </xdr:to>
    <xdr:cxnSp macro="">
      <xdr:nvCxnSpPr>
        <xdr:cNvPr id="64" name="直線コネクタ 63"/>
        <xdr:cNvCxnSpPr/>
      </xdr:nvCxnSpPr>
      <xdr:spPr>
        <a:xfrm>
          <a:off x="2908300" y="6189999"/>
          <a:ext cx="889000" cy="1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102665</xdr:rowOff>
    </xdr:from>
    <xdr:ext cx="534377" cy="259045"/>
    <xdr:sp macro="" textlink="">
      <xdr:nvSpPr>
        <xdr:cNvPr id="66" name="テキスト ボックス 65"/>
        <xdr:cNvSpPr txBox="1"/>
      </xdr:nvSpPr>
      <xdr:spPr>
        <a:xfrm>
          <a:off x="3530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17799</xdr:rowOff>
    </xdr:from>
    <xdr:to>
      <xdr:col>15</xdr:col>
      <xdr:colOff>50800</xdr:colOff>
      <xdr:row>36</xdr:row>
      <xdr:rowOff>83693</xdr:rowOff>
    </xdr:to>
    <xdr:cxnSp macro="">
      <xdr:nvCxnSpPr>
        <xdr:cNvPr id="67" name="直線コネクタ 66"/>
        <xdr:cNvCxnSpPr/>
      </xdr:nvCxnSpPr>
      <xdr:spPr>
        <a:xfrm flipV="1">
          <a:off x="2019300" y="6189999"/>
          <a:ext cx="889000" cy="6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99407</xdr:rowOff>
    </xdr:from>
    <xdr:ext cx="534377" cy="259045"/>
    <xdr:sp macro="" textlink="">
      <xdr:nvSpPr>
        <xdr:cNvPr id="69" name="テキスト ボックス 68"/>
        <xdr:cNvSpPr txBox="1"/>
      </xdr:nvSpPr>
      <xdr:spPr>
        <a:xfrm>
          <a:off x="2641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83693</xdr:rowOff>
    </xdr:from>
    <xdr:to>
      <xdr:col>10</xdr:col>
      <xdr:colOff>114300</xdr:colOff>
      <xdr:row>36</xdr:row>
      <xdr:rowOff>98495</xdr:rowOff>
    </xdr:to>
    <xdr:cxnSp macro="">
      <xdr:nvCxnSpPr>
        <xdr:cNvPr id="70" name="直線コネクタ 69"/>
        <xdr:cNvCxnSpPr/>
      </xdr:nvCxnSpPr>
      <xdr:spPr>
        <a:xfrm flipV="1">
          <a:off x="1130300" y="6255893"/>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91844</xdr:rowOff>
    </xdr:from>
    <xdr:ext cx="534377" cy="259045"/>
    <xdr:sp macro="" textlink="">
      <xdr:nvSpPr>
        <xdr:cNvPr id="72" name="テキスト ボックス 71"/>
        <xdr:cNvSpPr txBox="1"/>
      </xdr:nvSpPr>
      <xdr:spPr>
        <a:xfrm>
          <a:off x="1752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14815</xdr:rowOff>
    </xdr:from>
    <xdr:to>
      <xdr:col>24</xdr:col>
      <xdr:colOff>114300</xdr:colOff>
      <xdr:row>36</xdr:row>
      <xdr:rowOff>116415</xdr:rowOff>
    </xdr:to>
    <xdr:sp macro="" textlink="">
      <xdr:nvSpPr>
        <xdr:cNvPr id="80" name="楕円 79"/>
        <xdr:cNvSpPr/>
      </xdr:nvSpPr>
      <xdr:spPr>
        <a:xfrm>
          <a:off x="4584700" y="61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37692</xdr:rowOff>
    </xdr:from>
    <xdr:ext cx="534377" cy="259045"/>
    <xdr:sp macro="" textlink="">
      <xdr:nvSpPr>
        <xdr:cNvPr id="81" name="人件費該当値テキスト"/>
        <xdr:cNvSpPr txBox="1"/>
      </xdr:nvSpPr>
      <xdr:spPr>
        <a:xfrm>
          <a:off x="4686300" y="60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158090</xdr:rowOff>
    </xdr:from>
    <xdr:to>
      <xdr:col>20</xdr:col>
      <xdr:colOff>38100</xdr:colOff>
      <xdr:row>36</xdr:row>
      <xdr:rowOff>88240</xdr:rowOff>
    </xdr:to>
    <xdr:sp macro="" textlink="">
      <xdr:nvSpPr>
        <xdr:cNvPr id="82" name="楕円 81"/>
        <xdr:cNvSpPr/>
      </xdr:nvSpPr>
      <xdr:spPr>
        <a:xfrm>
          <a:off x="3746500" y="61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104767</xdr:rowOff>
    </xdr:from>
    <xdr:ext cx="534377" cy="259045"/>
    <xdr:sp macro="" textlink="">
      <xdr:nvSpPr>
        <xdr:cNvPr id="83" name="テキスト ボックス 82"/>
        <xdr:cNvSpPr txBox="1"/>
      </xdr:nvSpPr>
      <xdr:spPr>
        <a:xfrm>
          <a:off x="3530111" y="593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138449</xdr:rowOff>
    </xdr:from>
    <xdr:to>
      <xdr:col>15</xdr:col>
      <xdr:colOff>101600</xdr:colOff>
      <xdr:row>36</xdr:row>
      <xdr:rowOff>68599</xdr:rowOff>
    </xdr:to>
    <xdr:sp macro="" textlink="">
      <xdr:nvSpPr>
        <xdr:cNvPr id="84" name="楕円 83"/>
        <xdr:cNvSpPr/>
      </xdr:nvSpPr>
      <xdr:spPr>
        <a:xfrm>
          <a:off x="2857500" y="613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85126</xdr:rowOff>
    </xdr:from>
    <xdr:ext cx="534377" cy="259045"/>
    <xdr:sp macro="" textlink="">
      <xdr:nvSpPr>
        <xdr:cNvPr id="85" name="テキスト ボックス 84"/>
        <xdr:cNvSpPr txBox="1"/>
      </xdr:nvSpPr>
      <xdr:spPr>
        <a:xfrm>
          <a:off x="2641111" y="591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32893</xdr:rowOff>
    </xdr:from>
    <xdr:to>
      <xdr:col>10</xdr:col>
      <xdr:colOff>165100</xdr:colOff>
      <xdr:row>36</xdr:row>
      <xdr:rowOff>134493</xdr:rowOff>
    </xdr:to>
    <xdr:sp macro="" textlink="">
      <xdr:nvSpPr>
        <xdr:cNvPr id="86" name="楕円 85"/>
        <xdr:cNvSpPr/>
      </xdr:nvSpPr>
      <xdr:spPr>
        <a:xfrm>
          <a:off x="1968500" y="620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151020</xdr:rowOff>
    </xdr:from>
    <xdr:ext cx="534377" cy="259045"/>
    <xdr:sp macro="" textlink="">
      <xdr:nvSpPr>
        <xdr:cNvPr id="87" name="テキスト ボックス 86"/>
        <xdr:cNvSpPr txBox="1"/>
      </xdr:nvSpPr>
      <xdr:spPr>
        <a:xfrm>
          <a:off x="1752111" y="598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47695</xdr:rowOff>
    </xdr:from>
    <xdr:to>
      <xdr:col>6</xdr:col>
      <xdr:colOff>38100</xdr:colOff>
      <xdr:row>36</xdr:row>
      <xdr:rowOff>149295</xdr:rowOff>
    </xdr:to>
    <xdr:sp macro="" textlink="">
      <xdr:nvSpPr>
        <xdr:cNvPr id="88" name="楕円 87"/>
        <xdr:cNvSpPr/>
      </xdr:nvSpPr>
      <xdr:spPr>
        <a:xfrm>
          <a:off x="1079500" y="621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140422</xdr:rowOff>
    </xdr:from>
    <xdr:ext cx="534377" cy="259045"/>
    <xdr:sp macro="" textlink="">
      <xdr:nvSpPr>
        <xdr:cNvPr id="89" name="テキスト ボックス 88"/>
        <xdr:cNvSpPr txBox="1"/>
      </xdr:nvSpPr>
      <xdr:spPr>
        <a:xfrm>
          <a:off x="863111"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106867</xdr:rowOff>
    </xdr:from>
    <xdr:to>
      <xdr:col>24</xdr:col>
      <xdr:colOff>63500</xdr:colOff>
      <xdr:row>56</xdr:row>
      <xdr:rowOff>35373</xdr:rowOff>
    </xdr:to>
    <xdr:cxnSp macro="">
      <xdr:nvCxnSpPr>
        <xdr:cNvPr id="123" name="直線コネクタ 122"/>
        <xdr:cNvCxnSpPr/>
      </xdr:nvCxnSpPr>
      <xdr:spPr>
        <a:xfrm flipV="1">
          <a:off x="3797300" y="9536617"/>
          <a:ext cx="838200" cy="9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54125</xdr:rowOff>
    </xdr:from>
    <xdr:ext cx="534377" cy="259045"/>
    <xdr:sp macro="" textlink="">
      <xdr:nvSpPr>
        <xdr:cNvPr id="124" name="物件費平均値テキスト"/>
        <xdr:cNvSpPr txBox="1"/>
      </xdr:nvSpPr>
      <xdr:spPr>
        <a:xfrm>
          <a:off x="4686300" y="9483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1969</xdr:rowOff>
    </xdr:from>
    <xdr:to>
      <xdr:col>19</xdr:col>
      <xdr:colOff>177800</xdr:colOff>
      <xdr:row>56</xdr:row>
      <xdr:rowOff>35373</xdr:rowOff>
    </xdr:to>
    <xdr:cxnSp macro="">
      <xdr:nvCxnSpPr>
        <xdr:cNvPr id="126" name="直線コネクタ 125"/>
        <xdr:cNvCxnSpPr/>
      </xdr:nvCxnSpPr>
      <xdr:spPr>
        <a:xfrm>
          <a:off x="2908300" y="9603169"/>
          <a:ext cx="889000" cy="3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82301</xdr:rowOff>
    </xdr:from>
    <xdr:ext cx="534377" cy="259045"/>
    <xdr:sp macro="" textlink="">
      <xdr:nvSpPr>
        <xdr:cNvPr id="128" name="テキスト ボックス 127"/>
        <xdr:cNvSpPr txBox="1"/>
      </xdr:nvSpPr>
      <xdr:spPr>
        <a:xfrm>
          <a:off x="3530111" y="968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1969</xdr:rowOff>
    </xdr:from>
    <xdr:to>
      <xdr:col>15</xdr:col>
      <xdr:colOff>50800</xdr:colOff>
      <xdr:row>56</xdr:row>
      <xdr:rowOff>69434</xdr:rowOff>
    </xdr:to>
    <xdr:cxnSp macro="">
      <xdr:nvCxnSpPr>
        <xdr:cNvPr id="129" name="直線コネクタ 128"/>
        <xdr:cNvCxnSpPr/>
      </xdr:nvCxnSpPr>
      <xdr:spPr>
        <a:xfrm flipV="1">
          <a:off x="2019300" y="9603169"/>
          <a:ext cx="889000" cy="6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112875</xdr:rowOff>
    </xdr:from>
    <xdr:ext cx="534377" cy="259045"/>
    <xdr:sp macro="" textlink="">
      <xdr:nvSpPr>
        <xdr:cNvPr id="131" name="テキスト ボックス 130"/>
        <xdr:cNvSpPr txBox="1"/>
      </xdr:nvSpPr>
      <xdr:spPr>
        <a:xfrm>
          <a:off x="2641111" y="97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69434</xdr:rowOff>
    </xdr:from>
    <xdr:to>
      <xdr:col>10</xdr:col>
      <xdr:colOff>114300</xdr:colOff>
      <xdr:row>56</xdr:row>
      <xdr:rowOff>116583</xdr:rowOff>
    </xdr:to>
    <xdr:cxnSp macro="">
      <xdr:nvCxnSpPr>
        <xdr:cNvPr id="132" name="直線コネクタ 131"/>
        <xdr:cNvCxnSpPr/>
      </xdr:nvCxnSpPr>
      <xdr:spPr>
        <a:xfrm flipV="1">
          <a:off x="1130300" y="9670634"/>
          <a:ext cx="889000" cy="4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116533</xdr:rowOff>
    </xdr:from>
    <xdr:ext cx="534377" cy="259045"/>
    <xdr:sp macro="" textlink="">
      <xdr:nvSpPr>
        <xdr:cNvPr id="134" name="テキスト ボックス 133"/>
        <xdr:cNvSpPr txBox="1"/>
      </xdr:nvSpPr>
      <xdr:spPr>
        <a:xfrm>
          <a:off x="1752111" y="9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56067</xdr:rowOff>
    </xdr:from>
    <xdr:to>
      <xdr:col>24</xdr:col>
      <xdr:colOff>114300</xdr:colOff>
      <xdr:row>55</xdr:row>
      <xdr:rowOff>157667</xdr:rowOff>
    </xdr:to>
    <xdr:sp macro="" textlink="">
      <xdr:nvSpPr>
        <xdr:cNvPr id="142" name="楕円 141"/>
        <xdr:cNvSpPr/>
      </xdr:nvSpPr>
      <xdr:spPr>
        <a:xfrm>
          <a:off x="4584700" y="948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78944</xdr:rowOff>
    </xdr:from>
    <xdr:ext cx="534377" cy="259045"/>
    <xdr:sp macro="" textlink="">
      <xdr:nvSpPr>
        <xdr:cNvPr id="143" name="物件費該当値テキスト"/>
        <xdr:cNvSpPr txBox="1"/>
      </xdr:nvSpPr>
      <xdr:spPr>
        <a:xfrm>
          <a:off x="4686300" y="933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156023</xdr:rowOff>
    </xdr:from>
    <xdr:to>
      <xdr:col>20</xdr:col>
      <xdr:colOff>38100</xdr:colOff>
      <xdr:row>56</xdr:row>
      <xdr:rowOff>86173</xdr:rowOff>
    </xdr:to>
    <xdr:sp macro="" textlink="">
      <xdr:nvSpPr>
        <xdr:cNvPr id="144" name="楕円 143"/>
        <xdr:cNvSpPr/>
      </xdr:nvSpPr>
      <xdr:spPr>
        <a:xfrm>
          <a:off x="3746500" y="958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102700</xdr:rowOff>
    </xdr:from>
    <xdr:ext cx="534377" cy="259045"/>
    <xdr:sp macro="" textlink="">
      <xdr:nvSpPr>
        <xdr:cNvPr id="145" name="テキスト ボックス 144"/>
        <xdr:cNvSpPr txBox="1"/>
      </xdr:nvSpPr>
      <xdr:spPr>
        <a:xfrm>
          <a:off x="3530111" y="936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122619</xdr:rowOff>
    </xdr:from>
    <xdr:to>
      <xdr:col>15</xdr:col>
      <xdr:colOff>101600</xdr:colOff>
      <xdr:row>56</xdr:row>
      <xdr:rowOff>52769</xdr:rowOff>
    </xdr:to>
    <xdr:sp macro="" textlink="">
      <xdr:nvSpPr>
        <xdr:cNvPr id="146" name="楕円 145"/>
        <xdr:cNvSpPr/>
      </xdr:nvSpPr>
      <xdr:spPr>
        <a:xfrm>
          <a:off x="2857500" y="95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69296</xdr:rowOff>
    </xdr:from>
    <xdr:ext cx="534377" cy="259045"/>
    <xdr:sp macro="" textlink="">
      <xdr:nvSpPr>
        <xdr:cNvPr id="147" name="テキスト ボックス 146"/>
        <xdr:cNvSpPr txBox="1"/>
      </xdr:nvSpPr>
      <xdr:spPr>
        <a:xfrm>
          <a:off x="2641111" y="932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18634</xdr:rowOff>
    </xdr:from>
    <xdr:to>
      <xdr:col>10</xdr:col>
      <xdr:colOff>165100</xdr:colOff>
      <xdr:row>56</xdr:row>
      <xdr:rowOff>120234</xdr:rowOff>
    </xdr:to>
    <xdr:sp macro="" textlink="">
      <xdr:nvSpPr>
        <xdr:cNvPr id="148" name="楕円 147"/>
        <xdr:cNvSpPr/>
      </xdr:nvSpPr>
      <xdr:spPr>
        <a:xfrm>
          <a:off x="1968500" y="961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136761</xdr:rowOff>
    </xdr:from>
    <xdr:ext cx="534377" cy="259045"/>
    <xdr:sp macro="" textlink="">
      <xdr:nvSpPr>
        <xdr:cNvPr id="149" name="テキスト ボックス 148"/>
        <xdr:cNvSpPr txBox="1"/>
      </xdr:nvSpPr>
      <xdr:spPr>
        <a:xfrm>
          <a:off x="1752111" y="939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65783</xdr:rowOff>
    </xdr:from>
    <xdr:to>
      <xdr:col>6</xdr:col>
      <xdr:colOff>38100</xdr:colOff>
      <xdr:row>56</xdr:row>
      <xdr:rowOff>167383</xdr:rowOff>
    </xdr:to>
    <xdr:sp macro="" textlink="">
      <xdr:nvSpPr>
        <xdr:cNvPr id="150" name="楕円 149"/>
        <xdr:cNvSpPr/>
      </xdr:nvSpPr>
      <xdr:spPr>
        <a:xfrm>
          <a:off x="1079500" y="966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158510</xdr:rowOff>
    </xdr:from>
    <xdr:ext cx="534377" cy="259045"/>
    <xdr:sp macro="" textlink="">
      <xdr:nvSpPr>
        <xdr:cNvPr id="151" name="テキスト ボックス 150"/>
        <xdr:cNvSpPr txBox="1"/>
      </xdr:nvSpPr>
      <xdr:spPr>
        <a:xfrm>
          <a:off x="863111" y="975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55073</xdr:rowOff>
    </xdr:from>
    <xdr:to>
      <xdr:col>24</xdr:col>
      <xdr:colOff>63500</xdr:colOff>
      <xdr:row>78</xdr:row>
      <xdr:rowOff>63622</xdr:rowOff>
    </xdr:to>
    <xdr:cxnSp macro="">
      <xdr:nvCxnSpPr>
        <xdr:cNvPr id="178" name="直線コネクタ 177"/>
        <xdr:cNvCxnSpPr/>
      </xdr:nvCxnSpPr>
      <xdr:spPr>
        <a:xfrm>
          <a:off x="3797300" y="13428173"/>
          <a:ext cx="838200" cy="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55073</xdr:rowOff>
    </xdr:from>
    <xdr:to>
      <xdr:col>19</xdr:col>
      <xdr:colOff>177800</xdr:colOff>
      <xdr:row>78</xdr:row>
      <xdr:rowOff>58547</xdr:rowOff>
    </xdr:to>
    <xdr:cxnSp macro="">
      <xdr:nvCxnSpPr>
        <xdr:cNvPr id="181" name="直線コネクタ 180"/>
        <xdr:cNvCxnSpPr/>
      </xdr:nvCxnSpPr>
      <xdr:spPr>
        <a:xfrm flipV="1">
          <a:off x="2908300" y="13428173"/>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58547</xdr:rowOff>
    </xdr:from>
    <xdr:to>
      <xdr:col>15</xdr:col>
      <xdr:colOff>50800</xdr:colOff>
      <xdr:row>78</xdr:row>
      <xdr:rowOff>58730</xdr:rowOff>
    </xdr:to>
    <xdr:cxnSp macro="">
      <xdr:nvCxnSpPr>
        <xdr:cNvPr id="184" name="直線コネクタ 183"/>
        <xdr:cNvCxnSpPr/>
      </xdr:nvCxnSpPr>
      <xdr:spPr>
        <a:xfrm flipV="1">
          <a:off x="2019300" y="1343164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53930</xdr:rowOff>
    </xdr:from>
    <xdr:to>
      <xdr:col>10</xdr:col>
      <xdr:colOff>114300</xdr:colOff>
      <xdr:row>78</xdr:row>
      <xdr:rowOff>58730</xdr:rowOff>
    </xdr:to>
    <xdr:cxnSp macro="">
      <xdr:nvCxnSpPr>
        <xdr:cNvPr id="187" name="直線コネクタ 186"/>
        <xdr:cNvCxnSpPr/>
      </xdr:nvCxnSpPr>
      <xdr:spPr>
        <a:xfrm>
          <a:off x="1130300" y="13427030"/>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12822</xdr:rowOff>
    </xdr:from>
    <xdr:to>
      <xdr:col>24</xdr:col>
      <xdr:colOff>114300</xdr:colOff>
      <xdr:row>78</xdr:row>
      <xdr:rowOff>114422</xdr:rowOff>
    </xdr:to>
    <xdr:sp macro="" textlink="">
      <xdr:nvSpPr>
        <xdr:cNvPr id="197" name="楕円 196"/>
        <xdr:cNvSpPr/>
      </xdr:nvSpPr>
      <xdr:spPr>
        <a:xfrm>
          <a:off x="4584700" y="1338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99199</xdr:rowOff>
    </xdr:from>
    <xdr:ext cx="469744" cy="259045"/>
    <xdr:sp macro="" textlink="">
      <xdr:nvSpPr>
        <xdr:cNvPr id="198" name="維持補修費該当値テキスト"/>
        <xdr:cNvSpPr txBox="1"/>
      </xdr:nvSpPr>
      <xdr:spPr>
        <a:xfrm>
          <a:off x="4686300" y="1330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4273</xdr:rowOff>
    </xdr:from>
    <xdr:to>
      <xdr:col>20</xdr:col>
      <xdr:colOff>38100</xdr:colOff>
      <xdr:row>78</xdr:row>
      <xdr:rowOff>105873</xdr:rowOff>
    </xdr:to>
    <xdr:sp macro="" textlink="">
      <xdr:nvSpPr>
        <xdr:cNvPr id="199" name="楕円 198"/>
        <xdr:cNvSpPr/>
      </xdr:nvSpPr>
      <xdr:spPr>
        <a:xfrm>
          <a:off x="3746500" y="1337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97000</xdr:rowOff>
    </xdr:from>
    <xdr:ext cx="469744" cy="259045"/>
    <xdr:sp macro="" textlink="">
      <xdr:nvSpPr>
        <xdr:cNvPr id="200" name="テキスト ボックス 199"/>
        <xdr:cNvSpPr txBox="1"/>
      </xdr:nvSpPr>
      <xdr:spPr>
        <a:xfrm>
          <a:off x="3562428" y="13470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7747</xdr:rowOff>
    </xdr:from>
    <xdr:to>
      <xdr:col>15</xdr:col>
      <xdr:colOff>101600</xdr:colOff>
      <xdr:row>78</xdr:row>
      <xdr:rowOff>109347</xdr:rowOff>
    </xdr:to>
    <xdr:sp macro="" textlink="">
      <xdr:nvSpPr>
        <xdr:cNvPr id="201" name="楕円 200"/>
        <xdr:cNvSpPr/>
      </xdr:nvSpPr>
      <xdr:spPr>
        <a:xfrm>
          <a:off x="2857500" y="1338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100474</xdr:rowOff>
    </xdr:from>
    <xdr:ext cx="469744" cy="259045"/>
    <xdr:sp macro="" textlink="">
      <xdr:nvSpPr>
        <xdr:cNvPr id="202" name="テキスト ボックス 201"/>
        <xdr:cNvSpPr txBox="1"/>
      </xdr:nvSpPr>
      <xdr:spPr>
        <a:xfrm>
          <a:off x="2673428" y="13473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7930</xdr:rowOff>
    </xdr:from>
    <xdr:to>
      <xdr:col>10</xdr:col>
      <xdr:colOff>165100</xdr:colOff>
      <xdr:row>78</xdr:row>
      <xdr:rowOff>109530</xdr:rowOff>
    </xdr:to>
    <xdr:sp macro="" textlink="">
      <xdr:nvSpPr>
        <xdr:cNvPr id="203" name="楕円 202"/>
        <xdr:cNvSpPr/>
      </xdr:nvSpPr>
      <xdr:spPr>
        <a:xfrm>
          <a:off x="1968500" y="133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100657</xdr:rowOff>
    </xdr:from>
    <xdr:ext cx="469744" cy="259045"/>
    <xdr:sp macro="" textlink="">
      <xdr:nvSpPr>
        <xdr:cNvPr id="204" name="テキスト ボックス 203"/>
        <xdr:cNvSpPr txBox="1"/>
      </xdr:nvSpPr>
      <xdr:spPr>
        <a:xfrm>
          <a:off x="1784428" y="134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3130</xdr:rowOff>
    </xdr:from>
    <xdr:to>
      <xdr:col>6</xdr:col>
      <xdr:colOff>38100</xdr:colOff>
      <xdr:row>78</xdr:row>
      <xdr:rowOff>104730</xdr:rowOff>
    </xdr:to>
    <xdr:sp macro="" textlink="">
      <xdr:nvSpPr>
        <xdr:cNvPr id="205" name="楕円 204"/>
        <xdr:cNvSpPr/>
      </xdr:nvSpPr>
      <xdr:spPr>
        <a:xfrm>
          <a:off x="1079500" y="133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95857</xdr:rowOff>
    </xdr:from>
    <xdr:ext cx="469744" cy="259045"/>
    <xdr:sp macro="" textlink="">
      <xdr:nvSpPr>
        <xdr:cNvPr id="206" name="テキスト ボックス 205"/>
        <xdr:cNvSpPr txBox="1"/>
      </xdr:nvSpPr>
      <xdr:spPr>
        <a:xfrm>
          <a:off x="895428" y="134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58102</xdr:rowOff>
    </xdr:from>
    <xdr:to>
      <xdr:col>24</xdr:col>
      <xdr:colOff>63500</xdr:colOff>
      <xdr:row>94</xdr:row>
      <xdr:rowOff>133604</xdr:rowOff>
    </xdr:to>
    <xdr:cxnSp macro="">
      <xdr:nvCxnSpPr>
        <xdr:cNvPr id="236" name="直線コネクタ 235"/>
        <xdr:cNvCxnSpPr/>
      </xdr:nvCxnSpPr>
      <xdr:spPr>
        <a:xfrm flipV="1">
          <a:off x="3797300" y="16174402"/>
          <a:ext cx="838200" cy="7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133604</xdr:rowOff>
    </xdr:from>
    <xdr:to>
      <xdr:col>19</xdr:col>
      <xdr:colOff>177800</xdr:colOff>
      <xdr:row>94</xdr:row>
      <xdr:rowOff>149110</xdr:rowOff>
    </xdr:to>
    <xdr:cxnSp macro="">
      <xdr:nvCxnSpPr>
        <xdr:cNvPr id="239" name="直線コネクタ 238"/>
        <xdr:cNvCxnSpPr/>
      </xdr:nvCxnSpPr>
      <xdr:spPr>
        <a:xfrm flipV="1">
          <a:off x="2908300" y="16249904"/>
          <a:ext cx="889000" cy="1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149110</xdr:rowOff>
    </xdr:from>
    <xdr:to>
      <xdr:col>15</xdr:col>
      <xdr:colOff>50800</xdr:colOff>
      <xdr:row>95</xdr:row>
      <xdr:rowOff>55194</xdr:rowOff>
    </xdr:to>
    <xdr:cxnSp macro="">
      <xdr:nvCxnSpPr>
        <xdr:cNvPr id="242" name="直線コネクタ 241"/>
        <xdr:cNvCxnSpPr/>
      </xdr:nvCxnSpPr>
      <xdr:spPr>
        <a:xfrm flipV="1">
          <a:off x="2019300" y="16265410"/>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55194</xdr:rowOff>
    </xdr:from>
    <xdr:to>
      <xdr:col>10</xdr:col>
      <xdr:colOff>114300</xdr:colOff>
      <xdr:row>95</xdr:row>
      <xdr:rowOff>116917</xdr:rowOff>
    </xdr:to>
    <xdr:cxnSp macro="">
      <xdr:nvCxnSpPr>
        <xdr:cNvPr id="245" name="直線コネクタ 244"/>
        <xdr:cNvCxnSpPr/>
      </xdr:nvCxnSpPr>
      <xdr:spPr>
        <a:xfrm flipV="1">
          <a:off x="1130300" y="16342944"/>
          <a:ext cx="889000" cy="6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7302</xdr:rowOff>
    </xdr:from>
    <xdr:to>
      <xdr:col>24</xdr:col>
      <xdr:colOff>114300</xdr:colOff>
      <xdr:row>94</xdr:row>
      <xdr:rowOff>108902</xdr:rowOff>
    </xdr:to>
    <xdr:sp macro="" textlink="">
      <xdr:nvSpPr>
        <xdr:cNvPr id="255" name="楕円 254"/>
        <xdr:cNvSpPr/>
      </xdr:nvSpPr>
      <xdr:spPr>
        <a:xfrm>
          <a:off x="4584700" y="161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30179</xdr:rowOff>
    </xdr:from>
    <xdr:ext cx="599010" cy="259045"/>
    <xdr:sp macro="" textlink="">
      <xdr:nvSpPr>
        <xdr:cNvPr id="256" name="扶助費該当値テキスト"/>
        <xdr:cNvSpPr txBox="1"/>
      </xdr:nvSpPr>
      <xdr:spPr>
        <a:xfrm>
          <a:off x="4686300" y="15975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82804</xdr:rowOff>
    </xdr:from>
    <xdr:to>
      <xdr:col>20</xdr:col>
      <xdr:colOff>38100</xdr:colOff>
      <xdr:row>95</xdr:row>
      <xdr:rowOff>12954</xdr:rowOff>
    </xdr:to>
    <xdr:sp macro="" textlink="">
      <xdr:nvSpPr>
        <xdr:cNvPr id="257" name="楕円 256"/>
        <xdr:cNvSpPr/>
      </xdr:nvSpPr>
      <xdr:spPr>
        <a:xfrm>
          <a:off x="3746500" y="1619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29481</xdr:rowOff>
    </xdr:from>
    <xdr:ext cx="599010" cy="259045"/>
    <xdr:sp macro="" textlink="">
      <xdr:nvSpPr>
        <xdr:cNvPr id="258" name="テキスト ボックス 257"/>
        <xdr:cNvSpPr txBox="1"/>
      </xdr:nvSpPr>
      <xdr:spPr>
        <a:xfrm>
          <a:off x="3497795" y="1597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98310</xdr:rowOff>
    </xdr:from>
    <xdr:to>
      <xdr:col>15</xdr:col>
      <xdr:colOff>101600</xdr:colOff>
      <xdr:row>95</xdr:row>
      <xdr:rowOff>28460</xdr:rowOff>
    </xdr:to>
    <xdr:sp macro="" textlink="">
      <xdr:nvSpPr>
        <xdr:cNvPr id="259" name="楕円 258"/>
        <xdr:cNvSpPr/>
      </xdr:nvSpPr>
      <xdr:spPr>
        <a:xfrm>
          <a:off x="2857500" y="1621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44987</xdr:rowOff>
    </xdr:from>
    <xdr:ext cx="599010" cy="259045"/>
    <xdr:sp macro="" textlink="">
      <xdr:nvSpPr>
        <xdr:cNvPr id="260" name="テキスト ボックス 259"/>
        <xdr:cNvSpPr txBox="1"/>
      </xdr:nvSpPr>
      <xdr:spPr>
        <a:xfrm>
          <a:off x="2608795" y="1598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4394</xdr:rowOff>
    </xdr:from>
    <xdr:to>
      <xdr:col>10</xdr:col>
      <xdr:colOff>165100</xdr:colOff>
      <xdr:row>95</xdr:row>
      <xdr:rowOff>105994</xdr:rowOff>
    </xdr:to>
    <xdr:sp macro="" textlink="">
      <xdr:nvSpPr>
        <xdr:cNvPr id="261" name="楕円 260"/>
        <xdr:cNvSpPr/>
      </xdr:nvSpPr>
      <xdr:spPr>
        <a:xfrm>
          <a:off x="1968500" y="1629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122521</xdr:rowOff>
    </xdr:from>
    <xdr:ext cx="599010" cy="259045"/>
    <xdr:sp macro="" textlink="">
      <xdr:nvSpPr>
        <xdr:cNvPr id="262" name="テキスト ボックス 261"/>
        <xdr:cNvSpPr txBox="1"/>
      </xdr:nvSpPr>
      <xdr:spPr>
        <a:xfrm>
          <a:off x="1719795" y="16067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66117</xdr:rowOff>
    </xdr:from>
    <xdr:to>
      <xdr:col>6</xdr:col>
      <xdr:colOff>38100</xdr:colOff>
      <xdr:row>95</xdr:row>
      <xdr:rowOff>167717</xdr:rowOff>
    </xdr:to>
    <xdr:sp macro="" textlink="">
      <xdr:nvSpPr>
        <xdr:cNvPr id="263" name="楕円 262"/>
        <xdr:cNvSpPr/>
      </xdr:nvSpPr>
      <xdr:spPr>
        <a:xfrm>
          <a:off x="1079500" y="1635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12794</xdr:rowOff>
    </xdr:from>
    <xdr:ext cx="599010" cy="259045"/>
    <xdr:sp macro="" textlink="">
      <xdr:nvSpPr>
        <xdr:cNvPr id="264" name="テキスト ボックス 263"/>
        <xdr:cNvSpPr txBox="1"/>
      </xdr:nvSpPr>
      <xdr:spPr>
        <a:xfrm>
          <a:off x="830795" y="16129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83450</xdr:rowOff>
    </xdr:from>
    <xdr:to>
      <xdr:col>55</xdr:col>
      <xdr:colOff>0</xdr:colOff>
      <xdr:row>36</xdr:row>
      <xdr:rowOff>104696</xdr:rowOff>
    </xdr:to>
    <xdr:cxnSp macro="">
      <xdr:nvCxnSpPr>
        <xdr:cNvPr id="297" name="直線コネクタ 296"/>
        <xdr:cNvCxnSpPr/>
      </xdr:nvCxnSpPr>
      <xdr:spPr>
        <a:xfrm flipV="1">
          <a:off x="9639300" y="6255650"/>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104696</xdr:rowOff>
    </xdr:from>
    <xdr:to>
      <xdr:col>50</xdr:col>
      <xdr:colOff>114300</xdr:colOff>
      <xdr:row>36</xdr:row>
      <xdr:rowOff>134099</xdr:rowOff>
    </xdr:to>
    <xdr:cxnSp macro="">
      <xdr:nvCxnSpPr>
        <xdr:cNvPr id="300" name="直線コネクタ 299"/>
        <xdr:cNvCxnSpPr/>
      </xdr:nvCxnSpPr>
      <xdr:spPr>
        <a:xfrm flipV="1">
          <a:off x="8750300" y="6276896"/>
          <a:ext cx="889000" cy="2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134099</xdr:rowOff>
    </xdr:from>
    <xdr:to>
      <xdr:col>45</xdr:col>
      <xdr:colOff>177800</xdr:colOff>
      <xdr:row>36</xdr:row>
      <xdr:rowOff>152459</xdr:rowOff>
    </xdr:to>
    <xdr:cxnSp macro="">
      <xdr:nvCxnSpPr>
        <xdr:cNvPr id="303" name="直線コネクタ 302"/>
        <xdr:cNvCxnSpPr/>
      </xdr:nvCxnSpPr>
      <xdr:spPr>
        <a:xfrm flipV="1">
          <a:off x="7861300" y="6306299"/>
          <a:ext cx="889000" cy="18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133014</xdr:rowOff>
    </xdr:from>
    <xdr:to>
      <xdr:col>41</xdr:col>
      <xdr:colOff>50800</xdr:colOff>
      <xdr:row>36</xdr:row>
      <xdr:rowOff>152459</xdr:rowOff>
    </xdr:to>
    <xdr:cxnSp macro="">
      <xdr:nvCxnSpPr>
        <xdr:cNvPr id="306" name="直線コネクタ 305"/>
        <xdr:cNvCxnSpPr/>
      </xdr:nvCxnSpPr>
      <xdr:spPr>
        <a:xfrm>
          <a:off x="6972300" y="6305214"/>
          <a:ext cx="889000" cy="1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32650</xdr:rowOff>
    </xdr:from>
    <xdr:to>
      <xdr:col>55</xdr:col>
      <xdr:colOff>50800</xdr:colOff>
      <xdr:row>36</xdr:row>
      <xdr:rowOff>134250</xdr:rowOff>
    </xdr:to>
    <xdr:sp macro="" textlink="">
      <xdr:nvSpPr>
        <xdr:cNvPr id="316" name="楕円 315"/>
        <xdr:cNvSpPr/>
      </xdr:nvSpPr>
      <xdr:spPr>
        <a:xfrm>
          <a:off x="10426700" y="62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11077</xdr:rowOff>
    </xdr:from>
    <xdr:ext cx="534377" cy="259045"/>
    <xdr:sp macro="" textlink="">
      <xdr:nvSpPr>
        <xdr:cNvPr id="317" name="補助費等該当値テキスト"/>
        <xdr:cNvSpPr txBox="1"/>
      </xdr:nvSpPr>
      <xdr:spPr>
        <a:xfrm>
          <a:off x="10528300" y="618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53896</xdr:rowOff>
    </xdr:from>
    <xdr:to>
      <xdr:col>50</xdr:col>
      <xdr:colOff>165100</xdr:colOff>
      <xdr:row>36</xdr:row>
      <xdr:rowOff>155496</xdr:rowOff>
    </xdr:to>
    <xdr:sp macro="" textlink="">
      <xdr:nvSpPr>
        <xdr:cNvPr id="318" name="楕円 317"/>
        <xdr:cNvSpPr/>
      </xdr:nvSpPr>
      <xdr:spPr>
        <a:xfrm>
          <a:off x="9588500" y="622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146623</xdr:rowOff>
    </xdr:from>
    <xdr:ext cx="534377" cy="259045"/>
    <xdr:sp macro="" textlink="">
      <xdr:nvSpPr>
        <xdr:cNvPr id="319" name="テキスト ボックス 318"/>
        <xdr:cNvSpPr txBox="1"/>
      </xdr:nvSpPr>
      <xdr:spPr>
        <a:xfrm>
          <a:off x="9372111" y="631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83299</xdr:rowOff>
    </xdr:from>
    <xdr:to>
      <xdr:col>46</xdr:col>
      <xdr:colOff>38100</xdr:colOff>
      <xdr:row>37</xdr:row>
      <xdr:rowOff>13449</xdr:rowOff>
    </xdr:to>
    <xdr:sp macro="" textlink="">
      <xdr:nvSpPr>
        <xdr:cNvPr id="320" name="楕円 319"/>
        <xdr:cNvSpPr/>
      </xdr:nvSpPr>
      <xdr:spPr>
        <a:xfrm>
          <a:off x="8699500" y="625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4576</xdr:rowOff>
    </xdr:from>
    <xdr:ext cx="534377" cy="259045"/>
    <xdr:sp macro="" textlink="">
      <xdr:nvSpPr>
        <xdr:cNvPr id="321" name="テキスト ボックス 320"/>
        <xdr:cNvSpPr txBox="1"/>
      </xdr:nvSpPr>
      <xdr:spPr>
        <a:xfrm>
          <a:off x="8483111" y="634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101659</xdr:rowOff>
    </xdr:from>
    <xdr:to>
      <xdr:col>41</xdr:col>
      <xdr:colOff>101600</xdr:colOff>
      <xdr:row>37</xdr:row>
      <xdr:rowOff>31809</xdr:rowOff>
    </xdr:to>
    <xdr:sp macro="" textlink="">
      <xdr:nvSpPr>
        <xdr:cNvPr id="322" name="楕円 321"/>
        <xdr:cNvSpPr/>
      </xdr:nvSpPr>
      <xdr:spPr>
        <a:xfrm>
          <a:off x="7810500" y="627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22936</xdr:rowOff>
    </xdr:from>
    <xdr:ext cx="534377" cy="259045"/>
    <xdr:sp macro="" textlink="">
      <xdr:nvSpPr>
        <xdr:cNvPr id="323" name="テキスト ボックス 322"/>
        <xdr:cNvSpPr txBox="1"/>
      </xdr:nvSpPr>
      <xdr:spPr>
        <a:xfrm>
          <a:off x="7594111" y="63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82214</xdr:rowOff>
    </xdr:from>
    <xdr:to>
      <xdr:col>36</xdr:col>
      <xdr:colOff>165100</xdr:colOff>
      <xdr:row>37</xdr:row>
      <xdr:rowOff>12364</xdr:rowOff>
    </xdr:to>
    <xdr:sp macro="" textlink="">
      <xdr:nvSpPr>
        <xdr:cNvPr id="324" name="楕円 323"/>
        <xdr:cNvSpPr/>
      </xdr:nvSpPr>
      <xdr:spPr>
        <a:xfrm>
          <a:off x="6921500" y="62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3491</xdr:rowOff>
    </xdr:from>
    <xdr:ext cx="534377" cy="259045"/>
    <xdr:sp macro="" textlink="">
      <xdr:nvSpPr>
        <xdr:cNvPr id="325" name="テキスト ボックス 324"/>
        <xdr:cNvSpPr txBox="1"/>
      </xdr:nvSpPr>
      <xdr:spPr>
        <a:xfrm>
          <a:off x="6705111" y="634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43056</xdr:rowOff>
    </xdr:from>
    <xdr:to>
      <xdr:col>55</xdr:col>
      <xdr:colOff>0</xdr:colOff>
      <xdr:row>57</xdr:row>
      <xdr:rowOff>167635</xdr:rowOff>
    </xdr:to>
    <xdr:cxnSp macro="">
      <xdr:nvCxnSpPr>
        <xdr:cNvPr id="354" name="直線コネクタ 353"/>
        <xdr:cNvCxnSpPr/>
      </xdr:nvCxnSpPr>
      <xdr:spPr>
        <a:xfrm>
          <a:off x="9639300" y="9815706"/>
          <a:ext cx="838200" cy="12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43056</xdr:rowOff>
    </xdr:from>
    <xdr:to>
      <xdr:col>50</xdr:col>
      <xdr:colOff>114300</xdr:colOff>
      <xdr:row>57</xdr:row>
      <xdr:rowOff>161417</xdr:rowOff>
    </xdr:to>
    <xdr:cxnSp macro="">
      <xdr:nvCxnSpPr>
        <xdr:cNvPr id="357" name="直線コネクタ 356"/>
        <xdr:cNvCxnSpPr/>
      </xdr:nvCxnSpPr>
      <xdr:spPr>
        <a:xfrm flipV="1">
          <a:off x="8750300" y="9815706"/>
          <a:ext cx="889000" cy="118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44382</xdr:rowOff>
    </xdr:from>
    <xdr:to>
      <xdr:col>45</xdr:col>
      <xdr:colOff>177800</xdr:colOff>
      <xdr:row>57</xdr:row>
      <xdr:rowOff>161417</xdr:rowOff>
    </xdr:to>
    <xdr:cxnSp macro="">
      <xdr:nvCxnSpPr>
        <xdr:cNvPr id="360" name="直線コネクタ 359"/>
        <xdr:cNvCxnSpPr/>
      </xdr:nvCxnSpPr>
      <xdr:spPr>
        <a:xfrm>
          <a:off x="7861300" y="9817032"/>
          <a:ext cx="889000" cy="1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62" name="テキスト ボックス 361"/>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68247</xdr:rowOff>
    </xdr:from>
    <xdr:to>
      <xdr:col>41</xdr:col>
      <xdr:colOff>50800</xdr:colOff>
      <xdr:row>57</xdr:row>
      <xdr:rowOff>44382</xdr:rowOff>
    </xdr:to>
    <xdr:cxnSp macro="">
      <xdr:nvCxnSpPr>
        <xdr:cNvPr id="363" name="直線コネクタ 362"/>
        <xdr:cNvCxnSpPr/>
      </xdr:nvCxnSpPr>
      <xdr:spPr>
        <a:xfrm>
          <a:off x="6972300" y="9669447"/>
          <a:ext cx="889000" cy="14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116835</xdr:rowOff>
    </xdr:from>
    <xdr:to>
      <xdr:col>55</xdr:col>
      <xdr:colOff>50800</xdr:colOff>
      <xdr:row>58</xdr:row>
      <xdr:rowOff>46985</xdr:rowOff>
    </xdr:to>
    <xdr:sp macro="" textlink="">
      <xdr:nvSpPr>
        <xdr:cNvPr id="373" name="楕円 372"/>
        <xdr:cNvSpPr/>
      </xdr:nvSpPr>
      <xdr:spPr>
        <a:xfrm>
          <a:off x="10426700" y="98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95262</xdr:rowOff>
    </xdr:from>
    <xdr:ext cx="534377" cy="259045"/>
    <xdr:sp macro="" textlink="">
      <xdr:nvSpPr>
        <xdr:cNvPr id="374" name="普通建設事業費該当値テキスト"/>
        <xdr:cNvSpPr txBox="1"/>
      </xdr:nvSpPr>
      <xdr:spPr>
        <a:xfrm>
          <a:off x="10528300" y="9867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163706</xdr:rowOff>
    </xdr:from>
    <xdr:to>
      <xdr:col>50</xdr:col>
      <xdr:colOff>165100</xdr:colOff>
      <xdr:row>57</xdr:row>
      <xdr:rowOff>93856</xdr:rowOff>
    </xdr:to>
    <xdr:sp macro="" textlink="">
      <xdr:nvSpPr>
        <xdr:cNvPr id="375" name="楕円 374"/>
        <xdr:cNvSpPr/>
      </xdr:nvSpPr>
      <xdr:spPr>
        <a:xfrm>
          <a:off x="9588500" y="97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110383</xdr:rowOff>
    </xdr:from>
    <xdr:ext cx="534377" cy="259045"/>
    <xdr:sp macro="" textlink="">
      <xdr:nvSpPr>
        <xdr:cNvPr id="376" name="テキスト ボックス 375"/>
        <xdr:cNvSpPr txBox="1"/>
      </xdr:nvSpPr>
      <xdr:spPr>
        <a:xfrm>
          <a:off x="9372111" y="95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110617</xdr:rowOff>
    </xdr:from>
    <xdr:to>
      <xdr:col>46</xdr:col>
      <xdr:colOff>38100</xdr:colOff>
      <xdr:row>58</xdr:row>
      <xdr:rowOff>40767</xdr:rowOff>
    </xdr:to>
    <xdr:sp macro="" textlink="">
      <xdr:nvSpPr>
        <xdr:cNvPr id="377" name="楕円 376"/>
        <xdr:cNvSpPr/>
      </xdr:nvSpPr>
      <xdr:spPr>
        <a:xfrm>
          <a:off x="8699500" y="98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31894</xdr:rowOff>
    </xdr:from>
    <xdr:ext cx="534377" cy="259045"/>
    <xdr:sp macro="" textlink="">
      <xdr:nvSpPr>
        <xdr:cNvPr id="378" name="テキスト ボックス 377"/>
        <xdr:cNvSpPr txBox="1"/>
      </xdr:nvSpPr>
      <xdr:spPr>
        <a:xfrm>
          <a:off x="8483111" y="997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165032</xdr:rowOff>
    </xdr:from>
    <xdr:to>
      <xdr:col>41</xdr:col>
      <xdr:colOff>101600</xdr:colOff>
      <xdr:row>57</xdr:row>
      <xdr:rowOff>95182</xdr:rowOff>
    </xdr:to>
    <xdr:sp macro="" textlink="">
      <xdr:nvSpPr>
        <xdr:cNvPr id="379" name="楕円 378"/>
        <xdr:cNvSpPr/>
      </xdr:nvSpPr>
      <xdr:spPr>
        <a:xfrm>
          <a:off x="7810500" y="97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111709</xdr:rowOff>
    </xdr:from>
    <xdr:ext cx="534377" cy="259045"/>
    <xdr:sp macro="" textlink="">
      <xdr:nvSpPr>
        <xdr:cNvPr id="380" name="テキスト ボックス 379"/>
        <xdr:cNvSpPr txBox="1"/>
      </xdr:nvSpPr>
      <xdr:spPr>
        <a:xfrm>
          <a:off x="7594111" y="954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17447</xdr:rowOff>
    </xdr:from>
    <xdr:to>
      <xdr:col>36</xdr:col>
      <xdr:colOff>165100</xdr:colOff>
      <xdr:row>56</xdr:row>
      <xdr:rowOff>119047</xdr:rowOff>
    </xdr:to>
    <xdr:sp macro="" textlink="">
      <xdr:nvSpPr>
        <xdr:cNvPr id="381" name="楕円 380"/>
        <xdr:cNvSpPr/>
      </xdr:nvSpPr>
      <xdr:spPr>
        <a:xfrm>
          <a:off x="6921500" y="961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110174</xdr:rowOff>
    </xdr:from>
    <xdr:ext cx="534377" cy="259045"/>
    <xdr:sp macro="" textlink="">
      <xdr:nvSpPr>
        <xdr:cNvPr id="382" name="テキスト ボックス 381"/>
        <xdr:cNvSpPr txBox="1"/>
      </xdr:nvSpPr>
      <xdr:spPr>
        <a:xfrm>
          <a:off x="6705111" y="971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27242</xdr:rowOff>
    </xdr:from>
    <xdr:to>
      <xdr:col>55</xdr:col>
      <xdr:colOff>0</xdr:colOff>
      <xdr:row>79</xdr:row>
      <xdr:rowOff>34430</xdr:rowOff>
    </xdr:to>
    <xdr:cxnSp macro="">
      <xdr:nvCxnSpPr>
        <xdr:cNvPr id="411" name="直線コネクタ 410"/>
        <xdr:cNvCxnSpPr/>
      </xdr:nvCxnSpPr>
      <xdr:spPr>
        <a:xfrm>
          <a:off x="9639300" y="13571792"/>
          <a:ext cx="8382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17729</xdr:rowOff>
    </xdr:from>
    <xdr:to>
      <xdr:col>50</xdr:col>
      <xdr:colOff>114300</xdr:colOff>
      <xdr:row>79</xdr:row>
      <xdr:rowOff>27242</xdr:rowOff>
    </xdr:to>
    <xdr:cxnSp macro="">
      <xdr:nvCxnSpPr>
        <xdr:cNvPr id="414" name="直線コネクタ 413"/>
        <xdr:cNvCxnSpPr/>
      </xdr:nvCxnSpPr>
      <xdr:spPr>
        <a:xfrm>
          <a:off x="8750300" y="13562279"/>
          <a:ext cx="889000" cy="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15647</xdr:rowOff>
    </xdr:from>
    <xdr:to>
      <xdr:col>45</xdr:col>
      <xdr:colOff>177800</xdr:colOff>
      <xdr:row>79</xdr:row>
      <xdr:rowOff>17729</xdr:rowOff>
    </xdr:to>
    <xdr:cxnSp macro="">
      <xdr:nvCxnSpPr>
        <xdr:cNvPr id="417" name="直線コネクタ 416"/>
        <xdr:cNvCxnSpPr/>
      </xdr:nvCxnSpPr>
      <xdr:spPr>
        <a:xfrm>
          <a:off x="7861300" y="13560197"/>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15647</xdr:rowOff>
    </xdr:from>
    <xdr:to>
      <xdr:col>41</xdr:col>
      <xdr:colOff>50800</xdr:colOff>
      <xdr:row>79</xdr:row>
      <xdr:rowOff>29959</xdr:rowOff>
    </xdr:to>
    <xdr:cxnSp macro="">
      <xdr:nvCxnSpPr>
        <xdr:cNvPr id="420" name="直線コネクタ 419"/>
        <xdr:cNvCxnSpPr/>
      </xdr:nvCxnSpPr>
      <xdr:spPr>
        <a:xfrm flipV="1">
          <a:off x="6972300" y="13560197"/>
          <a:ext cx="889000" cy="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155080</xdr:rowOff>
    </xdr:from>
    <xdr:to>
      <xdr:col>55</xdr:col>
      <xdr:colOff>50800</xdr:colOff>
      <xdr:row>79</xdr:row>
      <xdr:rowOff>85230</xdr:rowOff>
    </xdr:to>
    <xdr:sp macro="" textlink="">
      <xdr:nvSpPr>
        <xdr:cNvPr id="430" name="楕円 429"/>
        <xdr:cNvSpPr/>
      </xdr:nvSpPr>
      <xdr:spPr>
        <a:xfrm>
          <a:off x="10426700" y="135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70007</xdr:rowOff>
    </xdr:from>
    <xdr:ext cx="378565" cy="259045"/>
    <xdr:sp macro="" textlink="">
      <xdr:nvSpPr>
        <xdr:cNvPr id="431" name="普通建設事業費 （ うち新規整備　）該当値テキスト"/>
        <xdr:cNvSpPr txBox="1"/>
      </xdr:nvSpPr>
      <xdr:spPr>
        <a:xfrm>
          <a:off x="10528300" y="13443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147892</xdr:rowOff>
    </xdr:from>
    <xdr:to>
      <xdr:col>50</xdr:col>
      <xdr:colOff>165100</xdr:colOff>
      <xdr:row>79</xdr:row>
      <xdr:rowOff>78042</xdr:rowOff>
    </xdr:to>
    <xdr:sp macro="" textlink="">
      <xdr:nvSpPr>
        <xdr:cNvPr id="432" name="楕円 431"/>
        <xdr:cNvSpPr/>
      </xdr:nvSpPr>
      <xdr:spPr>
        <a:xfrm>
          <a:off x="9588500" y="13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69169</xdr:rowOff>
    </xdr:from>
    <xdr:ext cx="469744" cy="259045"/>
    <xdr:sp macro="" textlink="">
      <xdr:nvSpPr>
        <xdr:cNvPr id="433" name="テキスト ボックス 432"/>
        <xdr:cNvSpPr txBox="1"/>
      </xdr:nvSpPr>
      <xdr:spPr>
        <a:xfrm>
          <a:off x="9404428" y="1361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138379</xdr:rowOff>
    </xdr:from>
    <xdr:to>
      <xdr:col>46</xdr:col>
      <xdr:colOff>38100</xdr:colOff>
      <xdr:row>79</xdr:row>
      <xdr:rowOff>68529</xdr:rowOff>
    </xdr:to>
    <xdr:sp macro="" textlink="">
      <xdr:nvSpPr>
        <xdr:cNvPr id="434" name="楕円 433"/>
        <xdr:cNvSpPr/>
      </xdr:nvSpPr>
      <xdr:spPr>
        <a:xfrm>
          <a:off x="8699500" y="1351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59656</xdr:rowOff>
    </xdr:from>
    <xdr:ext cx="469744" cy="259045"/>
    <xdr:sp macro="" textlink="">
      <xdr:nvSpPr>
        <xdr:cNvPr id="435" name="テキスト ボックス 434"/>
        <xdr:cNvSpPr txBox="1"/>
      </xdr:nvSpPr>
      <xdr:spPr>
        <a:xfrm>
          <a:off x="8515428" y="1360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136297</xdr:rowOff>
    </xdr:from>
    <xdr:to>
      <xdr:col>41</xdr:col>
      <xdr:colOff>101600</xdr:colOff>
      <xdr:row>79</xdr:row>
      <xdr:rowOff>66447</xdr:rowOff>
    </xdr:to>
    <xdr:sp macro="" textlink="">
      <xdr:nvSpPr>
        <xdr:cNvPr id="436" name="楕円 435"/>
        <xdr:cNvSpPr/>
      </xdr:nvSpPr>
      <xdr:spPr>
        <a:xfrm>
          <a:off x="7810500" y="1350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57574</xdr:rowOff>
    </xdr:from>
    <xdr:ext cx="469744" cy="259045"/>
    <xdr:sp macro="" textlink="">
      <xdr:nvSpPr>
        <xdr:cNvPr id="437" name="テキスト ボックス 436"/>
        <xdr:cNvSpPr txBox="1"/>
      </xdr:nvSpPr>
      <xdr:spPr>
        <a:xfrm>
          <a:off x="7626428" y="1360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150609</xdr:rowOff>
    </xdr:from>
    <xdr:to>
      <xdr:col>36</xdr:col>
      <xdr:colOff>165100</xdr:colOff>
      <xdr:row>79</xdr:row>
      <xdr:rowOff>80759</xdr:rowOff>
    </xdr:to>
    <xdr:sp macro="" textlink="">
      <xdr:nvSpPr>
        <xdr:cNvPr id="438" name="楕円 437"/>
        <xdr:cNvSpPr/>
      </xdr:nvSpPr>
      <xdr:spPr>
        <a:xfrm>
          <a:off x="6921500" y="1352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71886</xdr:rowOff>
    </xdr:from>
    <xdr:ext cx="469744" cy="259045"/>
    <xdr:sp macro="" textlink="">
      <xdr:nvSpPr>
        <xdr:cNvPr id="439" name="テキスト ボックス 438"/>
        <xdr:cNvSpPr txBox="1"/>
      </xdr:nvSpPr>
      <xdr:spPr>
        <a:xfrm>
          <a:off x="6737428" y="1361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59404</xdr:rowOff>
    </xdr:from>
    <xdr:to>
      <xdr:col>55</xdr:col>
      <xdr:colOff>0</xdr:colOff>
      <xdr:row>96</xdr:row>
      <xdr:rowOff>111392</xdr:rowOff>
    </xdr:to>
    <xdr:cxnSp macro="">
      <xdr:nvCxnSpPr>
        <xdr:cNvPr id="468" name="直線コネクタ 467"/>
        <xdr:cNvCxnSpPr/>
      </xdr:nvCxnSpPr>
      <xdr:spPr>
        <a:xfrm>
          <a:off x="9639300" y="16518604"/>
          <a:ext cx="8382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9"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59404</xdr:rowOff>
    </xdr:from>
    <xdr:to>
      <xdr:col>50</xdr:col>
      <xdr:colOff>114300</xdr:colOff>
      <xdr:row>96</xdr:row>
      <xdr:rowOff>154121</xdr:rowOff>
    </xdr:to>
    <xdr:cxnSp macro="">
      <xdr:nvCxnSpPr>
        <xdr:cNvPr id="471" name="直線コネクタ 470"/>
        <xdr:cNvCxnSpPr/>
      </xdr:nvCxnSpPr>
      <xdr:spPr>
        <a:xfrm flipV="1">
          <a:off x="8750300" y="16518604"/>
          <a:ext cx="889000" cy="94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154121</xdr:rowOff>
    </xdr:from>
    <xdr:to>
      <xdr:col>45</xdr:col>
      <xdr:colOff>177800</xdr:colOff>
      <xdr:row>96</xdr:row>
      <xdr:rowOff>159283</xdr:rowOff>
    </xdr:to>
    <xdr:cxnSp macro="">
      <xdr:nvCxnSpPr>
        <xdr:cNvPr id="474" name="直線コネクタ 473"/>
        <xdr:cNvCxnSpPr/>
      </xdr:nvCxnSpPr>
      <xdr:spPr>
        <a:xfrm flipV="1">
          <a:off x="7861300" y="16613321"/>
          <a:ext cx="889000" cy="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76" name="テキスト ボックス 475"/>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117602</xdr:rowOff>
    </xdr:from>
    <xdr:to>
      <xdr:col>41</xdr:col>
      <xdr:colOff>50800</xdr:colOff>
      <xdr:row>96</xdr:row>
      <xdr:rowOff>159283</xdr:rowOff>
    </xdr:to>
    <xdr:cxnSp macro="">
      <xdr:nvCxnSpPr>
        <xdr:cNvPr id="477" name="直線コネクタ 476"/>
        <xdr:cNvCxnSpPr/>
      </xdr:nvCxnSpPr>
      <xdr:spPr>
        <a:xfrm>
          <a:off x="6972300" y="16576802"/>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9" name="テキスト ボックス 478"/>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60592</xdr:rowOff>
    </xdr:from>
    <xdr:to>
      <xdr:col>55</xdr:col>
      <xdr:colOff>50800</xdr:colOff>
      <xdr:row>96</xdr:row>
      <xdr:rowOff>162192</xdr:rowOff>
    </xdr:to>
    <xdr:sp macro="" textlink="">
      <xdr:nvSpPr>
        <xdr:cNvPr id="487" name="楕円 486"/>
        <xdr:cNvSpPr/>
      </xdr:nvSpPr>
      <xdr:spPr>
        <a:xfrm>
          <a:off x="10426700" y="1651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39019</xdr:rowOff>
    </xdr:from>
    <xdr:ext cx="534377" cy="259045"/>
    <xdr:sp macro="" textlink="">
      <xdr:nvSpPr>
        <xdr:cNvPr id="488" name="普通建設事業費 （ うち更新整備　）該当値テキスト"/>
        <xdr:cNvSpPr txBox="1"/>
      </xdr:nvSpPr>
      <xdr:spPr>
        <a:xfrm>
          <a:off x="10528300" y="164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8604</xdr:rowOff>
    </xdr:from>
    <xdr:to>
      <xdr:col>50</xdr:col>
      <xdr:colOff>165100</xdr:colOff>
      <xdr:row>96</xdr:row>
      <xdr:rowOff>110204</xdr:rowOff>
    </xdr:to>
    <xdr:sp macro="" textlink="">
      <xdr:nvSpPr>
        <xdr:cNvPr id="489" name="楕円 488"/>
        <xdr:cNvSpPr/>
      </xdr:nvSpPr>
      <xdr:spPr>
        <a:xfrm>
          <a:off x="95885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126731</xdr:rowOff>
    </xdr:from>
    <xdr:ext cx="534377" cy="259045"/>
    <xdr:sp macro="" textlink="">
      <xdr:nvSpPr>
        <xdr:cNvPr id="490" name="テキスト ボックス 489"/>
        <xdr:cNvSpPr txBox="1"/>
      </xdr:nvSpPr>
      <xdr:spPr>
        <a:xfrm>
          <a:off x="9372111" y="162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103321</xdr:rowOff>
    </xdr:from>
    <xdr:to>
      <xdr:col>46</xdr:col>
      <xdr:colOff>38100</xdr:colOff>
      <xdr:row>97</xdr:row>
      <xdr:rowOff>33471</xdr:rowOff>
    </xdr:to>
    <xdr:sp macro="" textlink="">
      <xdr:nvSpPr>
        <xdr:cNvPr id="491" name="楕円 490"/>
        <xdr:cNvSpPr/>
      </xdr:nvSpPr>
      <xdr:spPr>
        <a:xfrm>
          <a:off x="8699500" y="1656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24598</xdr:rowOff>
    </xdr:from>
    <xdr:ext cx="534377" cy="259045"/>
    <xdr:sp macro="" textlink="">
      <xdr:nvSpPr>
        <xdr:cNvPr id="492" name="テキスト ボックス 491"/>
        <xdr:cNvSpPr txBox="1"/>
      </xdr:nvSpPr>
      <xdr:spPr>
        <a:xfrm>
          <a:off x="8483111" y="1665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108483</xdr:rowOff>
    </xdr:from>
    <xdr:to>
      <xdr:col>41</xdr:col>
      <xdr:colOff>101600</xdr:colOff>
      <xdr:row>97</xdr:row>
      <xdr:rowOff>38633</xdr:rowOff>
    </xdr:to>
    <xdr:sp macro="" textlink="">
      <xdr:nvSpPr>
        <xdr:cNvPr id="493" name="楕円 492"/>
        <xdr:cNvSpPr/>
      </xdr:nvSpPr>
      <xdr:spPr>
        <a:xfrm>
          <a:off x="7810500" y="1656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29760</xdr:rowOff>
    </xdr:from>
    <xdr:ext cx="534377" cy="259045"/>
    <xdr:sp macro="" textlink="">
      <xdr:nvSpPr>
        <xdr:cNvPr id="494" name="テキスト ボックス 493"/>
        <xdr:cNvSpPr txBox="1"/>
      </xdr:nvSpPr>
      <xdr:spPr>
        <a:xfrm>
          <a:off x="7594111" y="1666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66802</xdr:rowOff>
    </xdr:from>
    <xdr:to>
      <xdr:col>36</xdr:col>
      <xdr:colOff>165100</xdr:colOff>
      <xdr:row>96</xdr:row>
      <xdr:rowOff>168402</xdr:rowOff>
    </xdr:to>
    <xdr:sp macro="" textlink="">
      <xdr:nvSpPr>
        <xdr:cNvPr id="495" name="楕円 494"/>
        <xdr:cNvSpPr/>
      </xdr:nvSpPr>
      <xdr:spPr>
        <a:xfrm>
          <a:off x="6921500" y="1652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159529</xdr:rowOff>
    </xdr:from>
    <xdr:ext cx="534377" cy="259045"/>
    <xdr:sp macro="" textlink="">
      <xdr:nvSpPr>
        <xdr:cNvPr id="496" name="テキスト ボックス 495"/>
        <xdr:cNvSpPr txBox="1"/>
      </xdr:nvSpPr>
      <xdr:spPr>
        <a:xfrm>
          <a:off x="6705111" y="1661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162789</xdr:rowOff>
    </xdr:from>
    <xdr:to>
      <xdr:col>85</xdr:col>
      <xdr:colOff>127000</xdr:colOff>
      <xdr:row>39</xdr:row>
      <xdr:rowOff>25933</xdr:rowOff>
    </xdr:to>
    <xdr:cxnSp macro="">
      <xdr:nvCxnSpPr>
        <xdr:cNvPr id="525" name="直線コネクタ 524"/>
        <xdr:cNvCxnSpPr/>
      </xdr:nvCxnSpPr>
      <xdr:spPr>
        <a:xfrm flipV="1">
          <a:off x="15481300" y="6677889"/>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25933</xdr:rowOff>
    </xdr:from>
    <xdr:to>
      <xdr:col>81</xdr:col>
      <xdr:colOff>50800</xdr:colOff>
      <xdr:row>39</xdr:row>
      <xdr:rowOff>44450</xdr:rowOff>
    </xdr:to>
    <xdr:cxnSp macro="">
      <xdr:nvCxnSpPr>
        <xdr:cNvPr id="528" name="直線コネクタ 527"/>
        <xdr:cNvCxnSpPr/>
      </xdr:nvCxnSpPr>
      <xdr:spPr>
        <a:xfrm flipV="1">
          <a:off x="14592300" y="671248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111989</xdr:rowOff>
    </xdr:from>
    <xdr:to>
      <xdr:col>85</xdr:col>
      <xdr:colOff>177800</xdr:colOff>
      <xdr:row>39</xdr:row>
      <xdr:rowOff>42139</xdr:rowOff>
    </xdr:to>
    <xdr:sp macro="" textlink="">
      <xdr:nvSpPr>
        <xdr:cNvPr id="544" name="楕円 543"/>
        <xdr:cNvSpPr/>
      </xdr:nvSpPr>
      <xdr:spPr>
        <a:xfrm>
          <a:off x="16268700" y="66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45229</xdr:rowOff>
    </xdr:from>
    <xdr:ext cx="378565" cy="259045"/>
    <xdr:sp macro="" textlink="">
      <xdr:nvSpPr>
        <xdr:cNvPr id="545" name="災害復旧事業費該当値テキスト"/>
        <xdr:cNvSpPr txBox="1"/>
      </xdr:nvSpPr>
      <xdr:spPr>
        <a:xfrm>
          <a:off x="16370300"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146583</xdr:rowOff>
    </xdr:from>
    <xdr:to>
      <xdr:col>81</xdr:col>
      <xdr:colOff>101600</xdr:colOff>
      <xdr:row>39</xdr:row>
      <xdr:rowOff>76733</xdr:rowOff>
    </xdr:to>
    <xdr:sp macro="" textlink="">
      <xdr:nvSpPr>
        <xdr:cNvPr id="546" name="楕円 545"/>
        <xdr:cNvSpPr/>
      </xdr:nvSpPr>
      <xdr:spPr>
        <a:xfrm>
          <a:off x="15430500" y="66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67860</xdr:rowOff>
    </xdr:from>
    <xdr:ext cx="378565" cy="259045"/>
    <xdr:sp macro="" textlink="">
      <xdr:nvSpPr>
        <xdr:cNvPr id="547" name="テキスト ボックス 546"/>
        <xdr:cNvSpPr txBox="1"/>
      </xdr:nvSpPr>
      <xdr:spPr>
        <a:xfrm>
          <a:off x="15292017" y="6754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123140</xdr:rowOff>
    </xdr:from>
    <xdr:to>
      <xdr:col>85</xdr:col>
      <xdr:colOff>127000</xdr:colOff>
      <xdr:row>77</xdr:row>
      <xdr:rowOff>129133</xdr:rowOff>
    </xdr:to>
    <xdr:cxnSp macro="">
      <xdr:nvCxnSpPr>
        <xdr:cNvPr id="631" name="直線コネクタ 630"/>
        <xdr:cNvCxnSpPr/>
      </xdr:nvCxnSpPr>
      <xdr:spPr>
        <a:xfrm>
          <a:off x="15481300" y="13324790"/>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90920</xdr:rowOff>
    </xdr:from>
    <xdr:to>
      <xdr:col>81</xdr:col>
      <xdr:colOff>50800</xdr:colOff>
      <xdr:row>77</xdr:row>
      <xdr:rowOff>123140</xdr:rowOff>
    </xdr:to>
    <xdr:cxnSp macro="">
      <xdr:nvCxnSpPr>
        <xdr:cNvPr id="634" name="直線コネクタ 633"/>
        <xdr:cNvCxnSpPr/>
      </xdr:nvCxnSpPr>
      <xdr:spPr>
        <a:xfrm>
          <a:off x="14592300" y="13292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90920</xdr:rowOff>
    </xdr:from>
    <xdr:to>
      <xdr:col>76</xdr:col>
      <xdr:colOff>114300</xdr:colOff>
      <xdr:row>77</xdr:row>
      <xdr:rowOff>125958</xdr:rowOff>
    </xdr:to>
    <xdr:cxnSp macro="">
      <xdr:nvCxnSpPr>
        <xdr:cNvPr id="637" name="直線コネクタ 636"/>
        <xdr:cNvCxnSpPr/>
      </xdr:nvCxnSpPr>
      <xdr:spPr>
        <a:xfrm flipV="1">
          <a:off x="13703300" y="13292570"/>
          <a:ext cx="889000" cy="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125958</xdr:rowOff>
    </xdr:from>
    <xdr:to>
      <xdr:col>71</xdr:col>
      <xdr:colOff>177800</xdr:colOff>
      <xdr:row>77</xdr:row>
      <xdr:rowOff>150419</xdr:rowOff>
    </xdr:to>
    <xdr:cxnSp macro="">
      <xdr:nvCxnSpPr>
        <xdr:cNvPr id="640" name="直線コネクタ 639"/>
        <xdr:cNvCxnSpPr/>
      </xdr:nvCxnSpPr>
      <xdr:spPr>
        <a:xfrm flipV="1">
          <a:off x="12814300" y="1332760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78333</xdr:rowOff>
    </xdr:from>
    <xdr:to>
      <xdr:col>85</xdr:col>
      <xdr:colOff>177800</xdr:colOff>
      <xdr:row>78</xdr:row>
      <xdr:rowOff>8483</xdr:rowOff>
    </xdr:to>
    <xdr:sp macro="" textlink="">
      <xdr:nvSpPr>
        <xdr:cNvPr id="650" name="楕円 649"/>
        <xdr:cNvSpPr/>
      </xdr:nvSpPr>
      <xdr:spPr>
        <a:xfrm>
          <a:off x="16268700" y="1327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164710</xdr:rowOff>
    </xdr:from>
    <xdr:ext cx="534377" cy="259045"/>
    <xdr:sp macro="" textlink="">
      <xdr:nvSpPr>
        <xdr:cNvPr id="651" name="公債費該当値テキスト"/>
        <xdr:cNvSpPr txBox="1"/>
      </xdr:nvSpPr>
      <xdr:spPr>
        <a:xfrm>
          <a:off x="16370300" y="1319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72340</xdr:rowOff>
    </xdr:from>
    <xdr:to>
      <xdr:col>81</xdr:col>
      <xdr:colOff>101600</xdr:colOff>
      <xdr:row>78</xdr:row>
      <xdr:rowOff>2490</xdr:rowOff>
    </xdr:to>
    <xdr:sp macro="" textlink="">
      <xdr:nvSpPr>
        <xdr:cNvPr id="652" name="楕円 651"/>
        <xdr:cNvSpPr/>
      </xdr:nvSpPr>
      <xdr:spPr>
        <a:xfrm>
          <a:off x="15430500" y="132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165067</xdr:rowOff>
    </xdr:from>
    <xdr:ext cx="534377" cy="259045"/>
    <xdr:sp macro="" textlink="">
      <xdr:nvSpPr>
        <xdr:cNvPr id="653" name="テキスト ボックス 652"/>
        <xdr:cNvSpPr txBox="1"/>
      </xdr:nvSpPr>
      <xdr:spPr>
        <a:xfrm>
          <a:off x="15214111" y="1336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40120</xdr:rowOff>
    </xdr:from>
    <xdr:to>
      <xdr:col>76</xdr:col>
      <xdr:colOff>165100</xdr:colOff>
      <xdr:row>77</xdr:row>
      <xdr:rowOff>141720</xdr:rowOff>
    </xdr:to>
    <xdr:sp macro="" textlink="">
      <xdr:nvSpPr>
        <xdr:cNvPr id="654" name="楕円 653"/>
        <xdr:cNvSpPr/>
      </xdr:nvSpPr>
      <xdr:spPr>
        <a:xfrm>
          <a:off x="14541500" y="1324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132847</xdr:rowOff>
    </xdr:from>
    <xdr:ext cx="534377" cy="259045"/>
    <xdr:sp macro="" textlink="">
      <xdr:nvSpPr>
        <xdr:cNvPr id="655" name="テキスト ボックス 654"/>
        <xdr:cNvSpPr txBox="1"/>
      </xdr:nvSpPr>
      <xdr:spPr>
        <a:xfrm>
          <a:off x="14325111" y="1333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75158</xdr:rowOff>
    </xdr:from>
    <xdr:to>
      <xdr:col>72</xdr:col>
      <xdr:colOff>38100</xdr:colOff>
      <xdr:row>78</xdr:row>
      <xdr:rowOff>5308</xdr:rowOff>
    </xdr:to>
    <xdr:sp macro="" textlink="">
      <xdr:nvSpPr>
        <xdr:cNvPr id="656" name="楕円 655"/>
        <xdr:cNvSpPr/>
      </xdr:nvSpPr>
      <xdr:spPr>
        <a:xfrm>
          <a:off x="13652500" y="132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167885</xdr:rowOff>
    </xdr:from>
    <xdr:ext cx="534377" cy="259045"/>
    <xdr:sp macro="" textlink="">
      <xdr:nvSpPr>
        <xdr:cNvPr id="657" name="テキスト ボックス 656"/>
        <xdr:cNvSpPr txBox="1"/>
      </xdr:nvSpPr>
      <xdr:spPr>
        <a:xfrm>
          <a:off x="13436111" y="133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99619</xdr:rowOff>
    </xdr:from>
    <xdr:to>
      <xdr:col>67</xdr:col>
      <xdr:colOff>101600</xdr:colOff>
      <xdr:row>78</xdr:row>
      <xdr:rowOff>29769</xdr:rowOff>
    </xdr:to>
    <xdr:sp macro="" textlink="">
      <xdr:nvSpPr>
        <xdr:cNvPr id="658" name="楕円 657"/>
        <xdr:cNvSpPr/>
      </xdr:nvSpPr>
      <xdr:spPr>
        <a:xfrm>
          <a:off x="12763500" y="133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20896</xdr:rowOff>
    </xdr:from>
    <xdr:ext cx="534377" cy="259045"/>
    <xdr:sp macro="" textlink="">
      <xdr:nvSpPr>
        <xdr:cNvPr id="659" name="テキスト ボックス 658"/>
        <xdr:cNvSpPr txBox="1"/>
      </xdr:nvSpPr>
      <xdr:spPr>
        <a:xfrm>
          <a:off x="12547111" y="1339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4688</xdr:rowOff>
    </xdr:from>
    <xdr:to>
      <xdr:col>85</xdr:col>
      <xdr:colOff>127000</xdr:colOff>
      <xdr:row>97</xdr:row>
      <xdr:rowOff>120407</xdr:rowOff>
    </xdr:to>
    <xdr:cxnSp macro="">
      <xdr:nvCxnSpPr>
        <xdr:cNvPr id="686" name="直線コネクタ 685"/>
        <xdr:cNvCxnSpPr/>
      </xdr:nvCxnSpPr>
      <xdr:spPr>
        <a:xfrm>
          <a:off x="15481300" y="16635338"/>
          <a:ext cx="838200" cy="11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4688</xdr:rowOff>
    </xdr:from>
    <xdr:to>
      <xdr:col>81</xdr:col>
      <xdr:colOff>50800</xdr:colOff>
      <xdr:row>97</xdr:row>
      <xdr:rowOff>100175</xdr:rowOff>
    </xdr:to>
    <xdr:cxnSp macro="">
      <xdr:nvCxnSpPr>
        <xdr:cNvPr id="689" name="直線コネクタ 688"/>
        <xdr:cNvCxnSpPr/>
      </xdr:nvCxnSpPr>
      <xdr:spPr>
        <a:xfrm flipV="1">
          <a:off x="14592300" y="16635338"/>
          <a:ext cx="889000" cy="9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91" name="テキスト ボックス 690"/>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100175</xdr:rowOff>
    </xdr:from>
    <xdr:to>
      <xdr:col>76</xdr:col>
      <xdr:colOff>114300</xdr:colOff>
      <xdr:row>97</xdr:row>
      <xdr:rowOff>115697</xdr:rowOff>
    </xdr:to>
    <xdr:cxnSp macro="">
      <xdr:nvCxnSpPr>
        <xdr:cNvPr id="692" name="直線コネクタ 691"/>
        <xdr:cNvCxnSpPr/>
      </xdr:nvCxnSpPr>
      <xdr:spPr>
        <a:xfrm flipV="1">
          <a:off x="13703300" y="16730825"/>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32258</xdr:rowOff>
    </xdr:from>
    <xdr:to>
      <xdr:col>71</xdr:col>
      <xdr:colOff>177800</xdr:colOff>
      <xdr:row>97</xdr:row>
      <xdr:rowOff>115697</xdr:rowOff>
    </xdr:to>
    <xdr:cxnSp macro="">
      <xdr:nvCxnSpPr>
        <xdr:cNvPr id="695" name="直線コネクタ 694"/>
        <xdr:cNvCxnSpPr/>
      </xdr:nvCxnSpPr>
      <xdr:spPr>
        <a:xfrm>
          <a:off x="12814300" y="16662908"/>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69607</xdr:rowOff>
    </xdr:from>
    <xdr:to>
      <xdr:col>85</xdr:col>
      <xdr:colOff>177800</xdr:colOff>
      <xdr:row>97</xdr:row>
      <xdr:rowOff>171207</xdr:rowOff>
    </xdr:to>
    <xdr:sp macro="" textlink="">
      <xdr:nvSpPr>
        <xdr:cNvPr id="705" name="楕円 704"/>
        <xdr:cNvSpPr/>
      </xdr:nvSpPr>
      <xdr:spPr>
        <a:xfrm>
          <a:off x="16268700" y="167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48034</xdr:rowOff>
    </xdr:from>
    <xdr:ext cx="469744" cy="259045"/>
    <xdr:sp macro="" textlink="">
      <xdr:nvSpPr>
        <xdr:cNvPr id="706" name="積立金該当値テキスト"/>
        <xdr:cNvSpPr txBox="1"/>
      </xdr:nvSpPr>
      <xdr:spPr>
        <a:xfrm>
          <a:off x="16370300" y="166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125338</xdr:rowOff>
    </xdr:from>
    <xdr:to>
      <xdr:col>81</xdr:col>
      <xdr:colOff>101600</xdr:colOff>
      <xdr:row>97</xdr:row>
      <xdr:rowOff>55488</xdr:rowOff>
    </xdr:to>
    <xdr:sp macro="" textlink="">
      <xdr:nvSpPr>
        <xdr:cNvPr id="707" name="楕円 706"/>
        <xdr:cNvSpPr/>
      </xdr:nvSpPr>
      <xdr:spPr>
        <a:xfrm>
          <a:off x="15430500" y="16584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72015</xdr:rowOff>
    </xdr:from>
    <xdr:ext cx="534377" cy="259045"/>
    <xdr:sp macro="" textlink="">
      <xdr:nvSpPr>
        <xdr:cNvPr id="708" name="テキスト ボックス 707"/>
        <xdr:cNvSpPr txBox="1"/>
      </xdr:nvSpPr>
      <xdr:spPr>
        <a:xfrm>
          <a:off x="15214111" y="163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49375</xdr:rowOff>
    </xdr:from>
    <xdr:to>
      <xdr:col>76</xdr:col>
      <xdr:colOff>165100</xdr:colOff>
      <xdr:row>97</xdr:row>
      <xdr:rowOff>150975</xdr:rowOff>
    </xdr:to>
    <xdr:sp macro="" textlink="">
      <xdr:nvSpPr>
        <xdr:cNvPr id="709" name="楕円 708"/>
        <xdr:cNvSpPr/>
      </xdr:nvSpPr>
      <xdr:spPr>
        <a:xfrm>
          <a:off x="14541500" y="1668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142102</xdr:rowOff>
    </xdr:from>
    <xdr:ext cx="469744" cy="259045"/>
    <xdr:sp macro="" textlink="">
      <xdr:nvSpPr>
        <xdr:cNvPr id="710" name="テキスト ボックス 709"/>
        <xdr:cNvSpPr txBox="1"/>
      </xdr:nvSpPr>
      <xdr:spPr>
        <a:xfrm>
          <a:off x="14357428" y="16772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64897</xdr:rowOff>
    </xdr:from>
    <xdr:to>
      <xdr:col>72</xdr:col>
      <xdr:colOff>38100</xdr:colOff>
      <xdr:row>97</xdr:row>
      <xdr:rowOff>166497</xdr:rowOff>
    </xdr:to>
    <xdr:sp macro="" textlink="">
      <xdr:nvSpPr>
        <xdr:cNvPr id="711" name="楕円 710"/>
        <xdr:cNvSpPr/>
      </xdr:nvSpPr>
      <xdr:spPr>
        <a:xfrm>
          <a:off x="13652500" y="166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157624</xdr:rowOff>
    </xdr:from>
    <xdr:ext cx="469744" cy="259045"/>
    <xdr:sp macro="" textlink="">
      <xdr:nvSpPr>
        <xdr:cNvPr id="712" name="テキスト ボックス 711"/>
        <xdr:cNvSpPr txBox="1"/>
      </xdr:nvSpPr>
      <xdr:spPr>
        <a:xfrm>
          <a:off x="13468428" y="167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152908</xdr:rowOff>
    </xdr:from>
    <xdr:to>
      <xdr:col>67</xdr:col>
      <xdr:colOff>101600</xdr:colOff>
      <xdr:row>97</xdr:row>
      <xdr:rowOff>83058</xdr:rowOff>
    </xdr:to>
    <xdr:sp macro="" textlink="">
      <xdr:nvSpPr>
        <xdr:cNvPr id="713" name="楕円 712"/>
        <xdr:cNvSpPr/>
      </xdr:nvSpPr>
      <xdr:spPr>
        <a:xfrm>
          <a:off x="12763500" y="1661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74185</xdr:rowOff>
    </xdr:from>
    <xdr:ext cx="534377" cy="259045"/>
    <xdr:sp macro="" textlink="">
      <xdr:nvSpPr>
        <xdr:cNvPr id="714" name="テキスト ボックス 713"/>
        <xdr:cNvSpPr txBox="1"/>
      </xdr:nvSpPr>
      <xdr:spPr>
        <a:xfrm>
          <a:off x="12547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37020</xdr:rowOff>
    </xdr:from>
    <xdr:to>
      <xdr:col>116</xdr:col>
      <xdr:colOff>63500</xdr:colOff>
      <xdr:row>39</xdr:row>
      <xdr:rowOff>44450</xdr:rowOff>
    </xdr:to>
    <xdr:cxnSp macro="">
      <xdr:nvCxnSpPr>
        <xdr:cNvPr id="743" name="直線コネクタ 742"/>
        <xdr:cNvCxnSpPr/>
      </xdr:nvCxnSpPr>
      <xdr:spPr>
        <a:xfrm flipV="1">
          <a:off x="21323300" y="6723570"/>
          <a:ext cx="838200" cy="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157670</xdr:rowOff>
    </xdr:from>
    <xdr:to>
      <xdr:col>116</xdr:col>
      <xdr:colOff>114300</xdr:colOff>
      <xdr:row>39</xdr:row>
      <xdr:rowOff>87820</xdr:rowOff>
    </xdr:to>
    <xdr:sp macro="" textlink="">
      <xdr:nvSpPr>
        <xdr:cNvPr id="762" name="楕円 761"/>
        <xdr:cNvSpPr/>
      </xdr:nvSpPr>
      <xdr:spPr>
        <a:xfrm>
          <a:off x="221107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72597</xdr:rowOff>
    </xdr:from>
    <xdr:ext cx="313932" cy="259045"/>
    <xdr:sp macro="" textlink="">
      <xdr:nvSpPr>
        <xdr:cNvPr id="763" name="投資及び出資金該当値テキスト"/>
        <xdr:cNvSpPr txBox="1"/>
      </xdr:nvSpPr>
      <xdr:spPr>
        <a:xfrm>
          <a:off x="22212300" y="65876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31915</xdr:rowOff>
    </xdr:from>
    <xdr:to>
      <xdr:col>116</xdr:col>
      <xdr:colOff>63500</xdr:colOff>
      <xdr:row>59</xdr:row>
      <xdr:rowOff>31953</xdr:rowOff>
    </xdr:to>
    <xdr:cxnSp macro="">
      <xdr:nvCxnSpPr>
        <xdr:cNvPr id="800" name="直線コネクタ 799"/>
        <xdr:cNvCxnSpPr/>
      </xdr:nvCxnSpPr>
      <xdr:spPr>
        <a:xfrm>
          <a:off x="21323300" y="10147465"/>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31877</xdr:rowOff>
    </xdr:from>
    <xdr:to>
      <xdr:col>111</xdr:col>
      <xdr:colOff>177800</xdr:colOff>
      <xdr:row>59</xdr:row>
      <xdr:rowOff>31915</xdr:rowOff>
    </xdr:to>
    <xdr:cxnSp macro="">
      <xdr:nvCxnSpPr>
        <xdr:cNvPr id="803" name="直線コネクタ 802"/>
        <xdr:cNvCxnSpPr/>
      </xdr:nvCxnSpPr>
      <xdr:spPr>
        <a:xfrm>
          <a:off x="20434300" y="10147427"/>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31839</xdr:rowOff>
    </xdr:from>
    <xdr:to>
      <xdr:col>107</xdr:col>
      <xdr:colOff>50800</xdr:colOff>
      <xdr:row>59</xdr:row>
      <xdr:rowOff>31877</xdr:rowOff>
    </xdr:to>
    <xdr:cxnSp macro="">
      <xdr:nvCxnSpPr>
        <xdr:cNvPr id="806" name="直線コネクタ 805"/>
        <xdr:cNvCxnSpPr/>
      </xdr:nvCxnSpPr>
      <xdr:spPr>
        <a:xfrm>
          <a:off x="19545300" y="1014738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31762</xdr:rowOff>
    </xdr:from>
    <xdr:to>
      <xdr:col>102</xdr:col>
      <xdr:colOff>114300</xdr:colOff>
      <xdr:row>59</xdr:row>
      <xdr:rowOff>31839</xdr:rowOff>
    </xdr:to>
    <xdr:cxnSp macro="">
      <xdr:nvCxnSpPr>
        <xdr:cNvPr id="809" name="直線コネクタ 808"/>
        <xdr:cNvCxnSpPr/>
      </xdr:nvCxnSpPr>
      <xdr:spPr>
        <a:xfrm>
          <a:off x="18656300" y="10147312"/>
          <a:ext cx="8890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152603</xdr:rowOff>
    </xdr:from>
    <xdr:to>
      <xdr:col>116</xdr:col>
      <xdr:colOff>114300</xdr:colOff>
      <xdr:row>59</xdr:row>
      <xdr:rowOff>82753</xdr:rowOff>
    </xdr:to>
    <xdr:sp macro="" textlink="">
      <xdr:nvSpPr>
        <xdr:cNvPr id="819" name="楕円 818"/>
        <xdr:cNvSpPr/>
      </xdr:nvSpPr>
      <xdr:spPr>
        <a:xfrm>
          <a:off x="22110700" y="1009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67530</xdr:rowOff>
    </xdr:from>
    <xdr:ext cx="378565" cy="259045"/>
    <xdr:sp macro="" textlink="">
      <xdr:nvSpPr>
        <xdr:cNvPr id="820" name="貸付金該当値テキスト"/>
        <xdr:cNvSpPr txBox="1"/>
      </xdr:nvSpPr>
      <xdr:spPr>
        <a:xfrm>
          <a:off x="22212300" y="10011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152565</xdr:rowOff>
    </xdr:from>
    <xdr:to>
      <xdr:col>112</xdr:col>
      <xdr:colOff>38100</xdr:colOff>
      <xdr:row>59</xdr:row>
      <xdr:rowOff>82715</xdr:rowOff>
    </xdr:to>
    <xdr:sp macro="" textlink="">
      <xdr:nvSpPr>
        <xdr:cNvPr id="821" name="楕円 820"/>
        <xdr:cNvSpPr/>
      </xdr:nvSpPr>
      <xdr:spPr>
        <a:xfrm>
          <a:off x="21272500" y="1009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73842</xdr:rowOff>
    </xdr:from>
    <xdr:ext cx="378565" cy="259045"/>
    <xdr:sp macro="" textlink="">
      <xdr:nvSpPr>
        <xdr:cNvPr id="822" name="テキスト ボックス 821"/>
        <xdr:cNvSpPr txBox="1"/>
      </xdr:nvSpPr>
      <xdr:spPr>
        <a:xfrm>
          <a:off x="21134017" y="10189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152527</xdr:rowOff>
    </xdr:from>
    <xdr:to>
      <xdr:col>107</xdr:col>
      <xdr:colOff>101600</xdr:colOff>
      <xdr:row>59</xdr:row>
      <xdr:rowOff>82677</xdr:rowOff>
    </xdr:to>
    <xdr:sp macro="" textlink="">
      <xdr:nvSpPr>
        <xdr:cNvPr id="823" name="楕円 822"/>
        <xdr:cNvSpPr/>
      </xdr:nvSpPr>
      <xdr:spPr>
        <a:xfrm>
          <a:off x="20383500" y="1009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73804</xdr:rowOff>
    </xdr:from>
    <xdr:ext cx="378565" cy="259045"/>
    <xdr:sp macro="" textlink="">
      <xdr:nvSpPr>
        <xdr:cNvPr id="824" name="テキスト ボックス 823"/>
        <xdr:cNvSpPr txBox="1"/>
      </xdr:nvSpPr>
      <xdr:spPr>
        <a:xfrm>
          <a:off x="20245017" y="101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152489</xdr:rowOff>
    </xdr:from>
    <xdr:to>
      <xdr:col>102</xdr:col>
      <xdr:colOff>165100</xdr:colOff>
      <xdr:row>59</xdr:row>
      <xdr:rowOff>82639</xdr:rowOff>
    </xdr:to>
    <xdr:sp macro="" textlink="">
      <xdr:nvSpPr>
        <xdr:cNvPr id="825" name="楕円 824"/>
        <xdr:cNvSpPr/>
      </xdr:nvSpPr>
      <xdr:spPr>
        <a:xfrm>
          <a:off x="19494500" y="100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73766</xdr:rowOff>
    </xdr:from>
    <xdr:ext cx="378565" cy="259045"/>
    <xdr:sp macro="" textlink="">
      <xdr:nvSpPr>
        <xdr:cNvPr id="826" name="テキスト ボックス 825"/>
        <xdr:cNvSpPr txBox="1"/>
      </xdr:nvSpPr>
      <xdr:spPr>
        <a:xfrm>
          <a:off x="19356017" y="10189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152412</xdr:rowOff>
    </xdr:from>
    <xdr:to>
      <xdr:col>98</xdr:col>
      <xdr:colOff>38100</xdr:colOff>
      <xdr:row>59</xdr:row>
      <xdr:rowOff>82562</xdr:rowOff>
    </xdr:to>
    <xdr:sp macro="" textlink="">
      <xdr:nvSpPr>
        <xdr:cNvPr id="827" name="楕円 826"/>
        <xdr:cNvSpPr/>
      </xdr:nvSpPr>
      <xdr:spPr>
        <a:xfrm>
          <a:off x="18605500" y="1009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73689</xdr:rowOff>
    </xdr:from>
    <xdr:ext cx="378565" cy="259045"/>
    <xdr:sp macro="" textlink="">
      <xdr:nvSpPr>
        <xdr:cNvPr id="828" name="テキスト ボックス 827"/>
        <xdr:cNvSpPr txBox="1"/>
      </xdr:nvSpPr>
      <xdr:spPr>
        <a:xfrm>
          <a:off x="18467017" y="1018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153645</xdr:rowOff>
    </xdr:from>
    <xdr:to>
      <xdr:col>116</xdr:col>
      <xdr:colOff>63500</xdr:colOff>
      <xdr:row>75</xdr:row>
      <xdr:rowOff>23320</xdr:rowOff>
    </xdr:to>
    <xdr:cxnSp macro="">
      <xdr:nvCxnSpPr>
        <xdr:cNvPr id="856" name="直線コネクタ 855"/>
        <xdr:cNvCxnSpPr/>
      </xdr:nvCxnSpPr>
      <xdr:spPr>
        <a:xfrm flipV="1">
          <a:off x="21323300" y="12840945"/>
          <a:ext cx="8382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23207</xdr:rowOff>
    </xdr:from>
    <xdr:ext cx="534377" cy="259045"/>
    <xdr:sp macro="" textlink="">
      <xdr:nvSpPr>
        <xdr:cNvPr id="857" name="繰出金平均値テキスト"/>
        <xdr:cNvSpPr txBox="1"/>
      </xdr:nvSpPr>
      <xdr:spPr>
        <a:xfrm>
          <a:off x="22212300" y="13053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23320</xdr:rowOff>
    </xdr:from>
    <xdr:to>
      <xdr:col>111</xdr:col>
      <xdr:colOff>177800</xdr:colOff>
      <xdr:row>75</xdr:row>
      <xdr:rowOff>46203</xdr:rowOff>
    </xdr:to>
    <xdr:cxnSp macro="">
      <xdr:nvCxnSpPr>
        <xdr:cNvPr id="859" name="直線コネクタ 858"/>
        <xdr:cNvCxnSpPr/>
      </xdr:nvCxnSpPr>
      <xdr:spPr>
        <a:xfrm flipV="1">
          <a:off x="20434300" y="12882070"/>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11364</xdr:rowOff>
    </xdr:from>
    <xdr:to>
      <xdr:col>107</xdr:col>
      <xdr:colOff>50800</xdr:colOff>
      <xdr:row>75</xdr:row>
      <xdr:rowOff>46203</xdr:rowOff>
    </xdr:to>
    <xdr:cxnSp macro="">
      <xdr:nvCxnSpPr>
        <xdr:cNvPr id="862" name="直線コネクタ 861"/>
        <xdr:cNvCxnSpPr/>
      </xdr:nvCxnSpPr>
      <xdr:spPr>
        <a:xfrm>
          <a:off x="19545300" y="12870114"/>
          <a:ext cx="889000" cy="3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83648</xdr:rowOff>
    </xdr:from>
    <xdr:to>
      <xdr:col>102</xdr:col>
      <xdr:colOff>114300</xdr:colOff>
      <xdr:row>75</xdr:row>
      <xdr:rowOff>11364</xdr:rowOff>
    </xdr:to>
    <xdr:cxnSp macro="">
      <xdr:nvCxnSpPr>
        <xdr:cNvPr id="865" name="直線コネクタ 864"/>
        <xdr:cNvCxnSpPr/>
      </xdr:nvCxnSpPr>
      <xdr:spPr>
        <a:xfrm>
          <a:off x="18656300" y="12770948"/>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146034</xdr:rowOff>
    </xdr:from>
    <xdr:ext cx="534377" cy="259045"/>
    <xdr:sp macro="" textlink="">
      <xdr:nvSpPr>
        <xdr:cNvPr id="869" name="テキスト ボックス 868"/>
        <xdr:cNvSpPr txBox="1"/>
      </xdr:nvSpPr>
      <xdr:spPr>
        <a:xfrm>
          <a:off x="18389111" y="1283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102845</xdr:rowOff>
    </xdr:from>
    <xdr:to>
      <xdr:col>116</xdr:col>
      <xdr:colOff>114300</xdr:colOff>
      <xdr:row>75</xdr:row>
      <xdr:rowOff>32995</xdr:rowOff>
    </xdr:to>
    <xdr:sp macro="" textlink="">
      <xdr:nvSpPr>
        <xdr:cNvPr id="875" name="楕円 874"/>
        <xdr:cNvSpPr/>
      </xdr:nvSpPr>
      <xdr:spPr>
        <a:xfrm>
          <a:off x="22110700" y="1279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125722</xdr:rowOff>
    </xdr:from>
    <xdr:ext cx="534377" cy="259045"/>
    <xdr:sp macro="" textlink="">
      <xdr:nvSpPr>
        <xdr:cNvPr id="876" name="繰出金該当値テキスト"/>
        <xdr:cNvSpPr txBox="1"/>
      </xdr:nvSpPr>
      <xdr:spPr>
        <a:xfrm>
          <a:off x="22212300" y="12641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143970</xdr:rowOff>
    </xdr:from>
    <xdr:to>
      <xdr:col>112</xdr:col>
      <xdr:colOff>38100</xdr:colOff>
      <xdr:row>75</xdr:row>
      <xdr:rowOff>74120</xdr:rowOff>
    </xdr:to>
    <xdr:sp macro="" textlink="">
      <xdr:nvSpPr>
        <xdr:cNvPr id="877" name="楕円 876"/>
        <xdr:cNvSpPr/>
      </xdr:nvSpPr>
      <xdr:spPr>
        <a:xfrm>
          <a:off x="21272500" y="1283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90647</xdr:rowOff>
    </xdr:from>
    <xdr:ext cx="534377" cy="259045"/>
    <xdr:sp macro="" textlink="">
      <xdr:nvSpPr>
        <xdr:cNvPr id="878" name="テキスト ボックス 877"/>
        <xdr:cNvSpPr txBox="1"/>
      </xdr:nvSpPr>
      <xdr:spPr>
        <a:xfrm>
          <a:off x="21056111" y="1260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166853</xdr:rowOff>
    </xdr:from>
    <xdr:to>
      <xdr:col>107</xdr:col>
      <xdr:colOff>101600</xdr:colOff>
      <xdr:row>75</xdr:row>
      <xdr:rowOff>97003</xdr:rowOff>
    </xdr:to>
    <xdr:sp macro="" textlink="">
      <xdr:nvSpPr>
        <xdr:cNvPr id="879" name="楕円 878"/>
        <xdr:cNvSpPr/>
      </xdr:nvSpPr>
      <xdr:spPr>
        <a:xfrm>
          <a:off x="20383500" y="1285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113530</xdr:rowOff>
    </xdr:from>
    <xdr:ext cx="534377" cy="259045"/>
    <xdr:sp macro="" textlink="">
      <xdr:nvSpPr>
        <xdr:cNvPr id="880" name="テキスト ボックス 879"/>
        <xdr:cNvSpPr txBox="1"/>
      </xdr:nvSpPr>
      <xdr:spPr>
        <a:xfrm>
          <a:off x="20167111" y="12629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132014</xdr:rowOff>
    </xdr:from>
    <xdr:to>
      <xdr:col>102</xdr:col>
      <xdr:colOff>165100</xdr:colOff>
      <xdr:row>75</xdr:row>
      <xdr:rowOff>62164</xdr:rowOff>
    </xdr:to>
    <xdr:sp macro="" textlink="">
      <xdr:nvSpPr>
        <xdr:cNvPr id="881" name="楕円 880"/>
        <xdr:cNvSpPr/>
      </xdr:nvSpPr>
      <xdr:spPr>
        <a:xfrm>
          <a:off x="19494500" y="1281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78691</xdr:rowOff>
    </xdr:from>
    <xdr:ext cx="534377" cy="259045"/>
    <xdr:sp macro="" textlink="">
      <xdr:nvSpPr>
        <xdr:cNvPr id="882" name="テキスト ボックス 881"/>
        <xdr:cNvSpPr txBox="1"/>
      </xdr:nvSpPr>
      <xdr:spPr>
        <a:xfrm>
          <a:off x="19278111" y="1259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32848</xdr:rowOff>
    </xdr:from>
    <xdr:to>
      <xdr:col>98</xdr:col>
      <xdr:colOff>38100</xdr:colOff>
      <xdr:row>74</xdr:row>
      <xdr:rowOff>134448</xdr:rowOff>
    </xdr:to>
    <xdr:sp macro="" textlink="">
      <xdr:nvSpPr>
        <xdr:cNvPr id="883" name="楕円 882"/>
        <xdr:cNvSpPr/>
      </xdr:nvSpPr>
      <xdr:spPr>
        <a:xfrm>
          <a:off x="18605500" y="1272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150975</xdr:rowOff>
    </xdr:from>
    <xdr:ext cx="534377" cy="259045"/>
    <xdr:sp macro="" textlink="">
      <xdr:nvSpPr>
        <xdr:cNvPr id="884" name="テキスト ボックス 883"/>
        <xdr:cNvSpPr txBox="1"/>
      </xdr:nvSpPr>
      <xdr:spPr>
        <a:xfrm>
          <a:off x="18389111" y="12495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・歳出決算総額は、住民一人当たり３９７</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０２７円となっている。</a:t>
          </a: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・主な構成項目である扶助費は、住民一人当たり１２６</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４２５円となっており、年々右肩上がりで推移してきており、類似団体平均と比べて高い水準にある。主な要因として、生活保護費や児童福祉費の伸びに加えて国立市は、身体しょうがい者のうち、全国的に見ても重度者が多い自治体であり、障害者自立支援給付費の中では、訪問系サービスが最も大きな割合を占めており、そのうち重度者に対する訪問介護サービスである、重度訪問介護の額が大きな割合を占めている。人口に対する重度訪問介護支給決定者数は、多摩</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市の中でもトップレベルに位置している。</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・繰出金は住民一人当たり４９</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３９０円となっており、類似団体及び東京都平均と比較して一人当たりコストが高い状況となっている。このうち、特に大きな要因である国民健康保険特別会計繰出金については、国民健康保険特別会計において、税率改定を行ったことにより税収増となった一方で、他保険へ移行による国民健康保険の被保険者の減少により医療給付費が減少し、結果として繰出金の大幅な削減につながったが、依然としてその水準は高いままとなっ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東京都国立市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76,280
74,441
8.15
30,651,976
30,285,200
364,592
15,447,887
13,082,483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102667</xdr:rowOff>
    </xdr:from>
    <xdr:to>
      <xdr:col>24</xdr:col>
      <xdr:colOff>63500</xdr:colOff>
      <xdr:row>33</xdr:row>
      <xdr:rowOff>120040</xdr:rowOff>
    </xdr:to>
    <xdr:cxnSp macro="">
      <xdr:nvCxnSpPr>
        <xdr:cNvPr id="59" name="直線コネクタ 58"/>
        <xdr:cNvCxnSpPr/>
      </xdr:nvCxnSpPr>
      <xdr:spPr>
        <a:xfrm>
          <a:off x="3797300" y="5760517"/>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63805</xdr:rowOff>
    </xdr:from>
    <xdr:to>
      <xdr:col>19</xdr:col>
      <xdr:colOff>177800</xdr:colOff>
      <xdr:row>33</xdr:row>
      <xdr:rowOff>102667</xdr:rowOff>
    </xdr:to>
    <xdr:cxnSp macro="">
      <xdr:nvCxnSpPr>
        <xdr:cNvPr id="62" name="直線コネクタ 61"/>
        <xdr:cNvCxnSpPr/>
      </xdr:nvCxnSpPr>
      <xdr:spPr>
        <a:xfrm>
          <a:off x="2908300" y="572165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17628</xdr:rowOff>
    </xdr:from>
    <xdr:to>
      <xdr:col>15</xdr:col>
      <xdr:colOff>50800</xdr:colOff>
      <xdr:row>33</xdr:row>
      <xdr:rowOff>63805</xdr:rowOff>
    </xdr:to>
    <xdr:cxnSp macro="">
      <xdr:nvCxnSpPr>
        <xdr:cNvPr id="65" name="直線コネクタ 64"/>
        <xdr:cNvCxnSpPr/>
      </xdr:nvCxnSpPr>
      <xdr:spPr>
        <a:xfrm>
          <a:off x="2019300" y="5675478"/>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164846</xdr:rowOff>
    </xdr:from>
    <xdr:to>
      <xdr:col>10</xdr:col>
      <xdr:colOff>114300</xdr:colOff>
      <xdr:row>33</xdr:row>
      <xdr:rowOff>17628</xdr:rowOff>
    </xdr:to>
    <xdr:cxnSp macro="">
      <xdr:nvCxnSpPr>
        <xdr:cNvPr id="68" name="直線コネクタ 67"/>
        <xdr:cNvCxnSpPr/>
      </xdr:nvCxnSpPr>
      <xdr:spPr>
        <a:xfrm>
          <a:off x="1130300" y="5479796"/>
          <a:ext cx="889000" cy="19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69240</xdr:rowOff>
    </xdr:from>
    <xdr:to>
      <xdr:col>24</xdr:col>
      <xdr:colOff>114300</xdr:colOff>
      <xdr:row>33</xdr:row>
      <xdr:rowOff>170840</xdr:rowOff>
    </xdr:to>
    <xdr:sp macro="" textlink="">
      <xdr:nvSpPr>
        <xdr:cNvPr id="78" name="楕円 77"/>
        <xdr:cNvSpPr/>
      </xdr:nvSpPr>
      <xdr:spPr>
        <a:xfrm>
          <a:off x="45847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92117</xdr:rowOff>
    </xdr:from>
    <xdr:ext cx="469744" cy="259045"/>
    <xdr:sp macro="" textlink="">
      <xdr:nvSpPr>
        <xdr:cNvPr id="79" name="議会費該当値テキスト"/>
        <xdr:cNvSpPr txBox="1"/>
      </xdr:nvSpPr>
      <xdr:spPr>
        <a:xfrm>
          <a:off x="4686300" y="557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51867</xdr:rowOff>
    </xdr:from>
    <xdr:to>
      <xdr:col>20</xdr:col>
      <xdr:colOff>38100</xdr:colOff>
      <xdr:row>33</xdr:row>
      <xdr:rowOff>153467</xdr:rowOff>
    </xdr:to>
    <xdr:sp macro="" textlink="">
      <xdr:nvSpPr>
        <xdr:cNvPr id="80" name="楕円 79"/>
        <xdr:cNvSpPr/>
      </xdr:nvSpPr>
      <xdr:spPr>
        <a:xfrm>
          <a:off x="3746500" y="570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169994</xdr:rowOff>
    </xdr:from>
    <xdr:ext cx="469744" cy="259045"/>
    <xdr:sp macro="" textlink="">
      <xdr:nvSpPr>
        <xdr:cNvPr id="81" name="テキスト ボックス 80"/>
        <xdr:cNvSpPr txBox="1"/>
      </xdr:nvSpPr>
      <xdr:spPr>
        <a:xfrm>
          <a:off x="3562428" y="548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13005</xdr:rowOff>
    </xdr:from>
    <xdr:to>
      <xdr:col>15</xdr:col>
      <xdr:colOff>101600</xdr:colOff>
      <xdr:row>33</xdr:row>
      <xdr:rowOff>114605</xdr:rowOff>
    </xdr:to>
    <xdr:sp macro="" textlink="">
      <xdr:nvSpPr>
        <xdr:cNvPr id="82" name="楕円 81"/>
        <xdr:cNvSpPr/>
      </xdr:nvSpPr>
      <xdr:spPr>
        <a:xfrm>
          <a:off x="2857500" y="56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131132</xdr:rowOff>
    </xdr:from>
    <xdr:ext cx="469744" cy="259045"/>
    <xdr:sp macro="" textlink="">
      <xdr:nvSpPr>
        <xdr:cNvPr id="83" name="テキスト ボックス 82"/>
        <xdr:cNvSpPr txBox="1"/>
      </xdr:nvSpPr>
      <xdr:spPr>
        <a:xfrm>
          <a:off x="2673428" y="54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138278</xdr:rowOff>
    </xdr:from>
    <xdr:to>
      <xdr:col>10</xdr:col>
      <xdr:colOff>165100</xdr:colOff>
      <xdr:row>33</xdr:row>
      <xdr:rowOff>68428</xdr:rowOff>
    </xdr:to>
    <xdr:sp macro="" textlink="">
      <xdr:nvSpPr>
        <xdr:cNvPr id="84" name="楕円 83"/>
        <xdr:cNvSpPr/>
      </xdr:nvSpPr>
      <xdr:spPr>
        <a:xfrm>
          <a:off x="1968500" y="562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84955</xdr:rowOff>
    </xdr:from>
    <xdr:ext cx="469744" cy="259045"/>
    <xdr:sp macro="" textlink="">
      <xdr:nvSpPr>
        <xdr:cNvPr id="85" name="テキスト ボックス 84"/>
        <xdr:cNvSpPr txBox="1"/>
      </xdr:nvSpPr>
      <xdr:spPr>
        <a:xfrm>
          <a:off x="1784428" y="53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114046</xdr:rowOff>
    </xdr:from>
    <xdr:to>
      <xdr:col>6</xdr:col>
      <xdr:colOff>38100</xdr:colOff>
      <xdr:row>32</xdr:row>
      <xdr:rowOff>44196</xdr:rowOff>
    </xdr:to>
    <xdr:sp macro="" textlink="">
      <xdr:nvSpPr>
        <xdr:cNvPr id="86" name="楕円 85"/>
        <xdr:cNvSpPr/>
      </xdr:nvSpPr>
      <xdr:spPr>
        <a:xfrm>
          <a:off x="1079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60723</xdr:rowOff>
    </xdr:from>
    <xdr:ext cx="469744" cy="259045"/>
    <xdr:sp macro="" textlink="">
      <xdr:nvSpPr>
        <xdr:cNvPr id="87" name="テキスト ボックス 86"/>
        <xdr:cNvSpPr txBox="1"/>
      </xdr:nvSpPr>
      <xdr:spPr>
        <a:xfrm>
          <a:off x="895428" y="520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72492</xdr:rowOff>
    </xdr:from>
    <xdr:to>
      <xdr:col>24</xdr:col>
      <xdr:colOff>63500</xdr:colOff>
      <xdr:row>57</xdr:row>
      <xdr:rowOff>85217</xdr:rowOff>
    </xdr:to>
    <xdr:cxnSp macro="">
      <xdr:nvCxnSpPr>
        <xdr:cNvPr id="117" name="直線コネクタ 116"/>
        <xdr:cNvCxnSpPr/>
      </xdr:nvCxnSpPr>
      <xdr:spPr>
        <a:xfrm flipV="1">
          <a:off x="3797300" y="9845142"/>
          <a:ext cx="8382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57804</xdr:rowOff>
    </xdr:from>
    <xdr:to>
      <xdr:col>19</xdr:col>
      <xdr:colOff>177800</xdr:colOff>
      <xdr:row>57</xdr:row>
      <xdr:rowOff>85217</xdr:rowOff>
    </xdr:to>
    <xdr:cxnSp macro="">
      <xdr:nvCxnSpPr>
        <xdr:cNvPr id="120" name="直線コネクタ 119"/>
        <xdr:cNvCxnSpPr/>
      </xdr:nvCxnSpPr>
      <xdr:spPr>
        <a:xfrm>
          <a:off x="2908300" y="9659004"/>
          <a:ext cx="889000" cy="19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57804</xdr:rowOff>
    </xdr:from>
    <xdr:to>
      <xdr:col>15</xdr:col>
      <xdr:colOff>50800</xdr:colOff>
      <xdr:row>57</xdr:row>
      <xdr:rowOff>95904</xdr:rowOff>
    </xdr:to>
    <xdr:cxnSp macro="">
      <xdr:nvCxnSpPr>
        <xdr:cNvPr id="123" name="直線コネクタ 122"/>
        <xdr:cNvCxnSpPr/>
      </xdr:nvCxnSpPr>
      <xdr:spPr>
        <a:xfrm flipV="1">
          <a:off x="2019300" y="9659004"/>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29629</xdr:rowOff>
    </xdr:from>
    <xdr:to>
      <xdr:col>10</xdr:col>
      <xdr:colOff>114300</xdr:colOff>
      <xdr:row>57</xdr:row>
      <xdr:rowOff>95904</xdr:rowOff>
    </xdr:to>
    <xdr:cxnSp macro="">
      <xdr:nvCxnSpPr>
        <xdr:cNvPr id="126" name="直線コネクタ 125"/>
        <xdr:cNvCxnSpPr/>
      </xdr:nvCxnSpPr>
      <xdr:spPr>
        <a:xfrm>
          <a:off x="1130300" y="9459379"/>
          <a:ext cx="889000" cy="40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21692</xdr:rowOff>
    </xdr:from>
    <xdr:to>
      <xdr:col>24</xdr:col>
      <xdr:colOff>114300</xdr:colOff>
      <xdr:row>57</xdr:row>
      <xdr:rowOff>123292</xdr:rowOff>
    </xdr:to>
    <xdr:sp macro="" textlink="">
      <xdr:nvSpPr>
        <xdr:cNvPr id="136" name="楕円 135"/>
        <xdr:cNvSpPr/>
      </xdr:nvSpPr>
      <xdr:spPr>
        <a:xfrm>
          <a:off x="45847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xdr:rowOff>
    </xdr:from>
    <xdr:ext cx="534377" cy="259045"/>
    <xdr:sp macro="" textlink="">
      <xdr:nvSpPr>
        <xdr:cNvPr id="137" name="総務費該当値テキスト"/>
        <xdr:cNvSpPr txBox="1"/>
      </xdr:nvSpPr>
      <xdr:spPr>
        <a:xfrm>
          <a:off x="4686300" y="9772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34417</xdr:rowOff>
    </xdr:from>
    <xdr:to>
      <xdr:col>20</xdr:col>
      <xdr:colOff>38100</xdr:colOff>
      <xdr:row>57</xdr:row>
      <xdr:rowOff>136017</xdr:rowOff>
    </xdr:to>
    <xdr:sp macro="" textlink="">
      <xdr:nvSpPr>
        <xdr:cNvPr id="138" name="楕円 137"/>
        <xdr:cNvSpPr/>
      </xdr:nvSpPr>
      <xdr:spPr>
        <a:xfrm>
          <a:off x="3746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127144</xdr:rowOff>
    </xdr:from>
    <xdr:ext cx="534377" cy="259045"/>
    <xdr:sp macro="" textlink="">
      <xdr:nvSpPr>
        <xdr:cNvPr id="139" name="テキスト ボックス 138"/>
        <xdr:cNvSpPr txBox="1"/>
      </xdr:nvSpPr>
      <xdr:spPr>
        <a:xfrm>
          <a:off x="3530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7004</xdr:rowOff>
    </xdr:from>
    <xdr:to>
      <xdr:col>15</xdr:col>
      <xdr:colOff>101600</xdr:colOff>
      <xdr:row>56</xdr:row>
      <xdr:rowOff>108604</xdr:rowOff>
    </xdr:to>
    <xdr:sp macro="" textlink="">
      <xdr:nvSpPr>
        <xdr:cNvPr id="140" name="楕円 139"/>
        <xdr:cNvSpPr/>
      </xdr:nvSpPr>
      <xdr:spPr>
        <a:xfrm>
          <a:off x="2857500" y="96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99731</xdr:rowOff>
    </xdr:from>
    <xdr:ext cx="534377" cy="259045"/>
    <xdr:sp macro="" textlink="">
      <xdr:nvSpPr>
        <xdr:cNvPr id="141" name="テキスト ボックス 140"/>
        <xdr:cNvSpPr txBox="1"/>
      </xdr:nvSpPr>
      <xdr:spPr>
        <a:xfrm>
          <a:off x="2641111" y="97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45104</xdr:rowOff>
    </xdr:from>
    <xdr:to>
      <xdr:col>10</xdr:col>
      <xdr:colOff>165100</xdr:colOff>
      <xdr:row>57</xdr:row>
      <xdr:rowOff>146704</xdr:rowOff>
    </xdr:to>
    <xdr:sp macro="" textlink="">
      <xdr:nvSpPr>
        <xdr:cNvPr id="142" name="楕円 141"/>
        <xdr:cNvSpPr/>
      </xdr:nvSpPr>
      <xdr:spPr>
        <a:xfrm>
          <a:off x="1968500" y="981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137831</xdr:rowOff>
    </xdr:from>
    <xdr:ext cx="534377" cy="259045"/>
    <xdr:sp macro="" textlink="">
      <xdr:nvSpPr>
        <xdr:cNvPr id="143" name="テキスト ボックス 142"/>
        <xdr:cNvSpPr txBox="1"/>
      </xdr:nvSpPr>
      <xdr:spPr>
        <a:xfrm>
          <a:off x="1752111" y="991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150279</xdr:rowOff>
    </xdr:from>
    <xdr:to>
      <xdr:col>6</xdr:col>
      <xdr:colOff>38100</xdr:colOff>
      <xdr:row>55</xdr:row>
      <xdr:rowOff>80429</xdr:rowOff>
    </xdr:to>
    <xdr:sp macro="" textlink="">
      <xdr:nvSpPr>
        <xdr:cNvPr id="144" name="楕円 143"/>
        <xdr:cNvSpPr/>
      </xdr:nvSpPr>
      <xdr:spPr>
        <a:xfrm>
          <a:off x="1079500" y="940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71556</xdr:rowOff>
    </xdr:from>
    <xdr:ext cx="534377" cy="259045"/>
    <xdr:sp macro="" textlink="">
      <xdr:nvSpPr>
        <xdr:cNvPr id="145" name="テキスト ボックス 144"/>
        <xdr:cNvSpPr txBox="1"/>
      </xdr:nvSpPr>
      <xdr:spPr>
        <a:xfrm>
          <a:off x="863111" y="950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51243</xdr:rowOff>
    </xdr:from>
    <xdr:to>
      <xdr:col>24</xdr:col>
      <xdr:colOff>63500</xdr:colOff>
      <xdr:row>72</xdr:row>
      <xdr:rowOff>109492</xdr:rowOff>
    </xdr:to>
    <xdr:cxnSp macro="">
      <xdr:nvCxnSpPr>
        <xdr:cNvPr id="177" name="直線コネクタ 176"/>
        <xdr:cNvCxnSpPr/>
      </xdr:nvCxnSpPr>
      <xdr:spPr>
        <a:xfrm flipV="1">
          <a:off x="3797300" y="12395643"/>
          <a:ext cx="838200" cy="58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109492</xdr:rowOff>
    </xdr:from>
    <xdr:to>
      <xdr:col>19</xdr:col>
      <xdr:colOff>177800</xdr:colOff>
      <xdr:row>73</xdr:row>
      <xdr:rowOff>21677</xdr:rowOff>
    </xdr:to>
    <xdr:cxnSp macro="">
      <xdr:nvCxnSpPr>
        <xdr:cNvPr id="180" name="直線コネクタ 179"/>
        <xdr:cNvCxnSpPr/>
      </xdr:nvCxnSpPr>
      <xdr:spPr>
        <a:xfrm flipV="1">
          <a:off x="2908300" y="12453892"/>
          <a:ext cx="889000" cy="8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21677</xdr:rowOff>
    </xdr:from>
    <xdr:to>
      <xdr:col>15</xdr:col>
      <xdr:colOff>50800</xdr:colOff>
      <xdr:row>73</xdr:row>
      <xdr:rowOff>88788</xdr:rowOff>
    </xdr:to>
    <xdr:cxnSp macro="">
      <xdr:nvCxnSpPr>
        <xdr:cNvPr id="183" name="直線コネクタ 182"/>
        <xdr:cNvCxnSpPr/>
      </xdr:nvCxnSpPr>
      <xdr:spPr>
        <a:xfrm flipV="1">
          <a:off x="2019300" y="12537527"/>
          <a:ext cx="889000" cy="6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88788</xdr:rowOff>
    </xdr:from>
    <xdr:to>
      <xdr:col>10</xdr:col>
      <xdr:colOff>114300</xdr:colOff>
      <xdr:row>73</xdr:row>
      <xdr:rowOff>102384</xdr:rowOff>
    </xdr:to>
    <xdr:cxnSp macro="">
      <xdr:nvCxnSpPr>
        <xdr:cNvPr id="186" name="直線コネクタ 185"/>
        <xdr:cNvCxnSpPr/>
      </xdr:nvCxnSpPr>
      <xdr:spPr>
        <a:xfrm flipV="1">
          <a:off x="1130300" y="12604638"/>
          <a:ext cx="889000" cy="13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148414</xdr:rowOff>
    </xdr:from>
    <xdr:ext cx="599010" cy="259045"/>
    <xdr:sp macro="" textlink="">
      <xdr:nvSpPr>
        <xdr:cNvPr id="190" name="テキスト ボックス 189"/>
        <xdr:cNvSpPr txBox="1"/>
      </xdr:nvSpPr>
      <xdr:spPr>
        <a:xfrm>
          <a:off x="830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443</xdr:rowOff>
    </xdr:from>
    <xdr:to>
      <xdr:col>24</xdr:col>
      <xdr:colOff>114300</xdr:colOff>
      <xdr:row>72</xdr:row>
      <xdr:rowOff>102043</xdr:rowOff>
    </xdr:to>
    <xdr:sp macro="" textlink="">
      <xdr:nvSpPr>
        <xdr:cNvPr id="196" name="楕円 195"/>
        <xdr:cNvSpPr/>
      </xdr:nvSpPr>
      <xdr:spPr>
        <a:xfrm>
          <a:off x="4584700" y="123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23320</xdr:rowOff>
    </xdr:from>
    <xdr:ext cx="599010" cy="259045"/>
    <xdr:sp macro="" textlink="">
      <xdr:nvSpPr>
        <xdr:cNvPr id="197" name="民生費該当値テキスト"/>
        <xdr:cNvSpPr txBox="1"/>
      </xdr:nvSpPr>
      <xdr:spPr>
        <a:xfrm>
          <a:off x="4686300" y="12196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58692</xdr:rowOff>
    </xdr:from>
    <xdr:to>
      <xdr:col>20</xdr:col>
      <xdr:colOff>38100</xdr:colOff>
      <xdr:row>72</xdr:row>
      <xdr:rowOff>160292</xdr:rowOff>
    </xdr:to>
    <xdr:sp macro="" textlink="">
      <xdr:nvSpPr>
        <xdr:cNvPr id="198" name="楕円 197"/>
        <xdr:cNvSpPr/>
      </xdr:nvSpPr>
      <xdr:spPr>
        <a:xfrm>
          <a:off x="3746500" y="1240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5369</xdr:rowOff>
    </xdr:from>
    <xdr:ext cx="599010" cy="259045"/>
    <xdr:sp macro="" textlink="">
      <xdr:nvSpPr>
        <xdr:cNvPr id="199" name="テキスト ボックス 198"/>
        <xdr:cNvSpPr txBox="1"/>
      </xdr:nvSpPr>
      <xdr:spPr>
        <a:xfrm>
          <a:off x="3497795" y="1217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142327</xdr:rowOff>
    </xdr:from>
    <xdr:to>
      <xdr:col>15</xdr:col>
      <xdr:colOff>101600</xdr:colOff>
      <xdr:row>73</xdr:row>
      <xdr:rowOff>72477</xdr:rowOff>
    </xdr:to>
    <xdr:sp macro="" textlink="">
      <xdr:nvSpPr>
        <xdr:cNvPr id="200" name="楕円 199"/>
        <xdr:cNvSpPr/>
      </xdr:nvSpPr>
      <xdr:spPr>
        <a:xfrm>
          <a:off x="2857500" y="1248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89004</xdr:rowOff>
    </xdr:from>
    <xdr:ext cx="599010" cy="259045"/>
    <xdr:sp macro="" textlink="">
      <xdr:nvSpPr>
        <xdr:cNvPr id="201" name="テキスト ボックス 200"/>
        <xdr:cNvSpPr txBox="1"/>
      </xdr:nvSpPr>
      <xdr:spPr>
        <a:xfrm>
          <a:off x="2608795" y="1226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37988</xdr:rowOff>
    </xdr:from>
    <xdr:to>
      <xdr:col>10</xdr:col>
      <xdr:colOff>165100</xdr:colOff>
      <xdr:row>73</xdr:row>
      <xdr:rowOff>139588</xdr:rowOff>
    </xdr:to>
    <xdr:sp macro="" textlink="">
      <xdr:nvSpPr>
        <xdr:cNvPr id="202" name="楕円 201"/>
        <xdr:cNvSpPr/>
      </xdr:nvSpPr>
      <xdr:spPr>
        <a:xfrm>
          <a:off x="1968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156115</xdr:rowOff>
    </xdr:from>
    <xdr:ext cx="599010" cy="259045"/>
    <xdr:sp macro="" textlink="">
      <xdr:nvSpPr>
        <xdr:cNvPr id="203" name="テキスト ボックス 202"/>
        <xdr:cNvSpPr txBox="1"/>
      </xdr:nvSpPr>
      <xdr:spPr>
        <a:xfrm>
          <a:off x="1719795" y="1232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51584</xdr:rowOff>
    </xdr:from>
    <xdr:to>
      <xdr:col>6</xdr:col>
      <xdr:colOff>38100</xdr:colOff>
      <xdr:row>73</xdr:row>
      <xdr:rowOff>153184</xdr:rowOff>
    </xdr:to>
    <xdr:sp macro="" textlink="">
      <xdr:nvSpPr>
        <xdr:cNvPr id="204" name="楕円 203"/>
        <xdr:cNvSpPr/>
      </xdr:nvSpPr>
      <xdr:spPr>
        <a:xfrm>
          <a:off x="1079500" y="1256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169711</xdr:rowOff>
    </xdr:from>
    <xdr:ext cx="599010" cy="259045"/>
    <xdr:sp macro="" textlink="">
      <xdr:nvSpPr>
        <xdr:cNvPr id="205" name="テキスト ボックス 204"/>
        <xdr:cNvSpPr txBox="1"/>
      </xdr:nvSpPr>
      <xdr:spPr>
        <a:xfrm>
          <a:off x="830795" y="12342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20616</xdr:rowOff>
    </xdr:from>
    <xdr:to>
      <xdr:col>24</xdr:col>
      <xdr:colOff>63500</xdr:colOff>
      <xdr:row>99</xdr:row>
      <xdr:rowOff>25922</xdr:rowOff>
    </xdr:to>
    <xdr:cxnSp macro="">
      <xdr:nvCxnSpPr>
        <xdr:cNvPr id="237" name="直線コネクタ 236"/>
        <xdr:cNvCxnSpPr/>
      </xdr:nvCxnSpPr>
      <xdr:spPr>
        <a:xfrm flipV="1">
          <a:off x="3797300" y="16994166"/>
          <a:ext cx="838200" cy="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12060</xdr:rowOff>
    </xdr:from>
    <xdr:to>
      <xdr:col>19</xdr:col>
      <xdr:colOff>177800</xdr:colOff>
      <xdr:row>99</xdr:row>
      <xdr:rowOff>25922</xdr:rowOff>
    </xdr:to>
    <xdr:cxnSp macro="">
      <xdr:nvCxnSpPr>
        <xdr:cNvPr id="240" name="直線コネクタ 239"/>
        <xdr:cNvCxnSpPr/>
      </xdr:nvCxnSpPr>
      <xdr:spPr>
        <a:xfrm>
          <a:off x="2908300" y="16985610"/>
          <a:ext cx="889000" cy="13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12060</xdr:rowOff>
    </xdr:from>
    <xdr:to>
      <xdr:col>15</xdr:col>
      <xdr:colOff>50800</xdr:colOff>
      <xdr:row>99</xdr:row>
      <xdr:rowOff>40618</xdr:rowOff>
    </xdr:to>
    <xdr:cxnSp macro="">
      <xdr:nvCxnSpPr>
        <xdr:cNvPr id="243" name="直線コネクタ 242"/>
        <xdr:cNvCxnSpPr/>
      </xdr:nvCxnSpPr>
      <xdr:spPr>
        <a:xfrm flipV="1">
          <a:off x="2019300" y="16985610"/>
          <a:ext cx="889000" cy="2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26250</xdr:rowOff>
    </xdr:from>
    <xdr:to>
      <xdr:col>10</xdr:col>
      <xdr:colOff>114300</xdr:colOff>
      <xdr:row>99</xdr:row>
      <xdr:rowOff>40618</xdr:rowOff>
    </xdr:to>
    <xdr:cxnSp macro="">
      <xdr:nvCxnSpPr>
        <xdr:cNvPr id="246" name="直線コネクタ 245"/>
        <xdr:cNvCxnSpPr/>
      </xdr:nvCxnSpPr>
      <xdr:spPr>
        <a:xfrm>
          <a:off x="1130300" y="1699980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141266</xdr:rowOff>
    </xdr:from>
    <xdr:to>
      <xdr:col>24</xdr:col>
      <xdr:colOff>114300</xdr:colOff>
      <xdr:row>99</xdr:row>
      <xdr:rowOff>71416</xdr:rowOff>
    </xdr:to>
    <xdr:sp macro="" textlink="">
      <xdr:nvSpPr>
        <xdr:cNvPr id="256" name="楕円 255"/>
        <xdr:cNvSpPr/>
      </xdr:nvSpPr>
      <xdr:spPr>
        <a:xfrm>
          <a:off x="4584700" y="1694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56193</xdr:rowOff>
    </xdr:from>
    <xdr:ext cx="534377" cy="259045"/>
    <xdr:sp macro="" textlink="">
      <xdr:nvSpPr>
        <xdr:cNvPr id="257" name="衛生費該当値テキスト"/>
        <xdr:cNvSpPr txBox="1"/>
      </xdr:nvSpPr>
      <xdr:spPr>
        <a:xfrm>
          <a:off x="4686300" y="1685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146572</xdr:rowOff>
    </xdr:from>
    <xdr:to>
      <xdr:col>20</xdr:col>
      <xdr:colOff>38100</xdr:colOff>
      <xdr:row>99</xdr:row>
      <xdr:rowOff>76722</xdr:rowOff>
    </xdr:to>
    <xdr:sp macro="" textlink="">
      <xdr:nvSpPr>
        <xdr:cNvPr id="258" name="楕円 257"/>
        <xdr:cNvSpPr/>
      </xdr:nvSpPr>
      <xdr:spPr>
        <a:xfrm>
          <a:off x="3746500" y="169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67849</xdr:rowOff>
    </xdr:from>
    <xdr:ext cx="534377" cy="259045"/>
    <xdr:sp macro="" textlink="">
      <xdr:nvSpPr>
        <xdr:cNvPr id="259" name="テキスト ボックス 258"/>
        <xdr:cNvSpPr txBox="1"/>
      </xdr:nvSpPr>
      <xdr:spPr>
        <a:xfrm>
          <a:off x="3530111" y="1704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132710</xdr:rowOff>
    </xdr:from>
    <xdr:to>
      <xdr:col>15</xdr:col>
      <xdr:colOff>101600</xdr:colOff>
      <xdr:row>99</xdr:row>
      <xdr:rowOff>62860</xdr:rowOff>
    </xdr:to>
    <xdr:sp macro="" textlink="">
      <xdr:nvSpPr>
        <xdr:cNvPr id="260" name="楕円 259"/>
        <xdr:cNvSpPr/>
      </xdr:nvSpPr>
      <xdr:spPr>
        <a:xfrm>
          <a:off x="2857500" y="16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53987</xdr:rowOff>
    </xdr:from>
    <xdr:ext cx="534377" cy="259045"/>
    <xdr:sp macro="" textlink="">
      <xdr:nvSpPr>
        <xdr:cNvPr id="261" name="テキスト ボックス 260"/>
        <xdr:cNvSpPr txBox="1"/>
      </xdr:nvSpPr>
      <xdr:spPr>
        <a:xfrm>
          <a:off x="2641111" y="17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161268</xdr:rowOff>
    </xdr:from>
    <xdr:to>
      <xdr:col>10</xdr:col>
      <xdr:colOff>165100</xdr:colOff>
      <xdr:row>99</xdr:row>
      <xdr:rowOff>91418</xdr:rowOff>
    </xdr:to>
    <xdr:sp macro="" textlink="">
      <xdr:nvSpPr>
        <xdr:cNvPr id="262" name="楕円 261"/>
        <xdr:cNvSpPr/>
      </xdr:nvSpPr>
      <xdr:spPr>
        <a:xfrm>
          <a:off x="1968500" y="169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82545</xdr:rowOff>
    </xdr:from>
    <xdr:ext cx="534377" cy="259045"/>
    <xdr:sp macro="" textlink="">
      <xdr:nvSpPr>
        <xdr:cNvPr id="263" name="テキスト ボックス 262"/>
        <xdr:cNvSpPr txBox="1"/>
      </xdr:nvSpPr>
      <xdr:spPr>
        <a:xfrm>
          <a:off x="1752111" y="1705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146900</xdr:rowOff>
    </xdr:from>
    <xdr:to>
      <xdr:col>6</xdr:col>
      <xdr:colOff>38100</xdr:colOff>
      <xdr:row>99</xdr:row>
      <xdr:rowOff>77050</xdr:rowOff>
    </xdr:to>
    <xdr:sp macro="" textlink="">
      <xdr:nvSpPr>
        <xdr:cNvPr id="264" name="楕円 263"/>
        <xdr:cNvSpPr/>
      </xdr:nvSpPr>
      <xdr:spPr>
        <a:xfrm>
          <a:off x="1079500" y="1694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68177</xdr:rowOff>
    </xdr:from>
    <xdr:ext cx="534377" cy="259045"/>
    <xdr:sp macro="" textlink="">
      <xdr:nvSpPr>
        <xdr:cNvPr id="265" name="テキスト ボックス 264"/>
        <xdr:cNvSpPr txBox="1"/>
      </xdr:nvSpPr>
      <xdr:spPr>
        <a:xfrm>
          <a:off x="863111" y="1704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65786</xdr:rowOff>
    </xdr:from>
    <xdr:to>
      <xdr:col>55</xdr:col>
      <xdr:colOff>0</xdr:colOff>
      <xdr:row>34</xdr:row>
      <xdr:rowOff>85217</xdr:rowOff>
    </xdr:to>
    <xdr:cxnSp macro="">
      <xdr:nvCxnSpPr>
        <xdr:cNvPr id="294" name="直線コネクタ 293"/>
        <xdr:cNvCxnSpPr/>
      </xdr:nvCxnSpPr>
      <xdr:spPr>
        <a:xfrm flipV="1">
          <a:off x="9639300" y="5895086"/>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85217</xdr:rowOff>
    </xdr:from>
    <xdr:to>
      <xdr:col>50</xdr:col>
      <xdr:colOff>114300</xdr:colOff>
      <xdr:row>34</xdr:row>
      <xdr:rowOff>101981</xdr:rowOff>
    </xdr:to>
    <xdr:cxnSp macro="">
      <xdr:nvCxnSpPr>
        <xdr:cNvPr id="297" name="直線コネクタ 296"/>
        <xdr:cNvCxnSpPr/>
      </xdr:nvCxnSpPr>
      <xdr:spPr>
        <a:xfrm flipV="1">
          <a:off x="8750300" y="5914517"/>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99314</xdr:rowOff>
    </xdr:from>
    <xdr:to>
      <xdr:col>45</xdr:col>
      <xdr:colOff>177800</xdr:colOff>
      <xdr:row>34</xdr:row>
      <xdr:rowOff>101981</xdr:rowOff>
    </xdr:to>
    <xdr:cxnSp macro="">
      <xdr:nvCxnSpPr>
        <xdr:cNvPr id="300" name="直線コネクタ 299"/>
        <xdr:cNvCxnSpPr/>
      </xdr:nvCxnSpPr>
      <xdr:spPr>
        <a:xfrm>
          <a:off x="7861300" y="592861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92837</xdr:rowOff>
    </xdr:from>
    <xdr:to>
      <xdr:col>41</xdr:col>
      <xdr:colOff>50800</xdr:colOff>
      <xdr:row>34</xdr:row>
      <xdr:rowOff>99314</xdr:rowOff>
    </xdr:to>
    <xdr:cxnSp macro="">
      <xdr:nvCxnSpPr>
        <xdr:cNvPr id="303" name="直線コネクタ 302"/>
        <xdr:cNvCxnSpPr/>
      </xdr:nvCxnSpPr>
      <xdr:spPr>
        <a:xfrm>
          <a:off x="6972300" y="592213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132859</xdr:rowOff>
    </xdr:from>
    <xdr:ext cx="469744" cy="259045"/>
    <xdr:sp macro="" textlink="">
      <xdr:nvSpPr>
        <xdr:cNvPr id="307" name="テキスト ボックス 306"/>
        <xdr:cNvSpPr txBox="1"/>
      </xdr:nvSpPr>
      <xdr:spPr>
        <a:xfrm>
          <a:off x="6737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14986</xdr:rowOff>
    </xdr:from>
    <xdr:to>
      <xdr:col>55</xdr:col>
      <xdr:colOff>50800</xdr:colOff>
      <xdr:row>34</xdr:row>
      <xdr:rowOff>116586</xdr:rowOff>
    </xdr:to>
    <xdr:sp macro="" textlink="">
      <xdr:nvSpPr>
        <xdr:cNvPr id="313" name="楕円 312"/>
        <xdr:cNvSpPr/>
      </xdr:nvSpPr>
      <xdr:spPr>
        <a:xfrm>
          <a:off x="10426700" y="584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37863</xdr:rowOff>
    </xdr:from>
    <xdr:ext cx="469744" cy="259045"/>
    <xdr:sp macro="" textlink="">
      <xdr:nvSpPr>
        <xdr:cNvPr id="314" name="労働費該当値テキスト"/>
        <xdr:cNvSpPr txBox="1"/>
      </xdr:nvSpPr>
      <xdr:spPr>
        <a:xfrm>
          <a:off x="10528300" y="569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34417</xdr:rowOff>
    </xdr:from>
    <xdr:to>
      <xdr:col>50</xdr:col>
      <xdr:colOff>165100</xdr:colOff>
      <xdr:row>34</xdr:row>
      <xdr:rowOff>136017</xdr:rowOff>
    </xdr:to>
    <xdr:sp macro="" textlink="">
      <xdr:nvSpPr>
        <xdr:cNvPr id="315" name="楕円 314"/>
        <xdr:cNvSpPr/>
      </xdr:nvSpPr>
      <xdr:spPr>
        <a:xfrm>
          <a:off x="9588500" y="586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152544</xdr:rowOff>
    </xdr:from>
    <xdr:ext cx="469744" cy="259045"/>
    <xdr:sp macro="" textlink="">
      <xdr:nvSpPr>
        <xdr:cNvPr id="316" name="テキスト ボックス 315"/>
        <xdr:cNvSpPr txBox="1"/>
      </xdr:nvSpPr>
      <xdr:spPr>
        <a:xfrm>
          <a:off x="9404428" y="563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51181</xdr:rowOff>
    </xdr:from>
    <xdr:to>
      <xdr:col>46</xdr:col>
      <xdr:colOff>38100</xdr:colOff>
      <xdr:row>34</xdr:row>
      <xdr:rowOff>152781</xdr:rowOff>
    </xdr:to>
    <xdr:sp macro="" textlink="">
      <xdr:nvSpPr>
        <xdr:cNvPr id="317" name="楕円 316"/>
        <xdr:cNvSpPr/>
      </xdr:nvSpPr>
      <xdr:spPr>
        <a:xfrm>
          <a:off x="8699500" y="58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169308</xdr:rowOff>
    </xdr:from>
    <xdr:ext cx="469744" cy="259045"/>
    <xdr:sp macro="" textlink="">
      <xdr:nvSpPr>
        <xdr:cNvPr id="318" name="テキスト ボックス 317"/>
        <xdr:cNvSpPr txBox="1"/>
      </xdr:nvSpPr>
      <xdr:spPr>
        <a:xfrm>
          <a:off x="8515428" y="5655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48514</xdr:rowOff>
    </xdr:from>
    <xdr:to>
      <xdr:col>41</xdr:col>
      <xdr:colOff>101600</xdr:colOff>
      <xdr:row>34</xdr:row>
      <xdr:rowOff>150114</xdr:rowOff>
    </xdr:to>
    <xdr:sp macro="" textlink="">
      <xdr:nvSpPr>
        <xdr:cNvPr id="319" name="楕円 318"/>
        <xdr:cNvSpPr/>
      </xdr:nvSpPr>
      <xdr:spPr>
        <a:xfrm>
          <a:off x="7810500" y="587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166641</xdr:rowOff>
    </xdr:from>
    <xdr:ext cx="469744" cy="259045"/>
    <xdr:sp macro="" textlink="">
      <xdr:nvSpPr>
        <xdr:cNvPr id="320" name="テキスト ボックス 319"/>
        <xdr:cNvSpPr txBox="1"/>
      </xdr:nvSpPr>
      <xdr:spPr>
        <a:xfrm>
          <a:off x="7626428" y="565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42037</xdr:rowOff>
    </xdr:from>
    <xdr:to>
      <xdr:col>36</xdr:col>
      <xdr:colOff>165100</xdr:colOff>
      <xdr:row>34</xdr:row>
      <xdr:rowOff>143637</xdr:rowOff>
    </xdr:to>
    <xdr:sp macro="" textlink="">
      <xdr:nvSpPr>
        <xdr:cNvPr id="321" name="楕円 320"/>
        <xdr:cNvSpPr/>
      </xdr:nvSpPr>
      <xdr:spPr>
        <a:xfrm>
          <a:off x="6921500" y="587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160164</xdr:rowOff>
    </xdr:from>
    <xdr:ext cx="469744" cy="259045"/>
    <xdr:sp macro="" textlink="">
      <xdr:nvSpPr>
        <xdr:cNvPr id="322" name="テキスト ボックス 321"/>
        <xdr:cNvSpPr txBox="1"/>
      </xdr:nvSpPr>
      <xdr:spPr>
        <a:xfrm>
          <a:off x="6737428" y="564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26638</xdr:rowOff>
    </xdr:from>
    <xdr:to>
      <xdr:col>55</xdr:col>
      <xdr:colOff>0</xdr:colOff>
      <xdr:row>59</xdr:row>
      <xdr:rowOff>29858</xdr:rowOff>
    </xdr:to>
    <xdr:cxnSp macro="">
      <xdr:nvCxnSpPr>
        <xdr:cNvPr id="351" name="直線コネクタ 350"/>
        <xdr:cNvCxnSpPr/>
      </xdr:nvCxnSpPr>
      <xdr:spPr>
        <a:xfrm>
          <a:off x="9639300" y="10142188"/>
          <a:ext cx="838200" cy="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26638</xdr:rowOff>
    </xdr:from>
    <xdr:to>
      <xdr:col>50</xdr:col>
      <xdr:colOff>114300</xdr:colOff>
      <xdr:row>59</xdr:row>
      <xdr:rowOff>31191</xdr:rowOff>
    </xdr:to>
    <xdr:cxnSp macro="">
      <xdr:nvCxnSpPr>
        <xdr:cNvPr id="354" name="直線コネクタ 353"/>
        <xdr:cNvCxnSpPr/>
      </xdr:nvCxnSpPr>
      <xdr:spPr>
        <a:xfrm flipV="1">
          <a:off x="8750300" y="10142188"/>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31191</xdr:rowOff>
    </xdr:from>
    <xdr:to>
      <xdr:col>45</xdr:col>
      <xdr:colOff>177800</xdr:colOff>
      <xdr:row>59</xdr:row>
      <xdr:rowOff>33134</xdr:rowOff>
    </xdr:to>
    <xdr:cxnSp macro="">
      <xdr:nvCxnSpPr>
        <xdr:cNvPr id="357" name="直線コネクタ 356"/>
        <xdr:cNvCxnSpPr/>
      </xdr:nvCxnSpPr>
      <xdr:spPr>
        <a:xfrm flipV="1">
          <a:off x="7861300" y="10146741"/>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33134</xdr:rowOff>
    </xdr:from>
    <xdr:to>
      <xdr:col>41</xdr:col>
      <xdr:colOff>50800</xdr:colOff>
      <xdr:row>59</xdr:row>
      <xdr:rowOff>34049</xdr:rowOff>
    </xdr:to>
    <xdr:cxnSp macro="">
      <xdr:nvCxnSpPr>
        <xdr:cNvPr id="360" name="直線コネクタ 359"/>
        <xdr:cNvCxnSpPr/>
      </xdr:nvCxnSpPr>
      <xdr:spPr>
        <a:xfrm flipV="1">
          <a:off x="6972300" y="1014868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150508</xdr:rowOff>
    </xdr:from>
    <xdr:to>
      <xdr:col>55</xdr:col>
      <xdr:colOff>50800</xdr:colOff>
      <xdr:row>59</xdr:row>
      <xdr:rowOff>80658</xdr:rowOff>
    </xdr:to>
    <xdr:sp macro="" textlink="">
      <xdr:nvSpPr>
        <xdr:cNvPr id="370" name="楕円 369"/>
        <xdr:cNvSpPr/>
      </xdr:nvSpPr>
      <xdr:spPr>
        <a:xfrm>
          <a:off x="10426700" y="10094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65435</xdr:rowOff>
    </xdr:from>
    <xdr:ext cx="378565" cy="259045"/>
    <xdr:sp macro="" textlink="">
      <xdr:nvSpPr>
        <xdr:cNvPr id="371" name="農林水産業費該当値テキスト"/>
        <xdr:cNvSpPr txBox="1"/>
      </xdr:nvSpPr>
      <xdr:spPr>
        <a:xfrm>
          <a:off x="10528300" y="10009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147288</xdr:rowOff>
    </xdr:from>
    <xdr:to>
      <xdr:col>50</xdr:col>
      <xdr:colOff>165100</xdr:colOff>
      <xdr:row>59</xdr:row>
      <xdr:rowOff>77438</xdr:rowOff>
    </xdr:to>
    <xdr:sp macro="" textlink="">
      <xdr:nvSpPr>
        <xdr:cNvPr id="372" name="楕円 371"/>
        <xdr:cNvSpPr/>
      </xdr:nvSpPr>
      <xdr:spPr>
        <a:xfrm>
          <a:off x="9588500" y="1009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68565</xdr:rowOff>
    </xdr:from>
    <xdr:ext cx="378565" cy="259045"/>
    <xdr:sp macro="" textlink="">
      <xdr:nvSpPr>
        <xdr:cNvPr id="373" name="テキスト ボックス 372"/>
        <xdr:cNvSpPr txBox="1"/>
      </xdr:nvSpPr>
      <xdr:spPr>
        <a:xfrm>
          <a:off x="9450017" y="10184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151841</xdr:rowOff>
    </xdr:from>
    <xdr:to>
      <xdr:col>46</xdr:col>
      <xdr:colOff>38100</xdr:colOff>
      <xdr:row>59</xdr:row>
      <xdr:rowOff>81991</xdr:rowOff>
    </xdr:to>
    <xdr:sp macro="" textlink="">
      <xdr:nvSpPr>
        <xdr:cNvPr id="374" name="楕円 373"/>
        <xdr:cNvSpPr/>
      </xdr:nvSpPr>
      <xdr:spPr>
        <a:xfrm>
          <a:off x="8699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73118</xdr:rowOff>
    </xdr:from>
    <xdr:ext cx="378565" cy="259045"/>
    <xdr:sp macro="" textlink="">
      <xdr:nvSpPr>
        <xdr:cNvPr id="375" name="テキスト ボックス 374"/>
        <xdr:cNvSpPr txBox="1"/>
      </xdr:nvSpPr>
      <xdr:spPr>
        <a:xfrm>
          <a:off x="8561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153784</xdr:rowOff>
    </xdr:from>
    <xdr:to>
      <xdr:col>41</xdr:col>
      <xdr:colOff>101600</xdr:colOff>
      <xdr:row>59</xdr:row>
      <xdr:rowOff>83934</xdr:rowOff>
    </xdr:to>
    <xdr:sp macro="" textlink="">
      <xdr:nvSpPr>
        <xdr:cNvPr id="376" name="楕円 375"/>
        <xdr:cNvSpPr/>
      </xdr:nvSpPr>
      <xdr:spPr>
        <a:xfrm>
          <a:off x="7810500" y="1009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75061</xdr:rowOff>
    </xdr:from>
    <xdr:ext cx="378565" cy="259045"/>
    <xdr:sp macro="" textlink="">
      <xdr:nvSpPr>
        <xdr:cNvPr id="377" name="テキスト ボックス 376"/>
        <xdr:cNvSpPr txBox="1"/>
      </xdr:nvSpPr>
      <xdr:spPr>
        <a:xfrm>
          <a:off x="7672017" y="1019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154699</xdr:rowOff>
    </xdr:from>
    <xdr:to>
      <xdr:col>36</xdr:col>
      <xdr:colOff>165100</xdr:colOff>
      <xdr:row>59</xdr:row>
      <xdr:rowOff>84849</xdr:rowOff>
    </xdr:to>
    <xdr:sp macro="" textlink="">
      <xdr:nvSpPr>
        <xdr:cNvPr id="378" name="楕円 377"/>
        <xdr:cNvSpPr/>
      </xdr:nvSpPr>
      <xdr:spPr>
        <a:xfrm>
          <a:off x="6921500" y="100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75976</xdr:rowOff>
    </xdr:from>
    <xdr:ext cx="378565" cy="259045"/>
    <xdr:sp macro="" textlink="">
      <xdr:nvSpPr>
        <xdr:cNvPr id="379" name="テキスト ボックス 378"/>
        <xdr:cNvSpPr txBox="1"/>
      </xdr:nvSpPr>
      <xdr:spPr>
        <a:xfrm>
          <a:off x="6783017" y="10191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75730</xdr:rowOff>
    </xdr:from>
    <xdr:to>
      <xdr:col>55</xdr:col>
      <xdr:colOff>0</xdr:colOff>
      <xdr:row>78</xdr:row>
      <xdr:rowOff>99961</xdr:rowOff>
    </xdr:to>
    <xdr:cxnSp macro="">
      <xdr:nvCxnSpPr>
        <xdr:cNvPr id="408" name="直線コネクタ 407"/>
        <xdr:cNvCxnSpPr/>
      </xdr:nvCxnSpPr>
      <xdr:spPr>
        <a:xfrm>
          <a:off x="9639300" y="13448830"/>
          <a:ext cx="8382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38164</xdr:rowOff>
    </xdr:from>
    <xdr:to>
      <xdr:col>50</xdr:col>
      <xdr:colOff>114300</xdr:colOff>
      <xdr:row>78</xdr:row>
      <xdr:rowOff>75730</xdr:rowOff>
    </xdr:to>
    <xdr:cxnSp macro="">
      <xdr:nvCxnSpPr>
        <xdr:cNvPr id="411" name="直線コネクタ 410"/>
        <xdr:cNvCxnSpPr/>
      </xdr:nvCxnSpPr>
      <xdr:spPr>
        <a:xfrm>
          <a:off x="8750300" y="13411264"/>
          <a:ext cx="889000" cy="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21589</xdr:rowOff>
    </xdr:from>
    <xdr:to>
      <xdr:col>45</xdr:col>
      <xdr:colOff>177800</xdr:colOff>
      <xdr:row>78</xdr:row>
      <xdr:rowOff>38164</xdr:rowOff>
    </xdr:to>
    <xdr:cxnSp macro="">
      <xdr:nvCxnSpPr>
        <xdr:cNvPr id="414" name="直線コネクタ 413"/>
        <xdr:cNvCxnSpPr/>
      </xdr:nvCxnSpPr>
      <xdr:spPr>
        <a:xfrm>
          <a:off x="7861300" y="13394689"/>
          <a:ext cx="889000" cy="1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21589</xdr:rowOff>
    </xdr:from>
    <xdr:to>
      <xdr:col>41</xdr:col>
      <xdr:colOff>50800</xdr:colOff>
      <xdr:row>78</xdr:row>
      <xdr:rowOff>49364</xdr:rowOff>
    </xdr:to>
    <xdr:cxnSp macro="">
      <xdr:nvCxnSpPr>
        <xdr:cNvPr id="417" name="直線コネクタ 416"/>
        <xdr:cNvCxnSpPr/>
      </xdr:nvCxnSpPr>
      <xdr:spPr>
        <a:xfrm flipV="1">
          <a:off x="6972300" y="13394689"/>
          <a:ext cx="889000" cy="27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49161</xdr:rowOff>
    </xdr:from>
    <xdr:to>
      <xdr:col>55</xdr:col>
      <xdr:colOff>50800</xdr:colOff>
      <xdr:row>78</xdr:row>
      <xdr:rowOff>150761</xdr:rowOff>
    </xdr:to>
    <xdr:sp macro="" textlink="">
      <xdr:nvSpPr>
        <xdr:cNvPr id="427" name="楕円 426"/>
        <xdr:cNvSpPr/>
      </xdr:nvSpPr>
      <xdr:spPr>
        <a:xfrm>
          <a:off x="10426700" y="1342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135538</xdr:rowOff>
    </xdr:from>
    <xdr:ext cx="469744" cy="259045"/>
    <xdr:sp macro="" textlink="">
      <xdr:nvSpPr>
        <xdr:cNvPr id="428" name="商工費該当値テキスト"/>
        <xdr:cNvSpPr txBox="1"/>
      </xdr:nvSpPr>
      <xdr:spPr>
        <a:xfrm>
          <a:off x="10528300" y="133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24930</xdr:rowOff>
    </xdr:from>
    <xdr:to>
      <xdr:col>50</xdr:col>
      <xdr:colOff>165100</xdr:colOff>
      <xdr:row>78</xdr:row>
      <xdr:rowOff>126530</xdr:rowOff>
    </xdr:to>
    <xdr:sp macro="" textlink="">
      <xdr:nvSpPr>
        <xdr:cNvPr id="429" name="楕円 428"/>
        <xdr:cNvSpPr/>
      </xdr:nvSpPr>
      <xdr:spPr>
        <a:xfrm>
          <a:off x="9588500" y="133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117657</xdr:rowOff>
    </xdr:from>
    <xdr:ext cx="469744" cy="259045"/>
    <xdr:sp macro="" textlink="">
      <xdr:nvSpPr>
        <xdr:cNvPr id="430" name="テキスト ボックス 429"/>
        <xdr:cNvSpPr txBox="1"/>
      </xdr:nvSpPr>
      <xdr:spPr>
        <a:xfrm>
          <a:off x="9404428" y="1349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158814</xdr:rowOff>
    </xdr:from>
    <xdr:to>
      <xdr:col>46</xdr:col>
      <xdr:colOff>38100</xdr:colOff>
      <xdr:row>78</xdr:row>
      <xdr:rowOff>88964</xdr:rowOff>
    </xdr:to>
    <xdr:sp macro="" textlink="">
      <xdr:nvSpPr>
        <xdr:cNvPr id="431" name="楕円 430"/>
        <xdr:cNvSpPr/>
      </xdr:nvSpPr>
      <xdr:spPr>
        <a:xfrm>
          <a:off x="8699500" y="133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80091</xdr:rowOff>
    </xdr:from>
    <xdr:ext cx="469744" cy="259045"/>
    <xdr:sp macro="" textlink="">
      <xdr:nvSpPr>
        <xdr:cNvPr id="432" name="テキスト ボックス 431"/>
        <xdr:cNvSpPr txBox="1"/>
      </xdr:nvSpPr>
      <xdr:spPr>
        <a:xfrm>
          <a:off x="8515428" y="1345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142239</xdr:rowOff>
    </xdr:from>
    <xdr:to>
      <xdr:col>41</xdr:col>
      <xdr:colOff>101600</xdr:colOff>
      <xdr:row>78</xdr:row>
      <xdr:rowOff>72389</xdr:rowOff>
    </xdr:to>
    <xdr:sp macro="" textlink="">
      <xdr:nvSpPr>
        <xdr:cNvPr id="433" name="楕円 432"/>
        <xdr:cNvSpPr/>
      </xdr:nvSpPr>
      <xdr:spPr>
        <a:xfrm>
          <a:off x="7810500" y="1334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63516</xdr:rowOff>
    </xdr:from>
    <xdr:ext cx="469744" cy="259045"/>
    <xdr:sp macro="" textlink="">
      <xdr:nvSpPr>
        <xdr:cNvPr id="434" name="テキスト ボックス 433"/>
        <xdr:cNvSpPr txBox="1"/>
      </xdr:nvSpPr>
      <xdr:spPr>
        <a:xfrm>
          <a:off x="7626428" y="1343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170014</xdr:rowOff>
    </xdr:from>
    <xdr:to>
      <xdr:col>36</xdr:col>
      <xdr:colOff>165100</xdr:colOff>
      <xdr:row>78</xdr:row>
      <xdr:rowOff>100164</xdr:rowOff>
    </xdr:to>
    <xdr:sp macro="" textlink="">
      <xdr:nvSpPr>
        <xdr:cNvPr id="435" name="楕円 434"/>
        <xdr:cNvSpPr/>
      </xdr:nvSpPr>
      <xdr:spPr>
        <a:xfrm>
          <a:off x="6921500" y="1337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91291</xdr:rowOff>
    </xdr:from>
    <xdr:ext cx="469744" cy="259045"/>
    <xdr:sp macro="" textlink="">
      <xdr:nvSpPr>
        <xdr:cNvPr id="436" name="テキスト ボックス 435"/>
        <xdr:cNvSpPr txBox="1"/>
      </xdr:nvSpPr>
      <xdr:spPr>
        <a:xfrm>
          <a:off x="6737428" y="1346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102902</xdr:rowOff>
    </xdr:from>
    <xdr:to>
      <xdr:col>55</xdr:col>
      <xdr:colOff>0</xdr:colOff>
      <xdr:row>97</xdr:row>
      <xdr:rowOff>44664</xdr:rowOff>
    </xdr:to>
    <xdr:cxnSp macro="">
      <xdr:nvCxnSpPr>
        <xdr:cNvPr id="465" name="直線コネクタ 464"/>
        <xdr:cNvCxnSpPr/>
      </xdr:nvCxnSpPr>
      <xdr:spPr>
        <a:xfrm>
          <a:off x="9639300" y="16562102"/>
          <a:ext cx="838200" cy="11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23916</xdr:rowOff>
    </xdr:from>
    <xdr:ext cx="534377" cy="259045"/>
    <xdr:sp macro="" textlink="">
      <xdr:nvSpPr>
        <xdr:cNvPr id="466" name="土木費平均値テキスト"/>
        <xdr:cNvSpPr txBox="1"/>
      </xdr:nvSpPr>
      <xdr:spPr>
        <a:xfrm>
          <a:off x="10528300" y="1665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102902</xdr:rowOff>
    </xdr:from>
    <xdr:to>
      <xdr:col>50</xdr:col>
      <xdr:colOff>114300</xdr:colOff>
      <xdr:row>97</xdr:row>
      <xdr:rowOff>91610</xdr:rowOff>
    </xdr:to>
    <xdr:cxnSp macro="">
      <xdr:nvCxnSpPr>
        <xdr:cNvPr id="468" name="直線コネクタ 467"/>
        <xdr:cNvCxnSpPr/>
      </xdr:nvCxnSpPr>
      <xdr:spPr>
        <a:xfrm flipV="1">
          <a:off x="8750300" y="16562102"/>
          <a:ext cx="889000" cy="16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106911</xdr:rowOff>
    </xdr:from>
    <xdr:to>
      <xdr:col>45</xdr:col>
      <xdr:colOff>177800</xdr:colOff>
      <xdr:row>97</xdr:row>
      <xdr:rowOff>91610</xdr:rowOff>
    </xdr:to>
    <xdr:cxnSp macro="">
      <xdr:nvCxnSpPr>
        <xdr:cNvPr id="471" name="直線コネクタ 470"/>
        <xdr:cNvCxnSpPr/>
      </xdr:nvCxnSpPr>
      <xdr:spPr>
        <a:xfrm>
          <a:off x="7861300" y="16566111"/>
          <a:ext cx="889000" cy="15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106911</xdr:rowOff>
    </xdr:from>
    <xdr:to>
      <xdr:col>41</xdr:col>
      <xdr:colOff>50800</xdr:colOff>
      <xdr:row>96</xdr:row>
      <xdr:rowOff>117077</xdr:rowOff>
    </xdr:to>
    <xdr:cxnSp macro="">
      <xdr:nvCxnSpPr>
        <xdr:cNvPr id="474" name="直線コネクタ 473"/>
        <xdr:cNvCxnSpPr/>
      </xdr:nvCxnSpPr>
      <xdr:spPr>
        <a:xfrm flipV="1">
          <a:off x="6972300" y="16566111"/>
          <a:ext cx="889000" cy="1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165314</xdr:rowOff>
    </xdr:from>
    <xdr:to>
      <xdr:col>55</xdr:col>
      <xdr:colOff>50800</xdr:colOff>
      <xdr:row>97</xdr:row>
      <xdr:rowOff>95464</xdr:rowOff>
    </xdr:to>
    <xdr:sp macro="" textlink="">
      <xdr:nvSpPr>
        <xdr:cNvPr id="484" name="楕円 483"/>
        <xdr:cNvSpPr/>
      </xdr:nvSpPr>
      <xdr:spPr>
        <a:xfrm>
          <a:off x="10426700" y="1662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16741</xdr:rowOff>
    </xdr:from>
    <xdr:ext cx="534377" cy="259045"/>
    <xdr:sp macro="" textlink="">
      <xdr:nvSpPr>
        <xdr:cNvPr id="485" name="土木費該当値テキスト"/>
        <xdr:cNvSpPr txBox="1"/>
      </xdr:nvSpPr>
      <xdr:spPr>
        <a:xfrm>
          <a:off x="10528300" y="1647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52102</xdr:rowOff>
    </xdr:from>
    <xdr:to>
      <xdr:col>50</xdr:col>
      <xdr:colOff>165100</xdr:colOff>
      <xdr:row>96</xdr:row>
      <xdr:rowOff>153702</xdr:rowOff>
    </xdr:to>
    <xdr:sp macro="" textlink="">
      <xdr:nvSpPr>
        <xdr:cNvPr id="486" name="楕円 485"/>
        <xdr:cNvSpPr/>
      </xdr:nvSpPr>
      <xdr:spPr>
        <a:xfrm>
          <a:off x="9588500" y="1651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170229</xdr:rowOff>
    </xdr:from>
    <xdr:ext cx="534377" cy="259045"/>
    <xdr:sp macro="" textlink="">
      <xdr:nvSpPr>
        <xdr:cNvPr id="487" name="テキスト ボックス 486"/>
        <xdr:cNvSpPr txBox="1"/>
      </xdr:nvSpPr>
      <xdr:spPr>
        <a:xfrm>
          <a:off x="9372111" y="1628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40810</xdr:rowOff>
    </xdr:from>
    <xdr:to>
      <xdr:col>46</xdr:col>
      <xdr:colOff>38100</xdr:colOff>
      <xdr:row>97</xdr:row>
      <xdr:rowOff>142410</xdr:rowOff>
    </xdr:to>
    <xdr:sp macro="" textlink="">
      <xdr:nvSpPr>
        <xdr:cNvPr id="488" name="楕円 487"/>
        <xdr:cNvSpPr/>
      </xdr:nvSpPr>
      <xdr:spPr>
        <a:xfrm>
          <a:off x="8699500" y="1667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133537</xdr:rowOff>
    </xdr:from>
    <xdr:ext cx="534377" cy="259045"/>
    <xdr:sp macro="" textlink="">
      <xdr:nvSpPr>
        <xdr:cNvPr id="489" name="テキスト ボックス 488"/>
        <xdr:cNvSpPr txBox="1"/>
      </xdr:nvSpPr>
      <xdr:spPr>
        <a:xfrm>
          <a:off x="8483111" y="1676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56111</xdr:rowOff>
    </xdr:from>
    <xdr:to>
      <xdr:col>41</xdr:col>
      <xdr:colOff>101600</xdr:colOff>
      <xdr:row>96</xdr:row>
      <xdr:rowOff>157711</xdr:rowOff>
    </xdr:to>
    <xdr:sp macro="" textlink="">
      <xdr:nvSpPr>
        <xdr:cNvPr id="490" name="楕円 489"/>
        <xdr:cNvSpPr/>
      </xdr:nvSpPr>
      <xdr:spPr>
        <a:xfrm>
          <a:off x="7810500" y="1651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2788</xdr:rowOff>
    </xdr:from>
    <xdr:ext cx="534377" cy="259045"/>
    <xdr:sp macro="" textlink="">
      <xdr:nvSpPr>
        <xdr:cNvPr id="491" name="テキスト ボックス 490"/>
        <xdr:cNvSpPr txBox="1"/>
      </xdr:nvSpPr>
      <xdr:spPr>
        <a:xfrm>
          <a:off x="7594111" y="1629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66277</xdr:rowOff>
    </xdr:from>
    <xdr:to>
      <xdr:col>36</xdr:col>
      <xdr:colOff>165100</xdr:colOff>
      <xdr:row>96</xdr:row>
      <xdr:rowOff>167877</xdr:rowOff>
    </xdr:to>
    <xdr:sp macro="" textlink="">
      <xdr:nvSpPr>
        <xdr:cNvPr id="492" name="楕円 491"/>
        <xdr:cNvSpPr/>
      </xdr:nvSpPr>
      <xdr:spPr>
        <a:xfrm>
          <a:off x="6921500" y="1652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159004</xdr:rowOff>
    </xdr:from>
    <xdr:ext cx="534377" cy="259045"/>
    <xdr:sp macro="" textlink="">
      <xdr:nvSpPr>
        <xdr:cNvPr id="493" name="テキスト ボックス 492"/>
        <xdr:cNvSpPr txBox="1"/>
      </xdr:nvSpPr>
      <xdr:spPr>
        <a:xfrm>
          <a:off x="6705111" y="1661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73635</xdr:rowOff>
    </xdr:from>
    <xdr:to>
      <xdr:col>85</xdr:col>
      <xdr:colOff>127000</xdr:colOff>
      <xdr:row>37</xdr:row>
      <xdr:rowOff>80127</xdr:rowOff>
    </xdr:to>
    <xdr:cxnSp macro="">
      <xdr:nvCxnSpPr>
        <xdr:cNvPr id="521" name="直線コネクタ 520"/>
        <xdr:cNvCxnSpPr/>
      </xdr:nvCxnSpPr>
      <xdr:spPr>
        <a:xfrm>
          <a:off x="15481300" y="6417285"/>
          <a:ext cx="838200" cy="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73635</xdr:rowOff>
    </xdr:from>
    <xdr:to>
      <xdr:col>81</xdr:col>
      <xdr:colOff>50800</xdr:colOff>
      <xdr:row>37</xdr:row>
      <xdr:rowOff>137277</xdr:rowOff>
    </xdr:to>
    <xdr:cxnSp macro="">
      <xdr:nvCxnSpPr>
        <xdr:cNvPr id="524" name="直線コネクタ 523"/>
        <xdr:cNvCxnSpPr/>
      </xdr:nvCxnSpPr>
      <xdr:spPr>
        <a:xfrm flipV="1">
          <a:off x="14592300" y="6417285"/>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155109</xdr:rowOff>
    </xdr:from>
    <xdr:ext cx="534377" cy="259045"/>
    <xdr:sp macro="" textlink="">
      <xdr:nvSpPr>
        <xdr:cNvPr id="526" name="テキスト ボックス 525"/>
        <xdr:cNvSpPr txBox="1"/>
      </xdr:nvSpPr>
      <xdr:spPr>
        <a:xfrm>
          <a:off x="15214111" y="64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43048</xdr:rowOff>
    </xdr:from>
    <xdr:to>
      <xdr:col>76</xdr:col>
      <xdr:colOff>114300</xdr:colOff>
      <xdr:row>37</xdr:row>
      <xdr:rowOff>137277</xdr:rowOff>
    </xdr:to>
    <xdr:cxnSp macro="">
      <xdr:nvCxnSpPr>
        <xdr:cNvPr id="527" name="直線コネクタ 526"/>
        <xdr:cNvCxnSpPr/>
      </xdr:nvCxnSpPr>
      <xdr:spPr>
        <a:xfrm>
          <a:off x="13703300" y="6386698"/>
          <a:ext cx="889000" cy="9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24303</xdr:rowOff>
    </xdr:from>
    <xdr:to>
      <xdr:col>71</xdr:col>
      <xdr:colOff>177800</xdr:colOff>
      <xdr:row>37</xdr:row>
      <xdr:rowOff>43048</xdr:rowOff>
    </xdr:to>
    <xdr:cxnSp macro="">
      <xdr:nvCxnSpPr>
        <xdr:cNvPr id="530" name="直線コネクタ 529"/>
        <xdr:cNvCxnSpPr/>
      </xdr:nvCxnSpPr>
      <xdr:spPr>
        <a:xfrm>
          <a:off x="12814300" y="6367953"/>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148252</xdr:rowOff>
    </xdr:from>
    <xdr:ext cx="534377" cy="259045"/>
    <xdr:sp macro="" textlink="">
      <xdr:nvSpPr>
        <xdr:cNvPr id="532" name="テキスト ボックス 531"/>
        <xdr:cNvSpPr txBox="1"/>
      </xdr:nvSpPr>
      <xdr:spPr>
        <a:xfrm>
          <a:off x="13436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29327</xdr:rowOff>
    </xdr:from>
    <xdr:to>
      <xdr:col>85</xdr:col>
      <xdr:colOff>177800</xdr:colOff>
      <xdr:row>37</xdr:row>
      <xdr:rowOff>130927</xdr:rowOff>
    </xdr:to>
    <xdr:sp macro="" textlink="">
      <xdr:nvSpPr>
        <xdr:cNvPr id="540" name="楕円 539"/>
        <xdr:cNvSpPr/>
      </xdr:nvSpPr>
      <xdr:spPr>
        <a:xfrm>
          <a:off x="16268700" y="637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52204</xdr:rowOff>
    </xdr:from>
    <xdr:ext cx="534377" cy="259045"/>
    <xdr:sp macro="" textlink="">
      <xdr:nvSpPr>
        <xdr:cNvPr id="541" name="消防費該当値テキスト"/>
        <xdr:cNvSpPr txBox="1"/>
      </xdr:nvSpPr>
      <xdr:spPr>
        <a:xfrm>
          <a:off x="16370300" y="622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22835</xdr:rowOff>
    </xdr:from>
    <xdr:to>
      <xdr:col>81</xdr:col>
      <xdr:colOff>101600</xdr:colOff>
      <xdr:row>37</xdr:row>
      <xdr:rowOff>124435</xdr:rowOff>
    </xdr:to>
    <xdr:sp macro="" textlink="">
      <xdr:nvSpPr>
        <xdr:cNvPr id="542" name="楕円 541"/>
        <xdr:cNvSpPr/>
      </xdr:nvSpPr>
      <xdr:spPr>
        <a:xfrm>
          <a:off x="15430500" y="6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140962</xdr:rowOff>
    </xdr:from>
    <xdr:ext cx="534377" cy="259045"/>
    <xdr:sp macro="" textlink="">
      <xdr:nvSpPr>
        <xdr:cNvPr id="543" name="テキスト ボックス 542"/>
        <xdr:cNvSpPr txBox="1"/>
      </xdr:nvSpPr>
      <xdr:spPr>
        <a:xfrm>
          <a:off x="15214111" y="614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86477</xdr:rowOff>
    </xdr:from>
    <xdr:to>
      <xdr:col>76</xdr:col>
      <xdr:colOff>165100</xdr:colOff>
      <xdr:row>38</xdr:row>
      <xdr:rowOff>16627</xdr:rowOff>
    </xdr:to>
    <xdr:sp macro="" textlink="">
      <xdr:nvSpPr>
        <xdr:cNvPr id="544" name="楕円 543"/>
        <xdr:cNvSpPr/>
      </xdr:nvSpPr>
      <xdr:spPr>
        <a:xfrm>
          <a:off x="14541500" y="643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7754</xdr:rowOff>
    </xdr:from>
    <xdr:ext cx="534377" cy="259045"/>
    <xdr:sp macro="" textlink="">
      <xdr:nvSpPr>
        <xdr:cNvPr id="545" name="テキスト ボックス 544"/>
        <xdr:cNvSpPr txBox="1"/>
      </xdr:nvSpPr>
      <xdr:spPr>
        <a:xfrm>
          <a:off x="14325111" y="652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163698</xdr:rowOff>
    </xdr:from>
    <xdr:to>
      <xdr:col>72</xdr:col>
      <xdr:colOff>38100</xdr:colOff>
      <xdr:row>37</xdr:row>
      <xdr:rowOff>93848</xdr:rowOff>
    </xdr:to>
    <xdr:sp macro="" textlink="">
      <xdr:nvSpPr>
        <xdr:cNvPr id="546" name="楕円 545"/>
        <xdr:cNvSpPr/>
      </xdr:nvSpPr>
      <xdr:spPr>
        <a:xfrm>
          <a:off x="13652500" y="633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110375</xdr:rowOff>
    </xdr:from>
    <xdr:ext cx="534377" cy="259045"/>
    <xdr:sp macro="" textlink="">
      <xdr:nvSpPr>
        <xdr:cNvPr id="547" name="テキスト ボックス 546"/>
        <xdr:cNvSpPr txBox="1"/>
      </xdr:nvSpPr>
      <xdr:spPr>
        <a:xfrm>
          <a:off x="13436111" y="61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144953</xdr:rowOff>
    </xdr:from>
    <xdr:to>
      <xdr:col>67</xdr:col>
      <xdr:colOff>101600</xdr:colOff>
      <xdr:row>37</xdr:row>
      <xdr:rowOff>75103</xdr:rowOff>
    </xdr:to>
    <xdr:sp macro="" textlink="">
      <xdr:nvSpPr>
        <xdr:cNvPr id="548" name="楕円 547"/>
        <xdr:cNvSpPr/>
      </xdr:nvSpPr>
      <xdr:spPr>
        <a:xfrm>
          <a:off x="12763500" y="63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66230</xdr:rowOff>
    </xdr:from>
    <xdr:ext cx="534377" cy="259045"/>
    <xdr:sp macro="" textlink="">
      <xdr:nvSpPr>
        <xdr:cNvPr id="549" name="テキスト ボックス 548"/>
        <xdr:cNvSpPr txBox="1"/>
      </xdr:nvSpPr>
      <xdr:spPr>
        <a:xfrm>
          <a:off x="12547111" y="640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159341</xdr:rowOff>
    </xdr:from>
    <xdr:to>
      <xdr:col>85</xdr:col>
      <xdr:colOff>127000</xdr:colOff>
      <xdr:row>57</xdr:row>
      <xdr:rowOff>4331</xdr:rowOff>
    </xdr:to>
    <xdr:cxnSp macro="">
      <xdr:nvCxnSpPr>
        <xdr:cNvPr id="579" name="直線コネクタ 578"/>
        <xdr:cNvCxnSpPr/>
      </xdr:nvCxnSpPr>
      <xdr:spPr>
        <a:xfrm>
          <a:off x="15481300" y="9760541"/>
          <a:ext cx="838200" cy="1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159341</xdr:rowOff>
    </xdr:from>
    <xdr:to>
      <xdr:col>81</xdr:col>
      <xdr:colOff>50800</xdr:colOff>
      <xdr:row>57</xdr:row>
      <xdr:rowOff>61214</xdr:rowOff>
    </xdr:to>
    <xdr:cxnSp macro="">
      <xdr:nvCxnSpPr>
        <xdr:cNvPr id="582" name="直線コネクタ 581"/>
        <xdr:cNvCxnSpPr/>
      </xdr:nvCxnSpPr>
      <xdr:spPr>
        <a:xfrm flipV="1">
          <a:off x="14592300" y="9760541"/>
          <a:ext cx="889000" cy="7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61214</xdr:rowOff>
    </xdr:from>
    <xdr:to>
      <xdr:col>76</xdr:col>
      <xdr:colOff>114300</xdr:colOff>
      <xdr:row>57</xdr:row>
      <xdr:rowOff>81902</xdr:rowOff>
    </xdr:to>
    <xdr:cxnSp macro="">
      <xdr:nvCxnSpPr>
        <xdr:cNvPr id="585" name="直線コネクタ 584"/>
        <xdr:cNvCxnSpPr/>
      </xdr:nvCxnSpPr>
      <xdr:spPr>
        <a:xfrm flipV="1">
          <a:off x="13703300" y="9833864"/>
          <a:ext cx="889000" cy="2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49899</xdr:rowOff>
    </xdr:from>
    <xdr:to>
      <xdr:col>71</xdr:col>
      <xdr:colOff>177800</xdr:colOff>
      <xdr:row>57</xdr:row>
      <xdr:rowOff>81902</xdr:rowOff>
    </xdr:to>
    <xdr:cxnSp macro="">
      <xdr:nvCxnSpPr>
        <xdr:cNvPr id="588" name="直線コネクタ 587"/>
        <xdr:cNvCxnSpPr/>
      </xdr:nvCxnSpPr>
      <xdr:spPr>
        <a:xfrm>
          <a:off x="12814300" y="9822549"/>
          <a:ext cx="889000" cy="3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36110</xdr:rowOff>
    </xdr:from>
    <xdr:ext cx="534377" cy="259045"/>
    <xdr:sp macro="" textlink="">
      <xdr:nvSpPr>
        <xdr:cNvPr id="592" name="テキスト ボックス 591"/>
        <xdr:cNvSpPr txBox="1"/>
      </xdr:nvSpPr>
      <xdr:spPr>
        <a:xfrm>
          <a:off x="12547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124981</xdr:rowOff>
    </xdr:from>
    <xdr:to>
      <xdr:col>85</xdr:col>
      <xdr:colOff>177800</xdr:colOff>
      <xdr:row>57</xdr:row>
      <xdr:rowOff>55131</xdr:rowOff>
    </xdr:to>
    <xdr:sp macro="" textlink="">
      <xdr:nvSpPr>
        <xdr:cNvPr id="598" name="楕円 597"/>
        <xdr:cNvSpPr/>
      </xdr:nvSpPr>
      <xdr:spPr>
        <a:xfrm>
          <a:off x="16268700" y="972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103408</xdr:rowOff>
    </xdr:from>
    <xdr:ext cx="534377" cy="259045"/>
    <xdr:sp macro="" textlink="">
      <xdr:nvSpPr>
        <xdr:cNvPr id="599" name="教育費該当値テキスト"/>
        <xdr:cNvSpPr txBox="1"/>
      </xdr:nvSpPr>
      <xdr:spPr>
        <a:xfrm>
          <a:off x="16370300" y="97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108541</xdr:rowOff>
    </xdr:from>
    <xdr:to>
      <xdr:col>81</xdr:col>
      <xdr:colOff>101600</xdr:colOff>
      <xdr:row>57</xdr:row>
      <xdr:rowOff>38691</xdr:rowOff>
    </xdr:to>
    <xdr:sp macro="" textlink="">
      <xdr:nvSpPr>
        <xdr:cNvPr id="600" name="楕円 599"/>
        <xdr:cNvSpPr/>
      </xdr:nvSpPr>
      <xdr:spPr>
        <a:xfrm>
          <a:off x="15430500" y="97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29818</xdr:rowOff>
    </xdr:from>
    <xdr:ext cx="534377" cy="259045"/>
    <xdr:sp macro="" textlink="">
      <xdr:nvSpPr>
        <xdr:cNvPr id="601" name="テキスト ボックス 600"/>
        <xdr:cNvSpPr txBox="1"/>
      </xdr:nvSpPr>
      <xdr:spPr>
        <a:xfrm>
          <a:off x="15214111" y="98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10414</xdr:rowOff>
    </xdr:from>
    <xdr:to>
      <xdr:col>76</xdr:col>
      <xdr:colOff>165100</xdr:colOff>
      <xdr:row>57</xdr:row>
      <xdr:rowOff>112014</xdr:rowOff>
    </xdr:to>
    <xdr:sp macro="" textlink="">
      <xdr:nvSpPr>
        <xdr:cNvPr id="602" name="楕円 601"/>
        <xdr:cNvSpPr/>
      </xdr:nvSpPr>
      <xdr:spPr>
        <a:xfrm>
          <a:off x="14541500" y="97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103141</xdr:rowOff>
    </xdr:from>
    <xdr:ext cx="534377" cy="259045"/>
    <xdr:sp macro="" textlink="">
      <xdr:nvSpPr>
        <xdr:cNvPr id="603" name="テキスト ボックス 602"/>
        <xdr:cNvSpPr txBox="1"/>
      </xdr:nvSpPr>
      <xdr:spPr>
        <a:xfrm>
          <a:off x="14325111" y="987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31102</xdr:rowOff>
    </xdr:from>
    <xdr:to>
      <xdr:col>72</xdr:col>
      <xdr:colOff>38100</xdr:colOff>
      <xdr:row>57</xdr:row>
      <xdr:rowOff>132702</xdr:rowOff>
    </xdr:to>
    <xdr:sp macro="" textlink="">
      <xdr:nvSpPr>
        <xdr:cNvPr id="604" name="楕円 603"/>
        <xdr:cNvSpPr/>
      </xdr:nvSpPr>
      <xdr:spPr>
        <a:xfrm>
          <a:off x="13652500" y="980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123829</xdr:rowOff>
    </xdr:from>
    <xdr:ext cx="534377" cy="259045"/>
    <xdr:sp macro="" textlink="">
      <xdr:nvSpPr>
        <xdr:cNvPr id="605" name="テキスト ボックス 604"/>
        <xdr:cNvSpPr txBox="1"/>
      </xdr:nvSpPr>
      <xdr:spPr>
        <a:xfrm>
          <a:off x="13436111" y="989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170549</xdr:rowOff>
    </xdr:from>
    <xdr:to>
      <xdr:col>67</xdr:col>
      <xdr:colOff>101600</xdr:colOff>
      <xdr:row>57</xdr:row>
      <xdr:rowOff>100699</xdr:rowOff>
    </xdr:to>
    <xdr:sp macro="" textlink="">
      <xdr:nvSpPr>
        <xdr:cNvPr id="606" name="楕円 605"/>
        <xdr:cNvSpPr/>
      </xdr:nvSpPr>
      <xdr:spPr>
        <a:xfrm>
          <a:off x="12763500" y="9771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91826</xdr:rowOff>
    </xdr:from>
    <xdr:ext cx="534377" cy="259045"/>
    <xdr:sp macro="" textlink="">
      <xdr:nvSpPr>
        <xdr:cNvPr id="607" name="テキスト ボックス 606"/>
        <xdr:cNvSpPr txBox="1"/>
      </xdr:nvSpPr>
      <xdr:spPr>
        <a:xfrm>
          <a:off x="12547111" y="986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162789</xdr:rowOff>
    </xdr:from>
    <xdr:to>
      <xdr:col>85</xdr:col>
      <xdr:colOff>127000</xdr:colOff>
      <xdr:row>79</xdr:row>
      <xdr:rowOff>25933</xdr:rowOff>
    </xdr:to>
    <xdr:cxnSp macro="">
      <xdr:nvCxnSpPr>
        <xdr:cNvPr id="636" name="直線コネクタ 635"/>
        <xdr:cNvCxnSpPr/>
      </xdr:nvCxnSpPr>
      <xdr:spPr>
        <a:xfrm flipV="1">
          <a:off x="15481300" y="13535889"/>
          <a:ext cx="838200" cy="3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25933</xdr:rowOff>
    </xdr:from>
    <xdr:to>
      <xdr:col>81</xdr:col>
      <xdr:colOff>50800</xdr:colOff>
      <xdr:row>79</xdr:row>
      <xdr:rowOff>44450</xdr:rowOff>
    </xdr:to>
    <xdr:cxnSp macro="">
      <xdr:nvCxnSpPr>
        <xdr:cNvPr id="639" name="直線コネクタ 638"/>
        <xdr:cNvCxnSpPr/>
      </xdr:nvCxnSpPr>
      <xdr:spPr>
        <a:xfrm flipV="1">
          <a:off x="14592300" y="13570483"/>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111989</xdr:rowOff>
    </xdr:from>
    <xdr:to>
      <xdr:col>85</xdr:col>
      <xdr:colOff>177800</xdr:colOff>
      <xdr:row>79</xdr:row>
      <xdr:rowOff>42139</xdr:rowOff>
    </xdr:to>
    <xdr:sp macro="" textlink="">
      <xdr:nvSpPr>
        <xdr:cNvPr id="655" name="楕円 654"/>
        <xdr:cNvSpPr/>
      </xdr:nvSpPr>
      <xdr:spPr>
        <a:xfrm>
          <a:off x="16268700" y="134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45001</xdr:rowOff>
    </xdr:from>
    <xdr:ext cx="378565" cy="259045"/>
    <xdr:sp macro="" textlink="">
      <xdr:nvSpPr>
        <xdr:cNvPr id="656" name="災害復旧費該当値テキスト"/>
        <xdr:cNvSpPr txBox="1"/>
      </xdr:nvSpPr>
      <xdr:spPr>
        <a:xfrm>
          <a:off x="16370300" y="13418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146583</xdr:rowOff>
    </xdr:from>
    <xdr:to>
      <xdr:col>81</xdr:col>
      <xdr:colOff>101600</xdr:colOff>
      <xdr:row>79</xdr:row>
      <xdr:rowOff>76733</xdr:rowOff>
    </xdr:to>
    <xdr:sp macro="" textlink="">
      <xdr:nvSpPr>
        <xdr:cNvPr id="657" name="楕円 656"/>
        <xdr:cNvSpPr/>
      </xdr:nvSpPr>
      <xdr:spPr>
        <a:xfrm>
          <a:off x="15430500" y="1351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67860</xdr:rowOff>
    </xdr:from>
    <xdr:ext cx="378565" cy="259045"/>
    <xdr:sp macro="" textlink="">
      <xdr:nvSpPr>
        <xdr:cNvPr id="658" name="テキスト ボックス 657"/>
        <xdr:cNvSpPr txBox="1"/>
      </xdr:nvSpPr>
      <xdr:spPr>
        <a:xfrm>
          <a:off x="15292017" y="136124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123140</xdr:rowOff>
    </xdr:from>
    <xdr:to>
      <xdr:col>85</xdr:col>
      <xdr:colOff>127000</xdr:colOff>
      <xdr:row>97</xdr:row>
      <xdr:rowOff>129133</xdr:rowOff>
    </xdr:to>
    <xdr:cxnSp macro="">
      <xdr:nvCxnSpPr>
        <xdr:cNvPr id="693" name="直線コネクタ 692"/>
        <xdr:cNvCxnSpPr/>
      </xdr:nvCxnSpPr>
      <xdr:spPr>
        <a:xfrm>
          <a:off x="15481300" y="16753790"/>
          <a:ext cx="838200" cy="5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90920</xdr:rowOff>
    </xdr:from>
    <xdr:to>
      <xdr:col>81</xdr:col>
      <xdr:colOff>50800</xdr:colOff>
      <xdr:row>97</xdr:row>
      <xdr:rowOff>123140</xdr:rowOff>
    </xdr:to>
    <xdr:cxnSp macro="">
      <xdr:nvCxnSpPr>
        <xdr:cNvPr id="696" name="直線コネクタ 695"/>
        <xdr:cNvCxnSpPr/>
      </xdr:nvCxnSpPr>
      <xdr:spPr>
        <a:xfrm>
          <a:off x="14592300" y="16721570"/>
          <a:ext cx="889000" cy="3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90920</xdr:rowOff>
    </xdr:from>
    <xdr:to>
      <xdr:col>76</xdr:col>
      <xdr:colOff>114300</xdr:colOff>
      <xdr:row>97</xdr:row>
      <xdr:rowOff>125958</xdr:rowOff>
    </xdr:to>
    <xdr:cxnSp macro="">
      <xdr:nvCxnSpPr>
        <xdr:cNvPr id="699" name="直線コネクタ 698"/>
        <xdr:cNvCxnSpPr/>
      </xdr:nvCxnSpPr>
      <xdr:spPr>
        <a:xfrm flipV="1">
          <a:off x="13703300" y="16721570"/>
          <a:ext cx="889000" cy="3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125958</xdr:rowOff>
    </xdr:from>
    <xdr:to>
      <xdr:col>71</xdr:col>
      <xdr:colOff>177800</xdr:colOff>
      <xdr:row>97</xdr:row>
      <xdr:rowOff>150419</xdr:rowOff>
    </xdr:to>
    <xdr:cxnSp macro="">
      <xdr:nvCxnSpPr>
        <xdr:cNvPr id="702" name="直線コネクタ 701"/>
        <xdr:cNvCxnSpPr/>
      </xdr:nvCxnSpPr>
      <xdr:spPr>
        <a:xfrm flipV="1">
          <a:off x="12814300" y="16756608"/>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78333</xdr:rowOff>
    </xdr:from>
    <xdr:to>
      <xdr:col>85</xdr:col>
      <xdr:colOff>177800</xdr:colOff>
      <xdr:row>98</xdr:row>
      <xdr:rowOff>8483</xdr:rowOff>
    </xdr:to>
    <xdr:sp macro="" textlink="">
      <xdr:nvSpPr>
        <xdr:cNvPr id="712" name="楕円 711"/>
        <xdr:cNvSpPr/>
      </xdr:nvSpPr>
      <xdr:spPr>
        <a:xfrm>
          <a:off x="16268700" y="16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164710</xdr:rowOff>
    </xdr:from>
    <xdr:ext cx="534377" cy="259045"/>
    <xdr:sp macro="" textlink="">
      <xdr:nvSpPr>
        <xdr:cNvPr id="713" name="公債費該当値テキスト"/>
        <xdr:cNvSpPr txBox="1"/>
      </xdr:nvSpPr>
      <xdr:spPr>
        <a:xfrm>
          <a:off x="16370300" y="166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72340</xdr:rowOff>
    </xdr:from>
    <xdr:to>
      <xdr:col>81</xdr:col>
      <xdr:colOff>101600</xdr:colOff>
      <xdr:row>98</xdr:row>
      <xdr:rowOff>2490</xdr:rowOff>
    </xdr:to>
    <xdr:sp macro="" textlink="">
      <xdr:nvSpPr>
        <xdr:cNvPr id="714" name="楕円 713"/>
        <xdr:cNvSpPr/>
      </xdr:nvSpPr>
      <xdr:spPr>
        <a:xfrm>
          <a:off x="15430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165067</xdr:rowOff>
    </xdr:from>
    <xdr:ext cx="534377" cy="259045"/>
    <xdr:sp macro="" textlink="">
      <xdr:nvSpPr>
        <xdr:cNvPr id="715" name="テキスト ボックス 714"/>
        <xdr:cNvSpPr txBox="1"/>
      </xdr:nvSpPr>
      <xdr:spPr>
        <a:xfrm>
          <a:off x="15214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40120</xdr:rowOff>
    </xdr:from>
    <xdr:to>
      <xdr:col>76</xdr:col>
      <xdr:colOff>165100</xdr:colOff>
      <xdr:row>97</xdr:row>
      <xdr:rowOff>141720</xdr:rowOff>
    </xdr:to>
    <xdr:sp macro="" textlink="">
      <xdr:nvSpPr>
        <xdr:cNvPr id="716" name="楕円 715"/>
        <xdr:cNvSpPr/>
      </xdr:nvSpPr>
      <xdr:spPr>
        <a:xfrm>
          <a:off x="14541500" y="166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132847</xdr:rowOff>
    </xdr:from>
    <xdr:ext cx="534377" cy="259045"/>
    <xdr:sp macro="" textlink="">
      <xdr:nvSpPr>
        <xdr:cNvPr id="717" name="テキスト ボックス 716"/>
        <xdr:cNvSpPr txBox="1"/>
      </xdr:nvSpPr>
      <xdr:spPr>
        <a:xfrm>
          <a:off x="14325111" y="167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75158</xdr:rowOff>
    </xdr:from>
    <xdr:to>
      <xdr:col>72</xdr:col>
      <xdr:colOff>38100</xdr:colOff>
      <xdr:row>98</xdr:row>
      <xdr:rowOff>5308</xdr:rowOff>
    </xdr:to>
    <xdr:sp macro="" textlink="">
      <xdr:nvSpPr>
        <xdr:cNvPr id="718" name="楕円 717"/>
        <xdr:cNvSpPr/>
      </xdr:nvSpPr>
      <xdr:spPr>
        <a:xfrm>
          <a:off x="13652500" y="167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167885</xdr:rowOff>
    </xdr:from>
    <xdr:ext cx="534377" cy="259045"/>
    <xdr:sp macro="" textlink="">
      <xdr:nvSpPr>
        <xdr:cNvPr id="719" name="テキスト ボックス 718"/>
        <xdr:cNvSpPr txBox="1"/>
      </xdr:nvSpPr>
      <xdr:spPr>
        <a:xfrm>
          <a:off x="13436111" y="167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99619</xdr:rowOff>
    </xdr:from>
    <xdr:to>
      <xdr:col>67</xdr:col>
      <xdr:colOff>101600</xdr:colOff>
      <xdr:row>98</xdr:row>
      <xdr:rowOff>29769</xdr:rowOff>
    </xdr:to>
    <xdr:sp macro="" textlink="">
      <xdr:nvSpPr>
        <xdr:cNvPr id="720" name="楕円 719"/>
        <xdr:cNvSpPr/>
      </xdr:nvSpPr>
      <xdr:spPr>
        <a:xfrm>
          <a:off x="12763500" y="167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20896</xdr:rowOff>
    </xdr:from>
    <xdr:ext cx="534377" cy="259045"/>
    <xdr:sp macro="" textlink="">
      <xdr:nvSpPr>
        <xdr:cNvPr id="721" name="テキスト ボックス 720"/>
        <xdr:cNvSpPr txBox="1"/>
      </xdr:nvSpPr>
      <xdr:spPr>
        <a:xfrm>
          <a:off x="12547111" y="1682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・議会費は、住民一人当たり３，９１８円となっており、類似団体平均、全国平均、東京都平均のいずれも上回っている。市議会が取り組んでいる議会改革のさらなる推進に期待したい。</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・民生費は、住民一人当たり２０４，６２６円となっており、類似団体平均に比べ高止まりしている。民生費のうち大きな額を占める生活保護費は、平成</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2018</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）年</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月の生活保護基準の改定により減となったが、しょうがい者数の増等により障害福祉サービス費が依然として伸びているほか、認可保育所の新設、認証保育所から認可保育園への移行による定員増といった待機児童解消のための事業費も増となったために、全体で増となった。</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・土木費は、住民一人当たり４４，９７２円となっており、事業の進捗に伴って都市計画道路</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10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号線用地買収費や国立駅南第</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自転車駐車場の事業完了に伴う大幅な減により、全体で減となった。</a:t>
          </a: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教育費は、住民一人当たり４０，１０６円となっており、類似団体平均や東京都平均を下回っている。総合体育館外壁等改修工事、芸術小ホール外壁等改修工事などの普通建設事業費の事業進捗に伴って、全体で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２０年度は実質単年度収支が赤字であったが、２１年度からは実質単年度収支が黒字となり、平成２２年度からは財政調整基金残高と実質収支額の合計が標準財政規模比で１０％を超える水準となった。平成２６年度は実質単年度収支が赤字となったが、これは臨時財政対策債の借入を行わず、財政調整基金を取り崩したことによるものである。 </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普通会計の単年度収支が減少したこと、基金の積立額より取崩額が上回ったことなどが影響し、数値はマイナスに転じた。</a:t>
          </a:r>
        </a:p>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財政調整基金残高、実質収支額には常に留意した財政運営を行っていく必要がある。</a:t>
          </a:r>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東京都国立市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令和元年度はすべての特別会計が黒字であった。下水道事業</a:t>
          </a:r>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特別</a:t>
          </a:r>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会計と国民健康保険特別会計については、使用料・保険税で賄わなければならない部分を一般会計が赤字繰出しを行うことにより補てんしている状況にある。</a:t>
          </a:r>
          <a:r>
            <a:rPr lang="en-US" altLang="ja-JP" sz="12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200">
              <a:solidFill>
                <a:schemeClr val="dk1"/>
              </a:solidFill>
              <a:effectLst/>
              <a:latin typeface="ＭＳ ゴシック" panose="020B0609070205080204" pitchFamily="49" charset="-128"/>
              <a:ea typeface="ＭＳ ゴシック" panose="020B0609070205080204" pitchFamily="49" charset="-128"/>
              <a:cs typeface="+mn-cs"/>
            </a:rPr>
            <a:t>　独立採算の原則からも使用料・保険税の適正化を実施し、税収を主な財源とする一般会計の負担を減らしていかなくてはならない。</a:t>
          </a:r>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AU7" sqref="AU7:AX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
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
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
81</v>
      </c>
      <c r="C3" s="403"/>
      <c r="D3" s="403"/>
      <c r="E3" s="404"/>
      <c r="F3" s="404"/>
      <c r="G3" s="404"/>
      <c r="H3" s="404"/>
      <c r="I3" s="404"/>
      <c r="J3" s="404"/>
      <c r="K3" s="404"/>
      <c r="L3" s="404" t="s">
        <v>
82</v>
      </c>
      <c r="M3" s="404"/>
      <c r="N3" s="404"/>
      <c r="O3" s="404"/>
      <c r="P3" s="404"/>
      <c r="Q3" s="404"/>
      <c r="R3" s="411"/>
      <c r="S3" s="411"/>
      <c r="T3" s="411"/>
      <c r="U3" s="411"/>
      <c r="V3" s="412"/>
      <c r="W3" s="386" t="s">
        <v>
83</v>
      </c>
      <c r="X3" s="387"/>
      <c r="Y3" s="387"/>
      <c r="Z3" s="387"/>
      <c r="AA3" s="387"/>
      <c r="AB3" s="403"/>
      <c r="AC3" s="411" t="s">
        <v>
84</v>
      </c>
      <c r="AD3" s="387"/>
      <c r="AE3" s="387"/>
      <c r="AF3" s="387"/>
      <c r="AG3" s="387"/>
      <c r="AH3" s="387"/>
      <c r="AI3" s="387"/>
      <c r="AJ3" s="387"/>
      <c r="AK3" s="387"/>
      <c r="AL3" s="388"/>
      <c r="AM3" s="386" t="s">
        <v>
85</v>
      </c>
      <c r="AN3" s="387"/>
      <c r="AO3" s="387"/>
      <c r="AP3" s="387"/>
      <c r="AQ3" s="387"/>
      <c r="AR3" s="387"/>
      <c r="AS3" s="387"/>
      <c r="AT3" s="387"/>
      <c r="AU3" s="387"/>
      <c r="AV3" s="387"/>
      <c r="AW3" s="387"/>
      <c r="AX3" s="388"/>
      <c r="AY3" s="423" t="s">
        <v>
1</v>
      </c>
      <c r="AZ3" s="424"/>
      <c r="BA3" s="424"/>
      <c r="BB3" s="424"/>
      <c r="BC3" s="424"/>
      <c r="BD3" s="424"/>
      <c r="BE3" s="424"/>
      <c r="BF3" s="424"/>
      <c r="BG3" s="424"/>
      <c r="BH3" s="424"/>
      <c r="BI3" s="424"/>
      <c r="BJ3" s="424"/>
      <c r="BK3" s="424"/>
      <c r="BL3" s="424"/>
      <c r="BM3" s="425"/>
      <c r="BN3" s="386" t="s">
        <v>
86</v>
      </c>
      <c r="BO3" s="387"/>
      <c r="BP3" s="387"/>
      <c r="BQ3" s="387"/>
      <c r="BR3" s="387"/>
      <c r="BS3" s="387"/>
      <c r="BT3" s="387"/>
      <c r="BU3" s="388"/>
      <c r="BV3" s="386" t="s">
        <v>
87</v>
      </c>
      <c r="BW3" s="387"/>
      <c r="BX3" s="387"/>
      <c r="BY3" s="387"/>
      <c r="BZ3" s="387"/>
      <c r="CA3" s="387"/>
      <c r="CB3" s="387"/>
      <c r="CC3" s="388"/>
      <c r="CD3" s="423" t="s">
        <v>
1</v>
      </c>
      <c r="CE3" s="424"/>
      <c r="CF3" s="424"/>
      <c r="CG3" s="424"/>
      <c r="CH3" s="424"/>
      <c r="CI3" s="424"/>
      <c r="CJ3" s="424"/>
      <c r="CK3" s="424"/>
      <c r="CL3" s="424"/>
      <c r="CM3" s="424"/>
      <c r="CN3" s="424"/>
      <c r="CO3" s="424"/>
      <c r="CP3" s="424"/>
      <c r="CQ3" s="424"/>
      <c r="CR3" s="424"/>
      <c r="CS3" s="425"/>
      <c r="CT3" s="386" t="s">
        <v>
88</v>
      </c>
      <c r="CU3" s="387"/>
      <c r="CV3" s="387"/>
      <c r="CW3" s="387"/>
      <c r="CX3" s="387"/>
      <c r="CY3" s="387"/>
      <c r="CZ3" s="387"/>
      <c r="DA3" s="388"/>
      <c r="DB3" s="386" t="s">
        <v>
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
90</v>
      </c>
      <c r="AZ4" s="390"/>
      <c r="BA4" s="390"/>
      <c r="BB4" s="390"/>
      <c r="BC4" s="390"/>
      <c r="BD4" s="390"/>
      <c r="BE4" s="390"/>
      <c r="BF4" s="390"/>
      <c r="BG4" s="390"/>
      <c r="BH4" s="390"/>
      <c r="BI4" s="390"/>
      <c r="BJ4" s="390"/>
      <c r="BK4" s="390"/>
      <c r="BL4" s="390"/>
      <c r="BM4" s="391"/>
      <c r="BN4" s="392">
        <v>
30651976</v>
      </c>
      <c r="BO4" s="393"/>
      <c r="BP4" s="393"/>
      <c r="BQ4" s="393"/>
      <c r="BR4" s="393"/>
      <c r="BS4" s="393"/>
      <c r="BT4" s="393"/>
      <c r="BU4" s="394"/>
      <c r="BV4" s="392">
        <v>
31626938</v>
      </c>
      <c r="BW4" s="393"/>
      <c r="BX4" s="393"/>
      <c r="BY4" s="393"/>
      <c r="BZ4" s="393"/>
      <c r="CA4" s="393"/>
      <c r="CB4" s="393"/>
      <c r="CC4" s="394"/>
      <c r="CD4" s="395" t="s">
        <v>
91</v>
      </c>
      <c r="CE4" s="396"/>
      <c r="CF4" s="396"/>
      <c r="CG4" s="396"/>
      <c r="CH4" s="396"/>
      <c r="CI4" s="396"/>
      <c r="CJ4" s="396"/>
      <c r="CK4" s="396"/>
      <c r="CL4" s="396"/>
      <c r="CM4" s="396"/>
      <c r="CN4" s="396"/>
      <c r="CO4" s="396"/>
      <c r="CP4" s="396"/>
      <c r="CQ4" s="396"/>
      <c r="CR4" s="396"/>
      <c r="CS4" s="397"/>
      <c r="CT4" s="398">
        <v>
2.4</v>
      </c>
      <c r="CU4" s="399"/>
      <c r="CV4" s="399"/>
      <c r="CW4" s="399"/>
      <c r="CX4" s="399"/>
      <c r="CY4" s="399"/>
      <c r="CZ4" s="399"/>
      <c r="DA4" s="400"/>
      <c r="DB4" s="398">
        <v>
3.9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
92</v>
      </c>
      <c r="AN5" s="459"/>
      <c r="AO5" s="459"/>
      <c r="AP5" s="459"/>
      <c r="AQ5" s="459"/>
      <c r="AR5" s="459"/>
      <c r="AS5" s="459"/>
      <c r="AT5" s="460"/>
      <c r="AU5" s="461" t="s">
        <v>
93</v>
      </c>
      <c r="AV5" s="462"/>
      <c r="AW5" s="462"/>
      <c r="AX5" s="462"/>
      <c r="AY5" s="463" t="s">
        <v>
94</v>
      </c>
      <c r="AZ5" s="464"/>
      <c r="BA5" s="464"/>
      <c r="BB5" s="464"/>
      <c r="BC5" s="464"/>
      <c r="BD5" s="464"/>
      <c r="BE5" s="464"/>
      <c r="BF5" s="464"/>
      <c r="BG5" s="464"/>
      <c r="BH5" s="464"/>
      <c r="BI5" s="464"/>
      <c r="BJ5" s="464"/>
      <c r="BK5" s="464"/>
      <c r="BL5" s="464"/>
      <c r="BM5" s="465"/>
      <c r="BN5" s="429">
        <v>
30285200</v>
      </c>
      <c r="BO5" s="430"/>
      <c r="BP5" s="430"/>
      <c r="BQ5" s="430"/>
      <c r="BR5" s="430"/>
      <c r="BS5" s="430"/>
      <c r="BT5" s="430"/>
      <c r="BU5" s="431"/>
      <c r="BV5" s="429">
        <v>
30974634</v>
      </c>
      <c r="BW5" s="430"/>
      <c r="BX5" s="430"/>
      <c r="BY5" s="430"/>
      <c r="BZ5" s="430"/>
      <c r="CA5" s="430"/>
      <c r="CB5" s="430"/>
      <c r="CC5" s="431"/>
      <c r="CD5" s="432" t="s">
        <v>
95</v>
      </c>
      <c r="CE5" s="433"/>
      <c r="CF5" s="433"/>
      <c r="CG5" s="433"/>
      <c r="CH5" s="433"/>
      <c r="CI5" s="433"/>
      <c r="CJ5" s="433"/>
      <c r="CK5" s="433"/>
      <c r="CL5" s="433"/>
      <c r="CM5" s="433"/>
      <c r="CN5" s="433"/>
      <c r="CO5" s="433"/>
      <c r="CP5" s="433"/>
      <c r="CQ5" s="433"/>
      <c r="CR5" s="433"/>
      <c r="CS5" s="434"/>
      <c r="CT5" s="426">
        <v>
100.2</v>
      </c>
      <c r="CU5" s="427"/>
      <c r="CV5" s="427"/>
      <c r="CW5" s="427"/>
      <c r="CX5" s="427"/>
      <c r="CY5" s="427"/>
      <c r="CZ5" s="427"/>
      <c r="DA5" s="428"/>
      <c r="DB5" s="426">
        <v>
96.2</v>
      </c>
      <c r="DC5" s="427"/>
      <c r="DD5" s="427"/>
      <c r="DE5" s="427"/>
      <c r="DF5" s="427"/>
      <c r="DG5" s="427"/>
      <c r="DH5" s="427"/>
      <c r="DI5" s="428"/>
      <c r="DJ5" s="186"/>
      <c r="DK5" s="186"/>
      <c r="DL5" s="186"/>
      <c r="DM5" s="186"/>
      <c r="DN5" s="186"/>
      <c r="DO5" s="186"/>
    </row>
    <row r="6" spans="1:119" ht="18.75" customHeight="1" x14ac:dyDescent="0.15">
      <c r="A6" s="187"/>
      <c r="B6" s="435" t="s">
        <v>
96</v>
      </c>
      <c r="C6" s="436"/>
      <c r="D6" s="436"/>
      <c r="E6" s="437"/>
      <c r="F6" s="437"/>
      <c r="G6" s="437"/>
      <c r="H6" s="437"/>
      <c r="I6" s="437"/>
      <c r="J6" s="437"/>
      <c r="K6" s="437"/>
      <c r="L6" s="437" t="s">
        <v>
97</v>
      </c>
      <c r="M6" s="437"/>
      <c r="N6" s="437"/>
      <c r="O6" s="437"/>
      <c r="P6" s="437"/>
      <c r="Q6" s="437"/>
      <c r="R6" s="441"/>
      <c r="S6" s="441"/>
      <c r="T6" s="441"/>
      <c r="U6" s="441"/>
      <c r="V6" s="442"/>
      <c r="W6" s="445" t="s">
        <v>
98</v>
      </c>
      <c r="X6" s="446"/>
      <c r="Y6" s="446"/>
      <c r="Z6" s="446"/>
      <c r="AA6" s="446"/>
      <c r="AB6" s="436"/>
      <c r="AC6" s="449" t="s">
        <v>
99</v>
      </c>
      <c r="AD6" s="450"/>
      <c r="AE6" s="450"/>
      <c r="AF6" s="450"/>
      <c r="AG6" s="450"/>
      <c r="AH6" s="450"/>
      <c r="AI6" s="450"/>
      <c r="AJ6" s="450"/>
      <c r="AK6" s="450"/>
      <c r="AL6" s="451"/>
      <c r="AM6" s="458" t="s">
        <v>
100</v>
      </c>
      <c r="AN6" s="459"/>
      <c r="AO6" s="459"/>
      <c r="AP6" s="459"/>
      <c r="AQ6" s="459"/>
      <c r="AR6" s="459"/>
      <c r="AS6" s="459"/>
      <c r="AT6" s="460"/>
      <c r="AU6" s="461" t="s">
        <v>
101</v>
      </c>
      <c r="AV6" s="462"/>
      <c r="AW6" s="462"/>
      <c r="AX6" s="462"/>
      <c r="AY6" s="463" t="s">
        <v>
102</v>
      </c>
      <c r="AZ6" s="464"/>
      <c r="BA6" s="464"/>
      <c r="BB6" s="464"/>
      <c r="BC6" s="464"/>
      <c r="BD6" s="464"/>
      <c r="BE6" s="464"/>
      <c r="BF6" s="464"/>
      <c r="BG6" s="464"/>
      <c r="BH6" s="464"/>
      <c r="BI6" s="464"/>
      <c r="BJ6" s="464"/>
      <c r="BK6" s="464"/>
      <c r="BL6" s="464"/>
      <c r="BM6" s="465"/>
      <c r="BN6" s="429">
        <v>
366776</v>
      </c>
      <c r="BO6" s="430"/>
      <c r="BP6" s="430"/>
      <c r="BQ6" s="430"/>
      <c r="BR6" s="430"/>
      <c r="BS6" s="430"/>
      <c r="BT6" s="430"/>
      <c r="BU6" s="431"/>
      <c r="BV6" s="429">
        <v>
652304</v>
      </c>
      <c r="BW6" s="430"/>
      <c r="BX6" s="430"/>
      <c r="BY6" s="430"/>
      <c r="BZ6" s="430"/>
      <c r="CA6" s="430"/>
      <c r="CB6" s="430"/>
      <c r="CC6" s="431"/>
      <c r="CD6" s="432" t="s">
        <v>
103</v>
      </c>
      <c r="CE6" s="433"/>
      <c r="CF6" s="433"/>
      <c r="CG6" s="433"/>
      <c r="CH6" s="433"/>
      <c r="CI6" s="433"/>
      <c r="CJ6" s="433"/>
      <c r="CK6" s="433"/>
      <c r="CL6" s="433"/>
      <c r="CM6" s="433"/>
      <c r="CN6" s="433"/>
      <c r="CO6" s="433"/>
      <c r="CP6" s="433"/>
      <c r="CQ6" s="433"/>
      <c r="CR6" s="433"/>
      <c r="CS6" s="434"/>
      <c r="CT6" s="466">
        <v>
100.2</v>
      </c>
      <c r="CU6" s="467"/>
      <c r="CV6" s="467"/>
      <c r="CW6" s="467"/>
      <c r="CX6" s="467"/>
      <c r="CY6" s="467"/>
      <c r="CZ6" s="467"/>
      <c r="DA6" s="468"/>
      <c r="DB6" s="466">
        <v>
96.2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
104</v>
      </c>
      <c r="AN7" s="459"/>
      <c r="AO7" s="459"/>
      <c r="AP7" s="459"/>
      <c r="AQ7" s="459"/>
      <c r="AR7" s="459"/>
      <c r="AS7" s="459"/>
      <c r="AT7" s="460"/>
      <c r="AU7" s="461" t="s">
        <v>
101</v>
      </c>
      <c r="AV7" s="462"/>
      <c r="AW7" s="462"/>
      <c r="AX7" s="462"/>
      <c r="AY7" s="463" t="s">
        <v>
105</v>
      </c>
      <c r="AZ7" s="464"/>
      <c r="BA7" s="464"/>
      <c r="BB7" s="464"/>
      <c r="BC7" s="464"/>
      <c r="BD7" s="464"/>
      <c r="BE7" s="464"/>
      <c r="BF7" s="464"/>
      <c r="BG7" s="464"/>
      <c r="BH7" s="464"/>
      <c r="BI7" s="464"/>
      <c r="BJ7" s="464"/>
      <c r="BK7" s="464"/>
      <c r="BL7" s="464"/>
      <c r="BM7" s="465"/>
      <c r="BN7" s="429">
        <v>
2184</v>
      </c>
      <c r="BO7" s="430"/>
      <c r="BP7" s="430"/>
      <c r="BQ7" s="430"/>
      <c r="BR7" s="430"/>
      <c r="BS7" s="430"/>
      <c r="BT7" s="430"/>
      <c r="BU7" s="431"/>
      <c r="BV7" s="429">
        <v>
48944</v>
      </c>
      <c r="BW7" s="430"/>
      <c r="BX7" s="430"/>
      <c r="BY7" s="430"/>
      <c r="BZ7" s="430"/>
      <c r="CA7" s="430"/>
      <c r="CB7" s="430"/>
      <c r="CC7" s="431"/>
      <c r="CD7" s="432" t="s">
        <v>
106</v>
      </c>
      <c r="CE7" s="433"/>
      <c r="CF7" s="433"/>
      <c r="CG7" s="433"/>
      <c r="CH7" s="433"/>
      <c r="CI7" s="433"/>
      <c r="CJ7" s="433"/>
      <c r="CK7" s="433"/>
      <c r="CL7" s="433"/>
      <c r="CM7" s="433"/>
      <c r="CN7" s="433"/>
      <c r="CO7" s="433"/>
      <c r="CP7" s="433"/>
      <c r="CQ7" s="433"/>
      <c r="CR7" s="433"/>
      <c r="CS7" s="434"/>
      <c r="CT7" s="429">
        <v>
15447887</v>
      </c>
      <c r="CU7" s="430"/>
      <c r="CV7" s="430"/>
      <c r="CW7" s="430"/>
      <c r="CX7" s="430"/>
      <c r="CY7" s="430"/>
      <c r="CZ7" s="430"/>
      <c r="DA7" s="431"/>
      <c r="DB7" s="429">
        <v>
15359752</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
107</v>
      </c>
      <c r="AN8" s="459"/>
      <c r="AO8" s="459"/>
      <c r="AP8" s="459"/>
      <c r="AQ8" s="459"/>
      <c r="AR8" s="459"/>
      <c r="AS8" s="459"/>
      <c r="AT8" s="460"/>
      <c r="AU8" s="461" t="s">
        <v>
108</v>
      </c>
      <c r="AV8" s="462"/>
      <c r="AW8" s="462"/>
      <c r="AX8" s="462"/>
      <c r="AY8" s="463" t="s">
        <v>
109</v>
      </c>
      <c r="AZ8" s="464"/>
      <c r="BA8" s="464"/>
      <c r="BB8" s="464"/>
      <c r="BC8" s="464"/>
      <c r="BD8" s="464"/>
      <c r="BE8" s="464"/>
      <c r="BF8" s="464"/>
      <c r="BG8" s="464"/>
      <c r="BH8" s="464"/>
      <c r="BI8" s="464"/>
      <c r="BJ8" s="464"/>
      <c r="BK8" s="464"/>
      <c r="BL8" s="464"/>
      <c r="BM8" s="465"/>
      <c r="BN8" s="429">
        <v>
364592</v>
      </c>
      <c r="BO8" s="430"/>
      <c r="BP8" s="430"/>
      <c r="BQ8" s="430"/>
      <c r="BR8" s="430"/>
      <c r="BS8" s="430"/>
      <c r="BT8" s="430"/>
      <c r="BU8" s="431"/>
      <c r="BV8" s="429">
        <v>
603360</v>
      </c>
      <c r="BW8" s="430"/>
      <c r="BX8" s="430"/>
      <c r="BY8" s="430"/>
      <c r="BZ8" s="430"/>
      <c r="CA8" s="430"/>
      <c r="CB8" s="430"/>
      <c r="CC8" s="431"/>
      <c r="CD8" s="432" t="s">
        <v>
110</v>
      </c>
      <c r="CE8" s="433"/>
      <c r="CF8" s="433"/>
      <c r="CG8" s="433"/>
      <c r="CH8" s="433"/>
      <c r="CI8" s="433"/>
      <c r="CJ8" s="433"/>
      <c r="CK8" s="433"/>
      <c r="CL8" s="433"/>
      <c r="CM8" s="433"/>
      <c r="CN8" s="433"/>
      <c r="CO8" s="433"/>
      <c r="CP8" s="433"/>
      <c r="CQ8" s="433"/>
      <c r="CR8" s="433"/>
      <c r="CS8" s="434"/>
      <c r="CT8" s="469">
        <v>
1.01</v>
      </c>
      <c r="CU8" s="470"/>
      <c r="CV8" s="470"/>
      <c r="CW8" s="470"/>
      <c r="CX8" s="470"/>
      <c r="CY8" s="470"/>
      <c r="CZ8" s="470"/>
      <c r="DA8" s="471"/>
      <c r="DB8" s="469">
        <v>
1.03</v>
      </c>
      <c r="DC8" s="470"/>
      <c r="DD8" s="470"/>
      <c r="DE8" s="470"/>
      <c r="DF8" s="470"/>
      <c r="DG8" s="470"/>
      <c r="DH8" s="470"/>
      <c r="DI8" s="471"/>
      <c r="DJ8" s="186"/>
      <c r="DK8" s="186"/>
      <c r="DL8" s="186"/>
      <c r="DM8" s="186"/>
      <c r="DN8" s="186"/>
      <c r="DO8" s="186"/>
    </row>
    <row r="9" spans="1:119" ht="18.75" customHeight="1" thickBot="1" x14ac:dyDescent="0.2">
      <c r="A9" s="187"/>
      <c r="B9" s="423" t="s">
        <v>
111</v>
      </c>
      <c r="C9" s="424"/>
      <c r="D9" s="424"/>
      <c r="E9" s="424"/>
      <c r="F9" s="424"/>
      <c r="G9" s="424"/>
      <c r="H9" s="424"/>
      <c r="I9" s="424"/>
      <c r="J9" s="424"/>
      <c r="K9" s="472"/>
      <c r="L9" s="473" t="s">
        <v>
112</v>
      </c>
      <c r="M9" s="474"/>
      <c r="N9" s="474"/>
      <c r="O9" s="474"/>
      <c r="P9" s="474"/>
      <c r="Q9" s="475"/>
      <c r="R9" s="476">
        <v>
73655</v>
      </c>
      <c r="S9" s="477"/>
      <c r="T9" s="477"/>
      <c r="U9" s="477"/>
      <c r="V9" s="478"/>
      <c r="W9" s="386" t="s">
        <v>
113</v>
      </c>
      <c r="X9" s="387"/>
      <c r="Y9" s="387"/>
      <c r="Z9" s="387"/>
      <c r="AA9" s="387"/>
      <c r="AB9" s="387"/>
      <c r="AC9" s="387"/>
      <c r="AD9" s="387"/>
      <c r="AE9" s="387"/>
      <c r="AF9" s="387"/>
      <c r="AG9" s="387"/>
      <c r="AH9" s="387"/>
      <c r="AI9" s="387"/>
      <c r="AJ9" s="387"/>
      <c r="AK9" s="387"/>
      <c r="AL9" s="388"/>
      <c r="AM9" s="458" t="s">
        <v>
114</v>
      </c>
      <c r="AN9" s="459"/>
      <c r="AO9" s="459"/>
      <c r="AP9" s="459"/>
      <c r="AQ9" s="459"/>
      <c r="AR9" s="459"/>
      <c r="AS9" s="459"/>
      <c r="AT9" s="460"/>
      <c r="AU9" s="461" t="s">
        <v>
115</v>
      </c>
      <c r="AV9" s="462"/>
      <c r="AW9" s="462"/>
      <c r="AX9" s="462"/>
      <c r="AY9" s="463" t="s">
        <v>
116</v>
      </c>
      <c r="AZ9" s="464"/>
      <c r="BA9" s="464"/>
      <c r="BB9" s="464"/>
      <c r="BC9" s="464"/>
      <c r="BD9" s="464"/>
      <c r="BE9" s="464"/>
      <c r="BF9" s="464"/>
      <c r="BG9" s="464"/>
      <c r="BH9" s="464"/>
      <c r="BI9" s="464"/>
      <c r="BJ9" s="464"/>
      <c r="BK9" s="464"/>
      <c r="BL9" s="464"/>
      <c r="BM9" s="465"/>
      <c r="BN9" s="429">
        <v>
-238768</v>
      </c>
      <c r="BO9" s="430"/>
      <c r="BP9" s="430"/>
      <c r="BQ9" s="430"/>
      <c r="BR9" s="430"/>
      <c r="BS9" s="430"/>
      <c r="BT9" s="430"/>
      <c r="BU9" s="431"/>
      <c r="BV9" s="429">
        <v>
58773</v>
      </c>
      <c r="BW9" s="430"/>
      <c r="BX9" s="430"/>
      <c r="BY9" s="430"/>
      <c r="BZ9" s="430"/>
      <c r="CA9" s="430"/>
      <c r="CB9" s="430"/>
      <c r="CC9" s="431"/>
      <c r="CD9" s="432" t="s">
        <v>
117</v>
      </c>
      <c r="CE9" s="433"/>
      <c r="CF9" s="433"/>
      <c r="CG9" s="433"/>
      <c r="CH9" s="433"/>
      <c r="CI9" s="433"/>
      <c r="CJ9" s="433"/>
      <c r="CK9" s="433"/>
      <c r="CL9" s="433"/>
      <c r="CM9" s="433"/>
      <c r="CN9" s="433"/>
      <c r="CO9" s="433"/>
      <c r="CP9" s="433"/>
      <c r="CQ9" s="433"/>
      <c r="CR9" s="433"/>
      <c r="CS9" s="434"/>
      <c r="CT9" s="426">
        <v>
8.1999999999999993</v>
      </c>
      <c r="CU9" s="427"/>
      <c r="CV9" s="427"/>
      <c r="CW9" s="427"/>
      <c r="CX9" s="427"/>
      <c r="CY9" s="427"/>
      <c r="CZ9" s="427"/>
      <c r="DA9" s="428"/>
      <c r="DB9" s="426">
        <v>
8.6</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
118</v>
      </c>
      <c r="M10" s="459"/>
      <c r="N10" s="459"/>
      <c r="O10" s="459"/>
      <c r="P10" s="459"/>
      <c r="Q10" s="460"/>
      <c r="R10" s="480">
        <v>
75510</v>
      </c>
      <c r="S10" s="481"/>
      <c r="T10" s="481"/>
      <c r="U10" s="481"/>
      <c r="V10" s="482"/>
      <c r="W10" s="417"/>
      <c r="X10" s="418"/>
      <c r="Y10" s="418"/>
      <c r="Z10" s="418"/>
      <c r="AA10" s="418"/>
      <c r="AB10" s="418"/>
      <c r="AC10" s="418"/>
      <c r="AD10" s="418"/>
      <c r="AE10" s="418"/>
      <c r="AF10" s="418"/>
      <c r="AG10" s="418"/>
      <c r="AH10" s="418"/>
      <c r="AI10" s="418"/>
      <c r="AJ10" s="418"/>
      <c r="AK10" s="418"/>
      <c r="AL10" s="421"/>
      <c r="AM10" s="458" t="s">
        <v>
119</v>
      </c>
      <c r="AN10" s="459"/>
      <c r="AO10" s="459"/>
      <c r="AP10" s="459"/>
      <c r="AQ10" s="459"/>
      <c r="AR10" s="459"/>
      <c r="AS10" s="459"/>
      <c r="AT10" s="460"/>
      <c r="AU10" s="461" t="s">
        <v>
93</v>
      </c>
      <c r="AV10" s="462"/>
      <c r="AW10" s="462"/>
      <c r="AX10" s="462"/>
      <c r="AY10" s="463" t="s">
        <v>
120</v>
      </c>
      <c r="AZ10" s="464"/>
      <c r="BA10" s="464"/>
      <c r="BB10" s="464"/>
      <c r="BC10" s="464"/>
      <c r="BD10" s="464"/>
      <c r="BE10" s="464"/>
      <c r="BF10" s="464"/>
      <c r="BG10" s="464"/>
      <c r="BH10" s="464"/>
      <c r="BI10" s="464"/>
      <c r="BJ10" s="464"/>
      <c r="BK10" s="464"/>
      <c r="BL10" s="464"/>
      <c r="BM10" s="465"/>
      <c r="BN10" s="429">
        <v>
309098</v>
      </c>
      <c r="BO10" s="430"/>
      <c r="BP10" s="430"/>
      <c r="BQ10" s="430"/>
      <c r="BR10" s="430"/>
      <c r="BS10" s="430"/>
      <c r="BT10" s="430"/>
      <c r="BU10" s="431"/>
      <c r="BV10" s="429">
        <v>
279710</v>
      </c>
      <c r="BW10" s="430"/>
      <c r="BX10" s="430"/>
      <c r="BY10" s="430"/>
      <c r="BZ10" s="430"/>
      <c r="CA10" s="430"/>
      <c r="CB10" s="430"/>
      <c r="CC10" s="431"/>
      <c r="CD10" s="191" t="s">
        <v>
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
122</v>
      </c>
      <c r="M11" s="484"/>
      <c r="N11" s="484"/>
      <c r="O11" s="484"/>
      <c r="P11" s="484"/>
      <c r="Q11" s="485"/>
      <c r="R11" s="486" t="s">
        <v>
123</v>
      </c>
      <c r="S11" s="487"/>
      <c r="T11" s="487"/>
      <c r="U11" s="487"/>
      <c r="V11" s="488"/>
      <c r="W11" s="417"/>
      <c r="X11" s="418"/>
      <c r="Y11" s="418"/>
      <c r="Z11" s="418"/>
      <c r="AA11" s="418"/>
      <c r="AB11" s="418"/>
      <c r="AC11" s="418"/>
      <c r="AD11" s="418"/>
      <c r="AE11" s="418"/>
      <c r="AF11" s="418"/>
      <c r="AG11" s="418"/>
      <c r="AH11" s="418"/>
      <c r="AI11" s="418"/>
      <c r="AJ11" s="418"/>
      <c r="AK11" s="418"/>
      <c r="AL11" s="421"/>
      <c r="AM11" s="458" t="s">
        <v>
124</v>
      </c>
      <c r="AN11" s="459"/>
      <c r="AO11" s="459"/>
      <c r="AP11" s="459"/>
      <c r="AQ11" s="459"/>
      <c r="AR11" s="459"/>
      <c r="AS11" s="459"/>
      <c r="AT11" s="460"/>
      <c r="AU11" s="461" t="s">
        <v>
93</v>
      </c>
      <c r="AV11" s="462"/>
      <c r="AW11" s="462"/>
      <c r="AX11" s="462"/>
      <c r="AY11" s="463" t="s">
        <v>
125</v>
      </c>
      <c r="AZ11" s="464"/>
      <c r="BA11" s="464"/>
      <c r="BB11" s="464"/>
      <c r="BC11" s="464"/>
      <c r="BD11" s="464"/>
      <c r="BE11" s="464"/>
      <c r="BF11" s="464"/>
      <c r="BG11" s="464"/>
      <c r="BH11" s="464"/>
      <c r="BI11" s="464"/>
      <c r="BJ11" s="464"/>
      <c r="BK11" s="464"/>
      <c r="BL11" s="464"/>
      <c r="BM11" s="465"/>
      <c r="BN11" s="429">
        <v>
0</v>
      </c>
      <c r="BO11" s="430"/>
      <c r="BP11" s="430"/>
      <c r="BQ11" s="430"/>
      <c r="BR11" s="430"/>
      <c r="BS11" s="430"/>
      <c r="BT11" s="430"/>
      <c r="BU11" s="431"/>
      <c r="BV11" s="429">
        <v>
0</v>
      </c>
      <c r="BW11" s="430"/>
      <c r="BX11" s="430"/>
      <c r="BY11" s="430"/>
      <c r="BZ11" s="430"/>
      <c r="CA11" s="430"/>
      <c r="CB11" s="430"/>
      <c r="CC11" s="431"/>
      <c r="CD11" s="432" t="s">
        <v>
126</v>
      </c>
      <c r="CE11" s="433"/>
      <c r="CF11" s="433"/>
      <c r="CG11" s="433"/>
      <c r="CH11" s="433"/>
      <c r="CI11" s="433"/>
      <c r="CJ11" s="433"/>
      <c r="CK11" s="433"/>
      <c r="CL11" s="433"/>
      <c r="CM11" s="433"/>
      <c r="CN11" s="433"/>
      <c r="CO11" s="433"/>
      <c r="CP11" s="433"/>
      <c r="CQ11" s="433"/>
      <c r="CR11" s="433"/>
      <c r="CS11" s="434"/>
      <c r="CT11" s="469" t="s">
        <v>
127</v>
      </c>
      <c r="CU11" s="470"/>
      <c r="CV11" s="470"/>
      <c r="CW11" s="470"/>
      <c r="CX11" s="470"/>
      <c r="CY11" s="470"/>
      <c r="CZ11" s="470"/>
      <c r="DA11" s="471"/>
      <c r="DB11" s="469" t="s">
        <v>
127</v>
      </c>
      <c r="DC11" s="470"/>
      <c r="DD11" s="470"/>
      <c r="DE11" s="470"/>
      <c r="DF11" s="470"/>
      <c r="DG11" s="470"/>
      <c r="DH11" s="470"/>
      <c r="DI11" s="471"/>
      <c r="DJ11" s="186"/>
      <c r="DK11" s="186"/>
      <c r="DL11" s="186"/>
      <c r="DM11" s="186"/>
      <c r="DN11" s="186"/>
      <c r="DO11" s="186"/>
    </row>
    <row r="12" spans="1:119" ht="18.75" customHeight="1" x14ac:dyDescent="0.15">
      <c r="A12" s="187"/>
      <c r="B12" s="489" t="s">
        <v>
128</v>
      </c>
      <c r="C12" s="490"/>
      <c r="D12" s="490"/>
      <c r="E12" s="490"/>
      <c r="F12" s="490"/>
      <c r="G12" s="490"/>
      <c r="H12" s="490"/>
      <c r="I12" s="490"/>
      <c r="J12" s="490"/>
      <c r="K12" s="491"/>
      <c r="L12" s="498" t="s">
        <v>
129</v>
      </c>
      <c r="M12" s="499"/>
      <c r="N12" s="499"/>
      <c r="O12" s="499"/>
      <c r="P12" s="499"/>
      <c r="Q12" s="500"/>
      <c r="R12" s="501">
        <v>
76280</v>
      </c>
      <c r="S12" s="502"/>
      <c r="T12" s="502"/>
      <c r="U12" s="502"/>
      <c r="V12" s="503"/>
      <c r="W12" s="504" t="s">
        <v>
1</v>
      </c>
      <c r="X12" s="462"/>
      <c r="Y12" s="462"/>
      <c r="Z12" s="462"/>
      <c r="AA12" s="462"/>
      <c r="AB12" s="505"/>
      <c r="AC12" s="506" t="s">
        <v>
130</v>
      </c>
      <c r="AD12" s="507"/>
      <c r="AE12" s="507"/>
      <c r="AF12" s="507"/>
      <c r="AG12" s="508"/>
      <c r="AH12" s="506" t="s">
        <v>
131</v>
      </c>
      <c r="AI12" s="507"/>
      <c r="AJ12" s="507"/>
      <c r="AK12" s="507"/>
      <c r="AL12" s="509"/>
      <c r="AM12" s="458" t="s">
        <v>
132</v>
      </c>
      <c r="AN12" s="459"/>
      <c r="AO12" s="459"/>
      <c r="AP12" s="459"/>
      <c r="AQ12" s="459"/>
      <c r="AR12" s="459"/>
      <c r="AS12" s="459"/>
      <c r="AT12" s="460"/>
      <c r="AU12" s="461" t="s">
        <v>
133</v>
      </c>
      <c r="AV12" s="462"/>
      <c r="AW12" s="462"/>
      <c r="AX12" s="462"/>
      <c r="AY12" s="463" t="s">
        <v>
134</v>
      </c>
      <c r="AZ12" s="464"/>
      <c r="BA12" s="464"/>
      <c r="BB12" s="464"/>
      <c r="BC12" s="464"/>
      <c r="BD12" s="464"/>
      <c r="BE12" s="464"/>
      <c r="BF12" s="464"/>
      <c r="BG12" s="464"/>
      <c r="BH12" s="464"/>
      <c r="BI12" s="464"/>
      <c r="BJ12" s="464"/>
      <c r="BK12" s="464"/>
      <c r="BL12" s="464"/>
      <c r="BM12" s="465"/>
      <c r="BN12" s="429">
        <v>
589000</v>
      </c>
      <c r="BO12" s="430"/>
      <c r="BP12" s="430"/>
      <c r="BQ12" s="430"/>
      <c r="BR12" s="430"/>
      <c r="BS12" s="430"/>
      <c r="BT12" s="430"/>
      <c r="BU12" s="431"/>
      <c r="BV12" s="429">
        <v>
280000</v>
      </c>
      <c r="BW12" s="430"/>
      <c r="BX12" s="430"/>
      <c r="BY12" s="430"/>
      <c r="BZ12" s="430"/>
      <c r="CA12" s="430"/>
      <c r="CB12" s="430"/>
      <c r="CC12" s="431"/>
      <c r="CD12" s="432" t="s">
        <v>
135</v>
      </c>
      <c r="CE12" s="433"/>
      <c r="CF12" s="433"/>
      <c r="CG12" s="433"/>
      <c r="CH12" s="433"/>
      <c r="CI12" s="433"/>
      <c r="CJ12" s="433"/>
      <c r="CK12" s="433"/>
      <c r="CL12" s="433"/>
      <c r="CM12" s="433"/>
      <c r="CN12" s="433"/>
      <c r="CO12" s="433"/>
      <c r="CP12" s="433"/>
      <c r="CQ12" s="433"/>
      <c r="CR12" s="433"/>
      <c r="CS12" s="434"/>
      <c r="CT12" s="469" t="s">
        <v>
136</v>
      </c>
      <c r="CU12" s="470"/>
      <c r="CV12" s="470"/>
      <c r="CW12" s="470"/>
      <c r="CX12" s="470"/>
      <c r="CY12" s="470"/>
      <c r="CZ12" s="470"/>
      <c r="DA12" s="471"/>
      <c r="DB12" s="469" t="s">
        <v>
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
137</v>
      </c>
      <c r="N13" s="521"/>
      <c r="O13" s="521"/>
      <c r="P13" s="521"/>
      <c r="Q13" s="522"/>
      <c r="R13" s="513">
        <v>
74441</v>
      </c>
      <c r="S13" s="514"/>
      <c r="T13" s="514"/>
      <c r="U13" s="514"/>
      <c r="V13" s="515"/>
      <c r="W13" s="445" t="s">
        <v>
138</v>
      </c>
      <c r="X13" s="446"/>
      <c r="Y13" s="446"/>
      <c r="Z13" s="446"/>
      <c r="AA13" s="446"/>
      <c r="AB13" s="436"/>
      <c r="AC13" s="480">
        <v>
217</v>
      </c>
      <c r="AD13" s="481"/>
      <c r="AE13" s="481"/>
      <c r="AF13" s="481"/>
      <c r="AG13" s="523"/>
      <c r="AH13" s="480">
        <v>
197</v>
      </c>
      <c r="AI13" s="481"/>
      <c r="AJ13" s="481"/>
      <c r="AK13" s="481"/>
      <c r="AL13" s="482"/>
      <c r="AM13" s="458" t="s">
        <v>
139</v>
      </c>
      <c r="AN13" s="459"/>
      <c r="AO13" s="459"/>
      <c r="AP13" s="459"/>
      <c r="AQ13" s="459"/>
      <c r="AR13" s="459"/>
      <c r="AS13" s="459"/>
      <c r="AT13" s="460"/>
      <c r="AU13" s="461" t="s">
        <v>
140</v>
      </c>
      <c r="AV13" s="462"/>
      <c r="AW13" s="462"/>
      <c r="AX13" s="462"/>
      <c r="AY13" s="463" t="s">
        <v>
141</v>
      </c>
      <c r="AZ13" s="464"/>
      <c r="BA13" s="464"/>
      <c r="BB13" s="464"/>
      <c r="BC13" s="464"/>
      <c r="BD13" s="464"/>
      <c r="BE13" s="464"/>
      <c r="BF13" s="464"/>
      <c r="BG13" s="464"/>
      <c r="BH13" s="464"/>
      <c r="BI13" s="464"/>
      <c r="BJ13" s="464"/>
      <c r="BK13" s="464"/>
      <c r="BL13" s="464"/>
      <c r="BM13" s="465"/>
      <c r="BN13" s="429">
        <v>
-518670</v>
      </c>
      <c r="BO13" s="430"/>
      <c r="BP13" s="430"/>
      <c r="BQ13" s="430"/>
      <c r="BR13" s="430"/>
      <c r="BS13" s="430"/>
      <c r="BT13" s="430"/>
      <c r="BU13" s="431"/>
      <c r="BV13" s="429">
        <v>
58483</v>
      </c>
      <c r="BW13" s="430"/>
      <c r="BX13" s="430"/>
      <c r="BY13" s="430"/>
      <c r="BZ13" s="430"/>
      <c r="CA13" s="430"/>
      <c r="CB13" s="430"/>
      <c r="CC13" s="431"/>
      <c r="CD13" s="432" t="s">
        <v>
142</v>
      </c>
      <c r="CE13" s="433"/>
      <c r="CF13" s="433"/>
      <c r="CG13" s="433"/>
      <c r="CH13" s="433"/>
      <c r="CI13" s="433"/>
      <c r="CJ13" s="433"/>
      <c r="CK13" s="433"/>
      <c r="CL13" s="433"/>
      <c r="CM13" s="433"/>
      <c r="CN13" s="433"/>
      <c r="CO13" s="433"/>
      <c r="CP13" s="433"/>
      <c r="CQ13" s="433"/>
      <c r="CR13" s="433"/>
      <c r="CS13" s="434"/>
      <c r="CT13" s="426">
        <v>
-0.4</v>
      </c>
      <c r="CU13" s="427"/>
      <c r="CV13" s="427"/>
      <c r="CW13" s="427"/>
      <c r="CX13" s="427"/>
      <c r="CY13" s="427"/>
      <c r="CZ13" s="427"/>
      <c r="DA13" s="428"/>
      <c r="DB13" s="426">
        <v>
-0.8</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
143</v>
      </c>
      <c r="M14" s="511"/>
      <c r="N14" s="511"/>
      <c r="O14" s="511"/>
      <c r="P14" s="511"/>
      <c r="Q14" s="512"/>
      <c r="R14" s="513">
        <v>
76038</v>
      </c>
      <c r="S14" s="514"/>
      <c r="T14" s="514"/>
      <c r="U14" s="514"/>
      <c r="V14" s="515"/>
      <c r="W14" s="419"/>
      <c r="X14" s="420"/>
      <c r="Y14" s="420"/>
      <c r="Z14" s="420"/>
      <c r="AA14" s="420"/>
      <c r="AB14" s="409"/>
      <c r="AC14" s="516">
        <v>
0.7</v>
      </c>
      <c r="AD14" s="517"/>
      <c r="AE14" s="517"/>
      <c r="AF14" s="517"/>
      <c r="AG14" s="518"/>
      <c r="AH14" s="516">
        <v>
0.7</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
144</v>
      </c>
      <c r="CE14" s="525"/>
      <c r="CF14" s="525"/>
      <c r="CG14" s="525"/>
      <c r="CH14" s="525"/>
      <c r="CI14" s="525"/>
      <c r="CJ14" s="525"/>
      <c r="CK14" s="525"/>
      <c r="CL14" s="525"/>
      <c r="CM14" s="525"/>
      <c r="CN14" s="525"/>
      <c r="CO14" s="525"/>
      <c r="CP14" s="525"/>
      <c r="CQ14" s="525"/>
      <c r="CR14" s="525"/>
      <c r="CS14" s="526"/>
      <c r="CT14" s="527" t="s">
        <v>
145</v>
      </c>
      <c r="CU14" s="528"/>
      <c r="CV14" s="528"/>
      <c r="CW14" s="528"/>
      <c r="CX14" s="528"/>
      <c r="CY14" s="528"/>
      <c r="CZ14" s="528"/>
      <c r="DA14" s="529"/>
      <c r="DB14" s="527" t="s">
        <v>
127</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
146</v>
      </c>
      <c r="N15" s="521"/>
      <c r="O15" s="521"/>
      <c r="P15" s="521"/>
      <c r="Q15" s="522"/>
      <c r="R15" s="513">
        <v>
74332</v>
      </c>
      <c r="S15" s="514"/>
      <c r="T15" s="514"/>
      <c r="U15" s="514"/>
      <c r="V15" s="515"/>
      <c r="W15" s="445" t="s">
        <v>
147</v>
      </c>
      <c r="X15" s="446"/>
      <c r="Y15" s="446"/>
      <c r="Z15" s="446"/>
      <c r="AA15" s="446"/>
      <c r="AB15" s="436"/>
      <c r="AC15" s="480">
        <v>
4840</v>
      </c>
      <c r="AD15" s="481"/>
      <c r="AE15" s="481"/>
      <c r="AF15" s="481"/>
      <c r="AG15" s="523"/>
      <c r="AH15" s="480">
        <v>
4639</v>
      </c>
      <c r="AI15" s="481"/>
      <c r="AJ15" s="481"/>
      <c r="AK15" s="481"/>
      <c r="AL15" s="482"/>
      <c r="AM15" s="458"/>
      <c r="AN15" s="459"/>
      <c r="AO15" s="459"/>
      <c r="AP15" s="459"/>
      <c r="AQ15" s="459"/>
      <c r="AR15" s="459"/>
      <c r="AS15" s="459"/>
      <c r="AT15" s="460"/>
      <c r="AU15" s="461"/>
      <c r="AV15" s="462"/>
      <c r="AW15" s="462"/>
      <c r="AX15" s="462"/>
      <c r="AY15" s="389" t="s">
        <v>
148</v>
      </c>
      <c r="AZ15" s="390"/>
      <c r="BA15" s="390"/>
      <c r="BB15" s="390"/>
      <c r="BC15" s="390"/>
      <c r="BD15" s="390"/>
      <c r="BE15" s="390"/>
      <c r="BF15" s="390"/>
      <c r="BG15" s="390"/>
      <c r="BH15" s="390"/>
      <c r="BI15" s="390"/>
      <c r="BJ15" s="390"/>
      <c r="BK15" s="390"/>
      <c r="BL15" s="390"/>
      <c r="BM15" s="391"/>
      <c r="BN15" s="392">
        <v>
11769896</v>
      </c>
      <c r="BO15" s="393"/>
      <c r="BP15" s="393"/>
      <c r="BQ15" s="393"/>
      <c r="BR15" s="393"/>
      <c r="BS15" s="393"/>
      <c r="BT15" s="393"/>
      <c r="BU15" s="394"/>
      <c r="BV15" s="392">
        <v>
11717664</v>
      </c>
      <c r="BW15" s="393"/>
      <c r="BX15" s="393"/>
      <c r="BY15" s="393"/>
      <c r="BZ15" s="393"/>
      <c r="CA15" s="393"/>
      <c r="CB15" s="393"/>
      <c r="CC15" s="394"/>
      <c r="CD15" s="530" t="s">
        <v>
149</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
150</v>
      </c>
      <c r="M16" s="541"/>
      <c r="N16" s="541"/>
      <c r="O16" s="541"/>
      <c r="P16" s="541"/>
      <c r="Q16" s="542"/>
      <c r="R16" s="533" t="s">
        <v>
151</v>
      </c>
      <c r="S16" s="534"/>
      <c r="T16" s="534"/>
      <c r="U16" s="534"/>
      <c r="V16" s="535"/>
      <c r="W16" s="419"/>
      <c r="X16" s="420"/>
      <c r="Y16" s="420"/>
      <c r="Z16" s="420"/>
      <c r="AA16" s="420"/>
      <c r="AB16" s="409"/>
      <c r="AC16" s="516">
        <v>
16.2</v>
      </c>
      <c r="AD16" s="517"/>
      <c r="AE16" s="517"/>
      <c r="AF16" s="517"/>
      <c r="AG16" s="518"/>
      <c r="AH16" s="516">
        <v>
15.9</v>
      </c>
      <c r="AI16" s="517"/>
      <c r="AJ16" s="517"/>
      <c r="AK16" s="517"/>
      <c r="AL16" s="519"/>
      <c r="AM16" s="458"/>
      <c r="AN16" s="459"/>
      <c r="AO16" s="459"/>
      <c r="AP16" s="459"/>
      <c r="AQ16" s="459"/>
      <c r="AR16" s="459"/>
      <c r="AS16" s="459"/>
      <c r="AT16" s="460"/>
      <c r="AU16" s="461"/>
      <c r="AV16" s="462"/>
      <c r="AW16" s="462"/>
      <c r="AX16" s="462"/>
      <c r="AY16" s="463" t="s">
        <v>
152</v>
      </c>
      <c r="AZ16" s="464"/>
      <c r="BA16" s="464"/>
      <c r="BB16" s="464"/>
      <c r="BC16" s="464"/>
      <c r="BD16" s="464"/>
      <c r="BE16" s="464"/>
      <c r="BF16" s="464"/>
      <c r="BG16" s="464"/>
      <c r="BH16" s="464"/>
      <c r="BI16" s="464"/>
      <c r="BJ16" s="464"/>
      <c r="BK16" s="464"/>
      <c r="BL16" s="464"/>
      <c r="BM16" s="465"/>
      <c r="BN16" s="429">
        <v>
11756458</v>
      </c>
      <c r="BO16" s="430"/>
      <c r="BP16" s="430"/>
      <c r="BQ16" s="430"/>
      <c r="BR16" s="430"/>
      <c r="BS16" s="430"/>
      <c r="BT16" s="430"/>
      <c r="BU16" s="431"/>
      <c r="BV16" s="429">
        <v>
11723212</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
153</v>
      </c>
      <c r="N17" s="537"/>
      <c r="O17" s="537"/>
      <c r="P17" s="537"/>
      <c r="Q17" s="538"/>
      <c r="R17" s="533" t="s">
        <v>
154</v>
      </c>
      <c r="S17" s="534"/>
      <c r="T17" s="534"/>
      <c r="U17" s="534"/>
      <c r="V17" s="535"/>
      <c r="W17" s="445" t="s">
        <v>
155</v>
      </c>
      <c r="X17" s="446"/>
      <c r="Y17" s="446"/>
      <c r="Z17" s="446"/>
      <c r="AA17" s="446"/>
      <c r="AB17" s="436"/>
      <c r="AC17" s="480">
        <v>
24821</v>
      </c>
      <c r="AD17" s="481"/>
      <c r="AE17" s="481"/>
      <c r="AF17" s="481"/>
      <c r="AG17" s="523"/>
      <c r="AH17" s="480">
        <v>
24338</v>
      </c>
      <c r="AI17" s="481"/>
      <c r="AJ17" s="481"/>
      <c r="AK17" s="481"/>
      <c r="AL17" s="482"/>
      <c r="AM17" s="458"/>
      <c r="AN17" s="459"/>
      <c r="AO17" s="459"/>
      <c r="AP17" s="459"/>
      <c r="AQ17" s="459"/>
      <c r="AR17" s="459"/>
      <c r="AS17" s="459"/>
      <c r="AT17" s="460"/>
      <c r="AU17" s="461"/>
      <c r="AV17" s="462"/>
      <c r="AW17" s="462"/>
      <c r="AX17" s="462"/>
      <c r="AY17" s="463" t="s">
        <v>
156</v>
      </c>
      <c r="AZ17" s="464"/>
      <c r="BA17" s="464"/>
      <c r="BB17" s="464"/>
      <c r="BC17" s="464"/>
      <c r="BD17" s="464"/>
      <c r="BE17" s="464"/>
      <c r="BF17" s="464"/>
      <c r="BG17" s="464"/>
      <c r="BH17" s="464"/>
      <c r="BI17" s="464"/>
      <c r="BJ17" s="464"/>
      <c r="BK17" s="464"/>
      <c r="BL17" s="464"/>
      <c r="BM17" s="465"/>
      <c r="BN17" s="429">
        <v>
15447887</v>
      </c>
      <c r="BO17" s="430"/>
      <c r="BP17" s="430"/>
      <c r="BQ17" s="430"/>
      <c r="BR17" s="430"/>
      <c r="BS17" s="430"/>
      <c r="BT17" s="430"/>
      <c r="BU17" s="431"/>
      <c r="BV17" s="429">
        <v>
15334640</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
157</v>
      </c>
      <c r="C18" s="472"/>
      <c r="D18" s="472"/>
      <c r="E18" s="544"/>
      <c r="F18" s="544"/>
      <c r="G18" s="544"/>
      <c r="H18" s="544"/>
      <c r="I18" s="544"/>
      <c r="J18" s="544"/>
      <c r="K18" s="544"/>
      <c r="L18" s="545">
        <v>
8.15</v>
      </c>
      <c r="M18" s="545"/>
      <c r="N18" s="545"/>
      <c r="O18" s="545"/>
      <c r="P18" s="545"/>
      <c r="Q18" s="545"/>
      <c r="R18" s="546"/>
      <c r="S18" s="546"/>
      <c r="T18" s="546"/>
      <c r="U18" s="546"/>
      <c r="V18" s="547"/>
      <c r="W18" s="447"/>
      <c r="X18" s="448"/>
      <c r="Y18" s="448"/>
      <c r="Z18" s="448"/>
      <c r="AA18" s="448"/>
      <c r="AB18" s="439"/>
      <c r="AC18" s="548">
        <v>
83.1</v>
      </c>
      <c r="AD18" s="549"/>
      <c r="AE18" s="549"/>
      <c r="AF18" s="549"/>
      <c r="AG18" s="550"/>
      <c r="AH18" s="548">
        <v>
83.4</v>
      </c>
      <c r="AI18" s="549"/>
      <c r="AJ18" s="549"/>
      <c r="AK18" s="549"/>
      <c r="AL18" s="551"/>
      <c r="AM18" s="458"/>
      <c r="AN18" s="459"/>
      <c r="AO18" s="459"/>
      <c r="AP18" s="459"/>
      <c r="AQ18" s="459"/>
      <c r="AR18" s="459"/>
      <c r="AS18" s="459"/>
      <c r="AT18" s="460"/>
      <c r="AU18" s="461"/>
      <c r="AV18" s="462"/>
      <c r="AW18" s="462"/>
      <c r="AX18" s="462"/>
      <c r="AY18" s="463" t="s">
        <v>
158</v>
      </c>
      <c r="AZ18" s="464"/>
      <c r="BA18" s="464"/>
      <c r="BB18" s="464"/>
      <c r="BC18" s="464"/>
      <c r="BD18" s="464"/>
      <c r="BE18" s="464"/>
      <c r="BF18" s="464"/>
      <c r="BG18" s="464"/>
      <c r="BH18" s="464"/>
      <c r="BI18" s="464"/>
      <c r="BJ18" s="464"/>
      <c r="BK18" s="464"/>
      <c r="BL18" s="464"/>
      <c r="BM18" s="465"/>
      <c r="BN18" s="429">
        <v>
15964617</v>
      </c>
      <c r="BO18" s="430"/>
      <c r="BP18" s="430"/>
      <c r="BQ18" s="430"/>
      <c r="BR18" s="430"/>
      <c r="BS18" s="430"/>
      <c r="BT18" s="430"/>
      <c r="BU18" s="431"/>
      <c r="BV18" s="429">
        <v>
15276524</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
159</v>
      </c>
      <c r="C19" s="472"/>
      <c r="D19" s="472"/>
      <c r="E19" s="544"/>
      <c r="F19" s="544"/>
      <c r="G19" s="544"/>
      <c r="H19" s="544"/>
      <c r="I19" s="544"/>
      <c r="J19" s="544"/>
      <c r="K19" s="544"/>
      <c r="L19" s="552">
        <v>
9037</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
160</v>
      </c>
      <c r="AZ19" s="464"/>
      <c r="BA19" s="464"/>
      <c r="BB19" s="464"/>
      <c r="BC19" s="464"/>
      <c r="BD19" s="464"/>
      <c r="BE19" s="464"/>
      <c r="BF19" s="464"/>
      <c r="BG19" s="464"/>
      <c r="BH19" s="464"/>
      <c r="BI19" s="464"/>
      <c r="BJ19" s="464"/>
      <c r="BK19" s="464"/>
      <c r="BL19" s="464"/>
      <c r="BM19" s="465"/>
      <c r="BN19" s="429">
        <v>
18925968</v>
      </c>
      <c r="BO19" s="430"/>
      <c r="BP19" s="430"/>
      <c r="BQ19" s="430"/>
      <c r="BR19" s="430"/>
      <c r="BS19" s="430"/>
      <c r="BT19" s="430"/>
      <c r="BU19" s="431"/>
      <c r="BV19" s="429">
        <v>
18413134</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
161</v>
      </c>
      <c r="C20" s="472"/>
      <c r="D20" s="472"/>
      <c r="E20" s="544"/>
      <c r="F20" s="544"/>
      <c r="G20" s="544"/>
      <c r="H20" s="544"/>
      <c r="I20" s="544"/>
      <c r="J20" s="544"/>
      <c r="K20" s="544"/>
      <c r="L20" s="552">
        <v>
34062</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
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
163</v>
      </c>
      <c r="C22" s="567"/>
      <c r="D22" s="568"/>
      <c r="E22" s="441" t="s">
        <v>
1</v>
      </c>
      <c r="F22" s="446"/>
      <c r="G22" s="446"/>
      <c r="H22" s="446"/>
      <c r="I22" s="446"/>
      <c r="J22" s="446"/>
      <c r="K22" s="436"/>
      <c r="L22" s="441" t="s">
        <v>
164</v>
      </c>
      <c r="M22" s="446"/>
      <c r="N22" s="446"/>
      <c r="O22" s="446"/>
      <c r="P22" s="436"/>
      <c r="Q22" s="575" t="s">
        <v>
165</v>
      </c>
      <c r="R22" s="576"/>
      <c r="S22" s="576"/>
      <c r="T22" s="576"/>
      <c r="U22" s="576"/>
      <c r="V22" s="577"/>
      <c r="W22" s="581" t="s">
        <v>
166</v>
      </c>
      <c r="X22" s="567"/>
      <c r="Y22" s="568"/>
      <c r="Z22" s="441" t="s">
        <v>
1</v>
      </c>
      <c r="AA22" s="446"/>
      <c r="AB22" s="446"/>
      <c r="AC22" s="446"/>
      <c r="AD22" s="446"/>
      <c r="AE22" s="446"/>
      <c r="AF22" s="446"/>
      <c r="AG22" s="436"/>
      <c r="AH22" s="594" t="s">
        <v>
167</v>
      </c>
      <c r="AI22" s="446"/>
      <c r="AJ22" s="446"/>
      <c r="AK22" s="446"/>
      <c r="AL22" s="436"/>
      <c r="AM22" s="594" t="s">
        <v>
168</v>
      </c>
      <c r="AN22" s="595"/>
      <c r="AO22" s="595"/>
      <c r="AP22" s="595"/>
      <c r="AQ22" s="595"/>
      <c r="AR22" s="596"/>
      <c r="AS22" s="575" t="s">
        <v>
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
169</v>
      </c>
      <c r="AZ23" s="390"/>
      <c r="BA23" s="390"/>
      <c r="BB23" s="390"/>
      <c r="BC23" s="390"/>
      <c r="BD23" s="390"/>
      <c r="BE23" s="390"/>
      <c r="BF23" s="390"/>
      <c r="BG23" s="390"/>
      <c r="BH23" s="390"/>
      <c r="BI23" s="390"/>
      <c r="BJ23" s="390"/>
      <c r="BK23" s="390"/>
      <c r="BL23" s="390"/>
      <c r="BM23" s="391"/>
      <c r="BN23" s="429">
        <v>
13082483</v>
      </c>
      <c r="BO23" s="430"/>
      <c r="BP23" s="430"/>
      <c r="BQ23" s="430"/>
      <c r="BR23" s="430"/>
      <c r="BS23" s="430"/>
      <c r="BT23" s="430"/>
      <c r="BU23" s="431"/>
      <c r="BV23" s="429">
        <v>
13601162</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
170</v>
      </c>
      <c r="F24" s="459"/>
      <c r="G24" s="459"/>
      <c r="H24" s="459"/>
      <c r="I24" s="459"/>
      <c r="J24" s="459"/>
      <c r="K24" s="460"/>
      <c r="L24" s="480">
        <v>
1</v>
      </c>
      <c r="M24" s="481"/>
      <c r="N24" s="481"/>
      <c r="O24" s="481"/>
      <c r="P24" s="523"/>
      <c r="Q24" s="480">
        <v>
8075</v>
      </c>
      <c r="R24" s="481"/>
      <c r="S24" s="481"/>
      <c r="T24" s="481"/>
      <c r="U24" s="481"/>
      <c r="V24" s="523"/>
      <c r="W24" s="582"/>
      <c r="X24" s="570"/>
      <c r="Y24" s="571"/>
      <c r="Z24" s="479" t="s">
        <v>
171</v>
      </c>
      <c r="AA24" s="459"/>
      <c r="AB24" s="459"/>
      <c r="AC24" s="459"/>
      <c r="AD24" s="459"/>
      <c r="AE24" s="459"/>
      <c r="AF24" s="459"/>
      <c r="AG24" s="460"/>
      <c r="AH24" s="480">
        <v>
437</v>
      </c>
      <c r="AI24" s="481"/>
      <c r="AJ24" s="481"/>
      <c r="AK24" s="481"/>
      <c r="AL24" s="523"/>
      <c r="AM24" s="480">
        <v>
1347708</v>
      </c>
      <c r="AN24" s="481"/>
      <c r="AO24" s="481"/>
      <c r="AP24" s="481"/>
      <c r="AQ24" s="481"/>
      <c r="AR24" s="523"/>
      <c r="AS24" s="480">
        <v>
3084</v>
      </c>
      <c r="AT24" s="481"/>
      <c r="AU24" s="481"/>
      <c r="AV24" s="481"/>
      <c r="AW24" s="481"/>
      <c r="AX24" s="482"/>
      <c r="AY24" s="602" t="s">
        <v>
172</v>
      </c>
      <c r="AZ24" s="603"/>
      <c r="BA24" s="603"/>
      <c r="BB24" s="603"/>
      <c r="BC24" s="603"/>
      <c r="BD24" s="603"/>
      <c r="BE24" s="603"/>
      <c r="BF24" s="603"/>
      <c r="BG24" s="603"/>
      <c r="BH24" s="603"/>
      <c r="BI24" s="603"/>
      <c r="BJ24" s="603"/>
      <c r="BK24" s="603"/>
      <c r="BL24" s="603"/>
      <c r="BM24" s="604"/>
      <c r="BN24" s="429">
        <v>
2169757</v>
      </c>
      <c r="BO24" s="430"/>
      <c r="BP24" s="430"/>
      <c r="BQ24" s="430"/>
      <c r="BR24" s="430"/>
      <c r="BS24" s="430"/>
      <c r="BT24" s="430"/>
      <c r="BU24" s="431"/>
      <c r="BV24" s="429">
        <v>
2499499</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
173</v>
      </c>
      <c r="F25" s="459"/>
      <c r="G25" s="459"/>
      <c r="H25" s="459"/>
      <c r="I25" s="459"/>
      <c r="J25" s="459"/>
      <c r="K25" s="460"/>
      <c r="L25" s="480">
        <v>
1</v>
      </c>
      <c r="M25" s="481"/>
      <c r="N25" s="481"/>
      <c r="O25" s="481"/>
      <c r="P25" s="523"/>
      <c r="Q25" s="480">
        <v>
7580</v>
      </c>
      <c r="R25" s="481"/>
      <c r="S25" s="481"/>
      <c r="T25" s="481"/>
      <c r="U25" s="481"/>
      <c r="V25" s="523"/>
      <c r="W25" s="582"/>
      <c r="X25" s="570"/>
      <c r="Y25" s="571"/>
      <c r="Z25" s="479" t="s">
        <v>
174</v>
      </c>
      <c r="AA25" s="459"/>
      <c r="AB25" s="459"/>
      <c r="AC25" s="459"/>
      <c r="AD25" s="459"/>
      <c r="AE25" s="459"/>
      <c r="AF25" s="459"/>
      <c r="AG25" s="460"/>
      <c r="AH25" s="480" t="s">
        <v>
136</v>
      </c>
      <c r="AI25" s="481"/>
      <c r="AJ25" s="481"/>
      <c r="AK25" s="481"/>
      <c r="AL25" s="523"/>
      <c r="AM25" s="480" t="s">
        <v>
136</v>
      </c>
      <c r="AN25" s="481"/>
      <c r="AO25" s="481"/>
      <c r="AP25" s="481"/>
      <c r="AQ25" s="481"/>
      <c r="AR25" s="523"/>
      <c r="AS25" s="480" t="s">
        <v>
136</v>
      </c>
      <c r="AT25" s="481"/>
      <c r="AU25" s="481"/>
      <c r="AV25" s="481"/>
      <c r="AW25" s="481"/>
      <c r="AX25" s="482"/>
      <c r="AY25" s="389" t="s">
        <v>
175</v>
      </c>
      <c r="AZ25" s="390"/>
      <c r="BA25" s="390"/>
      <c r="BB25" s="390"/>
      <c r="BC25" s="390"/>
      <c r="BD25" s="390"/>
      <c r="BE25" s="390"/>
      <c r="BF25" s="390"/>
      <c r="BG25" s="390"/>
      <c r="BH25" s="390"/>
      <c r="BI25" s="390"/>
      <c r="BJ25" s="390"/>
      <c r="BK25" s="390"/>
      <c r="BL25" s="390"/>
      <c r="BM25" s="391"/>
      <c r="BN25" s="392">
        <v>
3144796</v>
      </c>
      <c r="BO25" s="393"/>
      <c r="BP25" s="393"/>
      <c r="BQ25" s="393"/>
      <c r="BR25" s="393"/>
      <c r="BS25" s="393"/>
      <c r="BT25" s="393"/>
      <c r="BU25" s="394"/>
      <c r="BV25" s="392">
        <v>
3360910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
176</v>
      </c>
      <c r="F26" s="459"/>
      <c r="G26" s="459"/>
      <c r="H26" s="459"/>
      <c r="I26" s="459"/>
      <c r="J26" s="459"/>
      <c r="K26" s="460"/>
      <c r="L26" s="480">
        <v>
1</v>
      </c>
      <c r="M26" s="481"/>
      <c r="N26" s="481"/>
      <c r="O26" s="481"/>
      <c r="P26" s="523"/>
      <c r="Q26" s="480">
        <v>
7200</v>
      </c>
      <c r="R26" s="481"/>
      <c r="S26" s="481"/>
      <c r="T26" s="481"/>
      <c r="U26" s="481"/>
      <c r="V26" s="523"/>
      <c r="W26" s="582"/>
      <c r="X26" s="570"/>
      <c r="Y26" s="571"/>
      <c r="Z26" s="479" t="s">
        <v>
177</v>
      </c>
      <c r="AA26" s="592"/>
      <c r="AB26" s="592"/>
      <c r="AC26" s="592"/>
      <c r="AD26" s="592"/>
      <c r="AE26" s="592"/>
      <c r="AF26" s="592"/>
      <c r="AG26" s="593"/>
      <c r="AH26" s="480">
        <v>
7</v>
      </c>
      <c r="AI26" s="481"/>
      <c r="AJ26" s="481"/>
      <c r="AK26" s="481"/>
      <c r="AL26" s="523"/>
      <c r="AM26" s="480">
        <v>
21616</v>
      </c>
      <c r="AN26" s="481"/>
      <c r="AO26" s="481"/>
      <c r="AP26" s="481"/>
      <c r="AQ26" s="481"/>
      <c r="AR26" s="523"/>
      <c r="AS26" s="480">
        <v>
3088</v>
      </c>
      <c r="AT26" s="481"/>
      <c r="AU26" s="481"/>
      <c r="AV26" s="481"/>
      <c r="AW26" s="481"/>
      <c r="AX26" s="482"/>
      <c r="AY26" s="432" t="s">
        <v>
178</v>
      </c>
      <c r="AZ26" s="433"/>
      <c r="BA26" s="433"/>
      <c r="BB26" s="433"/>
      <c r="BC26" s="433"/>
      <c r="BD26" s="433"/>
      <c r="BE26" s="433"/>
      <c r="BF26" s="433"/>
      <c r="BG26" s="433"/>
      <c r="BH26" s="433"/>
      <c r="BI26" s="433"/>
      <c r="BJ26" s="433"/>
      <c r="BK26" s="433"/>
      <c r="BL26" s="433"/>
      <c r="BM26" s="434"/>
      <c r="BN26" s="429" t="s">
        <v>
136</v>
      </c>
      <c r="BO26" s="430"/>
      <c r="BP26" s="430"/>
      <c r="BQ26" s="430"/>
      <c r="BR26" s="430"/>
      <c r="BS26" s="430"/>
      <c r="BT26" s="430"/>
      <c r="BU26" s="431"/>
      <c r="BV26" s="429" t="s">
        <v>
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
179</v>
      </c>
      <c r="F27" s="459"/>
      <c r="G27" s="459"/>
      <c r="H27" s="459"/>
      <c r="I27" s="459"/>
      <c r="J27" s="459"/>
      <c r="K27" s="460"/>
      <c r="L27" s="480">
        <v>
1</v>
      </c>
      <c r="M27" s="481"/>
      <c r="N27" s="481"/>
      <c r="O27" s="481"/>
      <c r="P27" s="523"/>
      <c r="Q27" s="480">
        <v>
5750</v>
      </c>
      <c r="R27" s="481"/>
      <c r="S27" s="481"/>
      <c r="T27" s="481"/>
      <c r="U27" s="481"/>
      <c r="V27" s="523"/>
      <c r="W27" s="582"/>
      <c r="X27" s="570"/>
      <c r="Y27" s="571"/>
      <c r="Z27" s="479" t="s">
        <v>
180</v>
      </c>
      <c r="AA27" s="459"/>
      <c r="AB27" s="459"/>
      <c r="AC27" s="459"/>
      <c r="AD27" s="459"/>
      <c r="AE27" s="459"/>
      <c r="AF27" s="459"/>
      <c r="AG27" s="460"/>
      <c r="AH27" s="480">
        <v>
2</v>
      </c>
      <c r="AI27" s="481"/>
      <c r="AJ27" s="481"/>
      <c r="AK27" s="481"/>
      <c r="AL27" s="523"/>
      <c r="AM27" s="480" t="s">
        <v>
181</v>
      </c>
      <c r="AN27" s="481"/>
      <c r="AO27" s="481"/>
      <c r="AP27" s="481"/>
      <c r="AQ27" s="481"/>
      <c r="AR27" s="523"/>
      <c r="AS27" s="480" t="s">
        <v>
181</v>
      </c>
      <c r="AT27" s="481"/>
      <c r="AU27" s="481"/>
      <c r="AV27" s="481"/>
      <c r="AW27" s="481"/>
      <c r="AX27" s="482"/>
      <c r="AY27" s="524" t="s">
        <v>
182</v>
      </c>
      <c r="AZ27" s="525"/>
      <c r="BA27" s="525"/>
      <c r="BB27" s="525"/>
      <c r="BC27" s="525"/>
      <c r="BD27" s="525"/>
      <c r="BE27" s="525"/>
      <c r="BF27" s="525"/>
      <c r="BG27" s="525"/>
      <c r="BH27" s="525"/>
      <c r="BI27" s="525"/>
      <c r="BJ27" s="525"/>
      <c r="BK27" s="525"/>
      <c r="BL27" s="525"/>
      <c r="BM27" s="526"/>
      <c r="BN27" s="605">
        <v>
451209</v>
      </c>
      <c r="BO27" s="606"/>
      <c r="BP27" s="606"/>
      <c r="BQ27" s="606"/>
      <c r="BR27" s="606"/>
      <c r="BS27" s="606"/>
      <c r="BT27" s="606"/>
      <c r="BU27" s="607"/>
      <c r="BV27" s="605">
        <v>
451209</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
183</v>
      </c>
      <c r="F28" s="459"/>
      <c r="G28" s="459"/>
      <c r="H28" s="459"/>
      <c r="I28" s="459"/>
      <c r="J28" s="459"/>
      <c r="K28" s="460"/>
      <c r="L28" s="480">
        <v>
1</v>
      </c>
      <c r="M28" s="481"/>
      <c r="N28" s="481"/>
      <c r="O28" s="481"/>
      <c r="P28" s="523"/>
      <c r="Q28" s="480">
        <v>
5150</v>
      </c>
      <c r="R28" s="481"/>
      <c r="S28" s="481"/>
      <c r="T28" s="481"/>
      <c r="U28" s="481"/>
      <c r="V28" s="523"/>
      <c r="W28" s="582"/>
      <c r="X28" s="570"/>
      <c r="Y28" s="571"/>
      <c r="Z28" s="479" t="s">
        <v>
184</v>
      </c>
      <c r="AA28" s="459"/>
      <c r="AB28" s="459"/>
      <c r="AC28" s="459"/>
      <c r="AD28" s="459"/>
      <c r="AE28" s="459"/>
      <c r="AF28" s="459"/>
      <c r="AG28" s="460"/>
      <c r="AH28" s="480" t="s">
        <v>
136</v>
      </c>
      <c r="AI28" s="481"/>
      <c r="AJ28" s="481"/>
      <c r="AK28" s="481"/>
      <c r="AL28" s="523"/>
      <c r="AM28" s="480" t="s">
        <v>
136</v>
      </c>
      <c r="AN28" s="481"/>
      <c r="AO28" s="481"/>
      <c r="AP28" s="481"/>
      <c r="AQ28" s="481"/>
      <c r="AR28" s="523"/>
      <c r="AS28" s="480" t="s">
        <v>
145</v>
      </c>
      <c r="AT28" s="481"/>
      <c r="AU28" s="481"/>
      <c r="AV28" s="481"/>
      <c r="AW28" s="481"/>
      <c r="AX28" s="482"/>
      <c r="AY28" s="608" t="s">
        <v>
185</v>
      </c>
      <c r="AZ28" s="609"/>
      <c r="BA28" s="609"/>
      <c r="BB28" s="610"/>
      <c r="BC28" s="389" t="s">
        <v>
47</v>
      </c>
      <c r="BD28" s="390"/>
      <c r="BE28" s="390"/>
      <c r="BF28" s="390"/>
      <c r="BG28" s="390"/>
      <c r="BH28" s="390"/>
      <c r="BI28" s="390"/>
      <c r="BJ28" s="390"/>
      <c r="BK28" s="390"/>
      <c r="BL28" s="390"/>
      <c r="BM28" s="391"/>
      <c r="BN28" s="392">
        <v>
1992955</v>
      </c>
      <c r="BO28" s="393"/>
      <c r="BP28" s="393"/>
      <c r="BQ28" s="393"/>
      <c r="BR28" s="393"/>
      <c r="BS28" s="393"/>
      <c r="BT28" s="393"/>
      <c r="BU28" s="394"/>
      <c r="BV28" s="392">
        <v>
2272857</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
186</v>
      </c>
      <c r="F29" s="459"/>
      <c r="G29" s="459"/>
      <c r="H29" s="459"/>
      <c r="I29" s="459"/>
      <c r="J29" s="459"/>
      <c r="K29" s="460"/>
      <c r="L29" s="480">
        <v>
19</v>
      </c>
      <c r="M29" s="481"/>
      <c r="N29" s="481"/>
      <c r="O29" s="481"/>
      <c r="P29" s="523"/>
      <c r="Q29" s="480">
        <v>
4900</v>
      </c>
      <c r="R29" s="481"/>
      <c r="S29" s="481"/>
      <c r="T29" s="481"/>
      <c r="U29" s="481"/>
      <c r="V29" s="523"/>
      <c r="W29" s="583"/>
      <c r="X29" s="584"/>
      <c r="Y29" s="585"/>
      <c r="Z29" s="479" t="s">
        <v>
187</v>
      </c>
      <c r="AA29" s="459"/>
      <c r="AB29" s="459"/>
      <c r="AC29" s="459"/>
      <c r="AD29" s="459"/>
      <c r="AE29" s="459"/>
      <c r="AF29" s="459"/>
      <c r="AG29" s="460"/>
      <c r="AH29" s="480">
        <v>
439</v>
      </c>
      <c r="AI29" s="481"/>
      <c r="AJ29" s="481"/>
      <c r="AK29" s="481"/>
      <c r="AL29" s="523"/>
      <c r="AM29" s="480">
        <v>
1356928</v>
      </c>
      <c r="AN29" s="481"/>
      <c r="AO29" s="481"/>
      <c r="AP29" s="481"/>
      <c r="AQ29" s="481"/>
      <c r="AR29" s="523"/>
      <c r="AS29" s="480">
        <v>
3091</v>
      </c>
      <c r="AT29" s="481"/>
      <c r="AU29" s="481"/>
      <c r="AV29" s="481"/>
      <c r="AW29" s="481"/>
      <c r="AX29" s="482"/>
      <c r="AY29" s="611"/>
      <c r="AZ29" s="612"/>
      <c r="BA29" s="612"/>
      <c r="BB29" s="613"/>
      <c r="BC29" s="463" t="s">
        <v>
188</v>
      </c>
      <c r="BD29" s="464"/>
      <c r="BE29" s="464"/>
      <c r="BF29" s="464"/>
      <c r="BG29" s="464"/>
      <c r="BH29" s="464"/>
      <c r="BI29" s="464"/>
      <c r="BJ29" s="464"/>
      <c r="BK29" s="464"/>
      <c r="BL29" s="464"/>
      <c r="BM29" s="465"/>
      <c r="BN29" s="429" t="s">
        <v>
136</v>
      </c>
      <c r="BO29" s="430"/>
      <c r="BP29" s="430"/>
      <c r="BQ29" s="430"/>
      <c r="BR29" s="430"/>
      <c r="BS29" s="430"/>
      <c r="BT29" s="430"/>
      <c r="BU29" s="431"/>
      <c r="BV29" s="429" t="s">
        <v>
145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
189</v>
      </c>
      <c r="X30" s="590"/>
      <c r="Y30" s="590"/>
      <c r="Z30" s="590"/>
      <c r="AA30" s="590"/>
      <c r="AB30" s="590"/>
      <c r="AC30" s="590"/>
      <c r="AD30" s="590"/>
      <c r="AE30" s="590"/>
      <c r="AF30" s="590"/>
      <c r="AG30" s="591"/>
      <c r="AH30" s="548">
        <v>
100.7</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
49</v>
      </c>
      <c r="BD30" s="603"/>
      <c r="BE30" s="603"/>
      <c r="BF30" s="603"/>
      <c r="BG30" s="603"/>
      <c r="BH30" s="603"/>
      <c r="BI30" s="603"/>
      <c r="BJ30" s="603"/>
      <c r="BK30" s="603"/>
      <c r="BL30" s="603"/>
      <c r="BM30" s="604"/>
      <c r="BN30" s="605">
        <v>
3714652</v>
      </c>
      <c r="BO30" s="606"/>
      <c r="BP30" s="606"/>
      <c r="BQ30" s="606"/>
      <c r="BR30" s="606"/>
      <c r="BS30" s="606"/>
      <c r="BT30" s="606"/>
      <c r="BU30" s="607"/>
      <c r="BV30" s="605">
        <v>
3629097</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
196</v>
      </c>
      <c r="D33" s="453"/>
      <c r="E33" s="418" t="s">
        <v>
197</v>
      </c>
      <c r="F33" s="418"/>
      <c r="G33" s="418"/>
      <c r="H33" s="418"/>
      <c r="I33" s="418"/>
      <c r="J33" s="418"/>
      <c r="K33" s="418"/>
      <c r="L33" s="418"/>
      <c r="M33" s="418"/>
      <c r="N33" s="418"/>
      <c r="O33" s="418"/>
      <c r="P33" s="418"/>
      <c r="Q33" s="418"/>
      <c r="R33" s="418"/>
      <c r="S33" s="418"/>
      <c r="T33" s="216"/>
      <c r="U33" s="453" t="s">
        <v>
196</v>
      </c>
      <c r="V33" s="453"/>
      <c r="W33" s="418" t="s">
        <v>
198</v>
      </c>
      <c r="X33" s="418"/>
      <c r="Y33" s="418"/>
      <c r="Z33" s="418"/>
      <c r="AA33" s="418"/>
      <c r="AB33" s="418"/>
      <c r="AC33" s="418"/>
      <c r="AD33" s="418"/>
      <c r="AE33" s="418"/>
      <c r="AF33" s="418"/>
      <c r="AG33" s="418"/>
      <c r="AH33" s="418"/>
      <c r="AI33" s="418"/>
      <c r="AJ33" s="418"/>
      <c r="AK33" s="418"/>
      <c r="AL33" s="216"/>
      <c r="AM33" s="453" t="s">
        <v>
196</v>
      </c>
      <c r="AN33" s="453"/>
      <c r="AO33" s="418" t="s">
        <v>
198</v>
      </c>
      <c r="AP33" s="418"/>
      <c r="AQ33" s="418"/>
      <c r="AR33" s="418"/>
      <c r="AS33" s="418"/>
      <c r="AT33" s="418"/>
      <c r="AU33" s="418"/>
      <c r="AV33" s="418"/>
      <c r="AW33" s="418"/>
      <c r="AX33" s="418"/>
      <c r="AY33" s="418"/>
      <c r="AZ33" s="418"/>
      <c r="BA33" s="418"/>
      <c r="BB33" s="418"/>
      <c r="BC33" s="418"/>
      <c r="BD33" s="217"/>
      <c r="BE33" s="418" t="s">
        <v>
199</v>
      </c>
      <c r="BF33" s="418"/>
      <c r="BG33" s="418" t="s">
        <v>
200</v>
      </c>
      <c r="BH33" s="418"/>
      <c r="BI33" s="418"/>
      <c r="BJ33" s="418"/>
      <c r="BK33" s="418"/>
      <c r="BL33" s="418"/>
      <c r="BM33" s="418"/>
      <c r="BN33" s="418"/>
      <c r="BO33" s="418"/>
      <c r="BP33" s="418"/>
      <c r="BQ33" s="418"/>
      <c r="BR33" s="418"/>
      <c r="BS33" s="418"/>
      <c r="BT33" s="418"/>
      <c r="BU33" s="418"/>
      <c r="BV33" s="217"/>
      <c r="BW33" s="453" t="s">
        <v>
199</v>
      </c>
      <c r="BX33" s="453"/>
      <c r="BY33" s="418" t="s">
        <v>
201</v>
      </c>
      <c r="BZ33" s="418"/>
      <c r="CA33" s="418"/>
      <c r="CB33" s="418"/>
      <c r="CC33" s="418"/>
      <c r="CD33" s="418"/>
      <c r="CE33" s="418"/>
      <c r="CF33" s="418"/>
      <c r="CG33" s="418"/>
      <c r="CH33" s="418"/>
      <c r="CI33" s="418"/>
      <c r="CJ33" s="418"/>
      <c r="CK33" s="418"/>
      <c r="CL33" s="418"/>
      <c r="CM33" s="418"/>
      <c r="CN33" s="216"/>
      <c r="CO33" s="453" t="s">
        <v>
196</v>
      </c>
      <c r="CP33" s="453"/>
      <c r="CQ33" s="418" t="s">
        <v>
202</v>
      </c>
      <c r="CR33" s="418"/>
      <c r="CS33" s="418"/>
      <c r="CT33" s="418"/>
      <c r="CU33" s="418"/>
      <c r="CV33" s="418"/>
      <c r="CW33" s="418"/>
      <c r="CX33" s="418"/>
      <c r="CY33" s="418"/>
      <c r="CZ33" s="418"/>
      <c r="DA33" s="418"/>
      <c r="DB33" s="418"/>
      <c r="DC33" s="418"/>
      <c r="DD33" s="418"/>
      <c r="DE33" s="418"/>
      <c r="DF33" s="216"/>
      <c r="DG33" s="617" t="s">
        <v>
203</v>
      </c>
      <c r="DH33" s="617"/>
      <c r="DI33" s="218"/>
      <c r="DJ33" s="186"/>
      <c r="DK33" s="186"/>
      <c r="DL33" s="186"/>
      <c r="DM33" s="186"/>
      <c r="DN33" s="186"/>
      <c r="DO33" s="186"/>
    </row>
    <row r="34" spans="1:119" ht="32.25" customHeight="1" x14ac:dyDescent="0.15">
      <c r="A34" s="187"/>
      <c r="B34" s="213"/>
      <c r="C34" s="618">
        <f>
IF(E34="","",1)</f>
        <v>
1</v>
      </c>
      <c r="D34" s="618"/>
      <c r="E34" s="619" t="str">
        <f>
IF('各会計、関係団体の財政状況及び健全化判断比率'!B7="","",'各会計、関係団体の財政状況及び健全化判断比率'!B7)</f>
        <v>
一般会計</v>
      </c>
      <c r="F34" s="619"/>
      <c r="G34" s="619"/>
      <c r="H34" s="619"/>
      <c r="I34" s="619"/>
      <c r="J34" s="619"/>
      <c r="K34" s="619"/>
      <c r="L34" s="619"/>
      <c r="M34" s="619"/>
      <c r="N34" s="619"/>
      <c r="O34" s="619"/>
      <c r="P34" s="619"/>
      <c r="Q34" s="619"/>
      <c r="R34" s="619"/>
      <c r="S34" s="619"/>
      <c r="T34" s="214"/>
      <c r="U34" s="618">
        <f>
IF(W34="","",MAX(C34:D43)+1)</f>
        <v>
2</v>
      </c>
      <c r="V34" s="618"/>
      <c r="W34" s="619" t="str">
        <f>
IF('各会計、関係団体の財政状況及び健全化判断比率'!B28="","",'各会計、関係団体の財政状況及び健全化判断比率'!B28)</f>
        <v>
国民健康保険特別会計</v>
      </c>
      <c r="X34" s="619"/>
      <c r="Y34" s="619"/>
      <c r="Z34" s="619"/>
      <c r="AA34" s="619"/>
      <c r="AB34" s="619"/>
      <c r="AC34" s="619"/>
      <c r="AD34" s="619"/>
      <c r="AE34" s="619"/>
      <c r="AF34" s="619"/>
      <c r="AG34" s="619"/>
      <c r="AH34" s="619"/>
      <c r="AI34" s="619"/>
      <c r="AJ34" s="619"/>
      <c r="AK34" s="619"/>
      <c r="AL34" s="214"/>
      <c r="AM34" s="618" t="str">
        <f>
IF(AO34="","",MAX(C34:D43,U34:V43)+1)</f>
        <v/>
      </c>
      <c r="AN34" s="618"/>
      <c r="AO34" s="619"/>
      <c r="AP34" s="619"/>
      <c r="AQ34" s="619"/>
      <c r="AR34" s="619"/>
      <c r="AS34" s="619"/>
      <c r="AT34" s="619"/>
      <c r="AU34" s="619"/>
      <c r="AV34" s="619"/>
      <c r="AW34" s="619"/>
      <c r="AX34" s="619"/>
      <c r="AY34" s="619"/>
      <c r="AZ34" s="619"/>
      <c r="BA34" s="619"/>
      <c r="BB34" s="619"/>
      <c r="BC34" s="619"/>
      <c r="BD34" s="214"/>
      <c r="BE34" s="618">
        <f>
IF(BG34="","",MAX(C34:D43,U34:V43,AM34:AN43)+1)</f>
        <v>
5</v>
      </c>
      <c r="BF34" s="618"/>
      <c r="BG34" s="619" t="str">
        <f>
IF('各会計、関係団体の財政状況及び健全化判断比率'!B31="","",'各会計、関係団体の財政状況及び健全化判断比率'!B31)</f>
        <v>
下水道事業特別会計</v>
      </c>
      <c r="BH34" s="619"/>
      <c r="BI34" s="619"/>
      <c r="BJ34" s="619"/>
      <c r="BK34" s="619"/>
      <c r="BL34" s="619"/>
      <c r="BM34" s="619"/>
      <c r="BN34" s="619"/>
      <c r="BO34" s="619"/>
      <c r="BP34" s="619"/>
      <c r="BQ34" s="619"/>
      <c r="BR34" s="619"/>
      <c r="BS34" s="619"/>
      <c r="BT34" s="619"/>
      <c r="BU34" s="619"/>
      <c r="BV34" s="214"/>
      <c r="BW34" s="618">
        <f>
IF(BY34="","",MAX(C34:D43,U34:V43,AM34:AN43,BE34:BF43)+1)</f>
        <v>
6</v>
      </c>
      <c r="BX34" s="618"/>
      <c r="BY34" s="619" t="str">
        <f>
IF('各会計、関係団体の財政状況及び健全化判断比率'!B68="","",'各会計、関係団体の財政状況及び健全化判断比率'!B68)</f>
        <v>
東京市町村総合事務組合（一般会計）</v>
      </c>
      <c r="BZ34" s="619"/>
      <c r="CA34" s="619"/>
      <c r="CB34" s="619"/>
      <c r="CC34" s="619"/>
      <c r="CD34" s="619"/>
      <c r="CE34" s="619"/>
      <c r="CF34" s="619"/>
      <c r="CG34" s="619"/>
      <c r="CH34" s="619"/>
      <c r="CI34" s="619"/>
      <c r="CJ34" s="619"/>
      <c r="CK34" s="619"/>
      <c r="CL34" s="619"/>
      <c r="CM34" s="619"/>
      <c r="CN34" s="214"/>
      <c r="CO34" s="618">
        <f>
IF(CQ34="","",MAX(C34:D43,U34:V43,AM34:AN43,BE34:BF43,BW34:BX43)+1)</f>
        <v>
13</v>
      </c>
      <c r="CP34" s="618"/>
      <c r="CQ34" s="619" t="str">
        <f>
IF('各会計、関係団体の財政状況及び健全化判断比率'!BS7="","",'各会計、関係団体の財政状況及び健全化判断比率'!BS7)</f>
        <v>
国立市土地開発公社</v>
      </c>
      <c r="CR34" s="619"/>
      <c r="CS34" s="619"/>
      <c r="CT34" s="619"/>
      <c r="CU34" s="619"/>
      <c r="CV34" s="619"/>
      <c r="CW34" s="619"/>
      <c r="CX34" s="619"/>
      <c r="CY34" s="619"/>
      <c r="CZ34" s="619"/>
      <c r="DA34" s="619"/>
      <c r="DB34" s="619"/>
      <c r="DC34" s="619"/>
      <c r="DD34" s="619"/>
      <c r="DE34" s="619"/>
      <c r="DF34" s="211"/>
      <c r="DG34" s="620" t="str">
        <f>
IF('各会計、関係団体の財政状況及び健全化判断比率'!BR7="","",'各会計、関係団体の財政状況及び健全化判断比率'!BR7)</f>
        <v>
〇</v>
      </c>
      <c r="DH34" s="620"/>
      <c r="DI34" s="218"/>
      <c r="DJ34" s="186"/>
      <c r="DK34" s="186"/>
      <c r="DL34" s="186"/>
      <c r="DM34" s="186"/>
      <c r="DN34" s="186"/>
      <c r="DO34" s="186"/>
    </row>
    <row r="35" spans="1:119" ht="32.25" customHeight="1" x14ac:dyDescent="0.15">
      <c r="A35" s="187"/>
      <c r="B35" s="213"/>
      <c r="C35" s="618" t="str">
        <f>
IF(E35="","",C34+1)</f>
        <v/>
      </c>
      <c r="D35" s="618"/>
      <c r="E35" s="619" t="str">
        <f>
IF('各会計、関係団体の財政状況及び健全化判断比率'!B8="","",'各会計、関係団体の財政状況及び健全化判断比率'!B8)</f>
        <v/>
      </c>
      <c r="F35" s="619"/>
      <c r="G35" s="619"/>
      <c r="H35" s="619"/>
      <c r="I35" s="619"/>
      <c r="J35" s="619"/>
      <c r="K35" s="619"/>
      <c r="L35" s="619"/>
      <c r="M35" s="619"/>
      <c r="N35" s="619"/>
      <c r="O35" s="619"/>
      <c r="P35" s="619"/>
      <c r="Q35" s="619"/>
      <c r="R35" s="619"/>
      <c r="S35" s="619"/>
      <c r="T35" s="214"/>
      <c r="U35" s="618">
        <f>
IF(W35="","",U34+1)</f>
        <v>
3</v>
      </c>
      <c r="V35" s="618"/>
      <c r="W35" s="619" t="str">
        <f>
IF('各会計、関係団体の財政状況及び健全化判断比率'!B29="","",'各会計、関係団体の財政状況及び健全化判断比率'!B29)</f>
        <v>
介護保険特別会計</v>
      </c>
      <c r="X35" s="619"/>
      <c r="Y35" s="619"/>
      <c r="Z35" s="619"/>
      <c r="AA35" s="619"/>
      <c r="AB35" s="619"/>
      <c r="AC35" s="619"/>
      <c r="AD35" s="619"/>
      <c r="AE35" s="619"/>
      <c r="AF35" s="619"/>
      <c r="AG35" s="619"/>
      <c r="AH35" s="619"/>
      <c r="AI35" s="619"/>
      <c r="AJ35" s="619"/>
      <c r="AK35" s="619"/>
      <c r="AL35" s="214"/>
      <c r="AM35" s="618" t="str">
        <f t="shared" ref="AM35:AM43" si="0">
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
IF(BG35="","",BE34+1)</f>
        <v/>
      </c>
      <c r="BF35" s="618"/>
      <c r="BG35" s="619"/>
      <c r="BH35" s="619"/>
      <c r="BI35" s="619"/>
      <c r="BJ35" s="619"/>
      <c r="BK35" s="619"/>
      <c r="BL35" s="619"/>
      <c r="BM35" s="619"/>
      <c r="BN35" s="619"/>
      <c r="BO35" s="619"/>
      <c r="BP35" s="619"/>
      <c r="BQ35" s="619"/>
      <c r="BR35" s="619"/>
      <c r="BS35" s="619"/>
      <c r="BT35" s="619"/>
      <c r="BU35" s="619"/>
      <c r="BV35" s="214"/>
      <c r="BW35" s="618">
        <f t="shared" ref="BW35:BW43" si="2">
IF(BY35="","",BW34+1)</f>
        <v>
7</v>
      </c>
      <c r="BX35" s="618"/>
      <c r="BY35" s="619" t="str">
        <f>
IF('各会計、関係団体の財政状況及び健全化判断比率'!B69="","",'各会計、関係団体の財政状況及び健全化判断比率'!B69)</f>
        <v>
東京市町村総合事務組合（交通災害共済事業特別会計）</v>
      </c>
      <c r="BZ35" s="619"/>
      <c r="CA35" s="619"/>
      <c r="CB35" s="619"/>
      <c r="CC35" s="619"/>
      <c r="CD35" s="619"/>
      <c r="CE35" s="619"/>
      <c r="CF35" s="619"/>
      <c r="CG35" s="619"/>
      <c r="CH35" s="619"/>
      <c r="CI35" s="619"/>
      <c r="CJ35" s="619"/>
      <c r="CK35" s="619"/>
      <c r="CL35" s="619"/>
      <c r="CM35" s="619"/>
      <c r="CN35" s="214"/>
      <c r="CO35" s="618">
        <f t="shared" ref="CO35:CO43" si="3">
IF(CQ35="","",CO34+1)</f>
        <v>
14</v>
      </c>
      <c r="CP35" s="618"/>
      <c r="CQ35" s="619" t="str">
        <f>
IF('各会計、関係団体の財政状況及び健全化判断比率'!BS8="","",'各会計、関係団体の財政状況及び健全化判断比率'!BS8)</f>
        <v>
くにたち文化・スポーツ振興財団</v>
      </c>
      <c r="CR35" s="619"/>
      <c r="CS35" s="619"/>
      <c r="CT35" s="619"/>
      <c r="CU35" s="619"/>
      <c r="CV35" s="619"/>
      <c r="CW35" s="619"/>
      <c r="CX35" s="619"/>
      <c r="CY35" s="619"/>
      <c r="CZ35" s="619"/>
      <c r="DA35" s="619"/>
      <c r="DB35" s="619"/>
      <c r="DC35" s="619"/>
      <c r="DD35" s="619"/>
      <c r="DE35" s="619"/>
      <c r="DF35" s="211"/>
      <c r="DG35" s="620" t="str">
        <f>
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
IF(E36="","",C35+1)</f>
        <v/>
      </c>
      <c r="D36" s="618"/>
      <c r="E36" s="619" t="str">
        <f>
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
IF(W36="","",U35+1)</f>
        <v>
4</v>
      </c>
      <c r="V36" s="618"/>
      <c r="W36" s="619" t="str">
        <f>
IF('各会計、関係団体の財政状況及び健全化判断比率'!B30="","",'各会計、関係団体の財政状況及び健全化判断比率'!B30)</f>
        <v>
後期高齢者医療特別会計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
8</v>
      </c>
      <c r="BX36" s="618"/>
      <c r="BY36" s="619" t="str">
        <f>
IF('各会計、関係団体の財政状況及び健全化判断比率'!B70="","",'各会計、関係団体の財政状況及び健全化判断比率'!B70)</f>
        <v>
東京たま広域資源循環組合（一般会計）</v>
      </c>
      <c r="BZ36" s="619"/>
      <c r="CA36" s="619"/>
      <c r="CB36" s="619"/>
      <c r="CC36" s="619"/>
      <c r="CD36" s="619"/>
      <c r="CE36" s="619"/>
      <c r="CF36" s="619"/>
      <c r="CG36" s="619"/>
      <c r="CH36" s="619"/>
      <c r="CI36" s="619"/>
      <c r="CJ36" s="619"/>
      <c r="CK36" s="619"/>
      <c r="CL36" s="619"/>
      <c r="CM36" s="619"/>
      <c r="CN36" s="214"/>
      <c r="CO36" s="618" t="str">
        <f t="shared" si="3"/>
        <v/>
      </c>
      <c r="CP36" s="618"/>
      <c r="CQ36" s="619" t="str">
        <f>
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
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
IF(E37="","",C36+1)</f>
        <v/>
      </c>
      <c r="D37" s="618"/>
      <c r="E37" s="619" t="str">
        <f>
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
9</v>
      </c>
      <c r="BX37" s="618"/>
      <c r="BY37" s="619" t="str">
        <f>
IF('各会計、関係団体の財政状況及び健全化判断比率'!B71="","",'各会計、関係団体の財政状況及び健全化判断比率'!B71)</f>
        <v>
多摩川衛生組合（一般会計）</v>
      </c>
      <c r="BZ37" s="619"/>
      <c r="CA37" s="619"/>
      <c r="CB37" s="619"/>
      <c r="CC37" s="619"/>
      <c r="CD37" s="619"/>
      <c r="CE37" s="619"/>
      <c r="CF37" s="619"/>
      <c r="CG37" s="619"/>
      <c r="CH37" s="619"/>
      <c r="CI37" s="619"/>
      <c r="CJ37" s="619"/>
      <c r="CK37" s="619"/>
      <c r="CL37" s="619"/>
      <c r="CM37" s="619"/>
      <c r="CN37" s="214"/>
      <c r="CO37" s="618" t="str">
        <f t="shared" si="3"/>
        <v/>
      </c>
      <c r="CP37" s="618"/>
      <c r="CQ37" s="619" t="str">
        <f>
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
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
IF(E38="","",C37+1)</f>
        <v/>
      </c>
      <c r="D38" s="618"/>
      <c r="E38" s="619" t="str">
        <f>
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
10</v>
      </c>
      <c r="BX38" s="618"/>
      <c r="BY38" s="619" t="str">
        <f>
IF('各会計、関係団体の財政状況及び健全化判断比率'!B72="","",'各会計、関係団体の財政状況及び健全化判断比率'!B72)</f>
        <v>
立川・昭島・国立聖苑組合（一般会計）</v>
      </c>
      <c r="BZ38" s="619"/>
      <c r="CA38" s="619"/>
      <c r="CB38" s="619"/>
      <c r="CC38" s="619"/>
      <c r="CD38" s="619"/>
      <c r="CE38" s="619"/>
      <c r="CF38" s="619"/>
      <c r="CG38" s="619"/>
      <c r="CH38" s="619"/>
      <c r="CI38" s="619"/>
      <c r="CJ38" s="619"/>
      <c r="CK38" s="619"/>
      <c r="CL38" s="619"/>
      <c r="CM38" s="619"/>
      <c r="CN38" s="214"/>
      <c r="CO38" s="618" t="str">
        <f t="shared" si="3"/>
        <v/>
      </c>
      <c r="CP38" s="618"/>
      <c r="CQ38" s="619" t="str">
        <f>
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
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
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
11</v>
      </c>
      <c r="BX39" s="618"/>
      <c r="BY39" s="619" t="str">
        <f>
IF('各会計、関係団体の財政状況及び健全化判断比率'!B73="","",'各会計、関係団体の財政状況及び健全化判断比率'!B73)</f>
        <v>
東京都後期高齢者医療広域連合（一般会計）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
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
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
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
12</v>
      </c>
      <c r="BX40" s="618"/>
      <c r="BY40" s="619" t="str">
        <f>
IF('各会計、関係団体の財政状況及び健全化判断比率'!B74="","",'各会計、関係団体の財政状況及び健全化判断比率'!B74)</f>
        <v>
東京都後期高齢者医療広域連合（後期高齢者医療特別会計）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
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
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
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
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
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
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
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
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
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
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
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
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
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
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
204</v>
      </c>
      <c r="C46" s="186"/>
      <c r="D46" s="186"/>
      <c r="E46" s="186" t="s">
        <v>
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
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
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
208</v>
      </c>
    </row>
    <row r="50" spans="5:5" x14ac:dyDescent="0.15">
      <c r="E50" s="188" t="s">
        <v>
209</v>
      </c>
    </row>
    <row r="51" spans="5:5" x14ac:dyDescent="0.15">
      <c r="E51" s="188" t="s">
        <v>
210</v>
      </c>
    </row>
    <row r="52" spans="5:5" x14ac:dyDescent="0.15">
      <c r="E52" s="188" t="s">
        <v>
211</v>
      </c>
    </row>
    <row r="53" spans="5:5" x14ac:dyDescent="0.15"/>
    <row r="54" spans="5:5" x14ac:dyDescent="0.15"/>
    <row r="55" spans="5:5" x14ac:dyDescent="0.15"/>
    <row r="56" spans="5:5" x14ac:dyDescent="0.15"/>
  </sheetData>
  <sheetProtection algorithmName="SHA-512" hashValue="n+BkTm/qJX334rtfWeWJ4NQ6MX7yWqFe7I50KcCXTvGGL6WdXN42wtP1GoICsRZhFCX/ST9GK3wf489moSwlhg==" saltValue="Pavw/YVp0AKawoxa1Dgwt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
0</v>
      </c>
      <c r="K32" s="22"/>
      <c r="L32" s="22"/>
      <c r="M32" s="22"/>
      <c r="N32" s="22"/>
      <c r="O32" s="22"/>
      <c r="P32" s="22"/>
    </row>
    <row r="33" spans="1:16" ht="39" customHeight="1" thickBot="1" x14ac:dyDescent="0.25">
      <c r="A33" s="22"/>
      <c r="B33" s="25" t="s">
        <v>
6</v>
      </c>
      <c r="C33" s="26"/>
      <c r="D33" s="26"/>
      <c r="E33" s="27" t="s">
        <v>
2</v>
      </c>
      <c r="F33" s="28" t="s">
        <v>
548</v>
      </c>
      <c r="G33" s="29" t="s">
        <v>
549</v>
      </c>
      <c r="H33" s="29" t="s">
        <v>
550</v>
      </c>
      <c r="I33" s="29" t="s">
        <v>
551</v>
      </c>
      <c r="J33" s="30" t="s">
        <v>
552</v>
      </c>
      <c r="K33" s="22"/>
      <c r="L33" s="22"/>
      <c r="M33" s="22"/>
      <c r="N33" s="22"/>
      <c r="O33" s="22"/>
      <c r="P33" s="22"/>
    </row>
    <row r="34" spans="1:16" ht="39" customHeight="1" x14ac:dyDescent="0.15">
      <c r="A34" s="22"/>
      <c r="B34" s="31"/>
      <c r="C34" s="1210" t="s">
        <v>
554</v>
      </c>
      <c r="D34" s="1210"/>
      <c r="E34" s="1211"/>
      <c r="F34" s="32">
        <v>
2.98</v>
      </c>
      <c r="G34" s="33">
        <v>
3.62</v>
      </c>
      <c r="H34" s="33">
        <v>
3.46</v>
      </c>
      <c r="I34" s="33">
        <v>
3.92</v>
      </c>
      <c r="J34" s="34">
        <v>
2.36</v>
      </c>
      <c r="K34" s="22"/>
      <c r="L34" s="22"/>
      <c r="M34" s="22"/>
      <c r="N34" s="22"/>
      <c r="O34" s="22"/>
      <c r="P34" s="22"/>
    </row>
    <row r="35" spans="1:16" ht="39" customHeight="1" x14ac:dyDescent="0.15">
      <c r="A35" s="22"/>
      <c r="B35" s="35"/>
      <c r="C35" s="1204" t="s">
        <v>
555</v>
      </c>
      <c r="D35" s="1205"/>
      <c r="E35" s="1206"/>
      <c r="F35" s="36">
        <v>
0.95</v>
      </c>
      <c r="G35" s="37">
        <v>
0.79</v>
      </c>
      <c r="H35" s="37">
        <v>
1.76</v>
      </c>
      <c r="I35" s="37">
        <v>
1.23</v>
      </c>
      <c r="J35" s="38">
        <v>
0.69</v>
      </c>
      <c r="K35" s="22"/>
      <c r="L35" s="22"/>
      <c r="M35" s="22"/>
      <c r="N35" s="22"/>
      <c r="O35" s="22"/>
      <c r="P35" s="22"/>
    </row>
    <row r="36" spans="1:16" ht="39" customHeight="1" x14ac:dyDescent="0.15">
      <c r="A36" s="22"/>
      <c r="B36" s="35"/>
      <c r="C36" s="1204" t="s">
        <v>
556</v>
      </c>
      <c r="D36" s="1205"/>
      <c r="E36" s="1206"/>
      <c r="F36" s="36">
        <v>
0.46</v>
      </c>
      <c r="G36" s="37">
        <v>
0.4</v>
      </c>
      <c r="H36" s="37">
        <v>
0.22</v>
      </c>
      <c r="I36" s="37">
        <v>
0.21</v>
      </c>
      <c r="J36" s="38">
        <v>
0.4</v>
      </c>
      <c r="K36" s="22"/>
      <c r="L36" s="22"/>
      <c r="M36" s="22"/>
      <c r="N36" s="22"/>
      <c r="O36" s="22"/>
      <c r="P36" s="22"/>
    </row>
    <row r="37" spans="1:16" ht="39" customHeight="1" x14ac:dyDescent="0.15">
      <c r="A37" s="22"/>
      <c r="B37" s="35"/>
      <c r="C37" s="1204" t="s">
        <v>
557</v>
      </c>
      <c r="D37" s="1205"/>
      <c r="E37" s="1206"/>
      <c r="F37" s="36">
        <v>
0.34</v>
      </c>
      <c r="G37" s="37">
        <v>
0.48</v>
      </c>
      <c r="H37" s="37">
        <v>
0.64</v>
      </c>
      <c r="I37" s="37">
        <v>
0.48</v>
      </c>
      <c r="J37" s="38">
        <v>
0.35</v>
      </c>
      <c r="K37" s="22"/>
      <c r="L37" s="22"/>
      <c r="M37" s="22"/>
      <c r="N37" s="22"/>
      <c r="O37" s="22"/>
      <c r="P37" s="22"/>
    </row>
    <row r="38" spans="1:16" ht="39" customHeight="1" x14ac:dyDescent="0.15">
      <c r="A38" s="22"/>
      <c r="B38" s="35"/>
      <c r="C38" s="1204" t="s">
        <v>
558</v>
      </c>
      <c r="D38" s="1205"/>
      <c r="E38" s="1206"/>
      <c r="F38" s="36">
        <v>
0.18</v>
      </c>
      <c r="G38" s="37">
        <v>
0.31</v>
      </c>
      <c r="H38" s="37">
        <v>
0.12</v>
      </c>
      <c r="I38" s="37">
        <v>
0.19</v>
      </c>
      <c r="J38" s="38">
        <v>
0.33</v>
      </c>
      <c r="K38" s="22"/>
      <c r="L38" s="22"/>
      <c r="M38" s="22"/>
      <c r="N38" s="22"/>
      <c r="O38" s="22"/>
      <c r="P38" s="22"/>
    </row>
    <row r="39" spans="1:16" ht="39" customHeight="1" x14ac:dyDescent="0.15">
      <c r="A39" s="22"/>
      <c r="B39" s="35"/>
      <c r="C39" s="1204"/>
      <c r="D39" s="1205"/>
      <c r="E39" s="1206"/>
      <c r="F39" s="36"/>
      <c r="G39" s="37"/>
      <c r="H39" s="37"/>
      <c r="I39" s="37"/>
      <c r="J39" s="38"/>
      <c r="K39" s="22"/>
      <c r="L39" s="22"/>
      <c r="M39" s="22"/>
      <c r="N39" s="22"/>
      <c r="O39" s="22"/>
      <c r="P39" s="22"/>
    </row>
    <row r="40" spans="1:16" ht="39" customHeight="1" x14ac:dyDescent="0.15">
      <c r="A40" s="22"/>
      <c r="B40" s="35"/>
      <c r="C40" s="1204"/>
      <c r="D40" s="1205"/>
      <c r="E40" s="1206"/>
      <c r="F40" s="36"/>
      <c r="G40" s="37"/>
      <c r="H40" s="37"/>
      <c r="I40" s="37"/>
      <c r="J40" s="38"/>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
559</v>
      </c>
      <c r="D42" s="1205"/>
      <c r="E42" s="1206"/>
      <c r="F42" s="36" t="s">
        <v>
506</v>
      </c>
      <c r="G42" s="37" t="s">
        <v>
506</v>
      </c>
      <c r="H42" s="37" t="s">
        <v>
506</v>
      </c>
      <c r="I42" s="37" t="s">
        <v>
506</v>
      </c>
      <c r="J42" s="38" t="s">
        <v>
506</v>
      </c>
      <c r="K42" s="22"/>
      <c r="L42" s="22"/>
      <c r="M42" s="22"/>
      <c r="N42" s="22"/>
      <c r="O42" s="22"/>
      <c r="P42" s="22"/>
    </row>
    <row r="43" spans="1:16" ht="39" customHeight="1" thickBot="1" x14ac:dyDescent="0.2">
      <c r="A43" s="22"/>
      <c r="B43" s="40"/>
      <c r="C43" s="1207" t="s">
        <v>
560</v>
      </c>
      <c r="D43" s="1208"/>
      <c r="E43" s="1209"/>
      <c r="F43" s="41" t="s">
        <v>
506</v>
      </c>
      <c r="G43" s="42" t="s">
        <v>
506</v>
      </c>
      <c r="H43" s="42" t="s">
        <v>
506</v>
      </c>
      <c r="I43" s="42" t="s">
        <v>
506</v>
      </c>
      <c r="J43" s="43" t="s">
        <v>
506</v>
      </c>
      <c r="K43" s="22"/>
      <c r="L43" s="22"/>
      <c r="M43" s="22"/>
      <c r="N43" s="22"/>
      <c r="O43" s="22"/>
      <c r="P43" s="22"/>
    </row>
    <row r="44" spans="1:16" ht="39" customHeight="1" x14ac:dyDescent="0.15">
      <c r="A44" s="22"/>
      <c r="B44" s="44" t="s">
        <v>
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f/fd0vLTtHtJlJlAcsK7WoDiSB0/dsHh4/Pd4fBHL/QXoddK4pnPyNKRvpV1JDJcCqJ8PWkFK/vVlqsA06APg==" saltValue="bTS4FvzeWS0uZac+G7rS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U43" sqref="U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
8</v>
      </c>
      <c r="P43" s="48"/>
      <c r="Q43" s="48"/>
      <c r="R43" s="48"/>
      <c r="S43" s="48"/>
      <c r="T43" s="48"/>
      <c r="U43" s="48"/>
    </row>
    <row r="44" spans="1:21" ht="30.75" customHeight="1" thickBot="1" x14ac:dyDescent="0.2">
      <c r="A44" s="48"/>
      <c r="B44" s="51" t="s">
        <v>
9</v>
      </c>
      <c r="C44" s="52"/>
      <c r="D44" s="52"/>
      <c r="E44" s="53"/>
      <c r="F44" s="53"/>
      <c r="G44" s="53"/>
      <c r="H44" s="53"/>
      <c r="I44" s="53"/>
      <c r="J44" s="54" t="s">
        <v>
2</v>
      </c>
      <c r="K44" s="55" t="s">
        <v>
548</v>
      </c>
      <c r="L44" s="56" t="s">
        <v>
549</v>
      </c>
      <c r="M44" s="56" t="s">
        <v>
550</v>
      </c>
      <c r="N44" s="56" t="s">
        <v>
551</v>
      </c>
      <c r="O44" s="57" t="s">
        <v>
552</v>
      </c>
      <c r="P44" s="48"/>
      <c r="Q44" s="48"/>
      <c r="R44" s="48"/>
      <c r="S44" s="48"/>
      <c r="T44" s="48"/>
      <c r="U44" s="48"/>
    </row>
    <row r="45" spans="1:21" ht="30.75" customHeight="1" x14ac:dyDescent="0.15">
      <c r="A45" s="48"/>
      <c r="B45" s="1212" t="s">
        <v>
10</v>
      </c>
      <c r="C45" s="1213"/>
      <c r="D45" s="58"/>
      <c r="E45" s="1218" t="s">
        <v>
11</v>
      </c>
      <c r="F45" s="1218"/>
      <c r="G45" s="1218"/>
      <c r="H45" s="1218"/>
      <c r="I45" s="1218"/>
      <c r="J45" s="1219"/>
      <c r="K45" s="59">
        <v>
1399</v>
      </c>
      <c r="L45" s="60">
        <v>
1553</v>
      </c>
      <c r="M45" s="60">
        <v>
1632</v>
      </c>
      <c r="N45" s="60">
        <v>
1582</v>
      </c>
      <c r="O45" s="61">
        <v>
1551</v>
      </c>
      <c r="P45" s="48"/>
      <c r="Q45" s="48"/>
      <c r="R45" s="48"/>
      <c r="S45" s="48"/>
      <c r="T45" s="48"/>
      <c r="U45" s="48"/>
    </row>
    <row r="46" spans="1:21" ht="30.75" customHeight="1" x14ac:dyDescent="0.15">
      <c r="A46" s="48"/>
      <c r="B46" s="1214"/>
      <c r="C46" s="1215"/>
      <c r="D46" s="62"/>
      <c r="E46" s="1220" t="s">
        <v>
12</v>
      </c>
      <c r="F46" s="1220"/>
      <c r="G46" s="1220"/>
      <c r="H46" s="1220"/>
      <c r="I46" s="1220"/>
      <c r="J46" s="1221"/>
      <c r="K46" s="63" t="s">
        <v>
506</v>
      </c>
      <c r="L46" s="64" t="s">
        <v>
506</v>
      </c>
      <c r="M46" s="64" t="s">
        <v>
506</v>
      </c>
      <c r="N46" s="64" t="s">
        <v>
506</v>
      </c>
      <c r="O46" s="65" t="s">
        <v>
506</v>
      </c>
      <c r="P46" s="48"/>
      <c r="Q46" s="48"/>
      <c r="R46" s="48"/>
      <c r="S46" s="48"/>
      <c r="T46" s="48"/>
      <c r="U46" s="48"/>
    </row>
    <row r="47" spans="1:21" ht="30.75" customHeight="1" x14ac:dyDescent="0.15">
      <c r="A47" s="48"/>
      <c r="B47" s="1214"/>
      <c r="C47" s="1215"/>
      <c r="D47" s="62"/>
      <c r="E47" s="1220" t="s">
        <v>
13</v>
      </c>
      <c r="F47" s="1220"/>
      <c r="G47" s="1220"/>
      <c r="H47" s="1220"/>
      <c r="I47" s="1220"/>
      <c r="J47" s="1221"/>
      <c r="K47" s="63" t="s">
        <v>
506</v>
      </c>
      <c r="L47" s="64" t="s">
        <v>
506</v>
      </c>
      <c r="M47" s="64" t="s">
        <v>
506</v>
      </c>
      <c r="N47" s="64" t="s">
        <v>
506</v>
      </c>
      <c r="O47" s="65" t="s">
        <v>
506</v>
      </c>
      <c r="P47" s="48"/>
      <c r="Q47" s="48"/>
      <c r="R47" s="48"/>
      <c r="S47" s="48"/>
      <c r="T47" s="48"/>
      <c r="U47" s="48"/>
    </row>
    <row r="48" spans="1:21" ht="30.75" customHeight="1" x14ac:dyDescent="0.15">
      <c r="A48" s="48"/>
      <c r="B48" s="1214"/>
      <c r="C48" s="1215"/>
      <c r="D48" s="62"/>
      <c r="E48" s="1220" t="s">
        <v>
14</v>
      </c>
      <c r="F48" s="1220"/>
      <c r="G48" s="1220"/>
      <c r="H48" s="1220"/>
      <c r="I48" s="1220"/>
      <c r="J48" s="1221"/>
      <c r="K48" s="63">
        <v>
857</v>
      </c>
      <c r="L48" s="64">
        <v>
833</v>
      </c>
      <c r="M48" s="64">
        <v>
791</v>
      </c>
      <c r="N48" s="64">
        <v>
785</v>
      </c>
      <c r="O48" s="65">
        <v>
776</v>
      </c>
      <c r="P48" s="48"/>
      <c r="Q48" s="48"/>
      <c r="R48" s="48"/>
      <c r="S48" s="48"/>
      <c r="T48" s="48"/>
      <c r="U48" s="48"/>
    </row>
    <row r="49" spans="1:21" ht="30.75" customHeight="1" x14ac:dyDescent="0.15">
      <c r="A49" s="48"/>
      <c r="B49" s="1214"/>
      <c r="C49" s="1215"/>
      <c r="D49" s="62"/>
      <c r="E49" s="1220" t="s">
        <v>
15</v>
      </c>
      <c r="F49" s="1220"/>
      <c r="G49" s="1220"/>
      <c r="H49" s="1220"/>
      <c r="I49" s="1220"/>
      <c r="J49" s="1221"/>
      <c r="K49" s="63">
        <v>
11</v>
      </c>
      <c r="L49" s="64">
        <v>
19</v>
      </c>
      <c r="M49" s="64">
        <v>
25</v>
      </c>
      <c r="N49" s="64">
        <v>
34</v>
      </c>
      <c r="O49" s="65">
        <v>
36</v>
      </c>
      <c r="P49" s="48"/>
      <c r="Q49" s="48"/>
      <c r="R49" s="48"/>
      <c r="S49" s="48"/>
      <c r="T49" s="48"/>
      <c r="U49" s="48"/>
    </row>
    <row r="50" spans="1:21" ht="30.75" customHeight="1" x14ac:dyDescent="0.15">
      <c r="A50" s="48"/>
      <c r="B50" s="1214"/>
      <c r="C50" s="1215"/>
      <c r="D50" s="62"/>
      <c r="E50" s="1220" t="s">
        <v>
16</v>
      </c>
      <c r="F50" s="1220"/>
      <c r="G50" s="1220"/>
      <c r="H50" s="1220"/>
      <c r="I50" s="1220"/>
      <c r="J50" s="1221"/>
      <c r="K50" s="63">
        <v>
28</v>
      </c>
      <c r="L50" s="64">
        <v>
30</v>
      </c>
      <c r="M50" s="64">
        <v>
25</v>
      </c>
      <c r="N50" s="64">
        <v>
20</v>
      </c>
      <c r="O50" s="65">
        <v>
12</v>
      </c>
      <c r="P50" s="48"/>
      <c r="Q50" s="48"/>
      <c r="R50" s="48"/>
      <c r="S50" s="48"/>
      <c r="T50" s="48"/>
      <c r="U50" s="48"/>
    </row>
    <row r="51" spans="1:21" ht="30.75" customHeight="1" x14ac:dyDescent="0.15">
      <c r="A51" s="48"/>
      <c r="B51" s="1216"/>
      <c r="C51" s="1217"/>
      <c r="D51" s="66"/>
      <c r="E51" s="1220" t="s">
        <v>
17</v>
      </c>
      <c r="F51" s="1220"/>
      <c r="G51" s="1220"/>
      <c r="H51" s="1220"/>
      <c r="I51" s="1220"/>
      <c r="J51" s="1221"/>
      <c r="K51" s="63" t="s">
        <v>
506</v>
      </c>
      <c r="L51" s="64" t="s">
        <v>
506</v>
      </c>
      <c r="M51" s="64" t="s">
        <v>
506</v>
      </c>
      <c r="N51" s="64" t="s">
        <v>
506</v>
      </c>
      <c r="O51" s="65" t="s">
        <v>
506</v>
      </c>
      <c r="P51" s="48"/>
      <c r="Q51" s="48"/>
      <c r="R51" s="48"/>
      <c r="S51" s="48"/>
      <c r="T51" s="48"/>
      <c r="U51" s="48"/>
    </row>
    <row r="52" spans="1:21" ht="30.75" customHeight="1" x14ac:dyDescent="0.15">
      <c r="A52" s="48"/>
      <c r="B52" s="1222" t="s">
        <v>
18</v>
      </c>
      <c r="C52" s="1223"/>
      <c r="D52" s="66"/>
      <c r="E52" s="1220" t="s">
        <v>
19</v>
      </c>
      <c r="F52" s="1220"/>
      <c r="G52" s="1220"/>
      <c r="H52" s="1220"/>
      <c r="I52" s="1220"/>
      <c r="J52" s="1221"/>
      <c r="K52" s="63">
        <v>
2631</v>
      </c>
      <c r="L52" s="64">
        <v>
2621</v>
      </c>
      <c r="M52" s="64">
        <v>
2565</v>
      </c>
      <c r="N52" s="64">
        <v>
2507</v>
      </c>
      <c r="O52" s="65">
        <v>
2403</v>
      </c>
      <c r="P52" s="48"/>
      <c r="Q52" s="48"/>
      <c r="R52" s="48"/>
      <c r="S52" s="48"/>
      <c r="T52" s="48"/>
      <c r="U52" s="48"/>
    </row>
    <row r="53" spans="1:21" ht="30.75" customHeight="1" thickBot="1" x14ac:dyDescent="0.2">
      <c r="A53" s="48"/>
      <c r="B53" s="1224" t="s">
        <v>
20</v>
      </c>
      <c r="C53" s="1225"/>
      <c r="D53" s="67"/>
      <c r="E53" s="1226" t="s">
        <v>
21</v>
      </c>
      <c r="F53" s="1226"/>
      <c r="G53" s="1226"/>
      <c r="H53" s="1226"/>
      <c r="I53" s="1226"/>
      <c r="J53" s="1227"/>
      <c r="K53" s="68">
        <v>
-336</v>
      </c>
      <c r="L53" s="69">
        <v>
-186</v>
      </c>
      <c r="M53" s="69">
        <v>
-92</v>
      </c>
      <c r="N53" s="69">
        <v>
-86</v>
      </c>
      <c r="O53" s="70">
        <v>
-28</v>
      </c>
      <c r="P53" s="48"/>
      <c r="Q53" s="48"/>
      <c r="R53" s="48"/>
      <c r="S53" s="48"/>
      <c r="T53" s="48"/>
      <c r="U53" s="48"/>
    </row>
    <row r="54" spans="1:21" ht="24" customHeight="1" x14ac:dyDescent="0.15">
      <c r="A54" s="48"/>
      <c r="B54" s="71" t="s">
        <v>
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
23</v>
      </c>
      <c r="C55" s="73"/>
      <c r="D55" s="73"/>
      <c r="E55" s="73"/>
      <c r="F55" s="73"/>
      <c r="G55" s="73"/>
      <c r="H55" s="73"/>
      <c r="I55" s="73"/>
      <c r="J55" s="73"/>
      <c r="K55" s="74"/>
      <c r="L55" s="74"/>
      <c r="M55" s="74"/>
      <c r="N55" s="74"/>
      <c r="O55" s="75" t="s">
        <v>
561</v>
      </c>
      <c r="P55" s="48"/>
      <c r="Q55" s="48"/>
      <c r="R55" s="48"/>
      <c r="S55" s="48"/>
      <c r="T55" s="48"/>
      <c r="U55" s="48"/>
    </row>
    <row r="56" spans="1:21" ht="31.5" customHeight="1" thickBot="1" x14ac:dyDescent="0.2">
      <c r="A56" s="48"/>
      <c r="B56" s="76"/>
      <c r="C56" s="77"/>
      <c r="D56" s="77"/>
      <c r="E56" s="78"/>
      <c r="F56" s="78"/>
      <c r="G56" s="78"/>
      <c r="H56" s="78"/>
      <c r="I56" s="78"/>
      <c r="J56" s="79" t="s">
        <v>
2</v>
      </c>
      <c r="K56" s="80" t="s">
        <v>
562</v>
      </c>
      <c r="L56" s="81" t="s">
        <v>
563</v>
      </c>
      <c r="M56" s="81" t="s">
        <v>
564</v>
      </c>
      <c r="N56" s="81" t="s">
        <v>
565</v>
      </c>
      <c r="O56" s="82" t="s">
        <v>
566</v>
      </c>
      <c r="P56" s="48"/>
      <c r="Q56" s="48"/>
      <c r="R56" s="48"/>
      <c r="S56" s="48"/>
      <c r="T56" s="48"/>
      <c r="U56" s="48"/>
    </row>
    <row r="57" spans="1:21" ht="31.5" customHeight="1" x14ac:dyDescent="0.15">
      <c r="B57" s="1228" t="s">
        <v>
24</v>
      </c>
      <c r="C57" s="1229"/>
      <c r="D57" s="1232" t="s">
        <v>
25</v>
      </c>
      <c r="E57" s="1233"/>
      <c r="F57" s="1233"/>
      <c r="G57" s="1233"/>
      <c r="H57" s="1233"/>
      <c r="I57" s="1233"/>
      <c r="J57" s="1234"/>
      <c r="K57" s="83"/>
      <c r="L57" s="84"/>
      <c r="M57" s="84"/>
      <c r="N57" s="84"/>
      <c r="O57" s="85"/>
    </row>
    <row r="58" spans="1:21" ht="31.5" customHeight="1" thickBot="1" x14ac:dyDescent="0.2">
      <c r="B58" s="1230"/>
      <c r="C58" s="1231"/>
      <c r="D58" s="1235" t="s">
        <v>
26</v>
      </c>
      <c r="E58" s="1236"/>
      <c r="F58" s="1236"/>
      <c r="G58" s="1236"/>
      <c r="H58" s="1236"/>
      <c r="I58" s="1236"/>
      <c r="J58" s="1237"/>
      <c r="K58" s="86"/>
      <c r="L58" s="87"/>
      <c r="M58" s="87"/>
      <c r="N58" s="87"/>
      <c r="O58" s="88"/>
    </row>
    <row r="59" spans="1:21" ht="24" customHeight="1" x14ac:dyDescent="0.15">
      <c r="B59" s="89"/>
      <c r="C59" s="89"/>
      <c r="D59" s="90" t="s">
        <v>
27</v>
      </c>
      <c r="E59" s="91"/>
      <c r="F59" s="91"/>
      <c r="G59" s="91"/>
      <c r="H59" s="91"/>
      <c r="I59" s="91"/>
      <c r="J59" s="91"/>
      <c r="K59" s="91"/>
      <c r="L59" s="91"/>
      <c r="M59" s="91"/>
      <c r="N59" s="91"/>
      <c r="O59" s="91"/>
    </row>
    <row r="60" spans="1:21" ht="24" customHeight="1" x14ac:dyDescent="0.15">
      <c r="B60" s="92"/>
      <c r="C60" s="92"/>
      <c r="D60" s="90" t="s">
        <v>
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S3gpanLzGaC5P43UKwLvxDNSKcU5DfQJdURgGmJqeZHpHoGNouShlb+jAgA1I+IJeSAErM835IlvD0o7z/LQ==" saltValue="fZFUwmiUUPtZ4dyjO1VM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
8</v>
      </c>
    </row>
    <row r="40" spans="2:13" ht="27.75" customHeight="1" thickBot="1" x14ac:dyDescent="0.2">
      <c r="B40" s="95" t="s">
        <v>
9</v>
      </c>
      <c r="C40" s="96"/>
      <c r="D40" s="96"/>
      <c r="E40" s="97"/>
      <c r="F40" s="97"/>
      <c r="G40" s="97"/>
      <c r="H40" s="98" t="s">
        <v>
2</v>
      </c>
      <c r="I40" s="99" t="s">
        <v>
548</v>
      </c>
      <c r="J40" s="100" t="s">
        <v>
549</v>
      </c>
      <c r="K40" s="100" t="s">
        <v>
550</v>
      </c>
      <c r="L40" s="100" t="s">
        <v>
551</v>
      </c>
      <c r="M40" s="101" t="s">
        <v>
552</v>
      </c>
    </row>
    <row r="41" spans="2:13" ht="27.75" customHeight="1" x14ac:dyDescent="0.15">
      <c r="B41" s="1238" t="s">
        <v>
29</v>
      </c>
      <c r="C41" s="1239"/>
      <c r="D41" s="102"/>
      <c r="E41" s="1244" t="s">
        <v>
30</v>
      </c>
      <c r="F41" s="1244"/>
      <c r="G41" s="1244"/>
      <c r="H41" s="1245"/>
      <c r="I41" s="103">
        <v>
15108</v>
      </c>
      <c r="J41" s="104">
        <v>
14705</v>
      </c>
      <c r="K41" s="104">
        <v>
13999</v>
      </c>
      <c r="L41" s="104">
        <v>
13601</v>
      </c>
      <c r="M41" s="105">
        <v>
13082</v>
      </c>
    </row>
    <row r="42" spans="2:13" ht="27.75" customHeight="1" x14ac:dyDescent="0.15">
      <c r="B42" s="1240"/>
      <c r="C42" s="1241"/>
      <c r="D42" s="106"/>
      <c r="E42" s="1246" t="s">
        <v>
31</v>
      </c>
      <c r="F42" s="1246"/>
      <c r="G42" s="1246"/>
      <c r="H42" s="1247"/>
      <c r="I42" s="107">
        <v>
520</v>
      </c>
      <c r="J42" s="108">
        <v>
520</v>
      </c>
      <c r="K42" s="108">
        <v>
1165</v>
      </c>
      <c r="L42" s="108">
        <v>
332</v>
      </c>
      <c r="M42" s="109">
        <v>
431</v>
      </c>
    </row>
    <row r="43" spans="2:13" ht="27.75" customHeight="1" x14ac:dyDescent="0.15">
      <c r="B43" s="1240"/>
      <c r="C43" s="1241"/>
      <c r="D43" s="106"/>
      <c r="E43" s="1246" t="s">
        <v>
32</v>
      </c>
      <c r="F43" s="1246"/>
      <c r="G43" s="1246"/>
      <c r="H43" s="1247"/>
      <c r="I43" s="107">
        <v>
6143</v>
      </c>
      <c r="J43" s="108">
        <v>
6174</v>
      </c>
      <c r="K43" s="108">
        <v>
5634</v>
      </c>
      <c r="L43" s="108">
        <v>
5130</v>
      </c>
      <c r="M43" s="109">
        <v>
4351</v>
      </c>
    </row>
    <row r="44" spans="2:13" ht="27.75" customHeight="1" x14ac:dyDescent="0.15">
      <c r="B44" s="1240"/>
      <c r="C44" s="1241"/>
      <c r="D44" s="106"/>
      <c r="E44" s="1246" t="s">
        <v>
33</v>
      </c>
      <c r="F44" s="1246"/>
      <c r="G44" s="1246"/>
      <c r="H44" s="1247"/>
      <c r="I44" s="107">
        <v>
217</v>
      </c>
      <c r="J44" s="108">
        <v>
279</v>
      </c>
      <c r="K44" s="108">
        <v>
238</v>
      </c>
      <c r="L44" s="108">
        <v>
205</v>
      </c>
      <c r="M44" s="109">
        <v>
172</v>
      </c>
    </row>
    <row r="45" spans="2:13" ht="27.75" customHeight="1" x14ac:dyDescent="0.15">
      <c r="B45" s="1240"/>
      <c r="C45" s="1241"/>
      <c r="D45" s="106"/>
      <c r="E45" s="1246" t="s">
        <v>
34</v>
      </c>
      <c r="F45" s="1246"/>
      <c r="G45" s="1246"/>
      <c r="H45" s="1247"/>
      <c r="I45" s="107">
        <v>
3925</v>
      </c>
      <c r="J45" s="108">
        <v>
3491</v>
      </c>
      <c r="K45" s="108">
        <v>
3190</v>
      </c>
      <c r="L45" s="108">
        <v>
3037</v>
      </c>
      <c r="M45" s="109">
        <v>
3024</v>
      </c>
    </row>
    <row r="46" spans="2:13" ht="27.75" customHeight="1" x14ac:dyDescent="0.15">
      <c r="B46" s="1240"/>
      <c r="C46" s="1241"/>
      <c r="D46" s="110"/>
      <c r="E46" s="1246" t="s">
        <v>
35</v>
      </c>
      <c r="F46" s="1246"/>
      <c r="G46" s="1246"/>
      <c r="H46" s="1247"/>
      <c r="I46" s="107" t="s">
        <v>
506</v>
      </c>
      <c r="J46" s="108" t="s">
        <v>
506</v>
      </c>
      <c r="K46" s="108" t="s">
        <v>
506</v>
      </c>
      <c r="L46" s="108" t="s">
        <v>
506</v>
      </c>
      <c r="M46" s="109" t="s">
        <v>
506</v>
      </c>
    </row>
    <row r="47" spans="2:13" ht="27.75" customHeight="1" x14ac:dyDescent="0.15">
      <c r="B47" s="1240"/>
      <c r="C47" s="1241"/>
      <c r="D47" s="111"/>
      <c r="E47" s="1248" t="s">
        <v>
36</v>
      </c>
      <c r="F47" s="1249"/>
      <c r="G47" s="1249"/>
      <c r="H47" s="1250"/>
      <c r="I47" s="107" t="s">
        <v>
506</v>
      </c>
      <c r="J47" s="108" t="s">
        <v>
506</v>
      </c>
      <c r="K47" s="108" t="s">
        <v>
506</v>
      </c>
      <c r="L47" s="108" t="s">
        <v>
506</v>
      </c>
      <c r="M47" s="109" t="s">
        <v>
506</v>
      </c>
    </row>
    <row r="48" spans="2:13" ht="27.75" customHeight="1" x14ac:dyDescent="0.15">
      <c r="B48" s="1240"/>
      <c r="C48" s="1241"/>
      <c r="D48" s="106"/>
      <c r="E48" s="1246" t="s">
        <v>
37</v>
      </c>
      <c r="F48" s="1246"/>
      <c r="G48" s="1246"/>
      <c r="H48" s="1247"/>
      <c r="I48" s="107" t="s">
        <v>
506</v>
      </c>
      <c r="J48" s="108" t="s">
        <v>
506</v>
      </c>
      <c r="K48" s="108" t="s">
        <v>
506</v>
      </c>
      <c r="L48" s="108" t="s">
        <v>
506</v>
      </c>
      <c r="M48" s="109" t="s">
        <v>
506</v>
      </c>
    </row>
    <row r="49" spans="2:13" ht="27.75" customHeight="1" x14ac:dyDescent="0.15">
      <c r="B49" s="1242"/>
      <c r="C49" s="1243"/>
      <c r="D49" s="106"/>
      <c r="E49" s="1246" t="s">
        <v>
38</v>
      </c>
      <c r="F49" s="1246"/>
      <c r="G49" s="1246"/>
      <c r="H49" s="1247"/>
      <c r="I49" s="107" t="s">
        <v>
506</v>
      </c>
      <c r="J49" s="108" t="s">
        <v>
506</v>
      </c>
      <c r="K49" s="108" t="s">
        <v>
506</v>
      </c>
      <c r="L49" s="108" t="s">
        <v>
506</v>
      </c>
      <c r="M49" s="109" t="s">
        <v>
506</v>
      </c>
    </row>
    <row r="50" spans="2:13" ht="27.75" customHeight="1" x14ac:dyDescent="0.15">
      <c r="B50" s="1251" t="s">
        <v>
39</v>
      </c>
      <c r="C50" s="1252"/>
      <c r="D50" s="112"/>
      <c r="E50" s="1246" t="s">
        <v>
40</v>
      </c>
      <c r="F50" s="1246"/>
      <c r="G50" s="1246"/>
      <c r="H50" s="1247"/>
      <c r="I50" s="107">
        <v>
5580</v>
      </c>
      <c r="J50" s="108">
        <v>
5520</v>
      </c>
      <c r="K50" s="108">
        <v>
5379</v>
      </c>
      <c r="L50" s="108">
        <v>
6166</v>
      </c>
      <c r="M50" s="109">
        <v>
5862</v>
      </c>
    </row>
    <row r="51" spans="2:13" ht="27.75" customHeight="1" x14ac:dyDescent="0.15">
      <c r="B51" s="1240"/>
      <c r="C51" s="1241"/>
      <c r="D51" s="106"/>
      <c r="E51" s="1246" t="s">
        <v>
41</v>
      </c>
      <c r="F51" s="1246"/>
      <c r="G51" s="1246"/>
      <c r="H51" s="1247"/>
      <c r="I51" s="107">
        <v>
8416</v>
      </c>
      <c r="J51" s="108">
        <v>
7956</v>
      </c>
      <c r="K51" s="108">
        <v>
7949</v>
      </c>
      <c r="L51" s="108">
        <v>
7122</v>
      </c>
      <c r="M51" s="109">
        <v>
6543</v>
      </c>
    </row>
    <row r="52" spans="2:13" ht="27.75" customHeight="1" x14ac:dyDescent="0.15">
      <c r="B52" s="1242"/>
      <c r="C52" s="1243"/>
      <c r="D52" s="106"/>
      <c r="E52" s="1246" t="s">
        <v>
42</v>
      </c>
      <c r="F52" s="1246"/>
      <c r="G52" s="1246"/>
      <c r="H52" s="1247"/>
      <c r="I52" s="107">
        <v>
14698</v>
      </c>
      <c r="J52" s="108">
        <v>
13708</v>
      </c>
      <c r="K52" s="108">
        <v>
12619</v>
      </c>
      <c r="L52" s="108">
        <v>
11580</v>
      </c>
      <c r="M52" s="109">
        <v>
10374</v>
      </c>
    </row>
    <row r="53" spans="2:13" ht="27.75" customHeight="1" thickBot="1" x14ac:dyDescent="0.2">
      <c r="B53" s="1253" t="s">
        <v>
43</v>
      </c>
      <c r="C53" s="1254"/>
      <c r="D53" s="113"/>
      <c r="E53" s="1255" t="s">
        <v>
44</v>
      </c>
      <c r="F53" s="1255"/>
      <c r="G53" s="1255"/>
      <c r="H53" s="1256"/>
      <c r="I53" s="114">
        <v>
-2781</v>
      </c>
      <c r="J53" s="115">
        <v>
-2015</v>
      </c>
      <c r="K53" s="115">
        <v>
-1720</v>
      </c>
      <c r="L53" s="115">
        <v>
-2564</v>
      </c>
      <c r="M53" s="116">
        <v>
-1720</v>
      </c>
    </row>
    <row r="54" spans="2:13" ht="27.75" customHeight="1" x14ac:dyDescent="0.15">
      <c r="B54" s="117" t="s">
        <v>
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GWFUPo7YLijtpyeisH4UI+YvVhMhZnxzLXfifF1d0mGoamj2Ig6zKXYIT/gWapdRGe14PLP5RNzMGL5xv2Phg==" saltValue="M+Hx9Wq3FwXUwJ/hn3W1X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
46</v>
      </c>
    </row>
    <row r="54" spans="2:8" ht="29.25" customHeight="1" thickBot="1" x14ac:dyDescent="0.25">
      <c r="B54" s="122" t="s">
        <v>
1</v>
      </c>
      <c r="C54" s="123"/>
      <c r="D54" s="123"/>
      <c r="E54" s="124" t="s">
        <v>
2</v>
      </c>
      <c r="F54" s="125" t="s">
        <v>
550</v>
      </c>
      <c r="G54" s="125" t="s">
        <v>
551</v>
      </c>
      <c r="H54" s="126" t="s">
        <v>
552</v>
      </c>
    </row>
    <row r="55" spans="2:8" ht="52.5" customHeight="1" x14ac:dyDescent="0.15">
      <c r="B55" s="127"/>
      <c r="C55" s="1265" t="s">
        <v>
47</v>
      </c>
      <c r="D55" s="1265"/>
      <c r="E55" s="1266"/>
      <c r="F55" s="128">
        <v>
2273</v>
      </c>
      <c r="G55" s="128">
        <v>
2273</v>
      </c>
      <c r="H55" s="129">
        <v>
1993</v>
      </c>
    </row>
    <row r="56" spans="2:8" ht="52.5" customHeight="1" x14ac:dyDescent="0.15">
      <c r="B56" s="130"/>
      <c r="C56" s="1267" t="s">
        <v>
48</v>
      </c>
      <c r="D56" s="1267"/>
      <c r="E56" s="1268"/>
      <c r="F56" s="131" t="s">
        <v>
506</v>
      </c>
      <c r="G56" s="131" t="s">
        <v>
506</v>
      </c>
      <c r="H56" s="132" t="s">
        <v>
506</v>
      </c>
    </row>
    <row r="57" spans="2:8" ht="53.25" customHeight="1" x14ac:dyDescent="0.15">
      <c r="B57" s="130"/>
      <c r="C57" s="1269" t="s">
        <v>
49</v>
      </c>
      <c r="D57" s="1269"/>
      <c r="E57" s="1270"/>
      <c r="F57" s="133">
        <v>
3634</v>
      </c>
      <c r="G57" s="133">
        <v>
3629</v>
      </c>
      <c r="H57" s="134">
        <v>
3715</v>
      </c>
    </row>
    <row r="58" spans="2:8" ht="45.75" customHeight="1" x14ac:dyDescent="0.15">
      <c r="B58" s="135"/>
      <c r="C58" s="1257" t="s">
        <v>
567</v>
      </c>
      <c r="D58" s="1258"/>
      <c r="E58" s="1259"/>
      <c r="F58" s="136">
        <v>
1676</v>
      </c>
      <c r="G58" s="136">
        <v>
1674</v>
      </c>
      <c r="H58" s="137">
        <v>
1693</v>
      </c>
    </row>
    <row r="59" spans="2:8" ht="45.75" customHeight="1" x14ac:dyDescent="0.15">
      <c r="B59" s="135"/>
      <c r="C59" s="1257" t="s">
        <v>
568</v>
      </c>
      <c r="D59" s="1258"/>
      <c r="E59" s="1259"/>
      <c r="F59" s="136">
        <v>
506</v>
      </c>
      <c r="G59" s="136">
        <v>
609</v>
      </c>
      <c r="H59" s="137">
        <v>
642</v>
      </c>
    </row>
    <row r="60" spans="2:8" ht="45.75" customHeight="1" x14ac:dyDescent="0.15">
      <c r="B60" s="135"/>
      <c r="C60" s="1257" t="s">
        <v>
569</v>
      </c>
      <c r="D60" s="1258"/>
      <c r="E60" s="1259"/>
      <c r="F60" s="136">
        <v>
291</v>
      </c>
      <c r="G60" s="136">
        <v>
271</v>
      </c>
      <c r="H60" s="137">
        <v>
259</v>
      </c>
    </row>
    <row r="61" spans="2:8" ht="45.75" customHeight="1" x14ac:dyDescent="0.15">
      <c r="B61" s="135"/>
      <c r="C61" s="1257" t="s">
        <v>
570</v>
      </c>
      <c r="D61" s="1258"/>
      <c r="E61" s="1259"/>
      <c r="F61" s="136">
        <v>
372</v>
      </c>
      <c r="G61" s="136">
        <v>
291</v>
      </c>
      <c r="H61" s="137">
        <v>
210</v>
      </c>
    </row>
    <row r="62" spans="2:8" ht="45.75" customHeight="1" thickBot="1" x14ac:dyDescent="0.2">
      <c r="B62" s="138"/>
      <c r="C62" s="1260" t="s">
        <v>
571</v>
      </c>
      <c r="D62" s="1261"/>
      <c r="E62" s="1262"/>
      <c r="F62" s="139">
        <v>
133</v>
      </c>
      <c r="G62" s="139">
        <v>
110</v>
      </c>
      <c r="H62" s="140">
        <v>
170</v>
      </c>
    </row>
    <row r="63" spans="2:8" ht="52.5" customHeight="1" thickBot="1" x14ac:dyDescent="0.2">
      <c r="B63" s="141"/>
      <c r="C63" s="1263" t="s">
        <v>
50</v>
      </c>
      <c r="D63" s="1263"/>
      <c r="E63" s="1264"/>
      <c r="F63" s="142">
        <v>
5908</v>
      </c>
      <c r="G63" s="142">
        <v>
5902</v>
      </c>
      <c r="H63" s="143">
        <v>
5708</v>
      </c>
    </row>
    <row r="64" spans="2:8" ht="15" customHeight="1" x14ac:dyDescent="0.15"/>
  </sheetData>
  <sheetProtection algorithmName="SHA-512" hashValue="kAppWRZpJxJIdPSa5hKyQcpX6H7NTk1HDJ2RrF7uJNH+z0YizH+vuc0i3vWTdBkCqFS0dInOYXkCniLttiN5LA==" saltValue="055zDKg4E7YZ3OlDllM0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zoomScaleNormal="100" zoomScaleSheetLayoutView="55" workbookViewId="0">
      <selection activeCell="BB63" sqref="BB63"/>
    </sheetView>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
584</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
584</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
585</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
586</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
587</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
588</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
548</v>
      </c>
      <c r="BQ50" s="1305"/>
      <c r="BR50" s="1305"/>
      <c r="BS50" s="1305"/>
      <c r="BT50" s="1305"/>
      <c r="BU50" s="1305"/>
      <c r="BV50" s="1305"/>
      <c r="BW50" s="1305"/>
      <c r="BX50" s="1305" t="s">
        <v>
549</v>
      </c>
      <c r="BY50" s="1305"/>
      <c r="BZ50" s="1305"/>
      <c r="CA50" s="1305"/>
      <c r="CB50" s="1305"/>
      <c r="CC50" s="1305"/>
      <c r="CD50" s="1305"/>
      <c r="CE50" s="1305"/>
      <c r="CF50" s="1305" t="s">
        <v>
550</v>
      </c>
      <c r="CG50" s="1305"/>
      <c r="CH50" s="1305"/>
      <c r="CI50" s="1305"/>
      <c r="CJ50" s="1305"/>
      <c r="CK50" s="1305"/>
      <c r="CL50" s="1305"/>
      <c r="CM50" s="1305"/>
      <c r="CN50" s="1305" t="s">
        <v>
551</v>
      </c>
      <c r="CO50" s="1305"/>
      <c r="CP50" s="1305"/>
      <c r="CQ50" s="1305"/>
      <c r="CR50" s="1305"/>
      <c r="CS50" s="1305"/>
      <c r="CT50" s="1305"/>
      <c r="CU50" s="1305"/>
      <c r="CV50" s="1305" t="s">
        <v>
552</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
589</v>
      </c>
      <c r="AO51" s="1309"/>
      <c r="AP51" s="1309"/>
      <c r="AQ51" s="1309"/>
      <c r="AR51" s="1309"/>
      <c r="AS51" s="1309"/>
      <c r="AT51" s="1309"/>
      <c r="AU51" s="1309"/>
      <c r="AV51" s="1309"/>
      <c r="AW51" s="1309"/>
      <c r="AX51" s="1309"/>
      <c r="AY51" s="1309"/>
      <c r="AZ51" s="1309"/>
      <c r="BA51" s="1309"/>
      <c r="BB51" s="1309" t="s">
        <v>
590</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
591</v>
      </c>
      <c r="BC53" s="1309"/>
      <c r="BD53" s="1309"/>
      <c r="BE53" s="1309"/>
      <c r="BF53" s="1309"/>
      <c r="BG53" s="1309"/>
      <c r="BH53" s="1309"/>
      <c r="BI53" s="1309"/>
      <c r="BJ53" s="1309"/>
      <c r="BK53" s="1309"/>
      <c r="BL53" s="1309"/>
      <c r="BM53" s="1309"/>
      <c r="BN53" s="1309"/>
      <c r="BO53" s="1309"/>
      <c r="BP53" s="1310">
        <v>
66.900000000000006</v>
      </c>
      <c r="BQ53" s="1310"/>
      <c r="BR53" s="1310"/>
      <c r="BS53" s="1310"/>
      <c r="BT53" s="1310"/>
      <c r="BU53" s="1310"/>
      <c r="BV53" s="1310"/>
      <c r="BW53" s="1310"/>
      <c r="BX53" s="1310">
        <v>
67.2</v>
      </c>
      <c r="BY53" s="1310"/>
      <c r="BZ53" s="1310"/>
      <c r="CA53" s="1310"/>
      <c r="CB53" s="1310"/>
      <c r="CC53" s="1310"/>
      <c r="CD53" s="1310"/>
      <c r="CE53" s="1310"/>
      <c r="CF53" s="1310">
        <v>
65.400000000000006</v>
      </c>
      <c r="CG53" s="1310"/>
      <c r="CH53" s="1310"/>
      <c r="CI53" s="1310"/>
      <c r="CJ53" s="1310"/>
      <c r="CK53" s="1310"/>
      <c r="CL53" s="1310"/>
      <c r="CM53" s="1310"/>
      <c r="CN53" s="1310">
        <v>
65.7</v>
      </c>
      <c r="CO53" s="1310"/>
      <c r="CP53" s="1310"/>
      <c r="CQ53" s="1310"/>
      <c r="CR53" s="1310"/>
      <c r="CS53" s="1310"/>
      <c r="CT53" s="1310"/>
      <c r="CU53" s="1310"/>
      <c r="CV53" s="1310">
        <v>
64.900000000000006</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
592</v>
      </c>
      <c r="AO55" s="1305"/>
      <c r="AP55" s="1305"/>
      <c r="AQ55" s="1305"/>
      <c r="AR55" s="1305"/>
      <c r="AS55" s="1305"/>
      <c r="AT55" s="1305"/>
      <c r="AU55" s="1305"/>
      <c r="AV55" s="1305"/>
      <c r="AW55" s="1305"/>
      <c r="AX55" s="1305"/>
      <c r="AY55" s="1305"/>
      <c r="AZ55" s="1305"/>
      <c r="BA55" s="1305"/>
      <c r="BB55" s="1309" t="s">
        <v>
590</v>
      </c>
      <c r="BC55" s="1309"/>
      <c r="BD55" s="1309"/>
      <c r="BE55" s="1309"/>
      <c r="BF55" s="1309"/>
      <c r="BG55" s="1309"/>
      <c r="BH55" s="1309"/>
      <c r="BI55" s="1309"/>
      <c r="BJ55" s="1309"/>
      <c r="BK55" s="1309"/>
      <c r="BL55" s="1309"/>
      <c r="BM55" s="1309"/>
      <c r="BN55" s="1309"/>
      <c r="BO55" s="1309"/>
      <c r="BP55" s="1310">
        <v>
39</v>
      </c>
      <c r="BQ55" s="1310"/>
      <c r="BR55" s="1310"/>
      <c r="BS55" s="1310"/>
      <c r="BT55" s="1310"/>
      <c r="BU55" s="1310"/>
      <c r="BV55" s="1310"/>
      <c r="BW55" s="1310"/>
      <c r="BX55" s="1310">
        <v>
35.299999999999997</v>
      </c>
      <c r="BY55" s="1310"/>
      <c r="BZ55" s="1310"/>
      <c r="CA55" s="1310"/>
      <c r="CB55" s="1310"/>
      <c r="CC55" s="1310"/>
      <c r="CD55" s="1310"/>
      <c r="CE55" s="1310"/>
      <c r="CF55" s="1310">
        <v>
31.9</v>
      </c>
      <c r="CG55" s="1310"/>
      <c r="CH55" s="1310"/>
      <c r="CI55" s="1310"/>
      <c r="CJ55" s="1310"/>
      <c r="CK55" s="1310"/>
      <c r="CL55" s="1310"/>
      <c r="CM55" s="1310"/>
      <c r="CN55" s="1310">
        <v>
24.2</v>
      </c>
      <c r="CO55" s="1310"/>
      <c r="CP55" s="1310"/>
      <c r="CQ55" s="1310"/>
      <c r="CR55" s="1310"/>
      <c r="CS55" s="1310"/>
      <c r="CT55" s="1310"/>
      <c r="CU55" s="1310"/>
      <c r="CV55" s="1310">
        <v>
22.1</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
591</v>
      </c>
      <c r="BC57" s="1309"/>
      <c r="BD57" s="1309"/>
      <c r="BE57" s="1309"/>
      <c r="BF57" s="1309"/>
      <c r="BG57" s="1309"/>
      <c r="BH57" s="1309"/>
      <c r="BI57" s="1309"/>
      <c r="BJ57" s="1309"/>
      <c r="BK57" s="1309"/>
      <c r="BL57" s="1309"/>
      <c r="BM57" s="1309"/>
      <c r="BN57" s="1309"/>
      <c r="BO57" s="1309"/>
      <c r="BP57" s="1310">
        <v>
55.4</v>
      </c>
      <c r="BQ57" s="1310"/>
      <c r="BR57" s="1310"/>
      <c r="BS57" s="1310"/>
      <c r="BT57" s="1310"/>
      <c r="BU57" s="1310"/>
      <c r="BV57" s="1310"/>
      <c r="BW57" s="1310"/>
      <c r="BX57" s="1310">
        <v>
60.4</v>
      </c>
      <c r="BY57" s="1310"/>
      <c r="BZ57" s="1310"/>
      <c r="CA57" s="1310"/>
      <c r="CB57" s="1310"/>
      <c r="CC57" s="1310"/>
      <c r="CD57" s="1310"/>
      <c r="CE57" s="1310"/>
      <c r="CF57" s="1310">
        <v>
59.3</v>
      </c>
      <c r="CG57" s="1310"/>
      <c r="CH57" s="1310"/>
      <c r="CI57" s="1310"/>
      <c r="CJ57" s="1310"/>
      <c r="CK57" s="1310"/>
      <c r="CL57" s="1310"/>
      <c r="CM57" s="1310"/>
      <c r="CN57" s="1310">
        <v>
59.9</v>
      </c>
      <c r="CO57" s="1310"/>
      <c r="CP57" s="1310"/>
      <c r="CQ57" s="1310"/>
      <c r="CR57" s="1310"/>
      <c r="CS57" s="1310"/>
      <c r="CT57" s="1310"/>
      <c r="CU57" s="1310"/>
      <c r="CV57" s="1310">
        <v>
61.5</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
593</v>
      </c>
    </row>
    <row r="64" spans="1:109" x14ac:dyDescent="0.15">
      <c r="B64" s="1280"/>
      <c r="G64" s="1287"/>
      <c r="I64" s="1320"/>
      <c r="J64" s="1320"/>
      <c r="K64" s="1320"/>
      <c r="L64" s="1320"/>
      <c r="M64" s="1320"/>
      <c r="N64" s="1321"/>
      <c r="AM64" s="1287"/>
      <c r="AN64" s="1287" t="s">
        <v>
586</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
594</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
588</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
548</v>
      </c>
      <c r="BQ72" s="1305"/>
      <c r="BR72" s="1305"/>
      <c r="BS72" s="1305"/>
      <c r="BT72" s="1305"/>
      <c r="BU72" s="1305"/>
      <c r="BV72" s="1305"/>
      <c r="BW72" s="1305"/>
      <c r="BX72" s="1305" t="s">
        <v>
549</v>
      </c>
      <c r="BY72" s="1305"/>
      <c r="BZ72" s="1305"/>
      <c r="CA72" s="1305"/>
      <c r="CB72" s="1305"/>
      <c r="CC72" s="1305"/>
      <c r="CD72" s="1305"/>
      <c r="CE72" s="1305"/>
      <c r="CF72" s="1305" t="s">
        <v>
550</v>
      </c>
      <c r="CG72" s="1305"/>
      <c r="CH72" s="1305"/>
      <c r="CI72" s="1305"/>
      <c r="CJ72" s="1305"/>
      <c r="CK72" s="1305"/>
      <c r="CL72" s="1305"/>
      <c r="CM72" s="1305"/>
      <c r="CN72" s="1305" t="s">
        <v>
551</v>
      </c>
      <c r="CO72" s="1305"/>
      <c r="CP72" s="1305"/>
      <c r="CQ72" s="1305"/>
      <c r="CR72" s="1305"/>
      <c r="CS72" s="1305"/>
      <c r="CT72" s="1305"/>
      <c r="CU72" s="1305"/>
      <c r="CV72" s="1305" t="s">
        <v>
552</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
589</v>
      </c>
      <c r="AO73" s="1309"/>
      <c r="AP73" s="1309"/>
      <c r="AQ73" s="1309"/>
      <c r="AR73" s="1309"/>
      <c r="AS73" s="1309"/>
      <c r="AT73" s="1309"/>
      <c r="AU73" s="1309"/>
      <c r="AV73" s="1309"/>
      <c r="AW73" s="1309"/>
      <c r="AX73" s="1309"/>
      <c r="AY73" s="1309"/>
      <c r="AZ73" s="1309"/>
      <c r="BA73" s="1309"/>
      <c r="BB73" s="1309" t="s">
        <v>
590</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
595</v>
      </c>
      <c r="BC75" s="1309"/>
      <c r="BD75" s="1309"/>
      <c r="BE75" s="1309"/>
      <c r="BF75" s="1309"/>
      <c r="BG75" s="1309"/>
      <c r="BH75" s="1309"/>
      <c r="BI75" s="1309"/>
      <c r="BJ75" s="1309"/>
      <c r="BK75" s="1309"/>
      <c r="BL75" s="1309"/>
      <c r="BM75" s="1309"/>
      <c r="BN75" s="1309"/>
      <c r="BO75" s="1309"/>
      <c r="BP75" s="1310">
        <v>
-2</v>
      </c>
      <c r="BQ75" s="1310"/>
      <c r="BR75" s="1310"/>
      <c r="BS75" s="1310"/>
      <c r="BT75" s="1310"/>
      <c r="BU75" s="1310"/>
      <c r="BV75" s="1310"/>
      <c r="BW75" s="1310"/>
      <c r="BX75" s="1310">
        <v>
-2</v>
      </c>
      <c r="BY75" s="1310"/>
      <c r="BZ75" s="1310"/>
      <c r="CA75" s="1310"/>
      <c r="CB75" s="1310"/>
      <c r="CC75" s="1310"/>
      <c r="CD75" s="1310"/>
      <c r="CE75" s="1310"/>
      <c r="CF75" s="1310">
        <v>
-1.4</v>
      </c>
      <c r="CG75" s="1310"/>
      <c r="CH75" s="1310"/>
      <c r="CI75" s="1310"/>
      <c r="CJ75" s="1310"/>
      <c r="CK75" s="1310"/>
      <c r="CL75" s="1310"/>
      <c r="CM75" s="1310"/>
      <c r="CN75" s="1310">
        <v>
-0.8</v>
      </c>
      <c r="CO75" s="1310"/>
      <c r="CP75" s="1310"/>
      <c r="CQ75" s="1310"/>
      <c r="CR75" s="1310"/>
      <c r="CS75" s="1310"/>
      <c r="CT75" s="1310"/>
      <c r="CU75" s="1310"/>
      <c r="CV75" s="1310">
        <v>
-0.4</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
592</v>
      </c>
      <c r="AO77" s="1305"/>
      <c r="AP77" s="1305"/>
      <c r="AQ77" s="1305"/>
      <c r="AR77" s="1305"/>
      <c r="AS77" s="1305"/>
      <c r="AT77" s="1305"/>
      <c r="AU77" s="1305"/>
      <c r="AV77" s="1305"/>
      <c r="AW77" s="1305"/>
      <c r="AX77" s="1305"/>
      <c r="AY77" s="1305"/>
      <c r="AZ77" s="1305"/>
      <c r="BA77" s="1305"/>
      <c r="BB77" s="1309" t="s">
        <v>
590</v>
      </c>
      <c r="BC77" s="1309"/>
      <c r="BD77" s="1309"/>
      <c r="BE77" s="1309"/>
      <c r="BF77" s="1309"/>
      <c r="BG77" s="1309"/>
      <c r="BH77" s="1309"/>
      <c r="BI77" s="1309"/>
      <c r="BJ77" s="1309"/>
      <c r="BK77" s="1309"/>
      <c r="BL77" s="1309"/>
      <c r="BM77" s="1309"/>
      <c r="BN77" s="1309"/>
      <c r="BO77" s="1309"/>
      <c r="BP77" s="1310">
        <v>
39</v>
      </c>
      <c r="BQ77" s="1310"/>
      <c r="BR77" s="1310"/>
      <c r="BS77" s="1310"/>
      <c r="BT77" s="1310"/>
      <c r="BU77" s="1310"/>
      <c r="BV77" s="1310"/>
      <c r="BW77" s="1310"/>
      <c r="BX77" s="1310">
        <v>
35.299999999999997</v>
      </c>
      <c r="BY77" s="1310"/>
      <c r="BZ77" s="1310"/>
      <c r="CA77" s="1310"/>
      <c r="CB77" s="1310"/>
      <c r="CC77" s="1310"/>
      <c r="CD77" s="1310"/>
      <c r="CE77" s="1310"/>
      <c r="CF77" s="1310">
        <v>
31.9</v>
      </c>
      <c r="CG77" s="1310"/>
      <c r="CH77" s="1310"/>
      <c r="CI77" s="1310"/>
      <c r="CJ77" s="1310"/>
      <c r="CK77" s="1310"/>
      <c r="CL77" s="1310"/>
      <c r="CM77" s="1310"/>
      <c r="CN77" s="1310">
        <v>
24.2</v>
      </c>
      <c r="CO77" s="1310"/>
      <c r="CP77" s="1310"/>
      <c r="CQ77" s="1310"/>
      <c r="CR77" s="1310"/>
      <c r="CS77" s="1310"/>
      <c r="CT77" s="1310"/>
      <c r="CU77" s="1310"/>
      <c r="CV77" s="1310">
        <v>
22.1</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
595</v>
      </c>
      <c r="BC79" s="1309"/>
      <c r="BD79" s="1309"/>
      <c r="BE79" s="1309"/>
      <c r="BF79" s="1309"/>
      <c r="BG79" s="1309"/>
      <c r="BH79" s="1309"/>
      <c r="BI79" s="1309"/>
      <c r="BJ79" s="1309"/>
      <c r="BK79" s="1309"/>
      <c r="BL79" s="1309"/>
      <c r="BM79" s="1309"/>
      <c r="BN79" s="1309"/>
      <c r="BO79" s="1309"/>
      <c r="BP79" s="1310">
        <v>
9</v>
      </c>
      <c r="BQ79" s="1310"/>
      <c r="BR79" s="1310"/>
      <c r="BS79" s="1310"/>
      <c r="BT79" s="1310"/>
      <c r="BU79" s="1310"/>
      <c r="BV79" s="1310"/>
      <c r="BW79" s="1310"/>
      <c r="BX79" s="1310">
        <v>
6.9</v>
      </c>
      <c r="BY79" s="1310"/>
      <c r="BZ79" s="1310"/>
      <c r="CA79" s="1310"/>
      <c r="CB79" s="1310"/>
      <c r="CC79" s="1310"/>
      <c r="CD79" s="1310"/>
      <c r="CE79" s="1310"/>
      <c r="CF79" s="1310">
        <v>
6.6</v>
      </c>
      <c r="CG79" s="1310"/>
      <c r="CH79" s="1310"/>
      <c r="CI79" s="1310"/>
      <c r="CJ79" s="1310"/>
      <c r="CK79" s="1310"/>
      <c r="CL79" s="1310"/>
      <c r="CM79" s="1310"/>
      <c r="CN79" s="1310">
        <v>
6.4</v>
      </c>
      <c r="CO79" s="1310"/>
      <c r="CP79" s="1310"/>
      <c r="CQ79" s="1310"/>
      <c r="CR79" s="1310"/>
      <c r="CS79" s="1310"/>
      <c r="CT79" s="1310"/>
      <c r="CU79" s="1310"/>
      <c r="CV79" s="1310">
        <v>
6.3</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1y2xcZRdLZ8qg7I7zLSABWQw/XRmJBw/Ni8OjCAu2Omlk1tLd8wbRfEdw6utdL/0+fvEYivIDfgeHfY4Srz/OQ==" saltValue="0k9TqBI+VprhN7oBsHTLX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60" zoomScaleNormal="60" zoomScaleSheetLayoutView="70" workbookViewId="0">
      <selection activeCell="BI46" sqref="BI4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494</v>
      </c>
    </row>
  </sheetData>
  <sheetProtection algorithmName="SHA-512" hashValue="tMb23bNEdnUDyBk3R9sweVhogDQxwtiyZnTCaHt1W1R2Lb6IowqD59dR7gw0OcAnb53Hod3M1euJPm350GEJpg==" saltValue="X/0P+2ffNly396cHsXXGb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80" zoomScaleNormal="80" zoomScaleSheetLayoutView="55" workbookViewId="0">
      <selection activeCell="CO112" sqref="CO11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
494</v>
      </c>
    </row>
  </sheetData>
  <sheetProtection algorithmName="SHA-512" hashValue="aUZWDM8DLyStdEgRt4hJcePqBV3Z/aqhM5+q386dbOKXsH1TjSlgkGowVTn1NZDxvW+izGkCwp0OfvBPLjV8rQ==" saltValue="lOs0UXUAsA/btVd+FljKh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
51</v>
      </c>
      <c r="E2" s="155"/>
      <c r="F2" s="156" t="s">
        <v>
545</v>
      </c>
      <c r="G2" s="157"/>
      <c r="H2" s="158"/>
    </row>
    <row r="3" spans="1:8" x14ac:dyDescent="0.15">
      <c r="A3" s="154" t="s">
        <v>
538</v>
      </c>
      <c r="B3" s="159"/>
      <c r="C3" s="160"/>
      <c r="D3" s="161">
        <v>
64377</v>
      </c>
      <c r="E3" s="162"/>
      <c r="F3" s="163">
        <v>
92247</v>
      </c>
      <c r="G3" s="164"/>
      <c r="H3" s="165"/>
    </row>
    <row r="4" spans="1:8" x14ac:dyDescent="0.15">
      <c r="A4" s="166"/>
      <c r="B4" s="167"/>
      <c r="C4" s="168"/>
      <c r="D4" s="169">
        <v>
51763</v>
      </c>
      <c r="E4" s="170"/>
      <c r="F4" s="171">
        <v>
37204</v>
      </c>
      <c r="G4" s="172"/>
      <c r="H4" s="173"/>
    </row>
    <row r="5" spans="1:8" x14ac:dyDescent="0.15">
      <c r="A5" s="154" t="s">
        <v>
540</v>
      </c>
      <c r="B5" s="159"/>
      <c r="C5" s="160"/>
      <c r="D5" s="161">
        <v>
45009</v>
      </c>
      <c r="E5" s="162"/>
      <c r="F5" s="163">
        <v>
44504</v>
      </c>
      <c r="G5" s="164"/>
      <c r="H5" s="165"/>
    </row>
    <row r="6" spans="1:8" x14ac:dyDescent="0.15">
      <c r="A6" s="166"/>
      <c r="B6" s="167"/>
      <c r="C6" s="168"/>
      <c r="D6" s="169">
        <v>
30976</v>
      </c>
      <c r="E6" s="170"/>
      <c r="F6" s="171">
        <v>
25876</v>
      </c>
      <c r="G6" s="172"/>
      <c r="H6" s="173"/>
    </row>
    <row r="7" spans="1:8" x14ac:dyDescent="0.15">
      <c r="A7" s="154" t="s">
        <v>
541</v>
      </c>
      <c r="B7" s="159"/>
      <c r="C7" s="160"/>
      <c r="D7" s="161">
        <v>
29650</v>
      </c>
      <c r="E7" s="162"/>
      <c r="F7" s="163">
        <v>
47820</v>
      </c>
      <c r="G7" s="164"/>
      <c r="H7" s="165"/>
    </row>
    <row r="8" spans="1:8" x14ac:dyDescent="0.15">
      <c r="A8" s="166"/>
      <c r="B8" s="167"/>
      <c r="C8" s="168"/>
      <c r="D8" s="169">
        <v>
24330</v>
      </c>
      <c r="E8" s="170"/>
      <c r="F8" s="171">
        <v>
25855</v>
      </c>
      <c r="G8" s="172"/>
      <c r="H8" s="173"/>
    </row>
    <row r="9" spans="1:8" x14ac:dyDescent="0.15">
      <c r="A9" s="154" t="s">
        <v>
542</v>
      </c>
      <c r="B9" s="159"/>
      <c r="C9" s="160"/>
      <c r="D9" s="161">
        <v>
45183</v>
      </c>
      <c r="E9" s="162"/>
      <c r="F9" s="163">
        <v>
41934</v>
      </c>
      <c r="G9" s="164"/>
      <c r="H9" s="165"/>
    </row>
    <row r="10" spans="1:8" x14ac:dyDescent="0.15">
      <c r="A10" s="166"/>
      <c r="B10" s="167"/>
      <c r="C10" s="168"/>
      <c r="D10" s="169">
        <v>
27442</v>
      </c>
      <c r="E10" s="170"/>
      <c r="F10" s="171">
        <v>
23352</v>
      </c>
      <c r="G10" s="172"/>
      <c r="H10" s="173"/>
    </row>
    <row r="11" spans="1:8" x14ac:dyDescent="0.15">
      <c r="A11" s="154" t="s">
        <v>
543</v>
      </c>
      <c r="B11" s="159"/>
      <c r="C11" s="160"/>
      <c r="D11" s="161">
        <v>
28834</v>
      </c>
      <c r="E11" s="162"/>
      <c r="F11" s="163">
        <v>
45588</v>
      </c>
      <c r="G11" s="164"/>
      <c r="H11" s="165"/>
    </row>
    <row r="12" spans="1:8" x14ac:dyDescent="0.15">
      <c r="A12" s="166"/>
      <c r="B12" s="167"/>
      <c r="C12" s="174"/>
      <c r="D12" s="169">
        <v>
20394</v>
      </c>
      <c r="E12" s="170"/>
      <c r="F12" s="171">
        <v>
24150</v>
      </c>
      <c r="G12" s="172"/>
      <c r="H12" s="173"/>
    </row>
    <row r="13" spans="1:8" x14ac:dyDescent="0.15">
      <c r="A13" s="154"/>
      <c r="B13" s="159"/>
      <c r="C13" s="175"/>
      <c r="D13" s="176">
        <v>
42611</v>
      </c>
      <c r="E13" s="177"/>
      <c r="F13" s="178">
        <v>
54419</v>
      </c>
      <c r="G13" s="179"/>
      <c r="H13" s="165"/>
    </row>
    <row r="14" spans="1:8" x14ac:dyDescent="0.15">
      <c r="A14" s="166"/>
      <c r="B14" s="167"/>
      <c r="C14" s="168"/>
      <c r="D14" s="169">
        <v>
30981</v>
      </c>
      <c r="E14" s="170"/>
      <c r="F14" s="171">
        <v>
27287</v>
      </c>
      <c r="G14" s="172"/>
      <c r="H14" s="173"/>
    </row>
    <row r="17" spans="1:11" x14ac:dyDescent="0.15">
      <c r="A17" s="150" t="s">
        <v>
52</v>
      </c>
    </row>
    <row r="18" spans="1:11" x14ac:dyDescent="0.15">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15">
      <c r="A19" s="180" t="s">
        <v>
53</v>
      </c>
      <c r="B19" s="180">
        <f>
ROUND(VALUE(SUBSTITUTE(実質収支比率等に係る経年分析!F$48,"▲","-")),2)</f>
        <v>
2.98</v>
      </c>
      <c r="C19" s="180">
        <f>
ROUND(VALUE(SUBSTITUTE(実質収支比率等に係る経年分析!G$48,"▲","-")),2)</f>
        <v>
3.63</v>
      </c>
      <c r="D19" s="180">
        <f>
ROUND(VALUE(SUBSTITUTE(実質収支比率等に係る経年分析!H$48,"▲","-")),2)</f>
        <v>
3.47</v>
      </c>
      <c r="E19" s="180">
        <f>
ROUND(VALUE(SUBSTITUTE(実質収支比率等に係る経年分析!I$48,"▲","-")),2)</f>
        <v>
3.93</v>
      </c>
      <c r="F19" s="180">
        <f>
ROUND(VALUE(SUBSTITUTE(実質収支比率等に係る経年分析!J$48,"▲","-")),2)</f>
        <v>
2.36</v>
      </c>
    </row>
    <row r="20" spans="1:11" x14ac:dyDescent="0.15">
      <c r="A20" s="180" t="s">
        <v>
54</v>
      </c>
      <c r="B20" s="180">
        <f>
ROUND(VALUE(SUBSTITUTE(実質収支比率等に係る経年分析!F$47,"▲","-")),2)</f>
        <v>
11.15</v>
      </c>
      <c r="C20" s="180">
        <f>
ROUND(VALUE(SUBSTITUTE(実質収支比率等に係る経年分析!G$47,"▲","-")),2)</f>
        <v>
12.32</v>
      </c>
      <c r="D20" s="180">
        <f>
ROUND(VALUE(SUBSTITUTE(実質収支比率等に係る経年分析!H$47,"▲","-")),2)</f>
        <v>
14.47</v>
      </c>
      <c r="E20" s="180">
        <f>
ROUND(VALUE(SUBSTITUTE(実質収支比率等に係る経年分析!I$47,"▲","-")),2)</f>
        <v>
14.8</v>
      </c>
      <c r="F20" s="180">
        <f>
ROUND(VALUE(SUBSTITUTE(実質収支比率等に係る経年分析!J$47,"▲","-")),2)</f>
        <v>
12.9</v>
      </c>
    </row>
    <row r="21" spans="1:11" x14ac:dyDescent="0.15">
      <c r="A21" s="180" t="s">
        <v>
55</v>
      </c>
      <c r="B21" s="180">
        <f>
IF(ISNUMBER(VALUE(SUBSTITUTE(実質収支比率等に係る経年分析!F$49,"▲","-"))),ROUND(VALUE(SUBSTITUTE(実質収支比率等に係る経年分析!F$49,"▲","-")),2),NA())</f>
        <v>
2.08</v>
      </c>
      <c r="C21" s="180">
        <f>
IF(ISNUMBER(VALUE(SUBSTITUTE(実質収支比率等に係る経年分析!G$49,"▲","-"))),ROUND(VALUE(SUBSTITUTE(実質収支比率等に係る経年分析!G$49,"▲","-")),2),NA())</f>
        <v>
2.2000000000000002</v>
      </c>
      <c r="D21" s="180">
        <f>
IF(ISNUMBER(VALUE(SUBSTITUTE(実質収支比率等に係る経年分析!H$49,"▲","-"))),ROUND(VALUE(SUBSTITUTE(実質収支比率等に係る経年分析!H$49,"▲","-")),2),NA())</f>
        <v>
2.85</v>
      </c>
      <c r="E21" s="180">
        <f>
IF(ISNUMBER(VALUE(SUBSTITUTE(実質収支比率等に係る経年分析!I$49,"▲","-"))),ROUND(VALUE(SUBSTITUTE(実質収支比率等に係る経年分析!I$49,"▲","-")),2),NA())</f>
        <v>
0.38</v>
      </c>
      <c r="F21" s="180">
        <f>
IF(ISNUMBER(VALUE(SUBSTITUTE(実質収支比率等に係る経年分析!J$49,"▲","-"))),ROUND(VALUE(SUBSTITUTE(実質収支比率等に係る経年分析!J$49,"▲","-")),2),NA())</f>
        <v>
-3.36</v>
      </c>
    </row>
    <row r="24" spans="1:11" x14ac:dyDescent="0.15">
      <c r="A24" s="150" t="s">
        <v>
56</v>
      </c>
    </row>
    <row r="25" spans="1:11" x14ac:dyDescent="0.15">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15">
      <c r="A26" s="181"/>
      <c r="B26" s="181" t="s">
        <v>
57</v>
      </c>
      <c r="C26" s="181" t="s">
        <v>
58</v>
      </c>
      <c r="D26" s="181" t="s">
        <v>
57</v>
      </c>
      <c r="E26" s="181" t="s">
        <v>
58</v>
      </c>
      <c r="F26" s="181" t="s">
        <v>
57</v>
      </c>
      <c r="G26" s="181" t="s">
        <v>
58</v>
      </c>
      <c r="H26" s="181" t="s">
        <v>
57</v>
      </c>
      <c r="I26" s="181" t="s">
        <v>
58</v>
      </c>
      <c r="J26" s="181" t="s">
        <v>
57</v>
      </c>
      <c r="K26" s="181" t="s">
        <v>
58</v>
      </c>
    </row>
    <row r="27" spans="1:11" x14ac:dyDescent="0.15">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15">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15">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15">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15">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15">
      <c r="A32" s="181" t="str">
        <f>
IF(連結実質赤字比率に係る赤字・黒字の構成分析!C$38="",NA(),連結実質赤字比率に係る赤字・黒字の構成分析!C$38)</f>
        <v>
下水道事業特別会計</v>
      </c>
      <c r="B32" s="181" t="e">
        <f>
IF(ROUND(VALUE(SUBSTITUTE(連結実質赤字比率に係る赤字・黒字の構成分析!F$38,"▲", "-")), 2) &lt; 0, ABS(ROUND(VALUE(SUBSTITUTE(連結実質赤字比率に係る赤字・黒字の構成分析!F$38,"▲", "-")), 2)), NA())</f>
        <v>
#N/A</v>
      </c>
      <c r="C32" s="181">
        <f>
IF(ROUND(VALUE(SUBSTITUTE(連結実質赤字比率に係る赤字・黒字の構成分析!F$38,"▲", "-")), 2) &gt;= 0, ABS(ROUND(VALUE(SUBSTITUTE(連結実質赤字比率に係る赤字・黒字の構成分析!F$38,"▲", "-")), 2)), NA())</f>
        <v>
0.18</v>
      </c>
      <c r="D32" s="181" t="e">
        <f>
IF(ROUND(VALUE(SUBSTITUTE(連結実質赤字比率に係る赤字・黒字の構成分析!G$38,"▲", "-")), 2) &lt; 0, ABS(ROUND(VALUE(SUBSTITUTE(連結実質赤字比率に係る赤字・黒字の構成分析!G$38,"▲", "-")), 2)), NA())</f>
        <v>
#N/A</v>
      </c>
      <c r="E32" s="181">
        <f>
IF(ROUND(VALUE(SUBSTITUTE(連結実質赤字比率に係る赤字・黒字の構成分析!G$38,"▲", "-")), 2) &gt;= 0, ABS(ROUND(VALUE(SUBSTITUTE(連結実質赤字比率に係る赤字・黒字の構成分析!G$38,"▲", "-")), 2)), NA())</f>
        <v>
0.31</v>
      </c>
      <c r="F32" s="181" t="e">
        <f>
IF(ROUND(VALUE(SUBSTITUTE(連結実質赤字比率に係る赤字・黒字の構成分析!H$38,"▲", "-")), 2) &lt; 0, ABS(ROUND(VALUE(SUBSTITUTE(連結実質赤字比率に係る赤字・黒字の構成分析!H$38,"▲", "-")), 2)), NA())</f>
        <v>
#N/A</v>
      </c>
      <c r="G32" s="181">
        <f>
IF(ROUND(VALUE(SUBSTITUTE(連結実質赤字比率に係る赤字・黒字の構成分析!H$38,"▲", "-")), 2) &gt;= 0, ABS(ROUND(VALUE(SUBSTITUTE(連結実質赤字比率に係る赤字・黒字の構成分析!H$38,"▲", "-")), 2)), NA())</f>
        <v>
0.12</v>
      </c>
      <c r="H32" s="181" t="e">
        <f>
IF(ROUND(VALUE(SUBSTITUTE(連結実質赤字比率に係る赤字・黒字の構成分析!I$38,"▲", "-")), 2) &lt; 0, ABS(ROUND(VALUE(SUBSTITUTE(連結実質赤字比率に係る赤字・黒字の構成分析!I$38,"▲", "-")), 2)), NA())</f>
        <v>
#N/A</v>
      </c>
      <c r="I32" s="181">
        <f>
IF(ROUND(VALUE(SUBSTITUTE(連結実質赤字比率に係る赤字・黒字の構成分析!I$38,"▲", "-")), 2) &gt;= 0, ABS(ROUND(VALUE(SUBSTITUTE(連結実質赤字比率に係る赤字・黒字の構成分析!I$38,"▲", "-")), 2)), NA())</f>
        <v>
0.19</v>
      </c>
      <c r="J32" s="181" t="e">
        <f>
IF(ROUND(VALUE(SUBSTITUTE(連結実質赤字比率に係る赤字・黒字の構成分析!J$38,"▲", "-")), 2) &lt; 0, ABS(ROUND(VALUE(SUBSTITUTE(連結実質赤字比率に係る赤字・黒字の構成分析!J$38,"▲", "-")), 2)), NA())</f>
        <v>
#N/A</v>
      </c>
      <c r="K32" s="181">
        <f>
IF(ROUND(VALUE(SUBSTITUTE(連結実質赤字比率に係る赤字・黒字の構成分析!J$38,"▲", "-")), 2) &gt;= 0, ABS(ROUND(VALUE(SUBSTITUTE(連結実質赤字比率に係る赤字・黒字の構成分析!J$38,"▲", "-")), 2)), NA())</f>
        <v>
0.33</v>
      </c>
    </row>
    <row r="33" spans="1:16" x14ac:dyDescent="0.15">
      <c r="A33" s="181" t="str">
        <f>
IF(連結実質赤字比率に係る赤字・黒字の構成分析!C$37="",NA(),連結実質赤字比率に係る赤字・黒字の構成分析!C$37)</f>
        <v>
国民健康保険特別会計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0.34</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0.48</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0.64</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0.48</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0.35</v>
      </c>
    </row>
    <row r="34" spans="1:16" x14ac:dyDescent="0.15">
      <c r="A34" s="181" t="str">
        <f>
IF(連結実質赤字比率に係る赤字・黒字の構成分析!C$36="",NA(),連結実質赤字比率に係る赤字・黒字の構成分析!C$36)</f>
        <v>
後期高齢者医療特別会計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0.46</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0.4</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0.22</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0.21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0.4</v>
      </c>
    </row>
    <row r="35" spans="1:16" x14ac:dyDescent="0.15">
      <c r="A35" s="181" t="str">
        <f>
IF(連結実質赤字比率に係る赤字・黒字の構成分析!C$35="",NA(),連結実質赤字比率に係る赤字・黒字の構成分析!C$35)</f>
        <v>
介護保険特別会計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0.95</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0.79</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1.76</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1.23</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0.69</v>
      </c>
    </row>
    <row r="36" spans="1:16" x14ac:dyDescent="0.15">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2.98</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3.62</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3.46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3.92</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2.36</v>
      </c>
    </row>
    <row r="39" spans="1:16" x14ac:dyDescent="0.15">
      <c r="A39" s="150" t="s">
        <v>
59</v>
      </c>
    </row>
    <row r="40" spans="1:16" x14ac:dyDescent="0.15">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15">
      <c r="A41" s="182"/>
      <c r="B41" s="182" t="s">
        <v>
60</v>
      </c>
      <c r="C41" s="182"/>
      <c r="D41" s="182" t="s">
        <v>
61</v>
      </c>
      <c r="E41" s="182" t="s">
        <v>
60</v>
      </c>
      <c r="F41" s="182"/>
      <c r="G41" s="182" t="s">
        <v>
61</v>
      </c>
      <c r="H41" s="182" t="s">
        <v>
60</v>
      </c>
      <c r="I41" s="182"/>
      <c r="J41" s="182" t="s">
        <v>
61</v>
      </c>
      <c r="K41" s="182" t="s">
        <v>
60</v>
      </c>
      <c r="L41" s="182"/>
      <c r="M41" s="182" t="s">
        <v>
61</v>
      </c>
      <c r="N41" s="182" t="s">
        <v>
60</v>
      </c>
      <c r="O41" s="182"/>
      <c r="P41" s="182" t="s">
        <v>
61</v>
      </c>
    </row>
    <row r="42" spans="1:16" x14ac:dyDescent="0.15">
      <c r="A42" s="182" t="s">
        <v>
62</v>
      </c>
      <c r="B42" s="182"/>
      <c r="C42" s="182"/>
      <c r="D42" s="182">
        <f>
'実質公債費比率（分子）の構造'!K$52</f>
        <v>
2631</v>
      </c>
      <c r="E42" s="182"/>
      <c r="F42" s="182"/>
      <c r="G42" s="182">
        <f>
'実質公債費比率（分子）の構造'!L$52</f>
        <v>
2621</v>
      </c>
      <c r="H42" s="182"/>
      <c r="I42" s="182"/>
      <c r="J42" s="182">
        <f>
'実質公債費比率（分子）の構造'!M$52</f>
        <v>
2565</v>
      </c>
      <c r="K42" s="182"/>
      <c r="L42" s="182"/>
      <c r="M42" s="182">
        <f>
'実質公債費比率（分子）の構造'!N$52</f>
        <v>
2507</v>
      </c>
      <c r="N42" s="182"/>
      <c r="O42" s="182"/>
      <c r="P42" s="182">
        <f>
'実質公債費比率（分子）の構造'!O$52</f>
        <v>
2403</v>
      </c>
    </row>
    <row r="43" spans="1:16" x14ac:dyDescent="0.15">
      <c r="A43" s="182" t="s">
        <v>
63</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15">
      <c r="A44" s="182" t="s">
        <v>
64</v>
      </c>
      <c r="B44" s="182">
        <f>
'実質公債費比率（分子）の構造'!K$50</f>
        <v>
28</v>
      </c>
      <c r="C44" s="182"/>
      <c r="D44" s="182"/>
      <c r="E44" s="182">
        <f>
'実質公債費比率（分子）の構造'!L$50</f>
        <v>
30</v>
      </c>
      <c r="F44" s="182"/>
      <c r="G44" s="182"/>
      <c r="H44" s="182">
        <f>
'実質公債費比率（分子）の構造'!M$50</f>
        <v>
25</v>
      </c>
      <c r="I44" s="182"/>
      <c r="J44" s="182"/>
      <c r="K44" s="182">
        <f>
'実質公債費比率（分子）の構造'!N$50</f>
        <v>
20</v>
      </c>
      <c r="L44" s="182"/>
      <c r="M44" s="182"/>
      <c r="N44" s="182">
        <f>
'実質公債費比率（分子）の構造'!O$50</f>
        <v>
12</v>
      </c>
      <c r="O44" s="182"/>
      <c r="P44" s="182"/>
    </row>
    <row r="45" spans="1:16" x14ac:dyDescent="0.15">
      <c r="A45" s="182" t="s">
        <v>
65</v>
      </c>
      <c r="B45" s="182">
        <f>
'実質公債費比率（分子）の構造'!K$49</f>
        <v>
11</v>
      </c>
      <c r="C45" s="182"/>
      <c r="D45" s="182"/>
      <c r="E45" s="182">
        <f>
'実質公債費比率（分子）の構造'!L$49</f>
        <v>
19</v>
      </c>
      <c r="F45" s="182"/>
      <c r="G45" s="182"/>
      <c r="H45" s="182">
        <f>
'実質公債費比率（分子）の構造'!M$49</f>
        <v>
25</v>
      </c>
      <c r="I45" s="182"/>
      <c r="J45" s="182"/>
      <c r="K45" s="182">
        <f>
'実質公債費比率（分子）の構造'!N$49</f>
        <v>
34</v>
      </c>
      <c r="L45" s="182"/>
      <c r="M45" s="182"/>
      <c r="N45" s="182">
        <f>
'実質公債費比率（分子）の構造'!O$49</f>
        <v>
36</v>
      </c>
      <c r="O45" s="182"/>
      <c r="P45" s="182"/>
    </row>
    <row r="46" spans="1:16" x14ac:dyDescent="0.15">
      <c r="A46" s="182" t="s">
        <v>
66</v>
      </c>
      <c r="B46" s="182">
        <f>
'実質公債費比率（分子）の構造'!K$48</f>
        <v>
857</v>
      </c>
      <c r="C46" s="182"/>
      <c r="D46" s="182"/>
      <c r="E46" s="182">
        <f>
'実質公債費比率（分子）の構造'!L$48</f>
        <v>
833</v>
      </c>
      <c r="F46" s="182"/>
      <c r="G46" s="182"/>
      <c r="H46" s="182">
        <f>
'実質公債費比率（分子）の構造'!M$48</f>
        <v>
791</v>
      </c>
      <c r="I46" s="182"/>
      <c r="J46" s="182"/>
      <c r="K46" s="182">
        <f>
'実質公債費比率（分子）の構造'!N$48</f>
        <v>
785</v>
      </c>
      <c r="L46" s="182"/>
      <c r="M46" s="182"/>
      <c r="N46" s="182">
        <f>
'実質公債費比率（分子）の構造'!O$48</f>
        <v>
776</v>
      </c>
      <c r="O46" s="182"/>
      <c r="P46" s="182"/>
    </row>
    <row r="47" spans="1:16" x14ac:dyDescent="0.15">
      <c r="A47" s="182" t="s">
        <v>
67</v>
      </c>
      <c r="B47" s="182" t="str">
        <f>
'実質公債費比率（分子）の構造'!K$47</f>
        <v>
-</v>
      </c>
      <c r="C47" s="182"/>
      <c r="D47" s="182"/>
      <c r="E47" s="182" t="str">
        <f>
'実質公債費比率（分子）の構造'!L$47</f>
        <v>
-</v>
      </c>
      <c r="F47" s="182"/>
      <c r="G47" s="182"/>
      <c r="H47" s="182" t="str">
        <f>
'実質公債費比率（分子）の構造'!M$47</f>
        <v>
-</v>
      </c>
      <c r="I47" s="182"/>
      <c r="J47" s="182"/>
      <c r="K47" s="182" t="str">
        <f>
'実質公債費比率（分子）の構造'!N$47</f>
        <v>
-</v>
      </c>
      <c r="L47" s="182"/>
      <c r="M47" s="182"/>
      <c r="N47" s="182" t="str">
        <f>
'実質公債費比率（分子）の構造'!O$47</f>
        <v>
-</v>
      </c>
      <c r="O47" s="182"/>
      <c r="P47" s="182"/>
    </row>
    <row r="48" spans="1:16" x14ac:dyDescent="0.15">
      <c r="A48" s="182" t="s">
        <v>
68</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15">
      <c r="A49" s="182" t="s">
        <v>
69</v>
      </c>
      <c r="B49" s="182">
        <f>
'実質公債費比率（分子）の構造'!K$45</f>
        <v>
1399</v>
      </c>
      <c r="C49" s="182"/>
      <c r="D49" s="182"/>
      <c r="E49" s="182">
        <f>
'実質公債費比率（分子）の構造'!L$45</f>
        <v>
1553</v>
      </c>
      <c r="F49" s="182"/>
      <c r="G49" s="182"/>
      <c r="H49" s="182">
        <f>
'実質公債費比率（分子）の構造'!M$45</f>
        <v>
1632</v>
      </c>
      <c r="I49" s="182"/>
      <c r="J49" s="182"/>
      <c r="K49" s="182">
        <f>
'実質公債費比率（分子）の構造'!N$45</f>
        <v>
1582</v>
      </c>
      <c r="L49" s="182"/>
      <c r="M49" s="182"/>
      <c r="N49" s="182">
        <f>
'実質公債費比率（分子）の構造'!O$45</f>
        <v>
1551</v>
      </c>
      <c r="O49" s="182"/>
      <c r="P49" s="182"/>
    </row>
    <row r="50" spans="1:16" x14ac:dyDescent="0.15">
      <c r="A50" s="182" t="s">
        <v>
70</v>
      </c>
      <c r="B50" s="182" t="e">
        <f>
NA()</f>
        <v>
#N/A</v>
      </c>
      <c r="C50" s="182">
        <f>
IF(ISNUMBER('実質公債費比率（分子）の構造'!K$53),'実質公債費比率（分子）の構造'!K$53,NA())</f>
        <v>
-336</v>
      </c>
      <c r="D50" s="182" t="e">
        <f>
NA()</f>
        <v>
#N/A</v>
      </c>
      <c r="E50" s="182" t="e">
        <f>
NA()</f>
        <v>
#N/A</v>
      </c>
      <c r="F50" s="182">
        <f>
IF(ISNUMBER('実質公債費比率（分子）の構造'!L$53),'実質公債費比率（分子）の構造'!L$53,NA())</f>
        <v>
-186</v>
      </c>
      <c r="G50" s="182" t="e">
        <f>
NA()</f>
        <v>
#N/A</v>
      </c>
      <c r="H50" s="182" t="e">
        <f>
NA()</f>
        <v>
#N/A</v>
      </c>
      <c r="I50" s="182">
        <f>
IF(ISNUMBER('実質公債費比率（分子）の構造'!M$53),'実質公債費比率（分子）の構造'!M$53,NA())</f>
        <v>
-92</v>
      </c>
      <c r="J50" s="182" t="e">
        <f>
NA()</f>
        <v>
#N/A</v>
      </c>
      <c r="K50" s="182" t="e">
        <f>
NA()</f>
        <v>
#N/A</v>
      </c>
      <c r="L50" s="182">
        <f>
IF(ISNUMBER('実質公債費比率（分子）の構造'!N$53),'実質公債費比率（分子）の構造'!N$53,NA())</f>
        <v>
-86</v>
      </c>
      <c r="M50" s="182" t="e">
        <f>
NA()</f>
        <v>
#N/A</v>
      </c>
      <c r="N50" s="182" t="e">
        <f>
NA()</f>
        <v>
#N/A</v>
      </c>
      <c r="O50" s="182">
        <f>
IF(ISNUMBER('実質公債費比率（分子）の構造'!O$53),'実質公債費比率（分子）の構造'!O$53,NA())</f>
        <v>
-28</v>
      </c>
      <c r="P50" s="182" t="e">
        <f>
NA()</f>
        <v>
#N/A</v>
      </c>
    </row>
    <row r="53" spans="1:16" x14ac:dyDescent="0.15">
      <c r="A53" s="150" t="s">
        <v>
71</v>
      </c>
    </row>
    <row r="54" spans="1:16" x14ac:dyDescent="0.15">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15">
      <c r="A55" s="181"/>
      <c r="B55" s="181" t="s">
        <v>
72</v>
      </c>
      <c r="C55" s="181"/>
      <c r="D55" s="181" t="s">
        <v>
73</v>
      </c>
      <c r="E55" s="181" t="s">
        <v>
72</v>
      </c>
      <c r="F55" s="181"/>
      <c r="G55" s="181" t="s">
        <v>
73</v>
      </c>
      <c r="H55" s="181" t="s">
        <v>
72</v>
      </c>
      <c r="I55" s="181"/>
      <c r="J55" s="181" t="s">
        <v>
73</v>
      </c>
      <c r="K55" s="181" t="s">
        <v>
72</v>
      </c>
      <c r="L55" s="181"/>
      <c r="M55" s="181" t="s">
        <v>
73</v>
      </c>
      <c r="N55" s="181" t="s">
        <v>
72</v>
      </c>
      <c r="O55" s="181"/>
      <c r="P55" s="181" t="s">
        <v>
73</v>
      </c>
    </row>
    <row r="56" spans="1:16" x14ac:dyDescent="0.15">
      <c r="A56" s="181" t="s">
        <v>
42</v>
      </c>
      <c r="B56" s="181"/>
      <c r="C56" s="181"/>
      <c r="D56" s="181">
        <f>
'将来負担比率（分子）の構造'!I$52</f>
        <v>
14698</v>
      </c>
      <c r="E56" s="181"/>
      <c r="F56" s="181"/>
      <c r="G56" s="181">
        <f>
'将来負担比率（分子）の構造'!J$52</f>
        <v>
13708</v>
      </c>
      <c r="H56" s="181"/>
      <c r="I56" s="181"/>
      <c r="J56" s="181">
        <f>
'将来負担比率（分子）の構造'!K$52</f>
        <v>
12619</v>
      </c>
      <c r="K56" s="181"/>
      <c r="L56" s="181"/>
      <c r="M56" s="181">
        <f>
'将来負担比率（分子）の構造'!L$52</f>
        <v>
11580</v>
      </c>
      <c r="N56" s="181"/>
      <c r="O56" s="181"/>
      <c r="P56" s="181">
        <f>
'将来負担比率（分子）の構造'!M$52</f>
        <v>
10374</v>
      </c>
    </row>
    <row r="57" spans="1:16" x14ac:dyDescent="0.15">
      <c r="A57" s="181" t="s">
        <v>
41</v>
      </c>
      <c r="B57" s="181"/>
      <c r="C57" s="181"/>
      <c r="D57" s="181">
        <f>
'将来負担比率（分子）の構造'!I$51</f>
        <v>
8416</v>
      </c>
      <c r="E57" s="181"/>
      <c r="F57" s="181"/>
      <c r="G57" s="181">
        <f>
'将来負担比率（分子）の構造'!J$51</f>
        <v>
7956</v>
      </c>
      <c r="H57" s="181"/>
      <c r="I57" s="181"/>
      <c r="J57" s="181">
        <f>
'将来負担比率（分子）の構造'!K$51</f>
        <v>
7949</v>
      </c>
      <c r="K57" s="181"/>
      <c r="L57" s="181"/>
      <c r="M57" s="181">
        <f>
'将来負担比率（分子）の構造'!L$51</f>
        <v>
7122</v>
      </c>
      <c r="N57" s="181"/>
      <c r="O57" s="181"/>
      <c r="P57" s="181">
        <f>
'将来負担比率（分子）の構造'!M$51</f>
        <v>
6543</v>
      </c>
    </row>
    <row r="58" spans="1:16" x14ac:dyDescent="0.15">
      <c r="A58" s="181" t="s">
        <v>
40</v>
      </c>
      <c r="B58" s="181"/>
      <c r="C58" s="181"/>
      <c r="D58" s="181">
        <f>
'将来負担比率（分子）の構造'!I$50</f>
        <v>
5580</v>
      </c>
      <c r="E58" s="181"/>
      <c r="F58" s="181"/>
      <c r="G58" s="181">
        <f>
'将来負担比率（分子）の構造'!J$50</f>
        <v>
5520</v>
      </c>
      <c r="H58" s="181"/>
      <c r="I58" s="181"/>
      <c r="J58" s="181">
        <f>
'将来負担比率（分子）の構造'!K$50</f>
        <v>
5379</v>
      </c>
      <c r="K58" s="181"/>
      <c r="L58" s="181"/>
      <c r="M58" s="181">
        <f>
'将来負担比率（分子）の構造'!L$50</f>
        <v>
6166</v>
      </c>
      <c r="N58" s="181"/>
      <c r="O58" s="181"/>
      <c r="P58" s="181">
        <f>
'将来負担比率（分子）の構造'!M$50</f>
        <v>
5862</v>
      </c>
    </row>
    <row r="59" spans="1:16" x14ac:dyDescent="0.15">
      <c r="A59" s="181" t="s">
        <v>
38</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15">
      <c r="A60" s="181" t="s">
        <v>
37</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15">
      <c r="A61" s="181" t="s">
        <v>
35</v>
      </c>
      <c r="B61" s="181" t="str">
        <f>
'将来負担比率（分子）の構造'!I$46</f>
        <v>
-</v>
      </c>
      <c r="C61" s="181"/>
      <c r="D61" s="181"/>
      <c r="E61" s="181" t="str">
        <f>
'将来負担比率（分子）の構造'!J$46</f>
        <v>
-</v>
      </c>
      <c r="F61" s="181"/>
      <c r="G61" s="181"/>
      <c r="H61" s="181" t="str">
        <f>
'将来負担比率（分子）の構造'!K$46</f>
        <v>
-</v>
      </c>
      <c r="I61" s="181"/>
      <c r="J61" s="181"/>
      <c r="K61" s="181" t="str">
        <f>
'将来負担比率（分子）の構造'!L$46</f>
        <v>
-</v>
      </c>
      <c r="L61" s="181"/>
      <c r="M61" s="181"/>
      <c r="N61" s="181" t="str">
        <f>
'将来負担比率（分子）の構造'!M$46</f>
        <v>
-</v>
      </c>
      <c r="O61" s="181"/>
      <c r="P61" s="181"/>
    </row>
    <row r="62" spans="1:16" x14ac:dyDescent="0.15">
      <c r="A62" s="181" t="s">
        <v>
34</v>
      </c>
      <c r="B62" s="181">
        <f>
'将来負担比率（分子）の構造'!I$45</f>
        <v>
3925</v>
      </c>
      <c r="C62" s="181"/>
      <c r="D62" s="181"/>
      <c r="E62" s="181">
        <f>
'将来負担比率（分子）の構造'!J$45</f>
        <v>
3491</v>
      </c>
      <c r="F62" s="181"/>
      <c r="G62" s="181"/>
      <c r="H62" s="181">
        <f>
'将来負担比率（分子）の構造'!K$45</f>
        <v>
3190</v>
      </c>
      <c r="I62" s="181"/>
      <c r="J62" s="181"/>
      <c r="K62" s="181">
        <f>
'将来負担比率（分子）の構造'!L$45</f>
        <v>
3037</v>
      </c>
      <c r="L62" s="181"/>
      <c r="M62" s="181"/>
      <c r="N62" s="181">
        <f>
'将来負担比率（分子）の構造'!M$45</f>
        <v>
3024</v>
      </c>
      <c r="O62" s="181"/>
      <c r="P62" s="181"/>
    </row>
    <row r="63" spans="1:16" x14ac:dyDescent="0.15">
      <c r="A63" s="181" t="s">
        <v>
33</v>
      </c>
      <c r="B63" s="181">
        <f>
'将来負担比率（分子）の構造'!I$44</f>
        <v>
217</v>
      </c>
      <c r="C63" s="181"/>
      <c r="D63" s="181"/>
      <c r="E63" s="181">
        <f>
'将来負担比率（分子）の構造'!J$44</f>
        <v>
279</v>
      </c>
      <c r="F63" s="181"/>
      <c r="G63" s="181"/>
      <c r="H63" s="181">
        <f>
'将来負担比率（分子）の構造'!K$44</f>
        <v>
238</v>
      </c>
      <c r="I63" s="181"/>
      <c r="J63" s="181"/>
      <c r="K63" s="181">
        <f>
'将来負担比率（分子）の構造'!L$44</f>
        <v>
205</v>
      </c>
      <c r="L63" s="181"/>
      <c r="M63" s="181"/>
      <c r="N63" s="181">
        <f>
'将来負担比率（分子）の構造'!M$44</f>
        <v>
172</v>
      </c>
      <c r="O63" s="181"/>
      <c r="P63" s="181"/>
    </row>
    <row r="64" spans="1:16" x14ac:dyDescent="0.15">
      <c r="A64" s="181" t="s">
        <v>
32</v>
      </c>
      <c r="B64" s="181">
        <f>
'将来負担比率（分子）の構造'!I$43</f>
        <v>
6143</v>
      </c>
      <c r="C64" s="181"/>
      <c r="D64" s="181"/>
      <c r="E64" s="181">
        <f>
'将来負担比率（分子）の構造'!J$43</f>
        <v>
6174</v>
      </c>
      <c r="F64" s="181"/>
      <c r="G64" s="181"/>
      <c r="H64" s="181">
        <f>
'将来負担比率（分子）の構造'!K$43</f>
        <v>
5634</v>
      </c>
      <c r="I64" s="181"/>
      <c r="J64" s="181"/>
      <c r="K64" s="181">
        <f>
'将来負担比率（分子）の構造'!L$43</f>
        <v>
5130</v>
      </c>
      <c r="L64" s="181"/>
      <c r="M64" s="181"/>
      <c r="N64" s="181">
        <f>
'将来負担比率（分子）の構造'!M$43</f>
        <v>
4351</v>
      </c>
      <c r="O64" s="181"/>
      <c r="P64" s="181"/>
    </row>
    <row r="65" spans="1:16" x14ac:dyDescent="0.15">
      <c r="A65" s="181" t="s">
        <v>
31</v>
      </c>
      <c r="B65" s="181">
        <f>
'将来負担比率（分子）の構造'!I$42</f>
        <v>
520</v>
      </c>
      <c r="C65" s="181"/>
      <c r="D65" s="181"/>
      <c r="E65" s="181">
        <f>
'将来負担比率（分子）の構造'!J$42</f>
        <v>
520</v>
      </c>
      <c r="F65" s="181"/>
      <c r="G65" s="181"/>
      <c r="H65" s="181">
        <f>
'将来負担比率（分子）の構造'!K$42</f>
        <v>
1165</v>
      </c>
      <c r="I65" s="181"/>
      <c r="J65" s="181"/>
      <c r="K65" s="181">
        <f>
'将来負担比率（分子）の構造'!L$42</f>
        <v>
332</v>
      </c>
      <c r="L65" s="181"/>
      <c r="M65" s="181"/>
      <c r="N65" s="181">
        <f>
'将来負担比率（分子）の構造'!M$42</f>
        <v>
431</v>
      </c>
      <c r="O65" s="181"/>
      <c r="P65" s="181"/>
    </row>
    <row r="66" spans="1:16" x14ac:dyDescent="0.15">
      <c r="A66" s="181" t="s">
        <v>
30</v>
      </c>
      <c r="B66" s="181">
        <f>
'将来負担比率（分子）の構造'!I$41</f>
        <v>
15108</v>
      </c>
      <c r="C66" s="181"/>
      <c r="D66" s="181"/>
      <c r="E66" s="181">
        <f>
'将来負担比率（分子）の構造'!J$41</f>
        <v>
14705</v>
      </c>
      <c r="F66" s="181"/>
      <c r="G66" s="181"/>
      <c r="H66" s="181">
        <f>
'将来負担比率（分子）の構造'!K$41</f>
        <v>
13999</v>
      </c>
      <c r="I66" s="181"/>
      <c r="J66" s="181"/>
      <c r="K66" s="181">
        <f>
'将来負担比率（分子）の構造'!L$41</f>
        <v>
13601</v>
      </c>
      <c r="L66" s="181"/>
      <c r="M66" s="181"/>
      <c r="N66" s="181">
        <f>
'将来負担比率（分子）の構造'!M$41</f>
        <v>
13082</v>
      </c>
      <c r="O66" s="181"/>
      <c r="P66" s="181"/>
    </row>
    <row r="67" spans="1:16" x14ac:dyDescent="0.15">
      <c r="A67" s="181" t="s">
        <v>
74</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15">
      <c r="A70" s="183" t="s">
        <v>
75</v>
      </c>
      <c r="B70" s="183"/>
      <c r="C70" s="183"/>
      <c r="D70" s="183"/>
      <c r="E70" s="183"/>
      <c r="F70" s="183"/>
    </row>
    <row r="71" spans="1:16" x14ac:dyDescent="0.15">
      <c r="A71" s="184"/>
      <c r="B71" s="184" t="str">
        <f>
基金残高に係る経年分析!F54</f>
        <v>
H29</v>
      </c>
      <c r="C71" s="184" t="str">
        <f>
基金残高に係る経年分析!G54</f>
        <v>
H30</v>
      </c>
      <c r="D71" s="184" t="str">
        <f>
基金残高に係る経年分析!H54</f>
        <v>
R01</v>
      </c>
    </row>
    <row r="72" spans="1:16" x14ac:dyDescent="0.15">
      <c r="A72" s="184" t="s">
        <v>
76</v>
      </c>
      <c r="B72" s="185">
        <f>
基金残高に係る経年分析!F55</f>
        <v>
2273</v>
      </c>
      <c r="C72" s="185">
        <f>
基金残高に係る経年分析!G55</f>
        <v>
2273</v>
      </c>
      <c r="D72" s="185">
        <f>
基金残高に係る経年分析!H55</f>
        <v>
1993</v>
      </c>
    </row>
    <row r="73" spans="1:16" x14ac:dyDescent="0.15">
      <c r="A73" s="184" t="s">
        <v>
77</v>
      </c>
      <c r="B73" s="185" t="str">
        <f>
基金残高に係る経年分析!F56</f>
        <v>
-</v>
      </c>
      <c r="C73" s="185" t="str">
        <f>
基金残高に係る経年分析!G56</f>
        <v>
-</v>
      </c>
      <c r="D73" s="185" t="str">
        <f>
基金残高に係る経年分析!H56</f>
        <v>
-</v>
      </c>
    </row>
    <row r="74" spans="1:16" x14ac:dyDescent="0.15">
      <c r="A74" s="184" t="s">
        <v>
78</v>
      </c>
      <c r="B74" s="185">
        <f>
基金残高に係る経年分析!F57</f>
        <v>
3634</v>
      </c>
      <c r="C74" s="185">
        <f>
基金残高に係る経年分析!G57</f>
        <v>
3629</v>
      </c>
      <c r="D74" s="185">
        <f>
基金残高に係る経年分析!H57</f>
        <v>
3715</v>
      </c>
    </row>
  </sheetData>
  <sheetProtection algorithmName="SHA-512" hashValue="HJhhoBXdpL06DmhzoHvL08iO0sZsCCpMeQ74eTxlzJdLoeCK4oF9L+EZFOdS5zUTTi+t8GdheJjNAUgk8mvDAQ==" saltValue="MpUV/PzdJUuTrPerqjs+6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
212</v>
      </c>
      <c r="DI1" s="622"/>
      <c r="DJ1" s="622"/>
      <c r="DK1" s="622"/>
      <c r="DL1" s="622"/>
      <c r="DM1" s="622"/>
      <c r="DN1" s="623"/>
      <c r="DO1" s="226"/>
      <c r="DP1" s="621" t="s">
        <v>
213</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
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
215</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
216</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
217</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
1</v>
      </c>
      <c r="C4" s="625"/>
      <c r="D4" s="625"/>
      <c r="E4" s="625"/>
      <c r="F4" s="625"/>
      <c r="G4" s="625"/>
      <c r="H4" s="625"/>
      <c r="I4" s="625"/>
      <c r="J4" s="625"/>
      <c r="K4" s="625"/>
      <c r="L4" s="625"/>
      <c r="M4" s="625"/>
      <c r="N4" s="625"/>
      <c r="O4" s="625"/>
      <c r="P4" s="625"/>
      <c r="Q4" s="626"/>
      <c r="R4" s="624" t="s">
        <v>
218</v>
      </c>
      <c r="S4" s="625"/>
      <c r="T4" s="625"/>
      <c r="U4" s="625"/>
      <c r="V4" s="625"/>
      <c r="W4" s="625"/>
      <c r="X4" s="625"/>
      <c r="Y4" s="626"/>
      <c r="Z4" s="624" t="s">
        <v>
219</v>
      </c>
      <c r="AA4" s="625"/>
      <c r="AB4" s="625"/>
      <c r="AC4" s="626"/>
      <c r="AD4" s="624" t="s">
        <v>
220</v>
      </c>
      <c r="AE4" s="625"/>
      <c r="AF4" s="625"/>
      <c r="AG4" s="625"/>
      <c r="AH4" s="625"/>
      <c r="AI4" s="625"/>
      <c r="AJ4" s="625"/>
      <c r="AK4" s="626"/>
      <c r="AL4" s="624" t="s">
        <v>
219</v>
      </c>
      <c r="AM4" s="625"/>
      <c r="AN4" s="625"/>
      <c r="AO4" s="626"/>
      <c r="AP4" s="630" t="s">
        <v>
221</v>
      </c>
      <c r="AQ4" s="630"/>
      <c r="AR4" s="630"/>
      <c r="AS4" s="630"/>
      <c r="AT4" s="630"/>
      <c r="AU4" s="630"/>
      <c r="AV4" s="630"/>
      <c r="AW4" s="630"/>
      <c r="AX4" s="630"/>
      <c r="AY4" s="630"/>
      <c r="AZ4" s="630"/>
      <c r="BA4" s="630"/>
      <c r="BB4" s="630"/>
      <c r="BC4" s="630"/>
      <c r="BD4" s="630"/>
      <c r="BE4" s="630"/>
      <c r="BF4" s="630"/>
      <c r="BG4" s="630" t="s">
        <v>
222</v>
      </c>
      <c r="BH4" s="630"/>
      <c r="BI4" s="630"/>
      <c r="BJ4" s="630"/>
      <c r="BK4" s="630"/>
      <c r="BL4" s="630"/>
      <c r="BM4" s="630"/>
      <c r="BN4" s="630"/>
      <c r="BO4" s="630" t="s">
        <v>
219</v>
      </c>
      <c r="BP4" s="630"/>
      <c r="BQ4" s="630"/>
      <c r="BR4" s="630"/>
      <c r="BS4" s="630" t="s">
        <v>
223</v>
      </c>
      <c r="BT4" s="630"/>
      <c r="BU4" s="630"/>
      <c r="BV4" s="630"/>
      <c r="BW4" s="630"/>
      <c r="BX4" s="630"/>
      <c r="BY4" s="630"/>
      <c r="BZ4" s="630"/>
      <c r="CA4" s="630"/>
      <c r="CB4" s="630"/>
      <c r="CD4" s="627" t="s">
        <v>
224</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
225</v>
      </c>
      <c r="C5" s="632"/>
      <c r="D5" s="632"/>
      <c r="E5" s="632"/>
      <c r="F5" s="632"/>
      <c r="G5" s="632"/>
      <c r="H5" s="632"/>
      <c r="I5" s="632"/>
      <c r="J5" s="632"/>
      <c r="K5" s="632"/>
      <c r="L5" s="632"/>
      <c r="M5" s="632"/>
      <c r="N5" s="632"/>
      <c r="O5" s="632"/>
      <c r="P5" s="632"/>
      <c r="Q5" s="633"/>
      <c r="R5" s="634">
        <v>
15112107</v>
      </c>
      <c r="S5" s="635"/>
      <c r="T5" s="635"/>
      <c r="U5" s="635"/>
      <c r="V5" s="635"/>
      <c r="W5" s="635"/>
      <c r="X5" s="635"/>
      <c r="Y5" s="636"/>
      <c r="Z5" s="637">
        <v>
49.3</v>
      </c>
      <c r="AA5" s="637"/>
      <c r="AB5" s="637"/>
      <c r="AC5" s="637"/>
      <c r="AD5" s="638">
        <v>
13830415</v>
      </c>
      <c r="AE5" s="638"/>
      <c r="AF5" s="638"/>
      <c r="AG5" s="638"/>
      <c r="AH5" s="638"/>
      <c r="AI5" s="638"/>
      <c r="AJ5" s="638"/>
      <c r="AK5" s="638"/>
      <c r="AL5" s="639">
        <v>
86.8</v>
      </c>
      <c r="AM5" s="640"/>
      <c r="AN5" s="640"/>
      <c r="AO5" s="641"/>
      <c r="AP5" s="631" t="s">
        <v>
226</v>
      </c>
      <c r="AQ5" s="632"/>
      <c r="AR5" s="632"/>
      <c r="AS5" s="632"/>
      <c r="AT5" s="632"/>
      <c r="AU5" s="632"/>
      <c r="AV5" s="632"/>
      <c r="AW5" s="632"/>
      <c r="AX5" s="632"/>
      <c r="AY5" s="632"/>
      <c r="AZ5" s="632"/>
      <c r="BA5" s="632"/>
      <c r="BB5" s="632"/>
      <c r="BC5" s="632"/>
      <c r="BD5" s="632"/>
      <c r="BE5" s="632"/>
      <c r="BF5" s="633"/>
      <c r="BG5" s="645">
        <v>
13830415</v>
      </c>
      <c r="BH5" s="646"/>
      <c r="BI5" s="646"/>
      <c r="BJ5" s="646"/>
      <c r="BK5" s="646"/>
      <c r="BL5" s="646"/>
      <c r="BM5" s="646"/>
      <c r="BN5" s="647"/>
      <c r="BO5" s="648">
        <v>
91.5</v>
      </c>
      <c r="BP5" s="648"/>
      <c r="BQ5" s="648"/>
      <c r="BR5" s="648"/>
      <c r="BS5" s="649">
        <v>
40297</v>
      </c>
      <c r="BT5" s="649"/>
      <c r="BU5" s="649"/>
      <c r="BV5" s="649"/>
      <c r="BW5" s="649"/>
      <c r="BX5" s="649"/>
      <c r="BY5" s="649"/>
      <c r="BZ5" s="649"/>
      <c r="CA5" s="649"/>
      <c r="CB5" s="653"/>
      <c r="CD5" s="627" t="s">
        <v>
221</v>
      </c>
      <c r="CE5" s="628"/>
      <c r="CF5" s="628"/>
      <c r="CG5" s="628"/>
      <c r="CH5" s="628"/>
      <c r="CI5" s="628"/>
      <c r="CJ5" s="628"/>
      <c r="CK5" s="628"/>
      <c r="CL5" s="628"/>
      <c r="CM5" s="628"/>
      <c r="CN5" s="628"/>
      <c r="CO5" s="628"/>
      <c r="CP5" s="628"/>
      <c r="CQ5" s="629"/>
      <c r="CR5" s="627" t="s">
        <v>
227</v>
      </c>
      <c r="CS5" s="628"/>
      <c r="CT5" s="628"/>
      <c r="CU5" s="628"/>
      <c r="CV5" s="628"/>
      <c r="CW5" s="628"/>
      <c r="CX5" s="628"/>
      <c r="CY5" s="629"/>
      <c r="CZ5" s="627" t="s">
        <v>
219</v>
      </c>
      <c r="DA5" s="628"/>
      <c r="DB5" s="628"/>
      <c r="DC5" s="629"/>
      <c r="DD5" s="627" t="s">
        <v>
228</v>
      </c>
      <c r="DE5" s="628"/>
      <c r="DF5" s="628"/>
      <c r="DG5" s="628"/>
      <c r="DH5" s="628"/>
      <c r="DI5" s="628"/>
      <c r="DJ5" s="628"/>
      <c r="DK5" s="628"/>
      <c r="DL5" s="628"/>
      <c r="DM5" s="628"/>
      <c r="DN5" s="628"/>
      <c r="DO5" s="628"/>
      <c r="DP5" s="629"/>
      <c r="DQ5" s="627" t="s">
        <v>
229</v>
      </c>
      <c r="DR5" s="628"/>
      <c r="DS5" s="628"/>
      <c r="DT5" s="628"/>
      <c r="DU5" s="628"/>
      <c r="DV5" s="628"/>
      <c r="DW5" s="628"/>
      <c r="DX5" s="628"/>
      <c r="DY5" s="628"/>
      <c r="DZ5" s="628"/>
      <c r="EA5" s="628"/>
      <c r="EB5" s="628"/>
      <c r="EC5" s="629"/>
    </row>
    <row r="6" spans="2:143" ht="11.25" customHeight="1" x14ac:dyDescent="0.15">
      <c r="B6" s="642" t="s">
        <v>
230</v>
      </c>
      <c r="C6" s="643"/>
      <c r="D6" s="643"/>
      <c r="E6" s="643"/>
      <c r="F6" s="643"/>
      <c r="G6" s="643"/>
      <c r="H6" s="643"/>
      <c r="I6" s="643"/>
      <c r="J6" s="643"/>
      <c r="K6" s="643"/>
      <c r="L6" s="643"/>
      <c r="M6" s="643"/>
      <c r="N6" s="643"/>
      <c r="O6" s="643"/>
      <c r="P6" s="643"/>
      <c r="Q6" s="644"/>
      <c r="R6" s="645">
        <v>
117288</v>
      </c>
      <c r="S6" s="646"/>
      <c r="T6" s="646"/>
      <c r="U6" s="646"/>
      <c r="V6" s="646"/>
      <c r="W6" s="646"/>
      <c r="X6" s="646"/>
      <c r="Y6" s="647"/>
      <c r="Z6" s="648">
        <v>
0.4</v>
      </c>
      <c r="AA6" s="648"/>
      <c r="AB6" s="648"/>
      <c r="AC6" s="648"/>
      <c r="AD6" s="649">
        <v>
117288</v>
      </c>
      <c r="AE6" s="649"/>
      <c r="AF6" s="649"/>
      <c r="AG6" s="649"/>
      <c r="AH6" s="649"/>
      <c r="AI6" s="649"/>
      <c r="AJ6" s="649"/>
      <c r="AK6" s="649"/>
      <c r="AL6" s="650">
        <v>
0.7</v>
      </c>
      <c r="AM6" s="651"/>
      <c r="AN6" s="651"/>
      <c r="AO6" s="652"/>
      <c r="AP6" s="642" t="s">
        <v>
231</v>
      </c>
      <c r="AQ6" s="643"/>
      <c r="AR6" s="643"/>
      <c r="AS6" s="643"/>
      <c r="AT6" s="643"/>
      <c r="AU6" s="643"/>
      <c r="AV6" s="643"/>
      <c r="AW6" s="643"/>
      <c r="AX6" s="643"/>
      <c r="AY6" s="643"/>
      <c r="AZ6" s="643"/>
      <c r="BA6" s="643"/>
      <c r="BB6" s="643"/>
      <c r="BC6" s="643"/>
      <c r="BD6" s="643"/>
      <c r="BE6" s="643"/>
      <c r="BF6" s="644"/>
      <c r="BG6" s="645">
        <v>
13830415</v>
      </c>
      <c r="BH6" s="646"/>
      <c r="BI6" s="646"/>
      <c r="BJ6" s="646"/>
      <c r="BK6" s="646"/>
      <c r="BL6" s="646"/>
      <c r="BM6" s="646"/>
      <c r="BN6" s="647"/>
      <c r="BO6" s="648">
        <v>
91.5</v>
      </c>
      <c r="BP6" s="648"/>
      <c r="BQ6" s="648"/>
      <c r="BR6" s="648"/>
      <c r="BS6" s="649">
        <v>
40297</v>
      </c>
      <c r="BT6" s="649"/>
      <c r="BU6" s="649"/>
      <c r="BV6" s="649"/>
      <c r="BW6" s="649"/>
      <c r="BX6" s="649"/>
      <c r="BY6" s="649"/>
      <c r="BZ6" s="649"/>
      <c r="CA6" s="649"/>
      <c r="CB6" s="653"/>
      <c r="CD6" s="656" t="s">
        <v>
232</v>
      </c>
      <c r="CE6" s="657"/>
      <c r="CF6" s="657"/>
      <c r="CG6" s="657"/>
      <c r="CH6" s="657"/>
      <c r="CI6" s="657"/>
      <c r="CJ6" s="657"/>
      <c r="CK6" s="657"/>
      <c r="CL6" s="657"/>
      <c r="CM6" s="657"/>
      <c r="CN6" s="657"/>
      <c r="CO6" s="657"/>
      <c r="CP6" s="657"/>
      <c r="CQ6" s="658"/>
      <c r="CR6" s="645">
        <v>
298889</v>
      </c>
      <c r="CS6" s="646"/>
      <c r="CT6" s="646"/>
      <c r="CU6" s="646"/>
      <c r="CV6" s="646"/>
      <c r="CW6" s="646"/>
      <c r="CX6" s="646"/>
      <c r="CY6" s="647"/>
      <c r="CZ6" s="639">
        <v>
1</v>
      </c>
      <c r="DA6" s="640"/>
      <c r="DB6" s="640"/>
      <c r="DC6" s="659"/>
      <c r="DD6" s="654">
        <v>
3067</v>
      </c>
      <c r="DE6" s="646"/>
      <c r="DF6" s="646"/>
      <c r="DG6" s="646"/>
      <c r="DH6" s="646"/>
      <c r="DI6" s="646"/>
      <c r="DJ6" s="646"/>
      <c r="DK6" s="646"/>
      <c r="DL6" s="646"/>
      <c r="DM6" s="646"/>
      <c r="DN6" s="646"/>
      <c r="DO6" s="646"/>
      <c r="DP6" s="647"/>
      <c r="DQ6" s="654">
        <v>
298857</v>
      </c>
      <c r="DR6" s="646"/>
      <c r="DS6" s="646"/>
      <c r="DT6" s="646"/>
      <c r="DU6" s="646"/>
      <c r="DV6" s="646"/>
      <c r="DW6" s="646"/>
      <c r="DX6" s="646"/>
      <c r="DY6" s="646"/>
      <c r="DZ6" s="646"/>
      <c r="EA6" s="646"/>
      <c r="EB6" s="646"/>
      <c r="EC6" s="655"/>
    </row>
    <row r="7" spans="2:143" ht="11.25" customHeight="1" x14ac:dyDescent="0.15">
      <c r="B7" s="642" t="s">
        <v>
233</v>
      </c>
      <c r="C7" s="643"/>
      <c r="D7" s="643"/>
      <c r="E7" s="643"/>
      <c r="F7" s="643"/>
      <c r="G7" s="643"/>
      <c r="H7" s="643"/>
      <c r="I7" s="643"/>
      <c r="J7" s="643"/>
      <c r="K7" s="643"/>
      <c r="L7" s="643"/>
      <c r="M7" s="643"/>
      <c r="N7" s="643"/>
      <c r="O7" s="643"/>
      <c r="P7" s="643"/>
      <c r="Q7" s="644"/>
      <c r="R7" s="645">
        <v>
23310</v>
      </c>
      <c r="S7" s="646"/>
      <c r="T7" s="646"/>
      <c r="U7" s="646"/>
      <c r="V7" s="646"/>
      <c r="W7" s="646"/>
      <c r="X7" s="646"/>
      <c r="Y7" s="647"/>
      <c r="Z7" s="648">
        <v>
0.1</v>
      </c>
      <c r="AA7" s="648"/>
      <c r="AB7" s="648"/>
      <c r="AC7" s="648"/>
      <c r="AD7" s="649">
        <v>
23310</v>
      </c>
      <c r="AE7" s="649"/>
      <c r="AF7" s="649"/>
      <c r="AG7" s="649"/>
      <c r="AH7" s="649"/>
      <c r="AI7" s="649"/>
      <c r="AJ7" s="649"/>
      <c r="AK7" s="649"/>
      <c r="AL7" s="650">
        <v>
0.1</v>
      </c>
      <c r="AM7" s="651"/>
      <c r="AN7" s="651"/>
      <c r="AO7" s="652"/>
      <c r="AP7" s="642" t="s">
        <v>
234</v>
      </c>
      <c r="AQ7" s="643"/>
      <c r="AR7" s="643"/>
      <c r="AS7" s="643"/>
      <c r="AT7" s="643"/>
      <c r="AU7" s="643"/>
      <c r="AV7" s="643"/>
      <c r="AW7" s="643"/>
      <c r="AX7" s="643"/>
      <c r="AY7" s="643"/>
      <c r="AZ7" s="643"/>
      <c r="BA7" s="643"/>
      <c r="BB7" s="643"/>
      <c r="BC7" s="643"/>
      <c r="BD7" s="643"/>
      <c r="BE7" s="643"/>
      <c r="BF7" s="644"/>
      <c r="BG7" s="645">
        <v>
7612677</v>
      </c>
      <c r="BH7" s="646"/>
      <c r="BI7" s="646"/>
      <c r="BJ7" s="646"/>
      <c r="BK7" s="646"/>
      <c r="BL7" s="646"/>
      <c r="BM7" s="646"/>
      <c r="BN7" s="647"/>
      <c r="BO7" s="648">
        <v>
50.4</v>
      </c>
      <c r="BP7" s="648"/>
      <c r="BQ7" s="648"/>
      <c r="BR7" s="648"/>
      <c r="BS7" s="649">
        <v>
40297</v>
      </c>
      <c r="BT7" s="649"/>
      <c r="BU7" s="649"/>
      <c r="BV7" s="649"/>
      <c r="BW7" s="649"/>
      <c r="BX7" s="649"/>
      <c r="BY7" s="649"/>
      <c r="BZ7" s="649"/>
      <c r="CA7" s="649"/>
      <c r="CB7" s="653"/>
      <c r="CD7" s="660" t="s">
        <v>
235</v>
      </c>
      <c r="CE7" s="661"/>
      <c r="CF7" s="661"/>
      <c r="CG7" s="661"/>
      <c r="CH7" s="661"/>
      <c r="CI7" s="661"/>
      <c r="CJ7" s="661"/>
      <c r="CK7" s="661"/>
      <c r="CL7" s="661"/>
      <c r="CM7" s="661"/>
      <c r="CN7" s="661"/>
      <c r="CO7" s="661"/>
      <c r="CP7" s="661"/>
      <c r="CQ7" s="662"/>
      <c r="CR7" s="645">
        <v>
2786331</v>
      </c>
      <c r="CS7" s="646"/>
      <c r="CT7" s="646"/>
      <c r="CU7" s="646"/>
      <c r="CV7" s="646"/>
      <c r="CW7" s="646"/>
      <c r="CX7" s="646"/>
      <c r="CY7" s="647"/>
      <c r="CZ7" s="648">
        <v>
9.1999999999999993</v>
      </c>
      <c r="DA7" s="648"/>
      <c r="DB7" s="648"/>
      <c r="DC7" s="648"/>
      <c r="DD7" s="654">
        <v>
26826</v>
      </c>
      <c r="DE7" s="646"/>
      <c r="DF7" s="646"/>
      <c r="DG7" s="646"/>
      <c r="DH7" s="646"/>
      <c r="DI7" s="646"/>
      <c r="DJ7" s="646"/>
      <c r="DK7" s="646"/>
      <c r="DL7" s="646"/>
      <c r="DM7" s="646"/>
      <c r="DN7" s="646"/>
      <c r="DO7" s="646"/>
      <c r="DP7" s="647"/>
      <c r="DQ7" s="654">
        <v>
2448110</v>
      </c>
      <c r="DR7" s="646"/>
      <c r="DS7" s="646"/>
      <c r="DT7" s="646"/>
      <c r="DU7" s="646"/>
      <c r="DV7" s="646"/>
      <c r="DW7" s="646"/>
      <c r="DX7" s="646"/>
      <c r="DY7" s="646"/>
      <c r="DZ7" s="646"/>
      <c r="EA7" s="646"/>
      <c r="EB7" s="646"/>
      <c r="EC7" s="655"/>
    </row>
    <row r="8" spans="2:143" ht="11.25" customHeight="1" x14ac:dyDescent="0.15">
      <c r="B8" s="642" t="s">
        <v>
236</v>
      </c>
      <c r="C8" s="643"/>
      <c r="D8" s="643"/>
      <c r="E8" s="643"/>
      <c r="F8" s="643"/>
      <c r="G8" s="643"/>
      <c r="H8" s="643"/>
      <c r="I8" s="643"/>
      <c r="J8" s="643"/>
      <c r="K8" s="643"/>
      <c r="L8" s="643"/>
      <c r="M8" s="643"/>
      <c r="N8" s="643"/>
      <c r="O8" s="643"/>
      <c r="P8" s="643"/>
      <c r="Q8" s="644"/>
      <c r="R8" s="645">
        <v>
115827</v>
      </c>
      <c r="S8" s="646"/>
      <c r="T8" s="646"/>
      <c r="U8" s="646"/>
      <c r="V8" s="646"/>
      <c r="W8" s="646"/>
      <c r="X8" s="646"/>
      <c r="Y8" s="647"/>
      <c r="Z8" s="648">
        <v>
0.4</v>
      </c>
      <c r="AA8" s="648"/>
      <c r="AB8" s="648"/>
      <c r="AC8" s="648"/>
      <c r="AD8" s="649">
        <v>
115827</v>
      </c>
      <c r="AE8" s="649"/>
      <c r="AF8" s="649"/>
      <c r="AG8" s="649"/>
      <c r="AH8" s="649"/>
      <c r="AI8" s="649"/>
      <c r="AJ8" s="649"/>
      <c r="AK8" s="649"/>
      <c r="AL8" s="650">
        <v>
0.7</v>
      </c>
      <c r="AM8" s="651"/>
      <c r="AN8" s="651"/>
      <c r="AO8" s="652"/>
      <c r="AP8" s="642" t="s">
        <v>
237</v>
      </c>
      <c r="AQ8" s="643"/>
      <c r="AR8" s="643"/>
      <c r="AS8" s="643"/>
      <c r="AT8" s="643"/>
      <c r="AU8" s="643"/>
      <c r="AV8" s="643"/>
      <c r="AW8" s="643"/>
      <c r="AX8" s="643"/>
      <c r="AY8" s="643"/>
      <c r="AZ8" s="643"/>
      <c r="BA8" s="643"/>
      <c r="BB8" s="643"/>
      <c r="BC8" s="643"/>
      <c r="BD8" s="643"/>
      <c r="BE8" s="643"/>
      <c r="BF8" s="644"/>
      <c r="BG8" s="645">
        <v>
140940</v>
      </c>
      <c r="BH8" s="646"/>
      <c r="BI8" s="646"/>
      <c r="BJ8" s="646"/>
      <c r="BK8" s="646"/>
      <c r="BL8" s="646"/>
      <c r="BM8" s="646"/>
      <c r="BN8" s="647"/>
      <c r="BO8" s="648">
        <v>
0.9</v>
      </c>
      <c r="BP8" s="648"/>
      <c r="BQ8" s="648"/>
      <c r="BR8" s="648"/>
      <c r="BS8" s="654" t="s">
        <v>
145</v>
      </c>
      <c r="BT8" s="646"/>
      <c r="BU8" s="646"/>
      <c r="BV8" s="646"/>
      <c r="BW8" s="646"/>
      <c r="BX8" s="646"/>
      <c r="BY8" s="646"/>
      <c r="BZ8" s="646"/>
      <c r="CA8" s="646"/>
      <c r="CB8" s="655"/>
      <c r="CD8" s="660" t="s">
        <v>
238</v>
      </c>
      <c r="CE8" s="661"/>
      <c r="CF8" s="661"/>
      <c r="CG8" s="661"/>
      <c r="CH8" s="661"/>
      <c r="CI8" s="661"/>
      <c r="CJ8" s="661"/>
      <c r="CK8" s="661"/>
      <c r="CL8" s="661"/>
      <c r="CM8" s="661"/>
      <c r="CN8" s="661"/>
      <c r="CO8" s="661"/>
      <c r="CP8" s="661"/>
      <c r="CQ8" s="662"/>
      <c r="CR8" s="645">
        <v>
15608852</v>
      </c>
      <c r="CS8" s="646"/>
      <c r="CT8" s="646"/>
      <c r="CU8" s="646"/>
      <c r="CV8" s="646"/>
      <c r="CW8" s="646"/>
      <c r="CX8" s="646"/>
      <c r="CY8" s="647"/>
      <c r="CZ8" s="648">
        <v>
51.5</v>
      </c>
      <c r="DA8" s="648"/>
      <c r="DB8" s="648"/>
      <c r="DC8" s="648"/>
      <c r="DD8" s="654">
        <v>
357308</v>
      </c>
      <c r="DE8" s="646"/>
      <c r="DF8" s="646"/>
      <c r="DG8" s="646"/>
      <c r="DH8" s="646"/>
      <c r="DI8" s="646"/>
      <c r="DJ8" s="646"/>
      <c r="DK8" s="646"/>
      <c r="DL8" s="646"/>
      <c r="DM8" s="646"/>
      <c r="DN8" s="646"/>
      <c r="DO8" s="646"/>
      <c r="DP8" s="647"/>
      <c r="DQ8" s="654">
        <v>
7666860</v>
      </c>
      <c r="DR8" s="646"/>
      <c r="DS8" s="646"/>
      <c r="DT8" s="646"/>
      <c r="DU8" s="646"/>
      <c r="DV8" s="646"/>
      <c r="DW8" s="646"/>
      <c r="DX8" s="646"/>
      <c r="DY8" s="646"/>
      <c r="DZ8" s="646"/>
      <c r="EA8" s="646"/>
      <c r="EB8" s="646"/>
      <c r="EC8" s="655"/>
    </row>
    <row r="9" spans="2:143" ht="11.25" customHeight="1" x14ac:dyDescent="0.15">
      <c r="B9" s="642" t="s">
        <v>
239</v>
      </c>
      <c r="C9" s="643"/>
      <c r="D9" s="643"/>
      <c r="E9" s="643"/>
      <c r="F9" s="643"/>
      <c r="G9" s="643"/>
      <c r="H9" s="643"/>
      <c r="I9" s="643"/>
      <c r="J9" s="643"/>
      <c r="K9" s="643"/>
      <c r="L9" s="643"/>
      <c r="M9" s="643"/>
      <c r="N9" s="643"/>
      <c r="O9" s="643"/>
      <c r="P9" s="643"/>
      <c r="Q9" s="644"/>
      <c r="R9" s="645">
        <v>
71369</v>
      </c>
      <c r="S9" s="646"/>
      <c r="T9" s="646"/>
      <c r="U9" s="646"/>
      <c r="V9" s="646"/>
      <c r="W9" s="646"/>
      <c r="X9" s="646"/>
      <c r="Y9" s="647"/>
      <c r="Z9" s="648">
        <v>
0.2</v>
      </c>
      <c r="AA9" s="648"/>
      <c r="AB9" s="648"/>
      <c r="AC9" s="648"/>
      <c r="AD9" s="649">
        <v>
71369</v>
      </c>
      <c r="AE9" s="649"/>
      <c r="AF9" s="649"/>
      <c r="AG9" s="649"/>
      <c r="AH9" s="649"/>
      <c r="AI9" s="649"/>
      <c r="AJ9" s="649"/>
      <c r="AK9" s="649"/>
      <c r="AL9" s="650">
        <v>
0.4</v>
      </c>
      <c r="AM9" s="651"/>
      <c r="AN9" s="651"/>
      <c r="AO9" s="652"/>
      <c r="AP9" s="642" t="s">
        <v>
240</v>
      </c>
      <c r="AQ9" s="643"/>
      <c r="AR9" s="643"/>
      <c r="AS9" s="643"/>
      <c r="AT9" s="643"/>
      <c r="AU9" s="643"/>
      <c r="AV9" s="643"/>
      <c r="AW9" s="643"/>
      <c r="AX9" s="643"/>
      <c r="AY9" s="643"/>
      <c r="AZ9" s="643"/>
      <c r="BA9" s="643"/>
      <c r="BB9" s="643"/>
      <c r="BC9" s="643"/>
      <c r="BD9" s="643"/>
      <c r="BE9" s="643"/>
      <c r="BF9" s="644"/>
      <c r="BG9" s="645">
        <v>
6866708</v>
      </c>
      <c r="BH9" s="646"/>
      <c r="BI9" s="646"/>
      <c r="BJ9" s="646"/>
      <c r="BK9" s="646"/>
      <c r="BL9" s="646"/>
      <c r="BM9" s="646"/>
      <c r="BN9" s="647"/>
      <c r="BO9" s="648">
        <v>
45.4</v>
      </c>
      <c r="BP9" s="648"/>
      <c r="BQ9" s="648"/>
      <c r="BR9" s="648"/>
      <c r="BS9" s="654" t="s">
        <v>
145</v>
      </c>
      <c r="BT9" s="646"/>
      <c r="BU9" s="646"/>
      <c r="BV9" s="646"/>
      <c r="BW9" s="646"/>
      <c r="BX9" s="646"/>
      <c r="BY9" s="646"/>
      <c r="BZ9" s="646"/>
      <c r="CA9" s="646"/>
      <c r="CB9" s="655"/>
      <c r="CD9" s="660" t="s">
        <v>
241</v>
      </c>
      <c r="CE9" s="661"/>
      <c r="CF9" s="661"/>
      <c r="CG9" s="661"/>
      <c r="CH9" s="661"/>
      <c r="CI9" s="661"/>
      <c r="CJ9" s="661"/>
      <c r="CK9" s="661"/>
      <c r="CL9" s="661"/>
      <c r="CM9" s="661"/>
      <c r="CN9" s="661"/>
      <c r="CO9" s="661"/>
      <c r="CP9" s="661"/>
      <c r="CQ9" s="662"/>
      <c r="CR9" s="645">
        <v>
1891221</v>
      </c>
      <c r="CS9" s="646"/>
      <c r="CT9" s="646"/>
      <c r="CU9" s="646"/>
      <c r="CV9" s="646"/>
      <c r="CW9" s="646"/>
      <c r="CX9" s="646"/>
      <c r="CY9" s="647"/>
      <c r="CZ9" s="648">
        <v>
6.2</v>
      </c>
      <c r="DA9" s="648"/>
      <c r="DB9" s="648"/>
      <c r="DC9" s="648"/>
      <c r="DD9" s="654">
        <v>
27457</v>
      </c>
      <c r="DE9" s="646"/>
      <c r="DF9" s="646"/>
      <c r="DG9" s="646"/>
      <c r="DH9" s="646"/>
      <c r="DI9" s="646"/>
      <c r="DJ9" s="646"/>
      <c r="DK9" s="646"/>
      <c r="DL9" s="646"/>
      <c r="DM9" s="646"/>
      <c r="DN9" s="646"/>
      <c r="DO9" s="646"/>
      <c r="DP9" s="647"/>
      <c r="DQ9" s="654">
        <v>
1318692</v>
      </c>
      <c r="DR9" s="646"/>
      <c r="DS9" s="646"/>
      <c r="DT9" s="646"/>
      <c r="DU9" s="646"/>
      <c r="DV9" s="646"/>
      <c r="DW9" s="646"/>
      <c r="DX9" s="646"/>
      <c r="DY9" s="646"/>
      <c r="DZ9" s="646"/>
      <c r="EA9" s="646"/>
      <c r="EB9" s="646"/>
      <c r="EC9" s="655"/>
    </row>
    <row r="10" spans="2:143" ht="11.25" customHeight="1" x14ac:dyDescent="0.15">
      <c r="B10" s="642" t="s">
        <v>
242</v>
      </c>
      <c r="C10" s="643"/>
      <c r="D10" s="643"/>
      <c r="E10" s="643"/>
      <c r="F10" s="643"/>
      <c r="G10" s="643"/>
      <c r="H10" s="643"/>
      <c r="I10" s="643"/>
      <c r="J10" s="643"/>
      <c r="K10" s="643"/>
      <c r="L10" s="643"/>
      <c r="M10" s="643"/>
      <c r="N10" s="643"/>
      <c r="O10" s="643"/>
      <c r="P10" s="643"/>
      <c r="Q10" s="644"/>
      <c r="R10" s="645" t="s">
        <v>
145</v>
      </c>
      <c r="S10" s="646"/>
      <c r="T10" s="646"/>
      <c r="U10" s="646"/>
      <c r="V10" s="646"/>
      <c r="W10" s="646"/>
      <c r="X10" s="646"/>
      <c r="Y10" s="647"/>
      <c r="Z10" s="648" t="s">
        <v>
145</v>
      </c>
      <c r="AA10" s="648"/>
      <c r="AB10" s="648"/>
      <c r="AC10" s="648"/>
      <c r="AD10" s="649" t="s">
        <v>
145</v>
      </c>
      <c r="AE10" s="649"/>
      <c r="AF10" s="649"/>
      <c r="AG10" s="649"/>
      <c r="AH10" s="649"/>
      <c r="AI10" s="649"/>
      <c r="AJ10" s="649"/>
      <c r="AK10" s="649"/>
      <c r="AL10" s="650" t="s">
        <v>
145</v>
      </c>
      <c r="AM10" s="651"/>
      <c r="AN10" s="651"/>
      <c r="AO10" s="652"/>
      <c r="AP10" s="642" t="s">
        <v>
243</v>
      </c>
      <c r="AQ10" s="643"/>
      <c r="AR10" s="643"/>
      <c r="AS10" s="643"/>
      <c r="AT10" s="643"/>
      <c r="AU10" s="643"/>
      <c r="AV10" s="643"/>
      <c r="AW10" s="643"/>
      <c r="AX10" s="643"/>
      <c r="AY10" s="643"/>
      <c r="AZ10" s="643"/>
      <c r="BA10" s="643"/>
      <c r="BB10" s="643"/>
      <c r="BC10" s="643"/>
      <c r="BD10" s="643"/>
      <c r="BE10" s="643"/>
      <c r="BF10" s="644"/>
      <c r="BG10" s="645">
        <v>
237627</v>
      </c>
      <c r="BH10" s="646"/>
      <c r="BI10" s="646"/>
      <c r="BJ10" s="646"/>
      <c r="BK10" s="646"/>
      <c r="BL10" s="646"/>
      <c r="BM10" s="646"/>
      <c r="BN10" s="647"/>
      <c r="BO10" s="648">
        <v>
1.6</v>
      </c>
      <c r="BP10" s="648"/>
      <c r="BQ10" s="648"/>
      <c r="BR10" s="648"/>
      <c r="BS10" s="654" t="s">
        <v>
145</v>
      </c>
      <c r="BT10" s="646"/>
      <c r="BU10" s="646"/>
      <c r="BV10" s="646"/>
      <c r="BW10" s="646"/>
      <c r="BX10" s="646"/>
      <c r="BY10" s="646"/>
      <c r="BZ10" s="646"/>
      <c r="CA10" s="646"/>
      <c r="CB10" s="655"/>
      <c r="CD10" s="660" t="s">
        <v>
244</v>
      </c>
      <c r="CE10" s="661"/>
      <c r="CF10" s="661"/>
      <c r="CG10" s="661"/>
      <c r="CH10" s="661"/>
      <c r="CI10" s="661"/>
      <c r="CJ10" s="661"/>
      <c r="CK10" s="661"/>
      <c r="CL10" s="661"/>
      <c r="CM10" s="661"/>
      <c r="CN10" s="661"/>
      <c r="CO10" s="661"/>
      <c r="CP10" s="661"/>
      <c r="CQ10" s="662"/>
      <c r="CR10" s="645">
        <v>
167337</v>
      </c>
      <c r="CS10" s="646"/>
      <c r="CT10" s="646"/>
      <c r="CU10" s="646"/>
      <c r="CV10" s="646"/>
      <c r="CW10" s="646"/>
      <c r="CX10" s="646"/>
      <c r="CY10" s="647"/>
      <c r="CZ10" s="648">
        <v>
0.6</v>
      </c>
      <c r="DA10" s="648"/>
      <c r="DB10" s="648"/>
      <c r="DC10" s="648"/>
      <c r="DD10" s="654" t="s">
        <v>
136</v>
      </c>
      <c r="DE10" s="646"/>
      <c r="DF10" s="646"/>
      <c r="DG10" s="646"/>
      <c r="DH10" s="646"/>
      <c r="DI10" s="646"/>
      <c r="DJ10" s="646"/>
      <c r="DK10" s="646"/>
      <c r="DL10" s="646"/>
      <c r="DM10" s="646"/>
      <c r="DN10" s="646"/>
      <c r="DO10" s="646"/>
      <c r="DP10" s="647"/>
      <c r="DQ10" s="654">
        <v>
95714</v>
      </c>
      <c r="DR10" s="646"/>
      <c r="DS10" s="646"/>
      <c r="DT10" s="646"/>
      <c r="DU10" s="646"/>
      <c r="DV10" s="646"/>
      <c r="DW10" s="646"/>
      <c r="DX10" s="646"/>
      <c r="DY10" s="646"/>
      <c r="DZ10" s="646"/>
      <c r="EA10" s="646"/>
      <c r="EB10" s="646"/>
      <c r="EC10" s="655"/>
    </row>
    <row r="11" spans="2:143" ht="11.25" customHeight="1" x14ac:dyDescent="0.15">
      <c r="B11" s="642" t="s">
        <v>
245</v>
      </c>
      <c r="C11" s="643"/>
      <c r="D11" s="643"/>
      <c r="E11" s="643"/>
      <c r="F11" s="643"/>
      <c r="G11" s="643"/>
      <c r="H11" s="643"/>
      <c r="I11" s="643"/>
      <c r="J11" s="643"/>
      <c r="K11" s="643"/>
      <c r="L11" s="643"/>
      <c r="M11" s="643"/>
      <c r="N11" s="643"/>
      <c r="O11" s="643"/>
      <c r="P11" s="643"/>
      <c r="Q11" s="644"/>
      <c r="R11" s="645">
        <v>
1248868</v>
      </c>
      <c r="S11" s="646"/>
      <c r="T11" s="646"/>
      <c r="U11" s="646"/>
      <c r="V11" s="646"/>
      <c r="W11" s="646"/>
      <c r="X11" s="646"/>
      <c r="Y11" s="647"/>
      <c r="Z11" s="650">
        <v>
4.0999999999999996</v>
      </c>
      <c r="AA11" s="651"/>
      <c r="AB11" s="651"/>
      <c r="AC11" s="663"/>
      <c r="AD11" s="654">
        <v>
1248868</v>
      </c>
      <c r="AE11" s="646"/>
      <c r="AF11" s="646"/>
      <c r="AG11" s="646"/>
      <c r="AH11" s="646"/>
      <c r="AI11" s="646"/>
      <c r="AJ11" s="646"/>
      <c r="AK11" s="647"/>
      <c r="AL11" s="650">
        <v>
7.8</v>
      </c>
      <c r="AM11" s="651"/>
      <c r="AN11" s="651"/>
      <c r="AO11" s="652"/>
      <c r="AP11" s="642" t="s">
        <v>
246</v>
      </c>
      <c r="AQ11" s="643"/>
      <c r="AR11" s="643"/>
      <c r="AS11" s="643"/>
      <c r="AT11" s="643"/>
      <c r="AU11" s="643"/>
      <c r="AV11" s="643"/>
      <c r="AW11" s="643"/>
      <c r="AX11" s="643"/>
      <c r="AY11" s="643"/>
      <c r="AZ11" s="643"/>
      <c r="BA11" s="643"/>
      <c r="BB11" s="643"/>
      <c r="BC11" s="643"/>
      <c r="BD11" s="643"/>
      <c r="BE11" s="643"/>
      <c r="BF11" s="644"/>
      <c r="BG11" s="645">
        <v>
367402</v>
      </c>
      <c r="BH11" s="646"/>
      <c r="BI11" s="646"/>
      <c r="BJ11" s="646"/>
      <c r="BK11" s="646"/>
      <c r="BL11" s="646"/>
      <c r="BM11" s="646"/>
      <c r="BN11" s="647"/>
      <c r="BO11" s="648">
        <v>
2.4</v>
      </c>
      <c r="BP11" s="648"/>
      <c r="BQ11" s="648"/>
      <c r="BR11" s="648"/>
      <c r="BS11" s="654">
        <v>
40297</v>
      </c>
      <c r="BT11" s="646"/>
      <c r="BU11" s="646"/>
      <c r="BV11" s="646"/>
      <c r="BW11" s="646"/>
      <c r="BX11" s="646"/>
      <c r="BY11" s="646"/>
      <c r="BZ11" s="646"/>
      <c r="CA11" s="646"/>
      <c r="CB11" s="655"/>
      <c r="CD11" s="660" t="s">
        <v>
247</v>
      </c>
      <c r="CE11" s="661"/>
      <c r="CF11" s="661"/>
      <c r="CG11" s="661"/>
      <c r="CH11" s="661"/>
      <c r="CI11" s="661"/>
      <c r="CJ11" s="661"/>
      <c r="CK11" s="661"/>
      <c r="CL11" s="661"/>
      <c r="CM11" s="661"/>
      <c r="CN11" s="661"/>
      <c r="CO11" s="661"/>
      <c r="CP11" s="661"/>
      <c r="CQ11" s="662"/>
      <c r="CR11" s="645">
        <v>
58426</v>
      </c>
      <c r="CS11" s="646"/>
      <c r="CT11" s="646"/>
      <c r="CU11" s="646"/>
      <c r="CV11" s="646"/>
      <c r="CW11" s="646"/>
      <c r="CX11" s="646"/>
      <c r="CY11" s="647"/>
      <c r="CZ11" s="648">
        <v>
0.2</v>
      </c>
      <c r="DA11" s="648"/>
      <c r="DB11" s="648"/>
      <c r="DC11" s="648"/>
      <c r="DD11" s="654" t="s">
        <v>
145</v>
      </c>
      <c r="DE11" s="646"/>
      <c r="DF11" s="646"/>
      <c r="DG11" s="646"/>
      <c r="DH11" s="646"/>
      <c r="DI11" s="646"/>
      <c r="DJ11" s="646"/>
      <c r="DK11" s="646"/>
      <c r="DL11" s="646"/>
      <c r="DM11" s="646"/>
      <c r="DN11" s="646"/>
      <c r="DO11" s="646"/>
      <c r="DP11" s="647"/>
      <c r="DQ11" s="654">
        <v>
57569</v>
      </c>
      <c r="DR11" s="646"/>
      <c r="DS11" s="646"/>
      <c r="DT11" s="646"/>
      <c r="DU11" s="646"/>
      <c r="DV11" s="646"/>
      <c r="DW11" s="646"/>
      <c r="DX11" s="646"/>
      <c r="DY11" s="646"/>
      <c r="DZ11" s="646"/>
      <c r="EA11" s="646"/>
      <c r="EB11" s="646"/>
      <c r="EC11" s="655"/>
    </row>
    <row r="12" spans="2:143" ht="11.25" customHeight="1" x14ac:dyDescent="0.15">
      <c r="B12" s="642" t="s">
        <v>
248</v>
      </c>
      <c r="C12" s="643"/>
      <c r="D12" s="643"/>
      <c r="E12" s="643"/>
      <c r="F12" s="643"/>
      <c r="G12" s="643"/>
      <c r="H12" s="643"/>
      <c r="I12" s="643"/>
      <c r="J12" s="643"/>
      <c r="K12" s="643"/>
      <c r="L12" s="643"/>
      <c r="M12" s="643"/>
      <c r="N12" s="643"/>
      <c r="O12" s="643"/>
      <c r="P12" s="643"/>
      <c r="Q12" s="644"/>
      <c r="R12" s="645" t="s">
        <v>
145</v>
      </c>
      <c r="S12" s="646"/>
      <c r="T12" s="646"/>
      <c r="U12" s="646"/>
      <c r="V12" s="646"/>
      <c r="W12" s="646"/>
      <c r="X12" s="646"/>
      <c r="Y12" s="647"/>
      <c r="Z12" s="648" t="s">
        <v>
145</v>
      </c>
      <c r="AA12" s="648"/>
      <c r="AB12" s="648"/>
      <c r="AC12" s="648"/>
      <c r="AD12" s="649" t="s">
        <v>
145</v>
      </c>
      <c r="AE12" s="649"/>
      <c r="AF12" s="649"/>
      <c r="AG12" s="649"/>
      <c r="AH12" s="649"/>
      <c r="AI12" s="649"/>
      <c r="AJ12" s="649"/>
      <c r="AK12" s="649"/>
      <c r="AL12" s="650" t="s">
        <v>
145</v>
      </c>
      <c r="AM12" s="651"/>
      <c r="AN12" s="651"/>
      <c r="AO12" s="652"/>
      <c r="AP12" s="642" t="s">
        <v>
249</v>
      </c>
      <c r="AQ12" s="643"/>
      <c r="AR12" s="643"/>
      <c r="AS12" s="643"/>
      <c r="AT12" s="643"/>
      <c r="AU12" s="643"/>
      <c r="AV12" s="643"/>
      <c r="AW12" s="643"/>
      <c r="AX12" s="643"/>
      <c r="AY12" s="643"/>
      <c r="AZ12" s="643"/>
      <c r="BA12" s="643"/>
      <c r="BB12" s="643"/>
      <c r="BC12" s="643"/>
      <c r="BD12" s="643"/>
      <c r="BE12" s="643"/>
      <c r="BF12" s="644"/>
      <c r="BG12" s="645">
        <v>
5783941</v>
      </c>
      <c r="BH12" s="646"/>
      <c r="BI12" s="646"/>
      <c r="BJ12" s="646"/>
      <c r="BK12" s="646"/>
      <c r="BL12" s="646"/>
      <c r="BM12" s="646"/>
      <c r="BN12" s="647"/>
      <c r="BO12" s="648">
        <v>
38.299999999999997</v>
      </c>
      <c r="BP12" s="648"/>
      <c r="BQ12" s="648"/>
      <c r="BR12" s="648"/>
      <c r="BS12" s="654" t="s">
        <v>
145</v>
      </c>
      <c r="BT12" s="646"/>
      <c r="BU12" s="646"/>
      <c r="BV12" s="646"/>
      <c r="BW12" s="646"/>
      <c r="BX12" s="646"/>
      <c r="BY12" s="646"/>
      <c r="BZ12" s="646"/>
      <c r="CA12" s="646"/>
      <c r="CB12" s="655"/>
      <c r="CD12" s="660" t="s">
        <v>
250</v>
      </c>
      <c r="CE12" s="661"/>
      <c r="CF12" s="661"/>
      <c r="CG12" s="661"/>
      <c r="CH12" s="661"/>
      <c r="CI12" s="661"/>
      <c r="CJ12" s="661"/>
      <c r="CK12" s="661"/>
      <c r="CL12" s="661"/>
      <c r="CM12" s="661"/>
      <c r="CN12" s="661"/>
      <c r="CO12" s="661"/>
      <c r="CP12" s="661"/>
      <c r="CQ12" s="662"/>
      <c r="CR12" s="645">
        <v>
232090</v>
      </c>
      <c r="CS12" s="646"/>
      <c r="CT12" s="646"/>
      <c r="CU12" s="646"/>
      <c r="CV12" s="646"/>
      <c r="CW12" s="646"/>
      <c r="CX12" s="646"/>
      <c r="CY12" s="647"/>
      <c r="CZ12" s="648">
        <v>
0.8</v>
      </c>
      <c r="DA12" s="648"/>
      <c r="DB12" s="648"/>
      <c r="DC12" s="648"/>
      <c r="DD12" s="654">
        <v>
1000</v>
      </c>
      <c r="DE12" s="646"/>
      <c r="DF12" s="646"/>
      <c r="DG12" s="646"/>
      <c r="DH12" s="646"/>
      <c r="DI12" s="646"/>
      <c r="DJ12" s="646"/>
      <c r="DK12" s="646"/>
      <c r="DL12" s="646"/>
      <c r="DM12" s="646"/>
      <c r="DN12" s="646"/>
      <c r="DO12" s="646"/>
      <c r="DP12" s="647"/>
      <c r="DQ12" s="654">
        <v>
74983</v>
      </c>
      <c r="DR12" s="646"/>
      <c r="DS12" s="646"/>
      <c r="DT12" s="646"/>
      <c r="DU12" s="646"/>
      <c r="DV12" s="646"/>
      <c r="DW12" s="646"/>
      <c r="DX12" s="646"/>
      <c r="DY12" s="646"/>
      <c r="DZ12" s="646"/>
      <c r="EA12" s="646"/>
      <c r="EB12" s="646"/>
      <c r="EC12" s="655"/>
    </row>
    <row r="13" spans="2:143" ht="11.25" customHeight="1" x14ac:dyDescent="0.15">
      <c r="B13" s="642" t="s">
        <v>
251</v>
      </c>
      <c r="C13" s="643"/>
      <c r="D13" s="643"/>
      <c r="E13" s="643"/>
      <c r="F13" s="643"/>
      <c r="G13" s="643"/>
      <c r="H13" s="643"/>
      <c r="I13" s="643"/>
      <c r="J13" s="643"/>
      <c r="K13" s="643"/>
      <c r="L13" s="643"/>
      <c r="M13" s="643"/>
      <c r="N13" s="643"/>
      <c r="O13" s="643"/>
      <c r="P13" s="643"/>
      <c r="Q13" s="644"/>
      <c r="R13" s="645" t="s">
        <v>
145</v>
      </c>
      <c r="S13" s="646"/>
      <c r="T13" s="646"/>
      <c r="U13" s="646"/>
      <c r="V13" s="646"/>
      <c r="W13" s="646"/>
      <c r="X13" s="646"/>
      <c r="Y13" s="647"/>
      <c r="Z13" s="648" t="s">
        <v>
145</v>
      </c>
      <c r="AA13" s="648"/>
      <c r="AB13" s="648"/>
      <c r="AC13" s="648"/>
      <c r="AD13" s="649" t="s">
        <v>
145</v>
      </c>
      <c r="AE13" s="649"/>
      <c r="AF13" s="649"/>
      <c r="AG13" s="649"/>
      <c r="AH13" s="649"/>
      <c r="AI13" s="649"/>
      <c r="AJ13" s="649"/>
      <c r="AK13" s="649"/>
      <c r="AL13" s="650" t="s">
        <v>
136</v>
      </c>
      <c r="AM13" s="651"/>
      <c r="AN13" s="651"/>
      <c r="AO13" s="652"/>
      <c r="AP13" s="642" t="s">
        <v>
252</v>
      </c>
      <c r="AQ13" s="643"/>
      <c r="AR13" s="643"/>
      <c r="AS13" s="643"/>
      <c r="AT13" s="643"/>
      <c r="AU13" s="643"/>
      <c r="AV13" s="643"/>
      <c r="AW13" s="643"/>
      <c r="AX13" s="643"/>
      <c r="AY13" s="643"/>
      <c r="AZ13" s="643"/>
      <c r="BA13" s="643"/>
      <c r="BB13" s="643"/>
      <c r="BC13" s="643"/>
      <c r="BD13" s="643"/>
      <c r="BE13" s="643"/>
      <c r="BF13" s="644"/>
      <c r="BG13" s="645">
        <v>
5586635</v>
      </c>
      <c r="BH13" s="646"/>
      <c r="BI13" s="646"/>
      <c r="BJ13" s="646"/>
      <c r="BK13" s="646"/>
      <c r="BL13" s="646"/>
      <c r="BM13" s="646"/>
      <c r="BN13" s="647"/>
      <c r="BO13" s="648">
        <v>
37</v>
      </c>
      <c r="BP13" s="648"/>
      <c r="BQ13" s="648"/>
      <c r="BR13" s="648"/>
      <c r="BS13" s="654" t="s">
        <v>
145</v>
      </c>
      <c r="BT13" s="646"/>
      <c r="BU13" s="646"/>
      <c r="BV13" s="646"/>
      <c r="BW13" s="646"/>
      <c r="BX13" s="646"/>
      <c r="BY13" s="646"/>
      <c r="BZ13" s="646"/>
      <c r="CA13" s="646"/>
      <c r="CB13" s="655"/>
      <c r="CD13" s="660" t="s">
        <v>
253</v>
      </c>
      <c r="CE13" s="661"/>
      <c r="CF13" s="661"/>
      <c r="CG13" s="661"/>
      <c r="CH13" s="661"/>
      <c r="CI13" s="661"/>
      <c r="CJ13" s="661"/>
      <c r="CK13" s="661"/>
      <c r="CL13" s="661"/>
      <c r="CM13" s="661"/>
      <c r="CN13" s="661"/>
      <c r="CO13" s="661"/>
      <c r="CP13" s="661"/>
      <c r="CQ13" s="662"/>
      <c r="CR13" s="645">
        <v>
3430459</v>
      </c>
      <c r="CS13" s="646"/>
      <c r="CT13" s="646"/>
      <c r="CU13" s="646"/>
      <c r="CV13" s="646"/>
      <c r="CW13" s="646"/>
      <c r="CX13" s="646"/>
      <c r="CY13" s="647"/>
      <c r="CZ13" s="648">
        <v>
11.3</v>
      </c>
      <c r="DA13" s="648"/>
      <c r="DB13" s="648"/>
      <c r="DC13" s="648"/>
      <c r="DD13" s="654">
        <v>
1272221</v>
      </c>
      <c r="DE13" s="646"/>
      <c r="DF13" s="646"/>
      <c r="DG13" s="646"/>
      <c r="DH13" s="646"/>
      <c r="DI13" s="646"/>
      <c r="DJ13" s="646"/>
      <c r="DK13" s="646"/>
      <c r="DL13" s="646"/>
      <c r="DM13" s="646"/>
      <c r="DN13" s="646"/>
      <c r="DO13" s="646"/>
      <c r="DP13" s="647"/>
      <c r="DQ13" s="654">
        <v>
2003526</v>
      </c>
      <c r="DR13" s="646"/>
      <c r="DS13" s="646"/>
      <c r="DT13" s="646"/>
      <c r="DU13" s="646"/>
      <c r="DV13" s="646"/>
      <c r="DW13" s="646"/>
      <c r="DX13" s="646"/>
      <c r="DY13" s="646"/>
      <c r="DZ13" s="646"/>
      <c r="EA13" s="646"/>
      <c r="EB13" s="646"/>
      <c r="EC13" s="655"/>
    </row>
    <row r="14" spans="2:143" ht="11.25" customHeight="1" x14ac:dyDescent="0.15">
      <c r="B14" s="642" t="s">
        <v>
254</v>
      </c>
      <c r="C14" s="643"/>
      <c r="D14" s="643"/>
      <c r="E14" s="643"/>
      <c r="F14" s="643"/>
      <c r="G14" s="643"/>
      <c r="H14" s="643"/>
      <c r="I14" s="643"/>
      <c r="J14" s="643"/>
      <c r="K14" s="643"/>
      <c r="L14" s="643"/>
      <c r="M14" s="643"/>
      <c r="N14" s="643"/>
      <c r="O14" s="643"/>
      <c r="P14" s="643"/>
      <c r="Q14" s="644"/>
      <c r="R14" s="645">
        <v>
34570</v>
      </c>
      <c r="S14" s="646"/>
      <c r="T14" s="646"/>
      <c r="U14" s="646"/>
      <c r="V14" s="646"/>
      <c r="W14" s="646"/>
      <c r="X14" s="646"/>
      <c r="Y14" s="647"/>
      <c r="Z14" s="648">
        <v>
0.1</v>
      </c>
      <c r="AA14" s="648"/>
      <c r="AB14" s="648"/>
      <c r="AC14" s="648"/>
      <c r="AD14" s="649">
        <v>
34570</v>
      </c>
      <c r="AE14" s="649"/>
      <c r="AF14" s="649"/>
      <c r="AG14" s="649"/>
      <c r="AH14" s="649"/>
      <c r="AI14" s="649"/>
      <c r="AJ14" s="649"/>
      <c r="AK14" s="649"/>
      <c r="AL14" s="650">
        <v>
0.2</v>
      </c>
      <c r="AM14" s="651"/>
      <c r="AN14" s="651"/>
      <c r="AO14" s="652"/>
      <c r="AP14" s="642" t="s">
        <v>
255</v>
      </c>
      <c r="AQ14" s="643"/>
      <c r="AR14" s="643"/>
      <c r="AS14" s="643"/>
      <c r="AT14" s="643"/>
      <c r="AU14" s="643"/>
      <c r="AV14" s="643"/>
      <c r="AW14" s="643"/>
      <c r="AX14" s="643"/>
      <c r="AY14" s="643"/>
      <c r="AZ14" s="643"/>
      <c r="BA14" s="643"/>
      <c r="BB14" s="643"/>
      <c r="BC14" s="643"/>
      <c r="BD14" s="643"/>
      <c r="BE14" s="643"/>
      <c r="BF14" s="644"/>
      <c r="BG14" s="645">
        <v>
47721</v>
      </c>
      <c r="BH14" s="646"/>
      <c r="BI14" s="646"/>
      <c r="BJ14" s="646"/>
      <c r="BK14" s="646"/>
      <c r="BL14" s="646"/>
      <c r="BM14" s="646"/>
      <c r="BN14" s="647"/>
      <c r="BO14" s="648">
        <v>
0.3</v>
      </c>
      <c r="BP14" s="648"/>
      <c r="BQ14" s="648"/>
      <c r="BR14" s="648"/>
      <c r="BS14" s="654" t="s">
        <v>
145</v>
      </c>
      <c r="BT14" s="646"/>
      <c r="BU14" s="646"/>
      <c r="BV14" s="646"/>
      <c r="BW14" s="646"/>
      <c r="BX14" s="646"/>
      <c r="BY14" s="646"/>
      <c r="BZ14" s="646"/>
      <c r="CA14" s="646"/>
      <c r="CB14" s="655"/>
      <c r="CD14" s="660" t="s">
        <v>
256</v>
      </c>
      <c r="CE14" s="661"/>
      <c r="CF14" s="661"/>
      <c r="CG14" s="661"/>
      <c r="CH14" s="661"/>
      <c r="CI14" s="661"/>
      <c r="CJ14" s="661"/>
      <c r="CK14" s="661"/>
      <c r="CL14" s="661"/>
      <c r="CM14" s="661"/>
      <c r="CN14" s="661"/>
      <c r="CO14" s="661"/>
      <c r="CP14" s="661"/>
      <c r="CQ14" s="662"/>
      <c r="CR14" s="645">
        <v>
1148261</v>
      </c>
      <c r="CS14" s="646"/>
      <c r="CT14" s="646"/>
      <c r="CU14" s="646"/>
      <c r="CV14" s="646"/>
      <c r="CW14" s="646"/>
      <c r="CX14" s="646"/>
      <c r="CY14" s="647"/>
      <c r="CZ14" s="648">
        <v>
3.8</v>
      </c>
      <c r="DA14" s="648"/>
      <c r="DB14" s="648"/>
      <c r="DC14" s="648"/>
      <c r="DD14" s="654">
        <v>
91093</v>
      </c>
      <c r="DE14" s="646"/>
      <c r="DF14" s="646"/>
      <c r="DG14" s="646"/>
      <c r="DH14" s="646"/>
      <c r="DI14" s="646"/>
      <c r="DJ14" s="646"/>
      <c r="DK14" s="646"/>
      <c r="DL14" s="646"/>
      <c r="DM14" s="646"/>
      <c r="DN14" s="646"/>
      <c r="DO14" s="646"/>
      <c r="DP14" s="647"/>
      <c r="DQ14" s="654">
        <v>
662644</v>
      </c>
      <c r="DR14" s="646"/>
      <c r="DS14" s="646"/>
      <c r="DT14" s="646"/>
      <c r="DU14" s="646"/>
      <c r="DV14" s="646"/>
      <c r="DW14" s="646"/>
      <c r="DX14" s="646"/>
      <c r="DY14" s="646"/>
      <c r="DZ14" s="646"/>
      <c r="EA14" s="646"/>
      <c r="EB14" s="646"/>
      <c r="EC14" s="655"/>
    </row>
    <row r="15" spans="2:143" ht="11.25" customHeight="1" x14ac:dyDescent="0.15">
      <c r="B15" s="642" t="s">
        <v>
257</v>
      </c>
      <c r="C15" s="643"/>
      <c r="D15" s="643"/>
      <c r="E15" s="643"/>
      <c r="F15" s="643"/>
      <c r="G15" s="643"/>
      <c r="H15" s="643"/>
      <c r="I15" s="643"/>
      <c r="J15" s="643"/>
      <c r="K15" s="643"/>
      <c r="L15" s="643"/>
      <c r="M15" s="643"/>
      <c r="N15" s="643"/>
      <c r="O15" s="643"/>
      <c r="P15" s="643"/>
      <c r="Q15" s="644"/>
      <c r="R15" s="645" t="s">
        <v>
145</v>
      </c>
      <c r="S15" s="646"/>
      <c r="T15" s="646"/>
      <c r="U15" s="646"/>
      <c r="V15" s="646"/>
      <c r="W15" s="646"/>
      <c r="X15" s="646"/>
      <c r="Y15" s="647"/>
      <c r="Z15" s="648" t="s">
        <v>
258</v>
      </c>
      <c r="AA15" s="648"/>
      <c r="AB15" s="648"/>
      <c r="AC15" s="648"/>
      <c r="AD15" s="649" t="s">
        <v>
145</v>
      </c>
      <c r="AE15" s="649"/>
      <c r="AF15" s="649"/>
      <c r="AG15" s="649"/>
      <c r="AH15" s="649"/>
      <c r="AI15" s="649"/>
      <c r="AJ15" s="649"/>
      <c r="AK15" s="649"/>
      <c r="AL15" s="650" t="s">
        <v>
145</v>
      </c>
      <c r="AM15" s="651"/>
      <c r="AN15" s="651"/>
      <c r="AO15" s="652"/>
      <c r="AP15" s="642" t="s">
        <v>
259</v>
      </c>
      <c r="AQ15" s="643"/>
      <c r="AR15" s="643"/>
      <c r="AS15" s="643"/>
      <c r="AT15" s="643"/>
      <c r="AU15" s="643"/>
      <c r="AV15" s="643"/>
      <c r="AW15" s="643"/>
      <c r="AX15" s="643"/>
      <c r="AY15" s="643"/>
      <c r="AZ15" s="643"/>
      <c r="BA15" s="643"/>
      <c r="BB15" s="643"/>
      <c r="BC15" s="643"/>
      <c r="BD15" s="643"/>
      <c r="BE15" s="643"/>
      <c r="BF15" s="644"/>
      <c r="BG15" s="645">
        <v>
386076</v>
      </c>
      <c r="BH15" s="646"/>
      <c r="BI15" s="646"/>
      <c r="BJ15" s="646"/>
      <c r="BK15" s="646"/>
      <c r="BL15" s="646"/>
      <c r="BM15" s="646"/>
      <c r="BN15" s="647"/>
      <c r="BO15" s="648">
        <v>
2.6</v>
      </c>
      <c r="BP15" s="648"/>
      <c r="BQ15" s="648"/>
      <c r="BR15" s="648"/>
      <c r="BS15" s="654" t="s">
        <v>
145</v>
      </c>
      <c r="BT15" s="646"/>
      <c r="BU15" s="646"/>
      <c r="BV15" s="646"/>
      <c r="BW15" s="646"/>
      <c r="BX15" s="646"/>
      <c r="BY15" s="646"/>
      <c r="BZ15" s="646"/>
      <c r="CA15" s="646"/>
      <c r="CB15" s="655"/>
      <c r="CD15" s="660" t="s">
        <v>
260</v>
      </c>
      <c r="CE15" s="661"/>
      <c r="CF15" s="661"/>
      <c r="CG15" s="661"/>
      <c r="CH15" s="661"/>
      <c r="CI15" s="661"/>
      <c r="CJ15" s="661"/>
      <c r="CK15" s="661"/>
      <c r="CL15" s="661"/>
      <c r="CM15" s="661"/>
      <c r="CN15" s="661"/>
      <c r="CO15" s="661"/>
      <c r="CP15" s="661"/>
      <c r="CQ15" s="662"/>
      <c r="CR15" s="645">
        <v>
3059262</v>
      </c>
      <c r="CS15" s="646"/>
      <c r="CT15" s="646"/>
      <c r="CU15" s="646"/>
      <c r="CV15" s="646"/>
      <c r="CW15" s="646"/>
      <c r="CX15" s="646"/>
      <c r="CY15" s="647"/>
      <c r="CZ15" s="648">
        <v>
10.1</v>
      </c>
      <c r="DA15" s="648"/>
      <c r="DB15" s="648"/>
      <c r="DC15" s="648"/>
      <c r="DD15" s="654">
        <v>
420449</v>
      </c>
      <c r="DE15" s="646"/>
      <c r="DF15" s="646"/>
      <c r="DG15" s="646"/>
      <c r="DH15" s="646"/>
      <c r="DI15" s="646"/>
      <c r="DJ15" s="646"/>
      <c r="DK15" s="646"/>
      <c r="DL15" s="646"/>
      <c r="DM15" s="646"/>
      <c r="DN15" s="646"/>
      <c r="DO15" s="646"/>
      <c r="DP15" s="647"/>
      <c r="DQ15" s="654">
        <v>
2373930</v>
      </c>
      <c r="DR15" s="646"/>
      <c r="DS15" s="646"/>
      <c r="DT15" s="646"/>
      <c r="DU15" s="646"/>
      <c r="DV15" s="646"/>
      <c r="DW15" s="646"/>
      <c r="DX15" s="646"/>
      <c r="DY15" s="646"/>
      <c r="DZ15" s="646"/>
      <c r="EA15" s="646"/>
      <c r="EB15" s="646"/>
      <c r="EC15" s="655"/>
    </row>
    <row r="16" spans="2:143" ht="11.25" customHeight="1" x14ac:dyDescent="0.15">
      <c r="B16" s="642" t="s">
        <v>
261</v>
      </c>
      <c r="C16" s="643"/>
      <c r="D16" s="643"/>
      <c r="E16" s="643"/>
      <c r="F16" s="643"/>
      <c r="G16" s="643"/>
      <c r="H16" s="643"/>
      <c r="I16" s="643"/>
      <c r="J16" s="643"/>
      <c r="K16" s="643"/>
      <c r="L16" s="643"/>
      <c r="M16" s="643"/>
      <c r="N16" s="643"/>
      <c r="O16" s="643"/>
      <c r="P16" s="643"/>
      <c r="Q16" s="644"/>
      <c r="R16" s="645">
        <v>
12213</v>
      </c>
      <c r="S16" s="646"/>
      <c r="T16" s="646"/>
      <c r="U16" s="646"/>
      <c r="V16" s="646"/>
      <c r="W16" s="646"/>
      <c r="X16" s="646"/>
      <c r="Y16" s="647"/>
      <c r="Z16" s="648">
        <v>
0</v>
      </c>
      <c r="AA16" s="648"/>
      <c r="AB16" s="648"/>
      <c r="AC16" s="648"/>
      <c r="AD16" s="649">
        <v>
12213</v>
      </c>
      <c r="AE16" s="649"/>
      <c r="AF16" s="649"/>
      <c r="AG16" s="649"/>
      <c r="AH16" s="649"/>
      <c r="AI16" s="649"/>
      <c r="AJ16" s="649"/>
      <c r="AK16" s="649"/>
      <c r="AL16" s="650">
        <v>
0.1</v>
      </c>
      <c r="AM16" s="651"/>
      <c r="AN16" s="651"/>
      <c r="AO16" s="652"/>
      <c r="AP16" s="642" t="s">
        <v>
262</v>
      </c>
      <c r="AQ16" s="643"/>
      <c r="AR16" s="643"/>
      <c r="AS16" s="643"/>
      <c r="AT16" s="643"/>
      <c r="AU16" s="643"/>
      <c r="AV16" s="643"/>
      <c r="AW16" s="643"/>
      <c r="AX16" s="643"/>
      <c r="AY16" s="643"/>
      <c r="AZ16" s="643"/>
      <c r="BA16" s="643"/>
      <c r="BB16" s="643"/>
      <c r="BC16" s="643"/>
      <c r="BD16" s="643"/>
      <c r="BE16" s="643"/>
      <c r="BF16" s="644"/>
      <c r="BG16" s="645" t="s">
        <v>
145</v>
      </c>
      <c r="BH16" s="646"/>
      <c r="BI16" s="646"/>
      <c r="BJ16" s="646"/>
      <c r="BK16" s="646"/>
      <c r="BL16" s="646"/>
      <c r="BM16" s="646"/>
      <c r="BN16" s="647"/>
      <c r="BO16" s="648" t="s">
        <v>
136</v>
      </c>
      <c r="BP16" s="648"/>
      <c r="BQ16" s="648"/>
      <c r="BR16" s="648"/>
      <c r="BS16" s="654" t="s">
        <v>
145</v>
      </c>
      <c r="BT16" s="646"/>
      <c r="BU16" s="646"/>
      <c r="BV16" s="646"/>
      <c r="BW16" s="646"/>
      <c r="BX16" s="646"/>
      <c r="BY16" s="646"/>
      <c r="BZ16" s="646"/>
      <c r="CA16" s="646"/>
      <c r="CB16" s="655"/>
      <c r="CD16" s="660" t="s">
        <v>
263</v>
      </c>
      <c r="CE16" s="661"/>
      <c r="CF16" s="661"/>
      <c r="CG16" s="661"/>
      <c r="CH16" s="661"/>
      <c r="CI16" s="661"/>
      <c r="CJ16" s="661"/>
      <c r="CK16" s="661"/>
      <c r="CL16" s="661"/>
      <c r="CM16" s="661"/>
      <c r="CN16" s="661"/>
      <c r="CO16" s="661"/>
      <c r="CP16" s="661"/>
      <c r="CQ16" s="662"/>
      <c r="CR16" s="645">
        <v>
53168</v>
      </c>
      <c r="CS16" s="646"/>
      <c r="CT16" s="646"/>
      <c r="CU16" s="646"/>
      <c r="CV16" s="646"/>
      <c r="CW16" s="646"/>
      <c r="CX16" s="646"/>
      <c r="CY16" s="647"/>
      <c r="CZ16" s="648">
        <v>
0.2</v>
      </c>
      <c r="DA16" s="648"/>
      <c r="DB16" s="648"/>
      <c r="DC16" s="648"/>
      <c r="DD16" s="654" t="s">
        <v>
145</v>
      </c>
      <c r="DE16" s="646"/>
      <c r="DF16" s="646"/>
      <c r="DG16" s="646"/>
      <c r="DH16" s="646"/>
      <c r="DI16" s="646"/>
      <c r="DJ16" s="646"/>
      <c r="DK16" s="646"/>
      <c r="DL16" s="646"/>
      <c r="DM16" s="646"/>
      <c r="DN16" s="646"/>
      <c r="DO16" s="646"/>
      <c r="DP16" s="647"/>
      <c r="DQ16" s="654">
        <v>
7403</v>
      </c>
      <c r="DR16" s="646"/>
      <c r="DS16" s="646"/>
      <c r="DT16" s="646"/>
      <c r="DU16" s="646"/>
      <c r="DV16" s="646"/>
      <c r="DW16" s="646"/>
      <c r="DX16" s="646"/>
      <c r="DY16" s="646"/>
      <c r="DZ16" s="646"/>
      <c r="EA16" s="646"/>
      <c r="EB16" s="646"/>
      <c r="EC16" s="655"/>
    </row>
    <row r="17" spans="2:133" ht="11.25" customHeight="1" x14ac:dyDescent="0.15">
      <c r="B17" s="642" t="s">
        <v>
264</v>
      </c>
      <c r="C17" s="643"/>
      <c r="D17" s="643"/>
      <c r="E17" s="643"/>
      <c r="F17" s="643"/>
      <c r="G17" s="643"/>
      <c r="H17" s="643"/>
      <c r="I17" s="643"/>
      <c r="J17" s="643"/>
      <c r="K17" s="643"/>
      <c r="L17" s="643"/>
      <c r="M17" s="643"/>
      <c r="N17" s="643"/>
      <c r="O17" s="643"/>
      <c r="P17" s="643"/>
      <c r="Q17" s="644"/>
      <c r="R17" s="645">
        <v>
161587</v>
      </c>
      <c r="S17" s="646"/>
      <c r="T17" s="646"/>
      <c r="U17" s="646"/>
      <c r="V17" s="646"/>
      <c r="W17" s="646"/>
      <c r="X17" s="646"/>
      <c r="Y17" s="647"/>
      <c r="Z17" s="648">
        <v>
0.5</v>
      </c>
      <c r="AA17" s="648"/>
      <c r="AB17" s="648"/>
      <c r="AC17" s="648"/>
      <c r="AD17" s="649">
        <v>
161587</v>
      </c>
      <c r="AE17" s="649"/>
      <c r="AF17" s="649"/>
      <c r="AG17" s="649"/>
      <c r="AH17" s="649"/>
      <c r="AI17" s="649"/>
      <c r="AJ17" s="649"/>
      <c r="AK17" s="649"/>
      <c r="AL17" s="650">
        <v>
1</v>
      </c>
      <c r="AM17" s="651"/>
      <c r="AN17" s="651"/>
      <c r="AO17" s="652"/>
      <c r="AP17" s="642" t="s">
        <v>
265</v>
      </c>
      <c r="AQ17" s="643"/>
      <c r="AR17" s="643"/>
      <c r="AS17" s="643"/>
      <c r="AT17" s="643"/>
      <c r="AU17" s="643"/>
      <c r="AV17" s="643"/>
      <c r="AW17" s="643"/>
      <c r="AX17" s="643"/>
      <c r="AY17" s="643"/>
      <c r="AZ17" s="643"/>
      <c r="BA17" s="643"/>
      <c r="BB17" s="643"/>
      <c r="BC17" s="643"/>
      <c r="BD17" s="643"/>
      <c r="BE17" s="643"/>
      <c r="BF17" s="644"/>
      <c r="BG17" s="645" t="s">
        <v>
145</v>
      </c>
      <c r="BH17" s="646"/>
      <c r="BI17" s="646"/>
      <c r="BJ17" s="646"/>
      <c r="BK17" s="646"/>
      <c r="BL17" s="646"/>
      <c r="BM17" s="646"/>
      <c r="BN17" s="647"/>
      <c r="BO17" s="648" t="s">
        <v>
145</v>
      </c>
      <c r="BP17" s="648"/>
      <c r="BQ17" s="648"/>
      <c r="BR17" s="648"/>
      <c r="BS17" s="654" t="s">
        <v>
145</v>
      </c>
      <c r="BT17" s="646"/>
      <c r="BU17" s="646"/>
      <c r="BV17" s="646"/>
      <c r="BW17" s="646"/>
      <c r="BX17" s="646"/>
      <c r="BY17" s="646"/>
      <c r="BZ17" s="646"/>
      <c r="CA17" s="646"/>
      <c r="CB17" s="655"/>
      <c r="CD17" s="660" t="s">
        <v>
266</v>
      </c>
      <c r="CE17" s="661"/>
      <c r="CF17" s="661"/>
      <c r="CG17" s="661"/>
      <c r="CH17" s="661"/>
      <c r="CI17" s="661"/>
      <c r="CJ17" s="661"/>
      <c r="CK17" s="661"/>
      <c r="CL17" s="661"/>
      <c r="CM17" s="661"/>
      <c r="CN17" s="661"/>
      <c r="CO17" s="661"/>
      <c r="CP17" s="661"/>
      <c r="CQ17" s="662"/>
      <c r="CR17" s="645">
        <v>
1550904</v>
      </c>
      <c r="CS17" s="646"/>
      <c r="CT17" s="646"/>
      <c r="CU17" s="646"/>
      <c r="CV17" s="646"/>
      <c r="CW17" s="646"/>
      <c r="CX17" s="646"/>
      <c r="CY17" s="647"/>
      <c r="CZ17" s="648">
        <v>
5.0999999999999996</v>
      </c>
      <c r="DA17" s="648"/>
      <c r="DB17" s="648"/>
      <c r="DC17" s="648"/>
      <c r="DD17" s="654" t="s">
        <v>
145</v>
      </c>
      <c r="DE17" s="646"/>
      <c r="DF17" s="646"/>
      <c r="DG17" s="646"/>
      <c r="DH17" s="646"/>
      <c r="DI17" s="646"/>
      <c r="DJ17" s="646"/>
      <c r="DK17" s="646"/>
      <c r="DL17" s="646"/>
      <c r="DM17" s="646"/>
      <c r="DN17" s="646"/>
      <c r="DO17" s="646"/>
      <c r="DP17" s="647"/>
      <c r="DQ17" s="654">
        <v>
1550904</v>
      </c>
      <c r="DR17" s="646"/>
      <c r="DS17" s="646"/>
      <c r="DT17" s="646"/>
      <c r="DU17" s="646"/>
      <c r="DV17" s="646"/>
      <c r="DW17" s="646"/>
      <c r="DX17" s="646"/>
      <c r="DY17" s="646"/>
      <c r="DZ17" s="646"/>
      <c r="EA17" s="646"/>
      <c r="EB17" s="646"/>
      <c r="EC17" s="655"/>
    </row>
    <row r="18" spans="2:133" ht="11.25" customHeight="1" x14ac:dyDescent="0.15">
      <c r="B18" s="642" t="s">
        <v>
267</v>
      </c>
      <c r="C18" s="643"/>
      <c r="D18" s="643"/>
      <c r="E18" s="643"/>
      <c r="F18" s="643"/>
      <c r="G18" s="643"/>
      <c r="H18" s="643"/>
      <c r="I18" s="643"/>
      <c r="J18" s="643"/>
      <c r="K18" s="643"/>
      <c r="L18" s="643"/>
      <c r="M18" s="643"/>
      <c r="N18" s="643"/>
      <c r="O18" s="643"/>
      <c r="P18" s="643"/>
      <c r="Q18" s="644"/>
      <c r="R18" s="645">
        <v>
58125</v>
      </c>
      <c r="S18" s="646"/>
      <c r="T18" s="646"/>
      <c r="U18" s="646"/>
      <c r="V18" s="646"/>
      <c r="W18" s="646"/>
      <c r="X18" s="646"/>
      <c r="Y18" s="647"/>
      <c r="Z18" s="648">
        <v>
0.2</v>
      </c>
      <c r="AA18" s="648"/>
      <c r="AB18" s="648"/>
      <c r="AC18" s="648"/>
      <c r="AD18" s="649">
        <v>
58125</v>
      </c>
      <c r="AE18" s="649"/>
      <c r="AF18" s="649"/>
      <c r="AG18" s="649"/>
      <c r="AH18" s="649"/>
      <c r="AI18" s="649"/>
      <c r="AJ18" s="649"/>
      <c r="AK18" s="649"/>
      <c r="AL18" s="650">
        <v>
0.4</v>
      </c>
      <c r="AM18" s="651"/>
      <c r="AN18" s="651"/>
      <c r="AO18" s="652"/>
      <c r="AP18" s="642" t="s">
        <v>
268</v>
      </c>
      <c r="AQ18" s="643"/>
      <c r="AR18" s="643"/>
      <c r="AS18" s="643"/>
      <c r="AT18" s="643"/>
      <c r="AU18" s="643"/>
      <c r="AV18" s="643"/>
      <c r="AW18" s="643"/>
      <c r="AX18" s="643"/>
      <c r="AY18" s="643"/>
      <c r="AZ18" s="643"/>
      <c r="BA18" s="643"/>
      <c r="BB18" s="643"/>
      <c r="BC18" s="643"/>
      <c r="BD18" s="643"/>
      <c r="BE18" s="643"/>
      <c r="BF18" s="644"/>
      <c r="BG18" s="645" t="s">
        <v>
136</v>
      </c>
      <c r="BH18" s="646"/>
      <c r="BI18" s="646"/>
      <c r="BJ18" s="646"/>
      <c r="BK18" s="646"/>
      <c r="BL18" s="646"/>
      <c r="BM18" s="646"/>
      <c r="BN18" s="647"/>
      <c r="BO18" s="648" t="s">
        <v>
145</v>
      </c>
      <c r="BP18" s="648"/>
      <c r="BQ18" s="648"/>
      <c r="BR18" s="648"/>
      <c r="BS18" s="654" t="s">
        <v>
145</v>
      </c>
      <c r="BT18" s="646"/>
      <c r="BU18" s="646"/>
      <c r="BV18" s="646"/>
      <c r="BW18" s="646"/>
      <c r="BX18" s="646"/>
      <c r="BY18" s="646"/>
      <c r="BZ18" s="646"/>
      <c r="CA18" s="646"/>
      <c r="CB18" s="655"/>
      <c r="CD18" s="660" t="s">
        <v>
269</v>
      </c>
      <c r="CE18" s="661"/>
      <c r="CF18" s="661"/>
      <c r="CG18" s="661"/>
      <c r="CH18" s="661"/>
      <c r="CI18" s="661"/>
      <c r="CJ18" s="661"/>
      <c r="CK18" s="661"/>
      <c r="CL18" s="661"/>
      <c r="CM18" s="661"/>
      <c r="CN18" s="661"/>
      <c r="CO18" s="661"/>
      <c r="CP18" s="661"/>
      <c r="CQ18" s="662"/>
      <c r="CR18" s="645" t="s">
        <v>
145</v>
      </c>
      <c r="CS18" s="646"/>
      <c r="CT18" s="646"/>
      <c r="CU18" s="646"/>
      <c r="CV18" s="646"/>
      <c r="CW18" s="646"/>
      <c r="CX18" s="646"/>
      <c r="CY18" s="647"/>
      <c r="CZ18" s="648" t="s">
        <v>
145</v>
      </c>
      <c r="DA18" s="648"/>
      <c r="DB18" s="648"/>
      <c r="DC18" s="648"/>
      <c r="DD18" s="654" t="s">
        <v>
258</v>
      </c>
      <c r="DE18" s="646"/>
      <c r="DF18" s="646"/>
      <c r="DG18" s="646"/>
      <c r="DH18" s="646"/>
      <c r="DI18" s="646"/>
      <c r="DJ18" s="646"/>
      <c r="DK18" s="646"/>
      <c r="DL18" s="646"/>
      <c r="DM18" s="646"/>
      <c r="DN18" s="646"/>
      <c r="DO18" s="646"/>
      <c r="DP18" s="647"/>
      <c r="DQ18" s="654" t="s">
        <v>
145</v>
      </c>
      <c r="DR18" s="646"/>
      <c r="DS18" s="646"/>
      <c r="DT18" s="646"/>
      <c r="DU18" s="646"/>
      <c r="DV18" s="646"/>
      <c r="DW18" s="646"/>
      <c r="DX18" s="646"/>
      <c r="DY18" s="646"/>
      <c r="DZ18" s="646"/>
      <c r="EA18" s="646"/>
      <c r="EB18" s="646"/>
      <c r="EC18" s="655"/>
    </row>
    <row r="19" spans="2:133" ht="11.25" customHeight="1" x14ac:dyDescent="0.15">
      <c r="B19" s="642" t="s">
        <v>
270</v>
      </c>
      <c r="C19" s="643"/>
      <c r="D19" s="643"/>
      <c r="E19" s="643"/>
      <c r="F19" s="643"/>
      <c r="G19" s="643"/>
      <c r="H19" s="643"/>
      <c r="I19" s="643"/>
      <c r="J19" s="643"/>
      <c r="K19" s="643"/>
      <c r="L19" s="643"/>
      <c r="M19" s="643"/>
      <c r="N19" s="643"/>
      <c r="O19" s="643"/>
      <c r="P19" s="643"/>
      <c r="Q19" s="644"/>
      <c r="R19" s="645">
        <v>
5874</v>
      </c>
      <c r="S19" s="646"/>
      <c r="T19" s="646"/>
      <c r="U19" s="646"/>
      <c r="V19" s="646"/>
      <c r="W19" s="646"/>
      <c r="X19" s="646"/>
      <c r="Y19" s="647"/>
      <c r="Z19" s="648">
        <v>
0</v>
      </c>
      <c r="AA19" s="648"/>
      <c r="AB19" s="648"/>
      <c r="AC19" s="648"/>
      <c r="AD19" s="649">
        <v>
5874</v>
      </c>
      <c r="AE19" s="649"/>
      <c r="AF19" s="649"/>
      <c r="AG19" s="649"/>
      <c r="AH19" s="649"/>
      <c r="AI19" s="649"/>
      <c r="AJ19" s="649"/>
      <c r="AK19" s="649"/>
      <c r="AL19" s="650">
        <v>
0</v>
      </c>
      <c r="AM19" s="651"/>
      <c r="AN19" s="651"/>
      <c r="AO19" s="652"/>
      <c r="AP19" s="642" t="s">
        <v>
271</v>
      </c>
      <c r="AQ19" s="643"/>
      <c r="AR19" s="643"/>
      <c r="AS19" s="643"/>
      <c r="AT19" s="643"/>
      <c r="AU19" s="643"/>
      <c r="AV19" s="643"/>
      <c r="AW19" s="643"/>
      <c r="AX19" s="643"/>
      <c r="AY19" s="643"/>
      <c r="AZ19" s="643"/>
      <c r="BA19" s="643"/>
      <c r="BB19" s="643"/>
      <c r="BC19" s="643"/>
      <c r="BD19" s="643"/>
      <c r="BE19" s="643"/>
      <c r="BF19" s="644"/>
      <c r="BG19" s="645">
        <v>
1281692</v>
      </c>
      <c r="BH19" s="646"/>
      <c r="BI19" s="646"/>
      <c r="BJ19" s="646"/>
      <c r="BK19" s="646"/>
      <c r="BL19" s="646"/>
      <c r="BM19" s="646"/>
      <c r="BN19" s="647"/>
      <c r="BO19" s="648">
        <v>
8.5</v>
      </c>
      <c r="BP19" s="648"/>
      <c r="BQ19" s="648"/>
      <c r="BR19" s="648"/>
      <c r="BS19" s="654" t="s">
        <v>
145</v>
      </c>
      <c r="BT19" s="646"/>
      <c r="BU19" s="646"/>
      <c r="BV19" s="646"/>
      <c r="BW19" s="646"/>
      <c r="BX19" s="646"/>
      <c r="BY19" s="646"/>
      <c r="BZ19" s="646"/>
      <c r="CA19" s="646"/>
      <c r="CB19" s="655"/>
      <c r="CD19" s="660" t="s">
        <v>
272</v>
      </c>
      <c r="CE19" s="661"/>
      <c r="CF19" s="661"/>
      <c r="CG19" s="661"/>
      <c r="CH19" s="661"/>
      <c r="CI19" s="661"/>
      <c r="CJ19" s="661"/>
      <c r="CK19" s="661"/>
      <c r="CL19" s="661"/>
      <c r="CM19" s="661"/>
      <c r="CN19" s="661"/>
      <c r="CO19" s="661"/>
      <c r="CP19" s="661"/>
      <c r="CQ19" s="662"/>
      <c r="CR19" s="645" t="s">
        <v>
136</v>
      </c>
      <c r="CS19" s="646"/>
      <c r="CT19" s="646"/>
      <c r="CU19" s="646"/>
      <c r="CV19" s="646"/>
      <c r="CW19" s="646"/>
      <c r="CX19" s="646"/>
      <c r="CY19" s="647"/>
      <c r="CZ19" s="648" t="s">
        <v>
145</v>
      </c>
      <c r="DA19" s="648"/>
      <c r="DB19" s="648"/>
      <c r="DC19" s="648"/>
      <c r="DD19" s="654" t="s">
        <v>
145</v>
      </c>
      <c r="DE19" s="646"/>
      <c r="DF19" s="646"/>
      <c r="DG19" s="646"/>
      <c r="DH19" s="646"/>
      <c r="DI19" s="646"/>
      <c r="DJ19" s="646"/>
      <c r="DK19" s="646"/>
      <c r="DL19" s="646"/>
      <c r="DM19" s="646"/>
      <c r="DN19" s="646"/>
      <c r="DO19" s="646"/>
      <c r="DP19" s="647"/>
      <c r="DQ19" s="654" t="s">
        <v>
258</v>
      </c>
      <c r="DR19" s="646"/>
      <c r="DS19" s="646"/>
      <c r="DT19" s="646"/>
      <c r="DU19" s="646"/>
      <c r="DV19" s="646"/>
      <c r="DW19" s="646"/>
      <c r="DX19" s="646"/>
      <c r="DY19" s="646"/>
      <c r="DZ19" s="646"/>
      <c r="EA19" s="646"/>
      <c r="EB19" s="646"/>
      <c r="EC19" s="655"/>
    </row>
    <row r="20" spans="2:133" ht="11.25" customHeight="1" x14ac:dyDescent="0.15">
      <c r="B20" s="642" t="s">
        <v>
273</v>
      </c>
      <c r="C20" s="643"/>
      <c r="D20" s="643"/>
      <c r="E20" s="643"/>
      <c r="F20" s="643"/>
      <c r="G20" s="643"/>
      <c r="H20" s="643"/>
      <c r="I20" s="643"/>
      <c r="J20" s="643"/>
      <c r="K20" s="643"/>
      <c r="L20" s="643"/>
      <c r="M20" s="643"/>
      <c r="N20" s="643"/>
      <c r="O20" s="643"/>
      <c r="P20" s="643"/>
      <c r="Q20" s="644"/>
      <c r="R20" s="645">
        <v>
702</v>
      </c>
      <c r="S20" s="646"/>
      <c r="T20" s="646"/>
      <c r="U20" s="646"/>
      <c r="V20" s="646"/>
      <c r="W20" s="646"/>
      <c r="X20" s="646"/>
      <c r="Y20" s="647"/>
      <c r="Z20" s="648">
        <v>
0</v>
      </c>
      <c r="AA20" s="648"/>
      <c r="AB20" s="648"/>
      <c r="AC20" s="648"/>
      <c r="AD20" s="649">
        <v>
702</v>
      </c>
      <c r="AE20" s="649"/>
      <c r="AF20" s="649"/>
      <c r="AG20" s="649"/>
      <c r="AH20" s="649"/>
      <c r="AI20" s="649"/>
      <c r="AJ20" s="649"/>
      <c r="AK20" s="649"/>
      <c r="AL20" s="650">
        <v>
0</v>
      </c>
      <c r="AM20" s="651"/>
      <c r="AN20" s="651"/>
      <c r="AO20" s="652"/>
      <c r="AP20" s="642" t="s">
        <v>
274</v>
      </c>
      <c r="AQ20" s="643"/>
      <c r="AR20" s="643"/>
      <c r="AS20" s="643"/>
      <c r="AT20" s="643"/>
      <c r="AU20" s="643"/>
      <c r="AV20" s="643"/>
      <c r="AW20" s="643"/>
      <c r="AX20" s="643"/>
      <c r="AY20" s="643"/>
      <c r="AZ20" s="643"/>
      <c r="BA20" s="643"/>
      <c r="BB20" s="643"/>
      <c r="BC20" s="643"/>
      <c r="BD20" s="643"/>
      <c r="BE20" s="643"/>
      <c r="BF20" s="644"/>
      <c r="BG20" s="645">
        <v>
1281692</v>
      </c>
      <c r="BH20" s="646"/>
      <c r="BI20" s="646"/>
      <c r="BJ20" s="646"/>
      <c r="BK20" s="646"/>
      <c r="BL20" s="646"/>
      <c r="BM20" s="646"/>
      <c r="BN20" s="647"/>
      <c r="BO20" s="648">
        <v>
8.5</v>
      </c>
      <c r="BP20" s="648"/>
      <c r="BQ20" s="648"/>
      <c r="BR20" s="648"/>
      <c r="BS20" s="654" t="s">
        <v>
145</v>
      </c>
      <c r="BT20" s="646"/>
      <c r="BU20" s="646"/>
      <c r="BV20" s="646"/>
      <c r="BW20" s="646"/>
      <c r="BX20" s="646"/>
      <c r="BY20" s="646"/>
      <c r="BZ20" s="646"/>
      <c r="CA20" s="646"/>
      <c r="CB20" s="655"/>
      <c r="CD20" s="660" t="s">
        <v>
275</v>
      </c>
      <c r="CE20" s="661"/>
      <c r="CF20" s="661"/>
      <c r="CG20" s="661"/>
      <c r="CH20" s="661"/>
      <c r="CI20" s="661"/>
      <c r="CJ20" s="661"/>
      <c r="CK20" s="661"/>
      <c r="CL20" s="661"/>
      <c r="CM20" s="661"/>
      <c r="CN20" s="661"/>
      <c r="CO20" s="661"/>
      <c r="CP20" s="661"/>
      <c r="CQ20" s="662"/>
      <c r="CR20" s="645">
        <v>
30285200</v>
      </c>
      <c r="CS20" s="646"/>
      <c r="CT20" s="646"/>
      <c r="CU20" s="646"/>
      <c r="CV20" s="646"/>
      <c r="CW20" s="646"/>
      <c r="CX20" s="646"/>
      <c r="CY20" s="647"/>
      <c r="CZ20" s="648">
        <v>
100</v>
      </c>
      <c r="DA20" s="648"/>
      <c r="DB20" s="648"/>
      <c r="DC20" s="648"/>
      <c r="DD20" s="654">
        <v>
2199421</v>
      </c>
      <c r="DE20" s="646"/>
      <c r="DF20" s="646"/>
      <c r="DG20" s="646"/>
      <c r="DH20" s="646"/>
      <c r="DI20" s="646"/>
      <c r="DJ20" s="646"/>
      <c r="DK20" s="646"/>
      <c r="DL20" s="646"/>
      <c r="DM20" s="646"/>
      <c r="DN20" s="646"/>
      <c r="DO20" s="646"/>
      <c r="DP20" s="647"/>
      <c r="DQ20" s="654">
        <v>
18559192</v>
      </c>
      <c r="DR20" s="646"/>
      <c r="DS20" s="646"/>
      <c r="DT20" s="646"/>
      <c r="DU20" s="646"/>
      <c r="DV20" s="646"/>
      <c r="DW20" s="646"/>
      <c r="DX20" s="646"/>
      <c r="DY20" s="646"/>
      <c r="DZ20" s="646"/>
      <c r="EA20" s="646"/>
      <c r="EB20" s="646"/>
      <c r="EC20" s="655"/>
    </row>
    <row r="21" spans="2:133" ht="11.25" customHeight="1" x14ac:dyDescent="0.15">
      <c r="B21" s="642" t="s">
        <v>
276</v>
      </c>
      <c r="C21" s="643"/>
      <c r="D21" s="643"/>
      <c r="E21" s="643"/>
      <c r="F21" s="643"/>
      <c r="G21" s="643"/>
      <c r="H21" s="643"/>
      <c r="I21" s="643"/>
      <c r="J21" s="643"/>
      <c r="K21" s="643"/>
      <c r="L21" s="643"/>
      <c r="M21" s="643"/>
      <c r="N21" s="643"/>
      <c r="O21" s="643"/>
      <c r="P21" s="643"/>
      <c r="Q21" s="644"/>
      <c r="R21" s="645">
        <v>
96886</v>
      </c>
      <c r="S21" s="646"/>
      <c r="T21" s="646"/>
      <c r="U21" s="646"/>
      <c r="V21" s="646"/>
      <c r="W21" s="646"/>
      <c r="X21" s="646"/>
      <c r="Y21" s="647"/>
      <c r="Z21" s="648">
        <v>
0.3</v>
      </c>
      <c r="AA21" s="648"/>
      <c r="AB21" s="648"/>
      <c r="AC21" s="648"/>
      <c r="AD21" s="649">
        <v>
96886</v>
      </c>
      <c r="AE21" s="649"/>
      <c r="AF21" s="649"/>
      <c r="AG21" s="649"/>
      <c r="AH21" s="649"/>
      <c r="AI21" s="649"/>
      <c r="AJ21" s="649"/>
      <c r="AK21" s="649"/>
      <c r="AL21" s="650">
        <v>
0.6</v>
      </c>
      <c r="AM21" s="651"/>
      <c r="AN21" s="651"/>
      <c r="AO21" s="652"/>
      <c r="AP21" s="664" t="s">
        <v>
277</v>
      </c>
      <c r="AQ21" s="665"/>
      <c r="AR21" s="665"/>
      <c r="AS21" s="665"/>
      <c r="AT21" s="665"/>
      <c r="AU21" s="665"/>
      <c r="AV21" s="665"/>
      <c r="AW21" s="665"/>
      <c r="AX21" s="665"/>
      <c r="AY21" s="665"/>
      <c r="AZ21" s="665"/>
      <c r="BA21" s="665"/>
      <c r="BB21" s="665"/>
      <c r="BC21" s="665"/>
      <c r="BD21" s="665"/>
      <c r="BE21" s="665"/>
      <c r="BF21" s="666"/>
      <c r="BG21" s="645" t="s">
        <v>
145</v>
      </c>
      <c r="BH21" s="646"/>
      <c r="BI21" s="646"/>
      <c r="BJ21" s="646"/>
      <c r="BK21" s="646"/>
      <c r="BL21" s="646"/>
      <c r="BM21" s="646"/>
      <c r="BN21" s="647"/>
      <c r="BO21" s="648" t="s">
        <v>
136</v>
      </c>
      <c r="BP21" s="648"/>
      <c r="BQ21" s="648"/>
      <c r="BR21" s="648"/>
      <c r="BS21" s="654" t="s">
        <v>
145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
278</v>
      </c>
      <c r="C22" s="643"/>
      <c r="D22" s="643"/>
      <c r="E22" s="643"/>
      <c r="F22" s="643"/>
      <c r="G22" s="643"/>
      <c r="H22" s="643"/>
      <c r="I22" s="643"/>
      <c r="J22" s="643"/>
      <c r="K22" s="643"/>
      <c r="L22" s="643"/>
      <c r="M22" s="643"/>
      <c r="N22" s="643"/>
      <c r="O22" s="643"/>
      <c r="P22" s="643"/>
      <c r="Q22" s="644"/>
      <c r="R22" s="645">
        <v>
86136</v>
      </c>
      <c r="S22" s="646"/>
      <c r="T22" s="646"/>
      <c r="U22" s="646"/>
      <c r="V22" s="646"/>
      <c r="W22" s="646"/>
      <c r="X22" s="646"/>
      <c r="Y22" s="647"/>
      <c r="Z22" s="648">
        <v>
0.3</v>
      </c>
      <c r="AA22" s="648"/>
      <c r="AB22" s="648"/>
      <c r="AC22" s="648"/>
      <c r="AD22" s="649" t="s">
        <v>
145</v>
      </c>
      <c r="AE22" s="649"/>
      <c r="AF22" s="649"/>
      <c r="AG22" s="649"/>
      <c r="AH22" s="649"/>
      <c r="AI22" s="649"/>
      <c r="AJ22" s="649"/>
      <c r="AK22" s="649"/>
      <c r="AL22" s="650" t="s">
        <v>
145</v>
      </c>
      <c r="AM22" s="651"/>
      <c r="AN22" s="651"/>
      <c r="AO22" s="652"/>
      <c r="AP22" s="664" t="s">
        <v>
279</v>
      </c>
      <c r="AQ22" s="665"/>
      <c r="AR22" s="665"/>
      <c r="AS22" s="665"/>
      <c r="AT22" s="665"/>
      <c r="AU22" s="665"/>
      <c r="AV22" s="665"/>
      <c r="AW22" s="665"/>
      <c r="AX22" s="665"/>
      <c r="AY22" s="665"/>
      <c r="AZ22" s="665"/>
      <c r="BA22" s="665"/>
      <c r="BB22" s="665"/>
      <c r="BC22" s="665"/>
      <c r="BD22" s="665"/>
      <c r="BE22" s="665"/>
      <c r="BF22" s="666"/>
      <c r="BG22" s="645" t="s">
        <v>
145</v>
      </c>
      <c r="BH22" s="646"/>
      <c r="BI22" s="646"/>
      <c r="BJ22" s="646"/>
      <c r="BK22" s="646"/>
      <c r="BL22" s="646"/>
      <c r="BM22" s="646"/>
      <c r="BN22" s="647"/>
      <c r="BO22" s="648" t="s">
        <v>
145</v>
      </c>
      <c r="BP22" s="648"/>
      <c r="BQ22" s="648"/>
      <c r="BR22" s="648"/>
      <c r="BS22" s="654" t="s">
        <v>
258</v>
      </c>
      <c r="BT22" s="646"/>
      <c r="BU22" s="646"/>
      <c r="BV22" s="646"/>
      <c r="BW22" s="646"/>
      <c r="BX22" s="646"/>
      <c r="BY22" s="646"/>
      <c r="BZ22" s="646"/>
      <c r="CA22" s="646"/>
      <c r="CB22" s="655"/>
      <c r="CD22" s="627" t="s">
        <v>
280</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
281</v>
      </c>
      <c r="C23" s="643"/>
      <c r="D23" s="643"/>
      <c r="E23" s="643"/>
      <c r="F23" s="643"/>
      <c r="G23" s="643"/>
      <c r="H23" s="643"/>
      <c r="I23" s="643"/>
      <c r="J23" s="643"/>
      <c r="K23" s="643"/>
      <c r="L23" s="643"/>
      <c r="M23" s="643"/>
      <c r="N23" s="643"/>
      <c r="O23" s="643"/>
      <c r="P23" s="643"/>
      <c r="Q23" s="644"/>
      <c r="R23" s="645" t="s">
        <v>
145</v>
      </c>
      <c r="S23" s="646"/>
      <c r="T23" s="646"/>
      <c r="U23" s="646"/>
      <c r="V23" s="646"/>
      <c r="W23" s="646"/>
      <c r="X23" s="646"/>
      <c r="Y23" s="647"/>
      <c r="Z23" s="648" t="s">
        <v>
145</v>
      </c>
      <c r="AA23" s="648"/>
      <c r="AB23" s="648"/>
      <c r="AC23" s="648"/>
      <c r="AD23" s="649" t="s">
        <v>
145</v>
      </c>
      <c r="AE23" s="649"/>
      <c r="AF23" s="649"/>
      <c r="AG23" s="649"/>
      <c r="AH23" s="649"/>
      <c r="AI23" s="649"/>
      <c r="AJ23" s="649"/>
      <c r="AK23" s="649"/>
      <c r="AL23" s="650" t="s">
        <v>
145</v>
      </c>
      <c r="AM23" s="651"/>
      <c r="AN23" s="651"/>
      <c r="AO23" s="652"/>
      <c r="AP23" s="664" t="s">
        <v>
282</v>
      </c>
      <c r="AQ23" s="665"/>
      <c r="AR23" s="665"/>
      <c r="AS23" s="665"/>
      <c r="AT23" s="665"/>
      <c r="AU23" s="665"/>
      <c r="AV23" s="665"/>
      <c r="AW23" s="665"/>
      <c r="AX23" s="665"/>
      <c r="AY23" s="665"/>
      <c r="AZ23" s="665"/>
      <c r="BA23" s="665"/>
      <c r="BB23" s="665"/>
      <c r="BC23" s="665"/>
      <c r="BD23" s="665"/>
      <c r="BE23" s="665"/>
      <c r="BF23" s="666"/>
      <c r="BG23" s="645">
        <v>
1281692</v>
      </c>
      <c r="BH23" s="646"/>
      <c r="BI23" s="646"/>
      <c r="BJ23" s="646"/>
      <c r="BK23" s="646"/>
      <c r="BL23" s="646"/>
      <c r="BM23" s="646"/>
      <c r="BN23" s="647"/>
      <c r="BO23" s="648">
        <v>
8.5</v>
      </c>
      <c r="BP23" s="648"/>
      <c r="BQ23" s="648"/>
      <c r="BR23" s="648"/>
      <c r="BS23" s="654" t="s">
        <v>
145</v>
      </c>
      <c r="BT23" s="646"/>
      <c r="BU23" s="646"/>
      <c r="BV23" s="646"/>
      <c r="BW23" s="646"/>
      <c r="BX23" s="646"/>
      <c r="BY23" s="646"/>
      <c r="BZ23" s="646"/>
      <c r="CA23" s="646"/>
      <c r="CB23" s="655"/>
      <c r="CD23" s="627" t="s">
        <v>
221</v>
      </c>
      <c r="CE23" s="628"/>
      <c r="CF23" s="628"/>
      <c r="CG23" s="628"/>
      <c r="CH23" s="628"/>
      <c r="CI23" s="628"/>
      <c r="CJ23" s="628"/>
      <c r="CK23" s="628"/>
      <c r="CL23" s="628"/>
      <c r="CM23" s="628"/>
      <c r="CN23" s="628"/>
      <c r="CO23" s="628"/>
      <c r="CP23" s="628"/>
      <c r="CQ23" s="629"/>
      <c r="CR23" s="627" t="s">
        <v>
283</v>
      </c>
      <c r="CS23" s="628"/>
      <c r="CT23" s="628"/>
      <c r="CU23" s="628"/>
      <c r="CV23" s="628"/>
      <c r="CW23" s="628"/>
      <c r="CX23" s="628"/>
      <c r="CY23" s="629"/>
      <c r="CZ23" s="627" t="s">
        <v>
284</v>
      </c>
      <c r="DA23" s="628"/>
      <c r="DB23" s="628"/>
      <c r="DC23" s="629"/>
      <c r="DD23" s="627" t="s">
        <v>
285</v>
      </c>
      <c r="DE23" s="628"/>
      <c r="DF23" s="628"/>
      <c r="DG23" s="628"/>
      <c r="DH23" s="628"/>
      <c r="DI23" s="628"/>
      <c r="DJ23" s="628"/>
      <c r="DK23" s="629"/>
      <c r="DL23" s="676" t="s">
        <v>
286</v>
      </c>
      <c r="DM23" s="677"/>
      <c r="DN23" s="677"/>
      <c r="DO23" s="677"/>
      <c r="DP23" s="677"/>
      <c r="DQ23" s="677"/>
      <c r="DR23" s="677"/>
      <c r="DS23" s="677"/>
      <c r="DT23" s="677"/>
      <c r="DU23" s="677"/>
      <c r="DV23" s="678"/>
      <c r="DW23" s="627" t="s">
        <v>
287</v>
      </c>
      <c r="DX23" s="628"/>
      <c r="DY23" s="628"/>
      <c r="DZ23" s="628"/>
      <c r="EA23" s="628"/>
      <c r="EB23" s="628"/>
      <c r="EC23" s="629"/>
    </row>
    <row r="24" spans="2:133" ht="11.25" customHeight="1" x14ac:dyDescent="0.15">
      <c r="B24" s="642" t="s">
        <v>
288</v>
      </c>
      <c r="C24" s="643"/>
      <c r="D24" s="643"/>
      <c r="E24" s="643"/>
      <c r="F24" s="643"/>
      <c r="G24" s="643"/>
      <c r="H24" s="643"/>
      <c r="I24" s="643"/>
      <c r="J24" s="643"/>
      <c r="K24" s="643"/>
      <c r="L24" s="643"/>
      <c r="M24" s="643"/>
      <c r="N24" s="643"/>
      <c r="O24" s="643"/>
      <c r="P24" s="643"/>
      <c r="Q24" s="644"/>
      <c r="R24" s="645">
        <v>
86136</v>
      </c>
      <c r="S24" s="646"/>
      <c r="T24" s="646"/>
      <c r="U24" s="646"/>
      <c r="V24" s="646"/>
      <c r="W24" s="646"/>
      <c r="X24" s="646"/>
      <c r="Y24" s="647"/>
      <c r="Z24" s="648">
        <v>
0.3</v>
      </c>
      <c r="AA24" s="648"/>
      <c r="AB24" s="648"/>
      <c r="AC24" s="648"/>
      <c r="AD24" s="649" t="s">
        <v>
145</v>
      </c>
      <c r="AE24" s="649"/>
      <c r="AF24" s="649"/>
      <c r="AG24" s="649"/>
      <c r="AH24" s="649"/>
      <c r="AI24" s="649"/>
      <c r="AJ24" s="649"/>
      <c r="AK24" s="649"/>
      <c r="AL24" s="650" t="s">
        <v>
145</v>
      </c>
      <c r="AM24" s="651"/>
      <c r="AN24" s="651"/>
      <c r="AO24" s="652"/>
      <c r="AP24" s="664" t="s">
        <v>
289</v>
      </c>
      <c r="AQ24" s="665"/>
      <c r="AR24" s="665"/>
      <c r="AS24" s="665"/>
      <c r="AT24" s="665"/>
      <c r="AU24" s="665"/>
      <c r="AV24" s="665"/>
      <c r="AW24" s="665"/>
      <c r="AX24" s="665"/>
      <c r="AY24" s="665"/>
      <c r="AZ24" s="665"/>
      <c r="BA24" s="665"/>
      <c r="BB24" s="665"/>
      <c r="BC24" s="665"/>
      <c r="BD24" s="665"/>
      <c r="BE24" s="665"/>
      <c r="BF24" s="666"/>
      <c r="BG24" s="645" t="s">
        <v>
258</v>
      </c>
      <c r="BH24" s="646"/>
      <c r="BI24" s="646"/>
      <c r="BJ24" s="646"/>
      <c r="BK24" s="646"/>
      <c r="BL24" s="646"/>
      <c r="BM24" s="646"/>
      <c r="BN24" s="647"/>
      <c r="BO24" s="648" t="s">
        <v>
145</v>
      </c>
      <c r="BP24" s="648"/>
      <c r="BQ24" s="648"/>
      <c r="BR24" s="648"/>
      <c r="BS24" s="654" t="s">
        <v>
145</v>
      </c>
      <c r="BT24" s="646"/>
      <c r="BU24" s="646"/>
      <c r="BV24" s="646"/>
      <c r="BW24" s="646"/>
      <c r="BX24" s="646"/>
      <c r="BY24" s="646"/>
      <c r="BZ24" s="646"/>
      <c r="CA24" s="646"/>
      <c r="CB24" s="655"/>
      <c r="CD24" s="656" t="s">
        <v>
290</v>
      </c>
      <c r="CE24" s="657"/>
      <c r="CF24" s="657"/>
      <c r="CG24" s="657"/>
      <c r="CH24" s="657"/>
      <c r="CI24" s="657"/>
      <c r="CJ24" s="657"/>
      <c r="CK24" s="657"/>
      <c r="CL24" s="657"/>
      <c r="CM24" s="657"/>
      <c r="CN24" s="657"/>
      <c r="CO24" s="657"/>
      <c r="CP24" s="657"/>
      <c r="CQ24" s="658"/>
      <c r="CR24" s="634">
        <v>
16220609</v>
      </c>
      <c r="CS24" s="635"/>
      <c r="CT24" s="635"/>
      <c r="CU24" s="635"/>
      <c r="CV24" s="635"/>
      <c r="CW24" s="635"/>
      <c r="CX24" s="635"/>
      <c r="CY24" s="636"/>
      <c r="CZ24" s="639">
        <v>
53.6</v>
      </c>
      <c r="DA24" s="640"/>
      <c r="DB24" s="640"/>
      <c r="DC24" s="659"/>
      <c r="DD24" s="681">
        <v>
9044010</v>
      </c>
      <c r="DE24" s="635"/>
      <c r="DF24" s="635"/>
      <c r="DG24" s="635"/>
      <c r="DH24" s="635"/>
      <c r="DI24" s="635"/>
      <c r="DJ24" s="635"/>
      <c r="DK24" s="636"/>
      <c r="DL24" s="681">
        <v>
8940198</v>
      </c>
      <c r="DM24" s="635"/>
      <c r="DN24" s="635"/>
      <c r="DO24" s="635"/>
      <c r="DP24" s="635"/>
      <c r="DQ24" s="635"/>
      <c r="DR24" s="635"/>
      <c r="DS24" s="635"/>
      <c r="DT24" s="635"/>
      <c r="DU24" s="635"/>
      <c r="DV24" s="636"/>
      <c r="DW24" s="639">
        <v>
56.1</v>
      </c>
      <c r="DX24" s="640"/>
      <c r="DY24" s="640"/>
      <c r="DZ24" s="640"/>
      <c r="EA24" s="640"/>
      <c r="EB24" s="640"/>
      <c r="EC24" s="641"/>
    </row>
    <row r="25" spans="2:133" ht="11.25" customHeight="1" x14ac:dyDescent="0.15">
      <c r="B25" s="642" t="s">
        <v>
291</v>
      </c>
      <c r="C25" s="643"/>
      <c r="D25" s="643"/>
      <c r="E25" s="643"/>
      <c r="F25" s="643"/>
      <c r="G25" s="643"/>
      <c r="H25" s="643"/>
      <c r="I25" s="643"/>
      <c r="J25" s="643"/>
      <c r="K25" s="643"/>
      <c r="L25" s="643"/>
      <c r="M25" s="643"/>
      <c r="N25" s="643"/>
      <c r="O25" s="643"/>
      <c r="P25" s="643"/>
      <c r="Q25" s="644"/>
      <c r="R25" s="645" t="s">
        <v>
258</v>
      </c>
      <c r="S25" s="646"/>
      <c r="T25" s="646"/>
      <c r="U25" s="646"/>
      <c r="V25" s="646"/>
      <c r="W25" s="646"/>
      <c r="X25" s="646"/>
      <c r="Y25" s="647"/>
      <c r="Z25" s="648" t="s">
        <v>
145</v>
      </c>
      <c r="AA25" s="648"/>
      <c r="AB25" s="648"/>
      <c r="AC25" s="648"/>
      <c r="AD25" s="649" t="s">
        <v>
136</v>
      </c>
      <c r="AE25" s="649"/>
      <c r="AF25" s="649"/>
      <c r="AG25" s="649"/>
      <c r="AH25" s="649"/>
      <c r="AI25" s="649"/>
      <c r="AJ25" s="649"/>
      <c r="AK25" s="649"/>
      <c r="AL25" s="650" t="s">
        <v>
145</v>
      </c>
      <c r="AM25" s="651"/>
      <c r="AN25" s="651"/>
      <c r="AO25" s="652"/>
      <c r="AP25" s="664" t="s">
        <v>
292</v>
      </c>
      <c r="AQ25" s="665"/>
      <c r="AR25" s="665"/>
      <c r="AS25" s="665"/>
      <c r="AT25" s="665"/>
      <c r="AU25" s="665"/>
      <c r="AV25" s="665"/>
      <c r="AW25" s="665"/>
      <c r="AX25" s="665"/>
      <c r="AY25" s="665"/>
      <c r="AZ25" s="665"/>
      <c r="BA25" s="665"/>
      <c r="BB25" s="665"/>
      <c r="BC25" s="665"/>
      <c r="BD25" s="665"/>
      <c r="BE25" s="665"/>
      <c r="BF25" s="666"/>
      <c r="BG25" s="645" t="s">
        <v>
258</v>
      </c>
      <c r="BH25" s="646"/>
      <c r="BI25" s="646"/>
      <c r="BJ25" s="646"/>
      <c r="BK25" s="646"/>
      <c r="BL25" s="646"/>
      <c r="BM25" s="646"/>
      <c r="BN25" s="647"/>
      <c r="BO25" s="648" t="s">
        <v>
145</v>
      </c>
      <c r="BP25" s="648"/>
      <c r="BQ25" s="648"/>
      <c r="BR25" s="648"/>
      <c r="BS25" s="654" t="s">
        <v>
145</v>
      </c>
      <c r="BT25" s="646"/>
      <c r="BU25" s="646"/>
      <c r="BV25" s="646"/>
      <c r="BW25" s="646"/>
      <c r="BX25" s="646"/>
      <c r="BY25" s="646"/>
      <c r="BZ25" s="646"/>
      <c r="CA25" s="646"/>
      <c r="CB25" s="655"/>
      <c r="CD25" s="660" t="s">
        <v>
293</v>
      </c>
      <c r="CE25" s="661"/>
      <c r="CF25" s="661"/>
      <c r="CG25" s="661"/>
      <c r="CH25" s="661"/>
      <c r="CI25" s="661"/>
      <c r="CJ25" s="661"/>
      <c r="CK25" s="661"/>
      <c r="CL25" s="661"/>
      <c r="CM25" s="661"/>
      <c r="CN25" s="661"/>
      <c r="CO25" s="661"/>
      <c r="CP25" s="661"/>
      <c r="CQ25" s="662"/>
      <c r="CR25" s="645">
        <v>
5026037</v>
      </c>
      <c r="CS25" s="682"/>
      <c r="CT25" s="682"/>
      <c r="CU25" s="682"/>
      <c r="CV25" s="682"/>
      <c r="CW25" s="682"/>
      <c r="CX25" s="682"/>
      <c r="CY25" s="683"/>
      <c r="CZ25" s="650">
        <v>
16.600000000000001</v>
      </c>
      <c r="DA25" s="679"/>
      <c r="DB25" s="679"/>
      <c r="DC25" s="684"/>
      <c r="DD25" s="654">
        <v>
4451441</v>
      </c>
      <c r="DE25" s="682"/>
      <c r="DF25" s="682"/>
      <c r="DG25" s="682"/>
      <c r="DH25" s="682"/>
      <c r="DI25" s="682"/>
      <c r="DJ25" s="682"/>
      <c r="DK25" s="683"/>
      <c r="DL25" s="654">
        <v>
4383817</v>
      </c>
      <c r="DM25" s="682"/>
      <c r="DN25" s="682"/>
      <c r="DO25" s="682"/>
      <c r="DP25" s="682"/>
      <c r="DQ25" s="682"/>
      <c r="DR25" s="682"/>
      <c r="DS25" s="682"/>
      <c r="DT25" s="682"/>
      <c r="DU25" s="682"/>
      <c r="DV25" s="683"/>
      <c r="DW25" s="650">
        <v>
27.5</v>
      </c>
      <c r="DX25" s="679"/>
      <c r="DY25" s="679"/>
      <c r="DZ25" s="679"/>
      <c r="EA25" s="679"/>
      <c r="EB25" s="679"/>
      <c r="EC25" s="680"/>
    </row>
    <row r="26" spans="2:133" ht="11.25" customHeight="1" x14ac:dyDescent="0.15">
      <c r="B26" s="642" t="s">
        <v>
294</v>
      </c>
      <c r="C26" s="643"/>
      <c r="D26" s="643"/>
      <c r="E26" s="643"/>
      <c r="F26" s="643"/>
      <c r="G26" s="643"/>
      <c r="H26" s="643"/>
      <c r="I26" s="643"/>
      <c r="J26" s="643"/>
      <c r="K26" s="643"/>
      <c r="L26" s="643"/>
      <c r="M26" s="643"/>
      <c r="N26" s="643"/>
      <c r="O26" s="643"/>
      <c r="P26" s="643"/>
      <c r="Q26" s="644"/>
      <c r="R26" s="645">
        <v>
16983275</v>
      </c>
      <c r="S26" s="646"/>
      <c r="T26" s="646"/>
      <c r="U26" s="646"/>
      <c r="V26" s="646"/>
      <c r="W26" s="646"/>
      <c r="X26" s="646"/>
      <c r="Y26" s="647"/>
      <c r="Z26" s="648">
        <v>
55.4</v>
      </c>
      <c r="AA26" s="648"/>
      <c r="AB26" s="648"/>
      <c r="AC26" s="648"/>
      <c r="AD26" s="649">
        <v>
15615447</v>
      </c>
      <c r="AE26" s="649"/>
      <c r="AF26" s="649"/>
      <c r="AG26" s="649"/>
      <c r="AH26" s="649"/>
      <c r="AI26" s="649"/>
      <c r="AJ26" s="649"/>
      <c r="AK26" s="649"/>
      <c r="AL26" s="650">
        <v>
98</v>
      </c>
      <c r="AM26" s="651"/>
      <c r="AN26" s="651"/>
      <c r="AO26" s="652"/>
      <c r="AP26" s="664" t="s">
        <v>
295</v>
      </c>
      <c r="AQ26" s="685"/>
      <c r="AR26" s="685"/>
      <c r="AS26" s="685"/>
      <c r="AT26" s="685"/>
      <c r="AU26" s="685"/>
      <c r="AV26" s="685"/>
      <c r="AW26" s="685"/>
      <c r="AX26" s="685"/>
      <c r="AY26" s="685"/>
      <c r="AZ26" s="685"/>
      <c r="BA26" s="685"/>
      <c r="BB26" s="685"/>
      <c r="BC26" s="685"/>
      <c r="BD26" s="685"/>
      <c r="BE26" s="685"/>
      <c r="BF26" s="666"/>
      <c r="BG26" s="645" t="s">
        <v>
145</v>
      </c>
      <c r="BH26" s="646"/>
      <c r="BI26" s="646"/>
      <c r="BJ26" s="646"/>
      <c r="BK26" s="646"/>
      <c r="BL26" s="646"/>
      <c r="BM26" s="646"/>
      <c r="BN26" s="647"/>
      <c r="BO26" s="648" t="s">
        <v>
145</v>
      </c>
      <c r="BP26" s="648"/>
      <c r="BQ26" s="648"/>
      <c r="BR26" s="648"/>
      <c r="BS26" s="654" t="s">
        <v>
145</v>
      </c>
      <c r="BT26" s="646"/>
      <c r="BU26" s="646"/>
      <c r="BV26" s="646"/>
      <c r="BW26" s="646"/>
      <c r="BX26" s="646"/>
      <c r="BY26" s="646"/>
      <c r="BZ26" s="646"/>
      <c r="CA26" s="646"/>
      <c r="CB26" s="655"/>
      <c r="CD26" s="660" t="s">
        <v>
296</v>
      </c>
      <c r="CE26" s="661"/>
      <c r="CF26" s="661"/>
      <c r="CG26" s="661"/>
      <c r="CH26" s="661"/>
      <c r="CI26" s="661"/>
      <c r="CJ26" s="661"/>
      <c r="CK26" s="661"/>
      <c r="CL26" s="661"/>
      <c r="CM26" s="661"/>
      <c r="CN26" s="661"/>
      <c r="CO26" s="661"/>
      <c r="CP26" s="661"/>
      <c r="CQ26" s="662"/>
      <c r="CR26" s="645">
        <v>
2860538</v>
      </c>
      <c r="CS26" s="646"/>
      <c r="CT26" s="646"/>
      <c r="CU26" s="646"/>
      <c r="CV26" s="646"/>
      <c r="CW26" s="646"/>
      <c r="CX26" s="646"/>
      <c r="CY26" s="647"/>
      <c r="CZ26" s="650">
        <v>
9.4</v>
      </c>
      <c r="DA26" s="679"/>
      <c r="DB26" s="679"/>
      <c r="DC26" s="684"/>
      <c r="DD26" s="654">
        <v>
2505162</v>
      </c>
      <c r="DE26" s="646"/>
      <c r="DF26" s="646"/>
      <c r="DG26" s="646"/>
      <c r="DH26" s="646"/>
      <c r="DI26" s="646"/>
      <c r="DJ26" s="646"/>
      <c r="DK26" s="647"/>
      <c r="DL26" s="654" t="s">
        <v>
145</v>
      </c>
      <c r="DM26" s="646"/>
      <c r="DN26" s="646"/>
      <c r="DO26" s="646"/>
      <c r="DP26" s="646"/>
      <c r="DQ26" s="646"/>
      <c r="DR26" s="646"/>
      <c r="DS26" s="646"/>
      <c r="DT26" s="646"/>
      <c r="DU26" s="646"/>
      <c r="DV26" s="647"/>
      <c r="DW26" s="650" t="s">
        <v>
145</v>
      </c>
      <c r="DX26" s="679"/>
      <c r="DY26" s="679"/>
      <c r="DZ26" s="679"/>
      <c r="EA26" s="679"/>
      <c r="EB26" s="679"/>
      <c r="EC26" s="680"/>
    </row>
    <row r="27" spans="2:133" ht="11.25" customHeight="1" x14ac:dyDescent="0.15">
      <c r="B27" s="642" t="s">
        <v>
297</v>
      </c>
      <c r="C27" s="643"/>
      <c r="D27" s="643"/>
      <c r="E27" s="643"/>
      <c r="F27" s="643"/>
      <c r="G27" s="643"/>
      <c r="H27" s="643"/>
      <c r="I27" s="643"/>
      <c r="J27" s="643"/>
      <c r="K27" s="643"/>
      <c r="L27" s="643"/>
      <c r="M27" s="643"/>
      <c r="N27" s="643"/>
      <c r="O27" s="643"/>
      <c r="P27" s="643"/>
      <c r="Q27" s="644"/>
      <c r="R27" s="645">
        <v>
9018</v>
      </c>
      <c r="S27" s="646"/>
      <c r="T27" s="646"/>
      <c r="U27" s="646"/>
      <c r="V27" s="646"/>
      <c r="W27" s="646"/>
      <c r="X27" s="646"/>
      <c r="Y27" s="647"/>
      <c r="Z27" s="648">
        <v>
0</v>
      </c>
      <c r="AA27" s="648"/>
      <c r="AB27" s="648"/>
      <c r="AC27" s="648"/>
      <c r="AD27" s="649">
        <v>
9018</v>
      </c>
      <c r="AE27" s="649"/>
      <c r="AF27" s="649"/>
      <c r="AG27" s="649"/>
      <c r="AH27" s="649"/>
      <c r="AI27" s="649"/>
      <c r="AJ27" s="649"/>
      <c r="AK27" s="649"/>
      <c r="AL27" s="650">
        <v>
0.1</v>
      </c>
      <c r="AM27" s="651"/>
      <c r="AN27" s="651"/>
      <c r="AO27" s="652"/>
      <c r="AP27" s="642" t="s">
        <v>
298</v>
      </c>
      <c r="AQ27" s="643"/>
      <c r="AR27" s="643"/>
      <c r="AS27" s="643"/>
      <c r="AT27" s="643"/>
      <c r="AU27" s="643"/>
      <c r="AV27" s="643"/>
      <c r="AW27" s="643"/>
      <c r="AX27" s="643"/>
      <c r="AY27" s="643"/>
      <c r="AZ27" s="643"/>
      <c r="BA27" s="643"/>
      <c r="BB27" s="643"/>
      <c r="BC27" s="643"/>
      <c r="BD27" s="643"/>
      <c r="BE27" s="643"/>
      <c r="BF27" s="644"/>
      <c r="BG27" s="645">
        <v>
15112107</v>
      </c>
      <c r="BH27" s="646"/>
      <c r="BI27" s="646"/>
      <c r="BJ27" s="646"/>
      <c r="BK27" s="646"/>
      <c r="BL27" s="646"/>
      <c r="BM27" s="646"/>
      <c r="BN27" s="647"/>
      <c r="BO27" s="648">
        <v>
100</v>
      </c>
      <c r="BP27" s="648"/>
      <c r="BQ27" s="648"/>
      <c r="BR27" s="648"/>
      <c r="BS27" s="654">
        <v>
40297</v>
      </c>
      <c r="BT27" s="646"/>
      <c r="BU27" s="646"/>
      <c r="BV27" s="646"/>
      <c r="BW27" s="646"/>
      <c r="BX27" s="646"/>
      <c r="BY27" s="646"/>
      <c r="BZ27" s="646"/>
      <c r="CA27" s="646"/>
      <c r="CB27" s="655"/>
      <c r="CD27" s="660" t="s">
        <v>
299</v>
      </c>
      <c r="CE27" s="661"/>
      <c r="CF27" s="661"/>
      <c r="CG27" s="661"/>
      <c r="CH27" s="661"/>
      <c r="CI27" s="661"/>
      <c r="CJ27" s="661"/>
      <c r="CK27" s="661"/>
      <c r="CL27" s="661"/>
      <c r="CM27" s="661"/>
      <c r="CN27" s="661"/>
      <c r="CO27" s="661"/>
      <c r="CP27" s="661"/>
      <c r="CQ27" s="662"/>
      <c r="CR27" s="645">
        <v>
9643668</v>
      </c>
      <c r="CS27" s="682"/>
      <c r="CT27" s="682"/>
      <c r="CU27" s="682"/>
      <c r="CV27" s="682"/>
      <c r="CW27" s="682"/>
      <c r="CX27" s="682"/>
      <c r="CY27" s="683"/>
      <c r="CZ27" s="650">
        <v>
31.8</v>
      </c>
      <c r="DA27" s="679"/>
      <c r="DB27" s="679"/>
      <c r="DC27" s="684"/>
      <c r="DD27" s="654">
        <v>
3041665</v>
      </c>
      <c r="DE27" s="682"/>
      <c r="DF27" s="682"/>
      <c r="DG27" s="682"/>
      <c r="DH27" s="682"/>
      <c r="DI27" s="682"/>
      <c r="DJ27" s="682"/>
      <c r="DK27" s="683"/>
      <c r="DL27" s="654">
        <v>
3005477</v>
      </c>
      <c r="DM27" s="682"/>
      <c r="DN27" s="682"/>
      <c r="DO27" s="682"/>
      <c r="DP27" s="682"/>
      <c r="DQ27" s="682"/>
      <c r="DR27" s="682"/>
      <c r="DS27" s="682"/>
      <c r="DT27" s="682"/>
      <c r="DU27" s="682"/>
      <c r="DV27" s="683"/>
      <c r="DW27" s="650">
        <v>
18.899999999999999</v>
      </c>
      <c r="DX27" s="679"/>
      <c r="DY27" s="679"/>
      <c r="DZ27" s="679"/>
      <c r="EA27" s="679"/>
      <c r="EB27" s="679"/>
      <c r="EC27" s="680"/>
    </row>
    <row r="28" spans="2:133" ht="11.25" customHeight="1" x14ac:dyDescent="0.15">
      <c r="B28" s="642" t="s">
        <v>
300</v>
      </c>
      <c r="C28" s="643"/>
      <c r="D28" s="643"/>
      <c r="E28" s="643"/>
      <c r="F28" s="643"/>
      <c r="G28" s="643"/>
      <c r="H28" s="643"/>
      <c r="I28" s="643"/>
      <c r="J28" s="643"/>
      <c r="K28" s="643"/>
      <c r="L28" s="643"/>
      <c r="M28" s="643"/>
      <c r="N28" s="643"/>
      <c r="O28" s="643"/>
      <c r="P28" s="643"/>
      <c r="Q28" s="644"/>
      <c r="R28" s="645">
        <v>
273728</v>
      </c>
      <c r="S28" s="646"/>
      <c r="T28" s="646"/>
      <c r="U28" s="646"/>
      <c r="V28" s="646"/>
      <c r="W28" s="646"/>
      <c r="X28" s="646"/>
      <c r="Y28" s="647"/>
      <c r="Z28" s="648">
        <v>
0.9</v>
      </c>
      <c r="AA28" s="648"/>
      <c r="AB28" s="648"/>
      <c r="AC28" s="648"/>
      <c r="AD28" s="649" t="s">
        <v>
145</v>
      </c>
      <c r="AE28" s="649"/>
      <c r="AF28" s="649"/>
      <c r="AG28" s="649"/>
      <c r="AH28" s="649"/>
      <c r="AI28" s="649"/>
      <c r="AJ28" s="649"/>
      <c r="AK28" s="649"/>
      <c r="AL28" s="650" t="s">
        <v>
145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
301</v>
      </c>
      <c r="CE28" s="661"/>
      <c r="CF28" s="661"/>
      <c r="CG28" s="661"/>
      <c r="CH28" s="661"/>
      <c r="CI28" s="661"/>
      <c r="CJ28" s="661"/>
      <c r="CK28" s="661"/>
      <c r="CL28" s="661"/>
      <c r="CM28" s="661"/>
      <c r="CN28" s="661"/>
      <c r="CO28" s="661"/>
      <c r="CP28" s="661"/>
      <c r="CQ28" s="662"/>
      <c r="CR28" s="645">
        <v>
1550904</v>
      </c>
      <c r="CS28" s="646"/>
      <c r="CT28" s="646"/>
      <c r="CU28" s="646"/>
      <c r="CV28" s="646"/>
      <c r="CW28" s="646"/>
      <c r="CX28" s="646"/>
      <c r="CY28" s="647"/>
      <c r="CZ28" s="650">
        <v>
5.0999999999999996</v>
      </c>
      <c r="DA28" s="679"/>
      <c r="DB28" s="679"/>
      <c r="DC28" s="684"/>
      <c r="DD28" s="654">
        <v>
1550904</v>
      </c>
      <c r="DE28" s="646"/>
      <c r="DF28" s="646"/>
      <c r="DG28" s="646"/>
      <c r="DH28" s="646"/>
      <c r="DI28" s="646"/>
      <c r="DJ28" s="646"/>
      <c r="DK28" s="647"/>
      <c r="DL28" s="654">
        <v>
1550904</v>
      </c>
      <c r="DM28" s="646"/>
      <c r="DN28" s="646"/>
      <c r="DO28" s="646"/>
      <c r="DP28" s="646"/>
      <c r="DQ28" s="646"/>
      <c r="DR28" s="646"/>
      <c r="DS28" s="646"/>
      <c r="DT28" s="646"/>
      <c r="DU28" s="646"/>
      <c r="DV28" s="647"/>
      <c r="DW28" s="650">
        <v>
9.6999999999999993</v>
      </c>
      <c r="DX28" s="679"/>
      <c r="DY28" s="679"/>
      <c r="DZ28" s="679"/>
      <c r="EA28" s="679"/>
      <c r="EB28" s="679"/>
      <c r="EC28" s="680"/>
    </row>
    <row r="29" spans="2:133" ht="11.25" customHeight="1" x14ac:dyDescent="0.15">
      <c r="B29" s="642" t="s">
        <v>
302</v>
      </c>
      <c r="C29" s="643"/>
      <c r="D29" s="643"/>
      <c r="E29" s="643"/>
      <c r="F29" s="643"/>
      <c r="G29" s="643"/>
      <c r="H29" s="643"/>
      <c r="I29" s="643"/>
      <c r="J29" s="643"/>
      <c r="K29" s="643"/>
      <c r="L29" s="643"/>
      <c r="M29" s="643"/>
      <c r="N29" s="643"/>
      <c r="O29" s="643"/>
      <c r="P29" s="643"/>
      <c r="Q29" s="644"/>
      <c r="R29" s="645">
        <v>
390065</v>
      </c>
      <c r="S29" s="646"/>
      <c r="T29" s="646"/>
      <c r="U29" s="646"/>
      <c r="V29" s="646"/>
      <c r="W29" s="646"/>
      <c r="X29" s="646"/>
      <c r="Y29" s="647"/>
      <c r="Z29" s="648">
        <v>
1.3</v>
      </c>
      <c r="AA29" s="648"/>
      <c r="AB29" s="648"/>
      <c r="AC29" s="648"/>
      <c r="AD29" s="649">
        <v>
179802</v>
      </c>
      <c r="AE29" s="649"/>
      <c r="AF29" s="649"/>
      <c r="AG29" s="649"/>
      <c r="AH29" s="649"/>
      <c r="AI29" s="649"/>
      <c r="AJ29" s="649"/>
      <c r="AK29" s="649"/>
      <c r="AL29" s="650">
        <v>
1.1000000000000001</v>
      </c>
      <c r="AM29" s="651"/>
      <c r="AN29" s="651"/>
      <c r="AO29" s="652"/>
      <c r="AP29" s="686"/>
      <c r="AQ29" s="687"/>
      <c r="AR29" s="687"/>
      <c r="AS29" s="687"/>
      <c r="AT29" s="687"/>
      <c r="AU29" s="687"/>
      <c r="AV29" s="687"/>
      <c r="AW29" s="687"/>
      <c r="AX29" s="687"/>
      <c r="AY29" s="687"/>
      <c r="AZ29" s="687"/>
      <c r="BA29" s="687"/>
      <c r="BB29" s="687"/>
      <c r="BC29" s="687"/>
      <c r="BD29" s="687"/>
      <c r="BE29" s="687"/>
      <c r="BF29" s="688"/>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91" t="s">
        <v>
303</v>
      </c>
      <c r="CE29" s="692"/>
      <c r="CF29" s="660" t="s">
        <v>
304</v>
      </c>
      <c r="CG29" s="661"/>
      <c r="CH29" s="661"/>
      <c r="CI29" s="661"/>
      <c r="CJ29" s="661"/>
      <c r="CK29" s="661"/>
      <c r="CL29" s="661"/>
      <c r="CM29" s="661"/>
      <c r="CN29" s="661"/>
      <c r="CO29" s="661"/>
      <c r="CP29" s="661"/>
      <c r="CQ29" s="662"/>
      <c r="CR29" s="645">
        <v>
1550851</v>
      </c>
      <c r="CS29" s="682"/>
      <c r="CT29" s="682"/>
      <c r="CU29" s="682"/>
      <c r="CV29" s="682"/>
      <c r="CW29" s="682"/>
      <c r="CX29" s="682"/>
      <c r="CY29" s="683"/>
      <c r="CZ29" s="650">
        <v>
5.0999999999999996</v>
      </c>
      <c r="DA29" s="679"/>
      <c r="DB29" s="679"/>
      <c r="DC29" s="684"/>
      <c r="DD29" s="654">
        <v>
1550851</v>
      </c>
      <c r="DE29" s="682"/>
      <c r="DF29" s="682"/>
      <c r="DG29" s="682"/>
      <c r="DH29" s="682"/>
      <c r="DI29" s="682"/>
      <c r="DJ29" s="682"/>
      <c r="DK29" s="683"/>
      <c r="DL29" s="654">
        <v>
1550851</v>
      </c>
      <c r="DM29" s="682"/>
      <c r="DN29" s="682"/>
      <c r="DO29" s="682"/>
      <c r="DP29" s="682"/>
      <c r="DQ29" s="682"/>
      <c r="DR29" s="682"/>
      <c r="DS29" s="682"/>
      <c r="DT29" s="682"/>
      <c r="DU29" s="682"/>
      <c r="DV29" s="683"/>
      <c r="DW29" s="650">
        <v>
9.6999999999999993</v>
      </c>
      <c r="DX29" s="679"/>
      <c r="DY29" s="679"/>
      <c r="DZ29" s="679"/>
      <c r="EA29" s="679"/>
      <c r="EB29" s="679"/>
      <c r="EC29" s="680"/>
    </row>
    <row r="30" spans="2:133" ht="11.25" customHeight="1" x14ac:dyDescent="0.15">
      <c r="B30" s="642" t="s">
        <v>
305</v>
      </c>
      <c r="C30" s="643"/>
      <c r="D30" s="643"/>
      <c r="E30" s="643"/>
      <c r="F30" s="643"/>
      <c r="G30" s="643"/>
      <c r="H30" s="643"/>
      <c r="I30" s="643"/>
      <c r="J30" s="643"/>
      <c r="K30" s="643"/>
      <c r="L30" s="643"/>
      <c r="M30" s="643"/>
      <c r="N30" s="643"/>
      <c r="O30" s="643"/>
      <c r="P30" s="643"/>
      <c r="Q30" s="644"/>
      <c r="R30" s="645">
        <v>
372721</v>
      </c>
      <c r="S30" s="646"/>
      <c r="T30" s="646"/>
      <c r="U30" s="646"/>
      <c r="V30" s="646"/>
      <c r="W30" s="646"/>
      <c r="X30" s="646"/>
      <c r="Y30" s="647"/>
      <c r="Z30" s="648">
        <v>
1.2</v>
      </c>
      <c r="AA30" s="648"/>
      <c r="AB30" s="648"/>
      <c r="AC30" s="648"/>
      <c r="AD30" s="649" t="s">
        <v>
136</v>
      </c>
      <c r="AE30" s="649"/>
      <c r="AF30" s="649"/>
      <c r="AG30" s="649"/>
      <c r="AH30" s="649"/>
      <c r="AI30" s="649"/>
      <c r="AJ30" s="649"/>
      <c r="AK30" s="649"/>
      <c r="AL30" s="650" t="s">
        <v>
145</v>
      </c>
      <c r="AM30" s="651"/>
      <c r="AN30" s="651"/>
      <c r="AO30" s="652"/>
      <c r="AP30" s="624" t="s">
        <v>
221</v>
      </c>
      <c r="AQ30" s="625"/>
      <c r="AR30" s="625"/>
      <c r="AS30" s="625"/>
      <c r="AT30" s="625"/>
      <c r="AU30" s="625"/>
      <c r="AV30" s="625"/>
      <c r="AW30" s="625"/>
      <c r="AX30" s="625"/>
      <c r="AY30" s="625"/>
      <c r="AZ30" s="625"/>
      <c r="BA30" s="625"/>
      <c r="BB30" s="625"/>
      <c r="BC30" s="625"/>
      <c r="BD30" s="625"/>
      <c r="BE30" s="625"/>
      <c r="BF30" s="626"/>
      <c r="BG30" s="624" t="s">
        <v>
306</v>
      </c>
      <c r="BH30" s="689"/>
      <c r="BI30" s="689"/>
      <c r="BJ30" s="689"/>
      <c r="BK30" s="689"/>
      <c r="BL30" s="689"/>
      <c r="BM30" s="689"/>
      <c r="BN30" s="689"/>
      <c r="BO30" s="689"/>
      <c r="BP30" s="689"/>
      <c r="BQ30" s="690"/>
      <c r="BR30" s="624" t="s">
        <v>
307</v>
      </c>
      <c r="BS30" s="689"/>
      <c r="BT30" s="689"/>
      <c r="BU30" s="689"/>
      <c r="BV30" s="689"/>
      <c r="BW30" s="689"/>
      <c r="BX30" s="689"/>
      <c r="BY30" s="689"/>
      <c r="BZ30" s="689"/>
      <c r="CA30" s="689"/>
      <c r="CB30" s="690"/>
      <c r="CD30" s="693"/>
      <c r="CE30" s="694"/>
      <c r="CF30" s="660" t="s">
        <v>
308</v>
      </c>
      <c r="CG30" s="661"/>
      <c r="CH30" s="661"/>
      <c r="CI30" s="661"/>
      <c r="CJ30" s="661"/>
      <c r="CK30" s="661"/>
      <c r="CL30" s="661"/>
      <c r="CM30" s="661"/>
      <c r="CN30" s="661"/>
      <c r="CO30" s="661"/>
      <c r="CP30" s="661"/>
      <c r="CQ30" s="662"/>
      <c r="CR30" s="645">
        <v>
1481979</v>
      </c>
      <c r="CS30" s="646"/>
      <c r="CT30" s="646"/>
      <c r="CU30" s="646"/>
      <c r="CV30" s="646"/>
      <c r="CW30" s="646"/>
      <c r="CX30" s="646"/>
      <c r="CY30" s="647"/>
      <c r="CZ30" s="650">
        <v>
4.9000000000000004</v>
      </c>
      <c r="DA30" s="679"/>
      <c r="DB30" s="679"/>
      <c r="DC30" s="684"/>
      <c r="DD30" s="654">
        <v>
1481979</v>
      </c>
      <c r="DE30" s="646"/>
      <c r="DF30" s="646"/>
      <c r="DG30" s="646"/>
      <c r="DH30" s="646"/>
      <c r="DI30" s="646"/>
      <c r="DJ30" s="646"/>
      <c r="DK30" s="647"/>
      <c r="DL30" s="654">
        <v>
1481979</v>
      </c>
      <c r="DM30" s="646"/>
      <c r="DN30" s="646"/>
      <c r="DO30" s="646"/>
      <c r="DP30" s="646"/>
      <c r="DQ30" s="646"/>
      <c r="DR30" s="646"/>
      <c r="DS30" s="646"/>
      <c r="DT30" s="646"/>
      <c r="DU30" s="646"/>
      <c r="DV30" s="647"/>
      <c r="DW30" s="650">
        <v>
9.3000000000000007</v>
      </c>
      <c r="DX30" s="679"/>
      <c r="DY30" s="679"/>
      <c r="DZ30" s="679"/>
      <c r="EA30" s="679"/>
      <c r="EB30" s="679"/>
      <c r="EC30" s="680"/>
    </row>
    <row r="31" spans="2:133" ht="11.25" customHeight="1" x14ac:dyDescent="0.15">
      <c r="B31" s="642" t="s">
        <v>
309</v>
      </c>
      <c r="C31" s="643"/>
      <c r="D31" s="643"/>
      <c r="E31" s="643"/>
      <c r="F31" s="643"/>
      <c r="G31" s="643"/>
      <c r="H31" s="643"/>
      <c r="I31" s="643"/>
      <c r="J31" s="643"/>
      <c r="K31" s="643"/>
      <c r="L31" s="643"/>
      <c r="M31" s="643"/>
      <c r="N31" s="643"/>
      <c r="O31" s="643"/>
      <c r="P31" s="643"/>
      <c r="Q31" s="644"/>
      <c r="R31" s="645">
        <v>
4953239</v>
      </c>
      <c r="S31" s="646"/>
      <c r="T31" s="646"/>
      <c r="U31" s="646"/>
      <c r="V31" s="646"/>
      <c r="W31" s="646"/>
      <c r="X31" s="646"/>
      <c r="Y31" s="647"/>
      <c r="Z31" s="648">
        <v>
16.2</v>
      </c>
      <c r="AA31" s="648"/>
      <c r="AB31" s="648"/>
      <c r="AC31" s="648"/>
      <c r="AD31" s="649" t="s">
        <v>
145</v>
      </c>
      <c r="AE31" s="649"/>
      <c r="AF31" s="649"/>
      <c r="AG31" s="649"/>
      <c r="AH31" s="649"/>
      <c r="AI31" s="649"/>
      <c r="AJ31" s="649"/>
      <c r="AK31" s="649"/>
      <c r="AL31" s="650" t="s">
        <v>
145</v>
      </c>
      <c r="AM31" s="651"/>
      <c r="AN31" s="651"/>
      <c r="AO31" s="652"/>
      <c r="AP31" s="702" t="s">
        <v>
310</v>
      </c>
      <c r="AQ31" s="703"/>
      <c r="AR31" s="703"/>
      <c r="AS31" s="703"/>
      <c r="AT31" s="708" t="s">
        <v>
311</v>
      </c>
      <c r="AU31" s="231"/>
      <c r="AV31" s="231"/>
      <c r="AW31" s="231"/>
      <c r="AX31" s="631" t="s">
        <v>
187</v>
      </c>
      <c r="AY31" s="632"/>
      <c r="AZ31" s="632"/>
      <c r="BA31" s="632"/>
      <c r="BB31" s="632"/>
      <c r="BC31" s="632"/>
      <c r="BD31" s="632"/>
      <c r="BE31" s="632"/>
      <c r="BF31" s="633"/>
      <c r="BG31" s="701">
        <v>
99.7</v>
      </c>
      <c r="BH31" s="697"/>
      <c r="BI31" s="697"/>
      <c r="BJ31" s="697"/>
      <c r="BK31" s="697"/>
      <c r="BL31" s="697"/>
      <c r="BM31" s="640">
        <v>
99.6</v>
      </c>
      <c r="BN31" s="697"/>
      <c r="BO31" s="697"/>
      <c r="BP31" s="697"/>
      <c r="BQ31" s="698"/>
      <c r="BR31" s="701">
        <v>
99.8</v>
      </c>
      <c r="BS31" s="697"/>
      <c r="BT31" s="697"/>
      <c r="BU31" s="697"/>
      <c r="BV31" s="697"/>
      <c r="BW31" s="697"/>
      <c r="BX31" s="640">
        <v>
99.6</v>
      </c>
      <c r="BY31" s="697"/>
      <c r="BZ31" s="697"/>
      <c r="CA31" s="697"/>
      <c r="CB31" s="698"/>
      <c r="CD31" s="693"/>
      <c r="CE31" s="694"/>
      <c r="CF31" s="660" t="s">
        <v>
312</v>
      </c>
      <c r="CG31" s="661"/>
      <c r="CH31" s="661"/>
      <c r="CI31" s="661"/>
      <c r="CJ31" s="661"/>
      <c r="CK31" s="661"/>
      <c r="CL31" s="661"/>
      <c r="CM31" s="661"/>
      <c r="CN31" s="661"/>
      <c r="CO31" s="661"/>
      <c r="CP31" s="661"/>
      <c r="CQ31" s="662"/>
      <c r="CR31" s="645">
        <v>
68872</v>
      </c>
      <c r="CS31" s="682"/>
      <c r="CT31" s="682"/>
      <c r="CU31" s="682"/>
      <c r="CV31" s="682"/>
      <c r="CW31" s="682"/>
      <c r="CX31" s="682"/>
      <c r="CY31" s="683"/>
      <c r="CZ31" s="650">
        <v>
0.2</v>
      </c>
      <c r="DA31" s="679"/>
      <c r="DB31" s="679"/>
      <c r="DC31" s="684"/>
      <c r="DD31" s="654">
        <v>
68872</v>
      </c>
      <c r="DE31" s="682"/>
      <c r="DF31" s="682"/>
      <c r="DG31" s="682"/>
      <c r="DH31" s="682"/>
      <c r="DI31" s="682"/>
      <c r="DJ31" s="682"/>
      <c r="DK31" s="683"/>
      <c r="DL31" s="654">
        <v>
68872</v>
      </c>
      <c r="DM31" s="682"/>
      <c r="DN31" s="682"/>
      <c r="DO31" s="682"/>
      <c r="DP31" s="682"/>
      <c r="DQ31" s="682"/>
      <c r="DR31" s="682"/>
      <c r="DS31" s="682"/>
      <c r="DT31" s="682"/>
      <c r="DU31" s="682"/>
      <c r="DV31" s="683"/>
      <c r="DW31" s="650">
        <v>
0.4</v>
      </c>
      <c r="DX31" s="679"/>
      <c r="DY31" s="679"/>
      <c r="DZ31" s="679"/>
      <c r="EA31" s="679"/>
      <c r="EB31" s="679"/>
      <c r="EC31" s="680"/>
    </row>
    <row r="32" spans="2:133" ht="11.25" customHeight="1" x14ac:dyDescent="0.15">
      <c r="B32" s="712" t="s">
        <v>
313</v>
      </c>
      <c r="C32" s="713"/>
      <c r="D32" s="713"/>
      <c r="E32" s="713"/>
      <c r="F32" s="713"/>
      <c r="G32" s="713"/>
      <c r="H32" s="713"/>
      <c r="I32" s="713"/>
      <c r="J32" s="713"/>
      <c r="K32" s="713"/>
      <c r="L32" s="713"/>
      <c r="M32" s="713"/>
      <c r="N32" s="713"/>
      <c r="O32" s="713"/>
      <c r="P32" s="713"/>
      <c r="Q32" s="714"/>
      <c r="R32" s="645" t="s">
        <v>
145</v>
      </c>
      <c r="S32" s="646"/>
      <c r="T32" s="646"/>
      <c r="U32" s="646"/>
      <c r="V32" s="646"/>
      <c r="W32" s="646"/>
      <c r="X32" s="646"/>
      <c r="Y32" s="647"/>
      <c r="Z32" s="648" t="s">
        <v>
145</v>
      </c>
      <c r="AA32" s="648"/>
      <c r="AB32" s="648"/>
      <c r="AC32" s="648"/>
      <c r="AD32" s="649" t="s">
        <v>
145</v>
      </c>
      <c r="AE32" s="649"/>
      <c r="AF32" s="649"/>
      <c r="AG32" s="649"/>
      <c r="AH32" s="649"/>
      <c r="AI32" s="649"/>
      <c r="AJ32" s="649"/>
      <c r="AK32" s="649"/>
      <c r="AL32" s="650" t="s">
        <v>
145</v>
      </c>
      <c r="AM32" s="651"/>
      <c r="AN32" s="651"/>
      <c r="AO32" s="652"/>
      <c r="AP32" s="704"/>
      <c r="AQ32" s="705"/>
      <c r="AR32" s="705"/>
      <c r="AS32" s="705"/>
      <c r="AT32" s="709"/>
      <c r="AU32" s="230" t="s">
        <v>
314</v>
      </c>
      <c r="AV32" s="230"/>
      <c r="AW32" s="230"/>
      <c r="AX32" s="642" t="s">
        <v>
315</v>
      </c>
      <c r="AY32" s="643"/>
      <c r="AZ32" s="643"/>
      <c r="BA32" s="643"/>
      <c r="BB32" s="643"/>
      <c r="BC32" s="643"/>
      <c r="BD32" s="643"/>
      <c r="BE32" s="643"/>
      <c r="BF32" s="644"/>
      <c r="BG32" s="711">
        <v>
99.6</v>
      </c>
      <c r="BH32" s="682"/>
      <c r="BI32" s="682"/>
      <c r="BJ32" s="682"/>
      <c r="BK32" s="682"/>
      <c r="BL32" s="682"/>
      <c r="BM32" s="651">
        <v>
99.4</v>
      </c>
      <c r="BN32" s="699"/>
      <c r="BO32" s="699"/>
      <c r="BP32" s="699"/>
      <c r="BQ32" s="700"/>
      <c r="BR32" s="711">
        <v>
99.6</v>
      </c>
      <c r="BS32" s="682"/>
      <c r="BT32" s="682"/>
      <c r="BU32" s="682"/>
      <c r="BV32" s="682"/>
      <c r="BW32" s="682"/>
      <c r="BX32" s="651">
        <v>
99.4</v>
      </c>
      <c r="BY32" s="699"/>
      <c r="BZ32" s="699"/>
      <c r="CA32" s="699"/>
      <c r="CB32" s="700"/>
      <c r="CD32" s="695"/>
      <c r="CE32" s="696"/>
      <c r="CF32" s="660" t="s">
        <v>
316</v>
      </c>
      <c r="CG32" s="661"/>
      <c r="CH32" s="661"/>
      <c r="CI32" s="661"/>
      <c r="CJ32" s="661"/>
      <c r="CK32" s="661"/>
      <c r="CL32" s="661"/>
      <c r="CM32" s="661"/>
      <c r="CN32" s="661"/>
      <c r="CO32" s="661"/>
      <c r="CP32" s="661"/>
      <c r="CQ32" s="662"/>
      <c r="CR32" s="645">
        <v>
53</v>
      </c>
      <c r="CS32" s="646"/>
      <c r="CT32" s="646"/>
      <c r="CU32" s="646"/>
      <c r="CV32" s="646"/>
      <c r="CW32" s="646"/>
      <c r="CX32" s="646"/>
      <c r="CY32" s="647"/>
      <c r="CZ32" s="650">
        <v>
0</v>
      </c>
      <c r="DA32" s="679"/>
      <c r="DB32" s="679"/>
      <c r="DC32" s="684"/>
      <c r="DD32" s="654">
        <v>
53</v>
      </c>
      <c r="DE32" s="646"/>
      <c r="DF32" s="646"/>
      <c r="DG32" s="646"/>
      <c r="DH32" s="646"/>
      <c r="DI32" s="646"/>
      <c r="DJ32" s="646"/>
      <c r="DK32" s="647"/>
      <c r="DL32" s="654">
        <v>
53</v>
      </c>
      <c r="DM32" s="646"/>
      <c r="DN32" s="646"/>
      <c r="DO32" s="646"/>
      <c r="DP32" s="646"/>
      <c r="DQ32" s="646"/>
      <c r="DR32" s="646"/>
      <c r="DS32" s="646"/>
      <c r="DT32" s="646"/>
      <c r="DU32" s="646"/>
      <c r="DV32" s="647"/>
      <c r="DW32" s="650">
        <v>
0</v>
      </c>
      <c r="DX32" s="679"/>
      <c r="DY32" s="679"/>
      <c r="DZ32" s="679"/>
      <c r="EA32" s="679"/>
      <c r="EB32" s="679"/>
      <c r="EC32" s="680"/>
    </row>
    <row r="33" spans="2:133" ht="11.25" customHeight="1" x14ac:dyDescent="0.15">
      <c r="B33" s="642" t="s">
        <v>
317</v>
      </c>
      <c r="C33" s="643"/>
      <c r="D33" s="643"/>
      <c r="E33" s="643"/>
      <c r="F33" s="643"/>
      <c r="G33" s="643"/>
      <c r="H33" s="643"/>
      <c r="I33" s="643"/>
      <c r="J33" s="643"/>
      <c r="K33" s="643"/>
      <c r="L33" s="643"/>
      <c r="M33" s="643"/>
      <c r="N33" s="643"/>
      <c r="O33" s="643"/>
      <c r="P33" s="643"/>
      <c r="Q33" s="644"/>
      <c r="R33" s="645">
        <v>
4612357</v>
      </c>
      <c r="S33" s="646"/>
      <c r="T33" s="646"/>
      <c r="U33" s="646"/>
      <c r="V33" s="646"/>
      <c r="W33" s="646"/>
      <c r="X33" s="646"/>
      <c r="Y33" s="647"/>
      <c r="Z33" s="648">
        <v>
15</v>
      </c>
      <c r="AA33" s="648"/>
      <c r="AB33" s="648"/>
      <c r="AC33" s="648"/>
      <c r="AD33" s="649" t="s">
        <v>
145</v>
      </c>
      <c r="AE33" s="649"/>
      <c r="AF33" s="649"/>
      <c r="AG33" s="649"/>
      <c r="AH33" s="649"/>
      <c r="AI33" s="649"/>
      <c r="AJ33" s="649"/>
      <c r="AK33" s="649"/>
      <c r="AL33" s="650" t="s">
        <v>
145</v>
      </c>
      <c r="AM33" s="651"/>
      <c r="AN33" s="651"/>
      <c r="AO33" s="652"/>
      <c r="AP33" s="706"/>
      <c r="AQ33" s="707"/>
      <c r="AR33" s="707"/>
      <c r="AS33" s="707"/>
      <c r="AT33" s="710"/>
      <c r="AU33" s="232"/>
      <c r="AV33" s="232"/>
      <c r="AW33" s="232"/>
      <c r="AX33" s="686" t="s">
        <v>
318</v>
      </c>
      <c r="AY33" s="687"/>
      <c r="AZ33" s="687"/>
      <c r="BA33" s="687"/>
      <c r="BB33" s="687"/>
      <c r="BC33" s="687"/>
      <c r="BD33" s="687"/>
      <c r="BE33" s="687"/>
      <c r="BF33" s="688"/>
      <c r="BG33" s="715">
        <v>
99.8</v>
      </c>
      <c r="BH33" s="716"/>
      <c r="BI33" s="716"/>
      <c r="BJ33" s="716"/>
      <c r="BK33" s="716"/>
      <c r="BL33" s="716"/>
      <c r="BM33" s="717">
        <v>
99.8</v>
      </c>
      <c r="BN33" s="716"/>
      <c r="BO33" s="716"/>
      <c r="BP33" s="716"/>
      <c r="BQ33" s="718"/>
      <c r="BR33" s="715">
        <v>
99.9</v>
      </c>
      <c r="BS33" s="716"/>
      <c r="BT33" s="716"/>
      <c r="BU33" s="716"/>
      <c r="BV33" s="716"/>
      <c r="BW33" s="716"/>
      <c r="BX33" s="717">
        <v>
99.9</v>
      </c>
      <c r="BY33" s="716"/>
      <c r="BZ33" s="716"/>
      <c r="CA33" s="716"/>
      <c r="CB33" s="718"/>
      <c r="CD33" s="660" t="s">
        <v>
319</v>
      </c>
      <c r="CE33" s="661"/>
      <c r="CF33" s="661"/>
      <c r="CG33" s="661"/>
      <c r="CH33" s="661"/>
      <c r="CI33" s="661"/>
      <c r="CJ33" s="661"/>
      <c r="CK33" s="661"/>
      <c r="CL33" s="661"/>
      <c r="CM33" s="661"/>
      <c r="CN33" s="661"/>
      <c r="CO33" s="661"/>
      <c r="CP33" s="661"/>
      <c r="CQ33" s="662"/>
      <c r="CR33" s="645">
        <v>
11812002</v>
      </c>
      <c r="CS33" s="682"/>
      <c r="CT33" s="682"/>
      <c r="CU33" s="682"/>
      <c r="CV33" s="682"/>
      <c r="CW33" s="682"/>
      <c r="CX33" s="682"/>
      <c r="CY33" s="683"/>
      <c r="CZ33" s="650">
        <v>
39</v>
      </c>
      <c r="DA33" s="679"/>
      <c r="DB33" s="679"/>
      <c r="DC33" s="684"/>
      <c r="DD33" s="654">
        <v>
9363033</v>
      </c>
      <c r="DE33" s="682"/>
      <c r="DF33" s="682"/>
      <c r="DG33" s="682"/>
      <c r="DH33" s="682"/>
      <c r="DI33" s="682"/>
      <c r="DJ33" s="682"/>
      <c r="DK33" s="683"/>
      <c r="DL33" s="654">
        <v>
7024419</v>
      </c>
      <c r="DM33" s="682"/>
      <c r="DN33" s="682"/>
      <c r="DO33" s="682"/>
      <c r="DP33" s="682"/>
      <c r="DQ33" s="682"/>
      <c r="DR33" s="682"/>
      <c r="DS33" s="682"/>
      <c r="DT33" s="682"/>
      <c r="DU33" s="682"/>
      <c r="DV33" s="683"/>
      <c r="DW33" s="650">
        <v>
44.1</v>
      </c>
      <c r="DX33" s="679"/>
      <c r="DY33" s="679"/>
      <c r="DZ33" s="679"/>
      <c r="EA33" s="679"/>
      <c r="EB33" s="679"/>
      <c r="EC33" s="680"/>
    </row>
    <row r="34" spans="2:133" ht="11.25" customHeight="1" x14ac:dyDescent="0.15">
      <c r="B34" s="642" t="s">
        <v>
320</v>
      </c>
      <c r="C34" s="643"/>
      <c r="D34" s="643"/>
      <c r="E34" s="643"/>
      <c r="F34" s="643"/>
      <c r="G34" s="643"/>
      <c r="H34" s="643"/>
      <c r="I34" s="643"/>
      <c r="J34" s="643"/>
      <c r="K34" s="643"/>
      <c r="L34" s="643"/>
      <c r="M34" s="643"/>
      <c r="N34" s="643"/>
      <c r="O34" s="643"/>
      <c r="P34" s="643"/>
      <c r="Q34" s="644"/>
      <c r="R34" s="645">
        <v>
188860</v>
      </c>
      <c r="S34" s="646"/>
      <c r="T34" s="646"/>
      <c r="U34" s="646"/>
      <c r="V34" s="646"/>
      <c r="W34" s="646"/>
      <c r="X34" s="646"/>
      <c r="Y34" s="647"/>
      <c r="Z34" s="648">
        <v>
0.6</v>
      </c>
      <c r="AA34" s="648"/>
      <c r="AB34" s="648"/>
      <c r="AC34" s="648"/>
      <c r="AD34" s="649">
        <v>
124637</v>
      </c>
      <c r="AE34" s="649"/>
      <c r="AF34" s="649"/>
      <c r="AG34" s="649"/>
      <c r="AH34" s="649"/>
      <c r="AI34" s="649"/>
      <c r="AJ34" s="649"/>
      <c r="AK34" s="649"/>
      <c r="AL34" s="650">
        <v>
0.8</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
321</v>
      </c>
      <c r="CE34" s="661"/>
      <c r="CF34" s="661"/>
      <c r="CG34" s="661"/>
      <c r="CH34" s="661"/>
      <c r="CI34" s="661"/>
      <c r="CJ34" s="661"/>
      <c r="CK34" s="661"/>
      <c r="CL34" s="661"/>
      <c r="CM34" s="661"/>
      <c r="CN34" s="661"/>
      <c r="CO34" s="661"/>
      <c r="CP34" s="661"/>
      <c r="CQ34" s="662"/>
      <c r="CR34" s="645">
        <v>
4206756</v>
      </c>
      <c r="CS34" s="646"/>
      <c r="CT34" s="646"/>
      <c r="CU34" s="646"/>
      <c r="CV34" s="646"/>
      <c r="CW34" s="646"/>
      <c r="CX34" s="646"/>
      <c r="CY34" s="647"/>
      <c r="CZ34" s="650">
        <v>
13.9</v>
      </c>
      <c r="DA34" s="679"/>
      <c r="DB34" s="679"/>
      <c r="DC34" s="684"/>
      <c r="DD34" s="654">
        <v>
3218781</v>
      </c>
      <c r="DE34" s="646"/>
      <c r="DF34" s="646"/>
      <c r="DG34" s="646"/>
      <c r="DH34" s="646"/>
      <c r="DI34" s="646"/>
      <c r="DJ34" s="646"/>
      <c r="DK34" s="647"/>
      <c r="DL34" s="654">
        <v>
2816625</v>
      </c>
      <c r="DM34" s="646"/>
      <c r="DN34" s="646"/>
      <c r="DO34" s="646"/>
      <c r="DP34" s="646"/>
      <c r="DQ34" s="646"/>
      <c r="DR34" s="646"/>
      <c r="DS34" s="646"/>
      <c r="DT34" s="646"/>
      <c r="DU34" s="646"/>
      <c r="DV34" s="647"/>
      <c r="DW34" s="650">
        <v>
17.7</v>
      </c>
      <c r="DX34" s="679"/>
      <c r="DY34" s="679"/>
      <c r="DZ34" s="679"/>
      <c r="EA34" s="679"/>
      <c r="EB34" s="679"/>
      <c r="EC34" s="680"/>
    </row>
    <row r="35" spans="2:133" ht="11.25" customHeight="1" x14ac:dyDescent="0.15">
      <c r="B35" s="642" t="s">
        <v>
322</v>
      </c>
      <c r="C35" s="643"/>
      <c r="D35" s="643"/>
      <c r="E35" s="643"/>
      <c r="F35" s="643"/>
      <c r="G35" s="643"/>
      <c r="H35" s="643"/>
      <c r="I35" s="643"/>
      <c r="J35" s="643"/>
      <c r="K35" s="643"/>
      <c r="L35" s="643"/>
      <c r="M35" s="643"/>
      <c r="N35" s="643"/>
      <c r="O35" s="643"/>
      <c r="P35" s="643"/>
      <c r="Q35" s="644"/>
      <c r="R35" s="645">
        <v>
89893</v>
      </c>
      <c r="S35" s="646"/>
      <c r="T35" s="646"/>
      <c r="U35" s="646"/>
      <c r="V35" s="646"/>
      <c r="W35" s="646"/>
      <c r="X35" s="646"/>
      <c r="Y35" s="647"/>
      <c r="Z35" s="648">
        <v>
0.3</v>
      </c>
      <c r="AA35" s="648"/>
      <c r="AB35" s="648"/>
      <c r="AC35" s="648"/>
      <c r="AD35" s="649" t="s">
        <v>
145</v>
      </c>
      <c r="AE35" s="649"/>
      <c r="AF35" s="649"/>
      <c r="AG35" s="649"/>
      <c r="AH35" s="649"/>
      <c r="AI35" s="649"/>
      <c r="AJ35" s="649"/>
      <c r="AK35" s="649"/>
      <c r="AL35" s="650" t="s">
        <v>
145</v>
      </c>
      <c r="AM35" s="651"/>
      <c r="AN35" s="651"/>
      <c r="AO35" s="652"/>
      <c r="AP35" s="235"/>
      <c r="AQ35" s="624" t="s">
        <v>
323</v>
      </c>
      <c r="AR35" s="625"/>
      <c r="AS35" s="625"/>
      <c r="AT35" s="625"/>
      <c r="AU35" s="625"/>
      <c r="AV35" s="625"/>
      <c r="AW35" s="625"/>
      <c r="AX35" s="625"/>
      <c r="AY35" s="625"/>
      <c r="AZ35" s="625"/>
      <c r="BA35" s="625"/>
      <c r="BB35" s="625"/>
      <c r="BC35" s="625"/>
      <c r="BD35" s="625"/>
      <c r="BE35" s="625"/>
      <c r="BF35" s="626"/>
      <c r="BG35" s="624" t="s">
        <v>
324</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
325</v>
      </c>
      <c r="CE35" s="661"/>
      <c r="CF35" s="661"/>
      <c r="CG35" s="661"/>
      <c r="CH35" s="661"/>
      <c r="CI35" s="661"/>
      <c r="CJ35" s="661"/>
      <c r="CK35" s="661"/>
      <c r="CL35" s="661"/>
      <c r="CM35" s="661"/>
      <c r="CN35" s="661"/>
      <c r="CO35" s="661"/>
      <c r="CP35" s="661"/>
      <c r="CQ35" s="662"/>
      <c r="CR35" s="645">
        <v>
126914</v>
      </c>
      <c r="CS35" s="682"/>
      <c r="CT35" s="682"/>
      <c r="CU35" s="682"/>
      <c r="CV35" s="682"/>
      <c r="CW35" s="682"/>
      <c r="CX35" s="682"/>
      <c r="CY35" s="683"/>
      <c r="CZ35" s="650">
        <v>
0.4</v>
      </c>
      <c r="DA35" s="679"/>
      <c r="DB35" s="679"/>
      <c r="DC35" s="684"/>
      <c r="DD35" s="654">
        <v>
60315</v>
      </c>
      <c r="DE35" s="682"/>
      <c r="DF35" s="682"/>
      <c r="DG35" s="682"/>
      <c r="DH35" s="682"/>
      <c r="DI35" s="682"/>
      <c r="DJ35" s="682"/>
      <c r="DK35" s="683"/>
      <c r="DL35" s="654">
        <v>
60315</v>
      </c>
      <c r="DM35" s="682"/>
      <c r="DN35" s="682"/>
      <c r="DO35" s="682"/>
      <c r="DP35" s="682"/>
      <c r="DQ35" s="682"/>
      <c r="DR35" s="682"/>
      <c r="DS35" s="682"/>
      <c r="DT35" s="682"/>
      <c r="DU35" s="682"/>
      <c r="DV35" s="683"/>
      <c r="DW35" s="650">
        <v>
0.4</v>
      </c>
      <c r="DX35" s="679"/>
      <c r="DY35" s="679"/>
      <c r="DZ35" s="679"/>
      <c r="EA35" s="679"/>
      <c r="EB35" s="679"/>
      <c r="EC35" s="680"/>
    </row>
    <row r="36" spans="2:133" ht="11.25" customHeight="1" x14ac:dyDescent="0.15">
      <c r="B36" s="642" t="s">
        <v>
326</v>
      </c>
      <c r="C36" s="643"/>
      <c r="D36" s="643"/>
      <c r="E36" s="643"/>
      <c r="F36" s="643"/>
      <c r="G36" s="643"/>
      <c r="H36" s="643"/>
      <c r="I36" s="643"/>
      <c r="J36" s="643"/>
      <c r="K36" s="643"/>
      <c r="L36" s="643"/>
      <c r="M36" s="643"/>
      <c r="N36" s="643"/>
      <c r="O36" s="643"/>
      <c r="P36" s="643"/>
      <c r="Q36" s="644"/>
      <c r="R36" s="645">
        <v>
884969</v>
      </c>
      <c r="S36" s="646"/>
      <c r="T36" s="646"/>
      <c r="U36" s="646"/>
      <c r="V36" s="646"/>
      <c r="W36" s="646"/>
      <c r="X36" s="646"/>
      <c r="Y36" s="647"/>
      <c r="Z36" s="648">
        <v>
2.9</v>
      </c>
      <c r="AA36" s="648"/>
      <c r="AB36" s="648"/>
      <c r="AC36" s="648"/>
      <c r="AD36" s="649" t="s">
        <v>
145</v>
      </c>
      <c r="AE36" s="649"/>
      <c r="AF36" s="649"/>
      <c r="AG36" s="649"/>
      <c r="AH36" s="649"/>
      <c r="AI36" s="649"/>
      <c r="AJ36" s="649"/>
      <c r="AK36" s="649"/>
      <c r="AL36" s="650" t="s">
        <v>
145</v>
      </c>
      <c r="AM36" s="651"/>
      <c r="AN36" s="651"/>
      <c r="AO36" s="652"/>
      <c r="AP36" s="235"/>
      <c r="AQ36" s="719" t="s">
        <v>
327</v>
      </c>
      <c r="AR36" s="720"/>
      <c r="AS36" s="720"/>
      <c r="AT36" s="720"/>
      <c r="AU36" s="720"/>
      <c r="AV36" s="720"/>
      <c r="AW36" s="720"/>
      <c r="AX36" s="720"/>
      <c r="AY36" s="721"/>
      <c r="AZ36" s="634">
        <v>
3772168</v>
      </c>
      <c r="BA36" s="635"/>
      <c r="BB36" s="635"/>
      <c r="BC36" s="635"/>
      <c r="BD36" s="635"/>
      <c r="BE36" s="635"/>
      <c r="BF36" s="722"/>
      <c r="BG36" s="656" t="s">
        <v>
328</v>
      </c>
      <c r="BH36" s="657"/>
      <c r="BI36" s="657"/>
      <c r="BJ36" s="657"/>
      <c r="BK36" s="657"/>
      <c r="BL36" s="657"/>
      <c r="BM36" s="657"/>
      <c r="BN36" s="657"/>
      <c r="BO36" s="657"/>
      <c r="BP36" s="657"/>
      <c r="BQ36" s="657"/>
      <c r="BR36" s="657"/>
      <c r="BS36" s="657"/>
      <c r="BT36" s="657"/>
      <c r="BU36" s="658"/>
      <c r="BV36" s="634">
        <v>
54891</v>
      </c>
      <c r="BW36" s="635"/>
      <c r="BX36" s="635"/>
      <c r="BY36" s="635"/>
      <c r="BZ36" s="635"/>
      <c r="CA36" s="635"/>
      <c r="CB36" s="722"/>
      <c r="CD36" s="660" t="s">
        <v>
329</v>
      </c>
      <c r="CE36" s="661"/>
      <c r="CF36" s="661"/>
      <c r="CG36" s="661"/>
      <c r="CH36" s="661"/>
      <c r="CI36" s="661"/>
      <c r="CJ36" s="661"/>
      <c r="CK36" s="661"/>
      <c r="CL36" s="661"/>
      <c r="CM36" s="661"/>
      <c r="CN36" s="661"/>
      <c r="CO36" s="661"/>
      <c r="CP36" s="661"/>
      <c r="CQ36" s="662"/>
      <c r="CR36" s="645">
        <v>
3046403</v>
      </c>
      <c r="CS36" s="646"/>
      <c r="CT36" s="646"/>
      <c r="CU36" s="646"/>
      <c r="CV36" s="646"/>
      <c r="CW36" s="646"/>
      <c r="CX36" s="646"/>
      <c r="CY36" s="647"/>
      <c r="CZ36" s="650">
        <v>
10.1</v>
      </c>
      <c r="DA36" s="679"/>
      <c r="DB36" s="679"/>
      <c r="DC36" s="684"/>
      <c r="DD36" s="654">
        <v>
2064705</v>
      </c>
      <c r="DE36" s="646"/>
      <c r="DF36" s="646"/>
      <c r="DG36" s="646"/>
      <c r="DH36" s="646"/>
      <c r="DI36" s="646"/>
      <c r="DJ36" s="646"/>
      <c r="DK36" s="647"/>
      <c r="DL36" s="654">
        <v>
1446125</v>
      </c>
      <c r="DM36" s="646"/>
      <c r="DN36" s="646"/>
      <c r="DO36" s="646"/>
      <c r="DP36" s="646"/>
      <c r="DQ36" s="646"/>
      <c r="DR36" s="646"/>
      <c r="DS36" s="646"/>
      <c r="DT36" s="646"/>
      <c r="DU36" s="646"/>
      <c r="DV36" s="647"/>
      <c r="DW36" s="650">
        <v>
9.1</v>
      </c>
      <c r="DX36" s="679"/>
      <c r="DY36" s="679"/>
      <c r="DZ36" s="679"/>
      <c r="EA36" s="679"/>
      <c r="EB36" s="679"/>
      <c r="EC36" s="680"/>
    </row>
    <row r="37" spans="2:133" ht="11.25" customHeight="1" x14ac:dyDescent="0.15">
      <c r="B37" s="642" t="s">
        <v>
330</v>
      </c>
      <c r="C37" s="643"/>
      <c r="D37" s="643"/>
      <c r="E37" s="643"/>
      <c r="F37" s="643"/>
      <c r="G37" s="643"/>
      <c r="H37" s="643"/>
      <c r="I37" s="643"/>
      <c r="J37" s="643"/>
      <c r="K37" s="643"/>
      <c r="L37" s="643"/>
      <c r="M37" s="643"/>
      <c r="N37" s="643"/>
      <c r="O37" s="643"/>
      <c r="P37" s="643"/>
      <c r="Q37" s="644"/>
      <c r="R37" s="645">
        <v>
652304</v>
      </c>
      <c r="S37" s="646"/>
      <c r="T37" s="646"/>
      <c r="U37" s="646"/>
      <c r="V37" s="646"/>
      <c r="W37" s="646"/>
      <c r="X37" s="646"/>
      <c r="Y37" s="647"/>
      <c r="Z37" s="648">
        <v>
2.1</v>
      </c>
      <c r="AA37" s="648"/>
      <c r="AB37" s="648"/>
      <c r="AC37" s="648"/>
      <c r="AD37" s="649" t="s">
        <v>
145</v>
      </c>
      <c r="AE37" s="649"/>
      <c r="AF37" s="649"/>
      <c r="AG37" s="649"/>
      <c r="AH37" s="649"/>
      <c r="AI37" s="649"/>
      <c r="AJ37" s="649"/>
      <c r="AK37" s="649"/>
      <c r="AL37" s="650" t="s">
        <v>
145</v>
      </c>
      <c r="AM37" s="651"/>
      <c r="AN37" s="651"/>
      <c r="AO37" s="652"/>
      <c r="AQ37" s="723" t="s">
        <v>
331</v>
      </c>
      <c r="AR37" s="724"/>
      <c r="AS37" s="724"/>
      <c r="AT37" s="724"/>
      <c r="AU37" s="724"/>
      <c r="AV37" s="724"/>
      <c r="AW37" s="724"/>
      <c r="AX37" s="724"/>
      <c r="AY37" s="725"/>
      <c r="AZ37" s="645">
        <v>
1054406</v>
      </c>
      <c r="BA37" s="646"/>
      <c r="BB37" s="646"/>
      <c r="BC37" s="646"/>
      <c r="BD37" s="682"/>
      <c r="BE37" s="682"/>
      <c r="BF37" s="700"/>
      <c r="BG37" s="660" t="s">
        <v>
332</v>
      </c>
      <c r="BH37" s="661"/>
      <c r="BI37" s="661"/>
      <c r="BJ37" s="661"/>
      <c r="BK37" s="661"/>
      <c r="BL37" s="661"/>
      <c r="BM37" s="661"/>
      <c r="BN37" s="661"/>
      <c r="BO37" s="661"/>
      <c r="BP37" s="661"/>
      <c r="BQ37" s="661"/>
      <c r="BR37" s="661"/>
      <c r="BS37" s="661"/>
      <c r="BT37" s="661"/>
      <c r="BU37" s="662"/>
      <c r="BV37" s="645">
        <v>
-482091</v>
      </c>
      <c r="BW37" s="646"/>
      <c r="BX37" s="646"/>
      <c r="BY37" s="646"/>
      <c r="BZ37" s="646"/>
      <c r="CA37" s="646"/>
      <c r="CB37" s="655"/>
      <c r="CD37" s="660" t="s">
        <v>
333</v>
      </c>
      <c r="CE37" s="661"/>
      <c r="CF37" s="661"/>
      <c r="CG37" s="661"/>
      <c r="CH37" s="661"/>
      <c r="CI37" s="661"/>
      <c r="CJ37" s="661"/>
      <c r="CK37" s="661"/>
      <c r="CL37" s="661"/>
      <c r="CM37" s="661"/>
      <c r="CN37" s="661"/>
      <c r="CO37" s="661"/>
      <c r="CP37" s="661"/>
      <c r="CQ37" s="662"/>
      <c r="CR37" s="645">
        <v>
501859</v>
      </c>
      <c r="CS37" s="682"/>
      <c r="CT37" s="682"/>
      <c r="CU37" s="682"/>
      <c r="CV37" s="682"/>
      <c r="CW37" s="682"/>
      <c r="CX37" s="682"/>
      <c r="CY37" s="683"/>
      <c r="CZ37" s="650">
        <v>
1.7</v>
      </c>
      <c r="DA37" s="679"/>
      <c r="DB37" s="679"/>
      <c r="DC37" s="684"/>
      <c r="DD37" s="654">
        <v>
431859</v>
      </c>
      <c r="DE37" s="682"/>
      <c r="DF37" s="682"/>
      <c r="DG37" s="682"/>
      <c r="DH37" s="682"/>
      <c r="DI37" s="682"/>
      <c r="DJ37" s="682"/>
      <c r="DK37" s="683"/>
      <c r="DL37" s="654">
        <v>
369633</v>
      </c>
      <c r="DM37" s="682"/>
      <c r="DN37" s="682"/>
      <c r="DO37" s="682"/>
      <c r="DP37" s="682"/>
      <c r="DQ37" s="682"/>
      <c r="DR37" s="682"/>
      <c r="DS37" s="682"/>
      <c r="DT37" s="682"/>
      <c r="DU37" s="682"/>
      <c r="DV37" s="683"/>
      <c r="DW37" s="650">
        <v>
2.2999999999999998</v>
      </c>
      <c r="DX37" s="679"/>
      <c r="DY37" s="679"/>
      <c r="DZ37" s="679"/>
      <c r="EA37" s="679"/>
      <c r="EB37" s="679"/>
      <c r="EC37" s="680"/>
    </row>
    <row r="38" spans="2:133" ht="11.25" customHeight="1" x14ac:dyDescent="0.15">
      <c r="B38" s="642" t="s">
        <v>
334</v>
      </c>
      <c r="C38" s="643"/>
      <c r="D38" s="643"/>
      <c r="E38" s="643"/>
      <c r="F38" s="643"/>
      <c r="G38" s="643"/>
      <c r="H38" s="643"/>
      <c r="I38" s="643"/>
      <c r="J38" s="643"/>
      <c r="K38" s="643"/>
      <c r="L38" s="643"/>
      <c r="M38" s="643"/>
      <c r="N38" s="643"/>
      <c r="O38" s="643"/>
      <c r="P38" s="643"/>
      <c r="Q38" s="644"/>
      <c r="R38" s="645">
        <v>
278247</v>
      </c>
      <c r="S38" s="646"/>
      <c r="T38" s="646"/>
      <c r="U38" s="646"/>
      <c r="V38" s="646"/>
      <c r="W38" s="646"/>
      <c r="X38" s="646"/>
      <c r="Y38" s="647"/>
      <c r="Z38" s="648">
        <v>
0.9</v>
      </c>
      <c r="AA38" s="648"/>
      <c r="AB38" s="648"/>
      <c r="AC38" s="648"/>
      <c r="AD38" s="649">
        <v>
4028</v>
      </c>
      <c r="AE38" s="649"/>
      <c r="AF38" s="649"/>
      <c r="AG38" s="649"/>
      <c r="AH38" s="649"/>
      <c r="AI38" s="649"/>
      <c r="AJ38" s="649"/>
      <c r="AK38" s="649"/>
      <c r="AL38" s="650">
        <v>
0</v>
      </c>
      <c r="AM38" s="651"/>
      <c r="AN38" s="651"/>
      <c r="AO38" s="652"/>
      <c r="AQ38" s="723" t="s">
        <v>
335</v>
      </c>
      <c r="AR38" s="724"/>
      <c r="AS38" s="724"/>
      <c r="AT38" s="724"/>
      <c r="AU38" s="724"/>
      <c r="AV38" s="724"/>
      <c r="AW38" s="724"/>
      <c r="AX38" s="724"/>
      <c r="AY38" s="725"/>
      <c r="AZ38" s="645">
        <v>
4713</v>
      </c>
      <c r="BA38" s="646"/>
      <c r="BB38" s="646"/>
      <c r="BC38" s="646"/>
      <c r="BD38" s="682"/>
      <c r="BE38" s="682"/>
      <c r="BF38" s="700"/>
      <c r="BG38" s="660" t="s">
        <v>
336</v>
      </c>
      <c r="BH38" s="661"/>
      <c r="BI38" s="661"/>
      <c r="BJ38" s="661"/>
      <c r="BK38" s="661"/>
      <c r="BL38" s="661"/>
      <c r="BM38" s="661"/>
      <c r="BN38" s="661"/>
      <c r="BO38" s="661"/>
      <c r="BP38" s="661"/>
      <c r="BQ38" s="661"/>
      <c r="BR38" s="661"/>
      <c r="BS38" s="661"/>
      <c r="BT38" s="661"/>
      <c r="BU38" s="662"/>
      <c r="BV38" s="645">
        <v>
10961</v>
      </c>
      <c r="BW38" s="646"/>
      <c r="BX38" s="646"/>
      <c r="BY38" s="646"/>
      <c r="BZ38" s="646"/>
      <c r="CA38" s="646"/>
      <c r="CB38" s="655"/>
      <c r="CD38" s="660" t="s">
        <v>
337</v>
      </c>
      <c r="CE38" s="661"/>
      <c r="CF38" s="661"/>
      <c r="CG38" s="661"/>
      <c r="CH38" s="661"/>
      <c r="CI38" s="661"/>
      <c r="CJ38" s="661"/>
      <c r="CK38" s="661"/>
      <c r="CL38" s="661"/>
      <c r="CM38" s="661"/>
      <c r="CN38" s="661"/>
      <c r="CO38" s="661"/>
      <c r="CP38" s="661"/>
      <c r="CQ38" s="662"/>
      <c r="CR38" s="645">
        <v>
3767455</v>
      </c>
      <c r="CS38" s="646"/>
      <c r="CT38" s="646"/>
      <c r="CU38" s="646"/>
      <c r="CV38" s="646"/>
      <c r="CW38" s="646"/>
      <c r="CX38" s="646"/>
      <c r="CY38" s="647"/>
      <c r="CZ38" s="650">
        <v>
12.4</v>
      </c>
      <c r="DA38" s="679"/>
      <c r="DB38" s="679"/>
      <c r="DC38" s="684"/>
      <c r="DD38" s="654">
        <v>
3467601</v>
      </c>
      <c r="DE38" s="646"/>
      <c r="DF38" s="646"/>
      <c r="DG38" s="646"/>
      <c r="DH38" s="646"/>
      <c r="DI38" s="646"/>
      <c r="DJ38" s="646"/>
      <c r="DK38" s="647"/>
      <c r="DL38" s="654">
        <v>
2701354</v>
      </c>
      <c r="DM38" s="646"/>
      <c r="DN38" s="646"/>
      <c r="DO38" s="646"/>
      <c r="DP38" s="646"/>
      <c r="DQ38" s="646"/>
      <c r="DR38" s="646"/>
      <c r="DS38" s="646"/>
      <c r="DT38" s="646"/>
      <c r="DU38" s="646"/>
      <c r="DV38" s="647"/>
      <c r="DW38" s="650">
        <v>
17</v>
      </c>
      <c r="DX38" s="679"/>
      <c r="DY38" s="679"/>
      <c r="DZ38" s="679"/>
      <c r="EA38" s="679"/>
      <c r="EB38" s="679"/>
      <c r="EC38" s="680"/>
    </row>
    <row r="39" spans="2:133" ht="11.25" customHeight="1" x14ac:dyDescent="0.15">
      <c r="B39" s="642" t="s">
        <v>
338</v>
      </c>
      <c r="C39" s="643"/>
      <c r="D39" s="643"/>
      <c r="E39" s="643"/>
      <c r="F39" s="643"/>
      <c r="G39" s="643"/>
      <c r="H39" s="643"/>
      <c r="I39" s="643"/>
      <c r="J39" s="643"/>
      <c r="K39" s="643"/>
      <c r="L39" s="643"/>
      <c r="M39" s="643"/>
      <c r="N39" s="643"/>
      <c r="O39" s="643"/>
      <c r="P39" s="643"/>
      <c r="Q39" s="644"/>
      <c r="R39" s="645">
        <v>
963300</v>
      </c>
      <c r="S39" s="646"/>
      <c r="T39" s="646"/>
      <c r="U39" s="646"/>
      <c r="V39" s="646"/>
      <c r="W39" s="646"/>
      <c r="X39" s="646"/>
      <c r="Y39" s="647"/>
      <c r="Z39" s="648">
        <v>
3.1</v>
      </c>
      <c r="AA39" s="648"/>
      <c r="AB39" s="648"/>
      <c r="AC39" s="648"/>
      <c r="AD39" s="649" t="s">
        <v>
145</v>
      </c>
      <c r="AE39" s="649"/>
      <c r="AF39" s="649"/>
      <c r="AG39" s="649"/>
      <c r="AH39" s="649"/>
      <c r="AI39" s="649"/>
      <c r="AJ39" s="649"/>
      <c r="AK39" s="649"/>
      <c r="AL39" s="650" t="s">
        <v>
145</v>
      </c>
      <c r="AM39" s="651"/>
      <c r="AN39" s="651"/>
      <c r="AO39" s="652"/>
      <c r="AQ39" s="723" t="s">
        <v>
339</v>
      </c>
      <c r="AR39" s="724"/>
      <c r="AS39" s="724"/>
      <c r="AT39" s="724"/>
      <c r="AU39" s="724"/>
      <c r="AV39" s="724"/>
      <c r="AW39" s="724"/>
      <c r="AX39" s="724"/>
      <c r="AY39" s="725"/>
      <c r="AZ39" s="645" t="s">
        <v>
136</v>
      </c>
      <c r="BA39" s="646"/>
      <c r="BB39" s="646"/>
      <c r="BC39" s="646"/>
      <c r="BD39" s="682"/>
      <c r="BE39" s="682"/>
      <c r="BF39" s="700"/>
      <c r="BG39" s="660" t="s">
        <v>
340</v>
      </c>
      <c r="BH39" s="661"/>
      <c r="BI39" s="661"/>
      <c r="BJ39" s="661"/>
      <c r="BK39" s="661"/>
      <c r="BL39" s="661"/>
      <c r="BM39" s="661"/>
      <c r="BN39" s="661"/>
      <c r="BO39" s="661"/>
      <c r="BP39" s="661"/>
      <c r="BQ39" s="661"/>
      <c r="BR39" s="661"/>
      <c r="BS39" s="661"/>
      <c r="BT39" s="661"/>
      <c r="BU39" s="662"/>
      <c r="BV39" s="645">
        <v>
16108</v>
      </c>
      <c r="BW39" s="646"/>
      <c r="BX39" s="646"/>
      <c r="BY39" s="646"/>
      <c r="BZ39" s="646"/>
      <c r="CA39" s="646"/>
      <c r="CB39" s="655"/>
      <c r="CD39" s="660" t="s">
        <v>
341</v>
      </c>
      <c r="CE39" s="661"/>
      <c r="CF39" s="661"/>
      <c r="CG39" s="661"/>
      <c r="CH39" s="661"/>
      <c r="CI39" s="661"/>
      <c r="CJ39" s="661"/>
      <c r="CK39" s="661"/>
      <c r="CL39" s="661"/>
      <c r="CM39" s="661"/>
      <c r="CN39" s="661"/>
      <c r="CO39" s="661"/>
      <c r="CP39" s="661"/>
      <c r="CQ39" s="662"/>
      <c r="CR39" s="645">
        <v>
636474</v>
      </c>
      <c r="CS39" s="682"/>
      <c r="CT39" s="682"/>
      <c r="CU39" s="682"/>
      <c r="CV39" s="682"/>
      <c r="CW39" s="682"/>
      <c r="CX39" s="682"/>
      <c r="CY39" s="683"/>
      <c r="CZ39" s="650">
        <v>
2.1</v>
      </c>
      <c r="DA39" s="679"/>
      <c r="DB39" s="679"/>
      <c r="DC39" s="684"/>
      <c r="DD39" s="654">
        <v>
548631</v>
      </c>
      <c r="DE39" s="682"/>
      <c r="DF39" s="682"/>
      <c r="DG39" s="682"/>
      <c r="DH39" s="682"/>
      <c r="DI39" s="682"/>
      <c r="DJ39" s="682"/>
      <c r="DK39" s="683"/>
      <c r="DL39" s="654" t="s">
        <v>
145</v>
      </c>
      <c r="DM39" s="682"/>
      <c r="DN39" s="682"/>
      <c r="DO39" s="682"/>
      <c r="DP39" s="682"/>
      <c r="DQ39" s="682"/>
      <c r="DR39" s="682"/>
      <c r="DS39" s="682"/>
      <c r="DT39" s="682"/>
      <c r="DU39" s="682"/>
      <c r="DV39" s="683"/>
      <c r="DW39" s="650" t="s">
        <v>
145</v>
      </c>
      <c r="DX39" s="679"/>
      <c r="DY39" s="679"/>
      <c r="DZ39" s="679"/>
      <c r="EA39" s="679"/>
      <c r="EB39" s="679"/>
      <c r="EC39" s="680"/>
    </row>
    <row r="40" spans="2:133" ht="11.25" customHeight="1" x14ac:dyDescent="0.15">
      <c r="B40" s="642" t="s">
        <v>
342</v>
      </c>
      <c r="C40" s="643"/>
      <c r="D40" s="643"/>
      <c r="E40" s="643"/>
      <c r="F40" s="643"/>
      <c r="G40" s="643"/>
      <c r="H40" s="643"/>
      <c r="I40" s="643"/>
      <c r="J40" s="643"/>
      <c r="K40" s="643"/>
      <c r="L40" s="643"/>
      <c r="M40" s="643"/>
      <c r="N40" s="643"/>
      <c r="O40" s="643"/>
      <c r="P40" s="643"/>
      <c r="Q40" s="644"/>
      <c r="R40" s="645" t="s">
        <v>
145</v>
      </c>
      <c r="S40" s="646"/>
      <c r="T40" s="646"/>
      <c r="U40" s="646"/>
      <c r="V40" s="646"/>
      <c r="W40" s="646"/>
      <c r="X40" s="646"/>
      <c r="Y40" s="647"/>
      <c r="Z40" s="648" t="s">
        <v>
145</v>
      </c>
      <c r="AA40" s="648"/>
      <c r="AB40" s="648"/>
      <c r="AC40" s="648"/>
      <c r="AD40" s="649" t="s">
        <v>
145</v>
      </c>
      <c r="AE40" s="649"/>
      <c r="AF40" s="649"/>
      <c r="AG40" s="649"/>
      <c r="AH40" s="649"/>
      <c r="AI40" s="649"/>
      <c r="AJ40" s="649"/>
      <c r="AK40" s="649"/>
      <c r="AL40" s="650" t="s">
        <v>
145</v>
      </c>
      <c r="AM40" s="651"/>
      <c r="AN40" s="651"/>
      <c r="AO40" s="652"/>
      <c r="AQ40" s="723" t="s">
        <v>
343</v>
      </c>
      <c r="AR40" s="724"/>
      <c r="AS40" s="724"/>
      <c r="AT40" s="724"/>
      <c r="AU40" s="724"/>
      <c r="AV40" s="724"/>
      <c r="AW40" s="724"/>
      <c r="AX40" s="724"/>
      <c r="AY40" s="725"/>
      <c r="AZ40" s="645" t="s">
        <v>
145</v>
      </c>
      <c r="BA40" s="646"/>
      <c r="BB40" s="646"/>
      <c r="BC40" s="646"/>
      <c r="BD40" s="682"/>
      <c r="BE40" s="682"/>
      <c r="BF40" s="700"/>
      <c r="BG40" s="726" t="s">
        <v>
344</v>
      </c>
      <c r="BH40" s="727"/>
      <c r="BI40" s="727"/>
      <c r="BJ40" s="727"/>
      <c r="BK40" s="727"/>
      <c r="BL40" s="236"/>
      <c r="BM40" s="661" t="s">
        <v>
345</v>
      </c>
      <c r="BN40" s="661"/>
      <c r="BO40" s="661"/>
      <c r="BP40" s="661"/>
      <c r="BQ40" s="661"/>
      <c r="BR40" s="661"/>
      <c r="BS40" s="661"/>
      <c r="BT40" s="661"/>
      <c r="BU40" s="662"/>
      <c r="BV40" s="645">
        <v>
92</v>
      </c>
      <c r="BW40" s="646"/>
      <c r="BX40" s="646"/>
      <c r="BY40" s="646"/>
      <c r="BZ40" s="646"/>
      <c r="CA40" s="646"/>
      <c r="CB40" s="655"/>
      <c r="CD40" s="660" t="s">
        <v>
346</v>
      </c>
      <c r="CE40" s="661"/>
      <c r="CF40" s="661"/>
      <c r="CG40" s="661"/>
      <c r="CH40" s="661"/>
      <c r="CI40" s="661"/>
      <c r="CJ40" s="661"/>
      <c r="CK40" s="661"/>
      <c r="CL40" s="661"/>
      <c r="CM40" s="661"/>
      <c r="CN40" s="661"/>
      <c r="CO40" s="661"/>
      <c r="CP40" s="661"/>
      <c r="CQ40" s="662"/>
      <c r="CR40" s="645">
        <v>
28000</v>
      </c>
      <c r="CS40" s="646"/>
      <c r="CT40" s="646"/>
      <c r="CU40" s="646"/>
      <c r="CV40" s="646"/>
      <c r="CW40" s="646"/>
      <c r="CX40" s="646"/>
      <c r="CY40" s="647"/>
      <c r="CZ40" s="650">
        <v>
0.1</v>
      </c>
      <c r="DA40" s="679"/>
      <c r="DB40" s="679"/>
      <c r="DC40" s="684"/>
      <c r="DD40" s="654">
        <v>
3000</v>
      </c>
      <c r="DE40" s="646"/>
      <c r="DF40" s="646"/>
      <c r="DG40" s="646"/>
      <c r="DH40" s="646"/>
      <c r="DI40" s="646"/>
      <c r="DJ40" s="646"/>
      <c r="DK40" s="647"/>
      <c r="DL40" s="654" t="s">
        <v>
145</v>
      </c>
      <c r="DM40" s="646"/>
      <c r="DN40" s="646"/>
      <c r="DO40" s="646"/>
      <c r="DP40" s="646"/>
      <c r="DQ40" s="646"/>
      <c r="DR40" s="646"/>
      <c r="DS40" s="646"/>
      <c r="DT40" s="646"/>
      <c r="DU40" s="646"/>
      <c r="DV40" s="647"/>
      <c r="DW40" s="650" t="s">
        <v>
145</v>
      </c>
      <c r="DX40" s="679"/>
      <c r="DY40" s="679"/>
      <c r="DZ40" s="679"/>
      <c r="EA40" s="679"/>
      <c r="EB40" s="679"/>
      <c r="EC40" s="680"/>
    </row>
    <row r="41" spans="2:133" ht="11.25" customHeight="1" x14ac:dyDescent="0.15">
      <c r="B41" s="642" t="s">
        <v>
347</v>
      </c>
      <c r="C41" s="643"/>
      <c r="D41" s="643"/>
      <c r="E41" s="643"/>
      <c r="F41" s="643"/>
      <c r="G41" s="643"/>
      <c r="H41" s="643"/>
      <c r="I41" s="643"/>
      <c r="J41" s="643"/>
      <c r="K41" s="643"/>
      <c r="L41" s="643"/>
      <c r="M41" s="643"/>
      <c r="N41" s="643"/>
      <c r="O41" s="643"/>
      <c r="P41" s="643"/>
      <c r="Q41" s="644"/>
      <c r="R41" s="645" t="s">
        <v>
145</v>
      </c>
      <c r="S41" s="646"/>
      <c r="T41" s="646"/>
      <c r="U41" s="646"/>
      <c r="V41" s="646"/>
      <c r="W41" s="646"/>
      <c r="X41" s="646"/>
      <c r="Y41" s="647"/>
      <c r="Z41" s="648" t="s">
        <v>
145</v>
      </c>
      <c r="AA41" s="648"/>
      <c r="AB41" s="648"/>
      <c r="AC41" s="648"/>
      <c r="AD41" s="649" t="s">
        <v>
145</v>
      </c>
      <c r="AE41" s="649"/>
      <c r="AF41" s="649"/>
      <c r="AG41" s="649"/>
      <c r="AH41" s="649"/>
      <c r="AI41" s="649"/>
      <c r="AJ41" s="649"/>
      <c r="AK41" s="649"/>
      <c r="AL41" s="650" t="s">
        <v>
145</v>
      </c>
      <c r="AM41" s="651"/>
      <c r="AN41" s="651"/>
      <c r="AO41" s="652"/>
      <c r="AQ41" s="723" t="s">
        <v>
348</v>
      </c>
      <c r="AR41" s="724"/>
      <c r="AS41" s="724"/>
      <c r="AT41" s="724"/>
      <c r="AU41" s="724"/>
      <c r="AV41" s="724"/>
      <c r="AW41" s="724"/>
      <c r="AX41" s="724"/>
      <c r="AY41" s="725"/>
      <c r="AZ41" s="645">
        <v>
911105</v>
      </c>
      <c r="BA41" s="646"/>
      <c r="BB41" s="646"/>
      <c r="BC41" s="646"/>
      <c r="BD41" s="682"/>
      <c r="BE41" s="682"/>
      <c r="BF41" s="700"/>
      <c r="BG41" s="726"/>
      <c r="BH41" s="727"/>
      <c r="BI41" s="727"/>
      <c r="BJ41" s="727"/>
      <c r="BK41" s="727"/>
      <c r="BL41" s="236"/>
      <c r="BM41" s="661" t="s">
        <v>
349</v>
      </c>
      <c r="BN41" s="661"/>
      <c r="BO41" s="661"/>
      <c r="BP41" s="661"/>
      <c r="BQ41" s="661"/>
      <c r="BR41" s="661"/>
      <c r="BS41" s="661"/>
      <c r="BT41" s="661"/>
      <c r="BU41" s="662"/>
      <c r="BV41" s="645" t="s">
        <v>
145</v>
      </c>
      <c r="BW41" s="646"/>
      <c r="BX41" s="646"/>
      <c r="BY41" s="646"/>
      <c r="BZ41" s="646"/>
      <c r="CA41" s="646"/>
      <c r="CB41" s="655"/>
      <c r="CD41" s="660" t="s">
        <v>
350</v>
      </c>
      <c r="CE41" s="661"/>
      <c r="CF41" s="661"/>
      <c r="CG41" s="661"/>
      <c r="CH41" s="661"/>
      <c r="CI41" s="661"/>
      <c r="CJ41" s="661"/>
      <c r="CK41" s="661"/>
      <c r="CL41" s="661"/>
      <c r="CM41" s="661"/>
      <c r="CN41" s="661"/>
      <c r="CO41" s="661"/>
      <c r="CP41" s="661"/>
      <c r="CQ41" s="662"/>
      <c r="CR41" s="645" t="s">
        <v>
145</v>
      </c>
      <c r="CS41" s="682"/>
      <c r="CT41" s="682"/>
      <c r="CU41" s="682"/>
      <c r="CV41" s="682"/>
      <c r="CW41" s="682"/>
      <c r="CX41" s="682"/>
      <c r="CY41" s="683"/>
      <c r="CZ41" s="650" t="s">
        <v>
258</v>
      </c>
      <c r="DA41" s="679"/>
      <c r="DB41" s="679"/>
      <c r="DC41" s="684"/>
      <c r="DD41" s="654" t="s">
        <v>
145</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86" t="s">
        <v>
351</v>
      </c>
      <c r="C42" s="687"/>
      <c r="D42" s="687"/>
      <c r="E42" s="687"/>
      <c r="F42" s="687"/>
      <c r="G42" s="687"/>
      <c r="H42" s="687"/>
      <c r="I42" s="687"/>
      <c r="J42" s="687"/>
      <c r="K42" s="687"/>
      <c r="L42" s="687"/>
      <c r="M42" s="687"/>
      <c r="N42" s="687"/>
      <c r="O42" s="687"/>
      <c r="P42" s="687"/>
      <c r="Q42" s="688"/>
      <c r="R42" s="730">
        <v>
30651976</v>
      </c>
      <c r="S42" s="731"/>
      <c r="T42" s="731"/>
      <c r="U42" s="731"/>
      <c r="V42" s="731"/>
      <c r="W42" s="731"/>
      <c r="X42" s="731"/>
      <c r="Y42" s="739"/>
      <c r="Z42" s="740">
        <v>
100</v>
      </c>
      <c r="AA42" s="740"/>
      <c r="AB42" s="740"/>
      <c r="AC42" s="740"/>
      <c r="AD42" s="741">
        <v>
15932932</v>
      </c>
      <c r="AE42" s="741"/>
      <c r="AF42" s="741"/>
      <c r="AG42" s="741"/>
      <c r="AH42" s="741"/>
      <c r="AI42" s="741"/>
      <c r="AJ42" s="741"/>
      <c r="AK42" s="741"/>
      <c r="AL42" s="742">
        <v>
100</v>
      </c>
      <c r="AM42" s="717"/>
      <c r="AN42" s="717"/>
      <c r="AO42" s="743"/>
      <c r="AQ42" s="744" t="s">
        <v>
352</v>
      </c>
      <c r="AR42" s="745"/>
      <c r="AS42" s="745"/>
      <c r="AT42" s="745"/>
      <c r="AU42" s="745"/>
      <c r="AV42" s="745"/>
      <c r="AW42" s="745"/>
      <c r="AX42" s="745"/>
      <c r="AY42" s="746"/>
      <c r="AZ42" s="730">
        <v>
1801944</v>
      </c>
      <c r="BA42" s="731"/>
      <c r="BB42" s="731"/>
      <c r="BC42" s="731"/>
      <c r="BD42" s="716"/>
      <c r="BE42" s="716"/>
      <c r="BF42" s="718"/>
      <c r="BG42" s="728"/>
      <c r="BH42" s="729"/>
      <c r="BI42" s="729"/>
      <c r="BJ42" s="729"/>
      <c r="BK42" s="729"/>
      <c r="BL42" s="237"/>
      <c r="BM42" s="671" t="s">
        <v>
353</v>
      </c>
      <c r="BN42" s="671"/>
      <c r="BO42" s="671"/>
      <c r="BP42" s="671"/>
      <c r="BQ42" s="671"/>
      <c r="BR42" s="671"/>
      <c r="BS42" s="671"/>
      <c r="BT42" s="671"/>
      <c r="BU42" s="672"/>
      <c r="BV42" s="730">
        <v>
276</v>
      </c>
      <c r="BW42" s="731"/>
      <c r="BX42" s="731"/>
      <c r="BY42" s="731"/>
      <c r="BZ42" s="731"/>
      <c r="CA42" s="731"/>
      <c r="CB42" s="738"/>
      <c r="CD42" s="642" t="s">
        <v>
354</v>
      </c>
      <c r="CE42" s="643"/>
      <c r="CF42" s="643"/>
      <c r="CG42" s="643"/>
      <c r="CH42" s="643"/>
      <c r="CI42" s="643"/>
      <c r="CJ42" s="643"/>
      <c r="CK42" s="643"/>
      <c r="CL42" s="643"/>
      <c r="CM42" s="643"/>
      <c r="CN42" s="643"/>
      <c r="CO42" s="643"/>
      <c r="CP42" s="643"/>
      <c r="CQ42" s="644"/>
      <c r="CR42" s="645">
        <v>
2252589</v>
      </c>
      <c r="CS42" s="646"/>
      <c r="CT42" s="646"/>
      <c r="CU42" s="646"/>
      <c r="CV42" s="646"/>
      <c r="CW42" s="646"/>
      <c r="CX42" s="646"/>
      <c r="CY42" s="647"/>
      <c r="CZ42" s="650">
        <v>
7.4</v>
      </c>
      <c r="DA42" s="651"/>
      <c r="DB42" s="651"/>
      <c r="DC42" s="663"/>
      <c r="DD42" s="654">
        <v>
152149</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
355</v>
      </c>
      <c r="CE43" s="643"/>
      <c r="CF43" s="643"/>
      <c r="CG43" s="643"/>
      <c r="CH43" s="643"/>
      <c r="CI43" s="643"/>
      <c r="CJ43" s="643"/>
      <c r="CK43" s="643"/>
      <c r="CL43" s="643"/>
      <c r="CM43" s="643"/>
      <c r="CN43" s="643"/>
      <c r="CO43" s="643"/>
      <c r="CP43" s="643"/>
      <c r="CQ43" s="644"/>
      <c r="CR43" s="645">
        <v>
69883</v>
      </c>
      <c r="CS43" s="682"/>
      <c r="CT43" s="682"/>
      <c r="CU43" s="682"/>
      <c r="CV43" s="682"/>
      <c r="CW43" s="682"/>
      <c r="CX43" s="682"/>
      <c r="CY43" s="683"/>
      <c r="CZ43" s="650">
        <v>
0.2</v>
      </c>
      <c r="DA43" s="679"/>
      <c r="DB43" s="679"/>
      <c r="DC43" s="684"/>
      <c r="DD43" s="654">
        <v>
69883</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
303</v>
      </c>
      <c r="CE44" s="758"/>
      <c r="CF44" s="642" t="s">
        <v>
356</v>
      </c>
      <c r="CG44" s="643"/>
      <c r="CH44" s="643"/>
      <c r="CI44" s="643"/>
      <c r="CJ44" s="643"/>
      <c r="CK44" s="643"/>
      <c r="CL44" s="643"/>
      <c r="CM44" s="643"/>
      <c r="CN44" s="643"/>
      <c r="CO44" s="643"/>
      <c r="CP44" s="643"/>
      <c r="CQ44" s="644"/>
      <c r="CR44" s="645">
        <v>
2199421</v>
      </c>
      <c r="CS44" s="646"/>
      <c r="CT44" s="646"/>
      <c r="CU44" s="646"/>
      <c r="CV44" s="646"/>
      <c r="CW44" s="646"/>
      <c r="CX44" s="646"/>
      <c r="CY44" s="647"/>
      <c r="CZ44" s="650">
        <v>
7.3</v>
      </c>
      <c r="DA44" s="651"/>
      <c r="DB44" s="651"/>
      <c r="DC44" s="663"/>
      <c r="DD44" s="654">
        <v>
144746</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
357</v>
      </c>
      <c r="CG45" s="643"/>
      <c r="CH45" s="643"/>
      <c r="CI45" s="643"/>
      <c r="CJ45" s="643"/>
      <c r="CK45" s="643"/>
      <c r="CL45" s="643"/>
      <c r="CM45" s="643"/>
      <c r="CN45" s="643"/>
      <c r="CO45" s="643"/>
      <c r="CP45" s="643"/>
      <c r="CQ45" s="644"/>
      <c r="CR45" s="645">
        <v>
643762</v>
      </c>
      <c r="CS45" s="682"/>
      <c r="CT45" s="682"/>
      <c r="CU45" s="682"/>
      <c r="CV45" s="682"/>
      <c r="CW45" s="682"/>
      <c r="CX45" s="682"/>
      <c r="CY45" s="683"/>
      <c r="CZ45" s="650">
        <v>
2.1</v>
      </c>
      <c r="DA45" s="679"/>
      <c r="DB45" s="679"/>
      <c r="DC45" s="684"/>
      <c r="DD45" s="654">
        <v>
18704</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
359</v>
      </c>
      <c r="CG46" s="643"/>
      <c r="CH46" s="643"/>
      <c r="CI46" s="643"/>
      <c r="CJ46" s="643"/>
      <c r="CK46" s="643"/>
      <c r="CL46" s="643"/>
      <c r="CM46" s="643"/>
      <c r="CN46" s="643"/>
      <c r="CO46" s="643"/>
      <c r="CP46" s="643"/>
      <c r="CQ46" s="644"/>
      <c r="CR46" s="645">
        <v>
1555659</v>
      </c>
      <c r="CS46" s="646"/>
      <c r="CT46" s="646"/>
      <c r="CU46" s="646"/>
      <c r="CV46" s="646"/>
      <c r="CW46" s="646"/>
      <c r="CX46" s="646"/>
      <c r="CY46" s="647"/>
      <c r="CZ46" s="650">
        <v>
5.0999999999999996</v>
      </c>
      <c r="DA46" s="651"/>
      <c r="DB46" s="651"/>
      <c r="DC46" s="663"/>
      <c r="DD46" s="654">
        <v>
126042</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
361</v>
      </c>
      <c r="CG47" s="643"/>
      <c r="CH47" s="643"/>
      <c r="CI47" s="643"/>
      <c r="CJ47" s="643"/>
      <c r="CK47" s="643"/>
      <c r="CL47" s="643"/>
      <c r="CM47" s="643"/>
      <c r="CN47" s="643"/>
      <c r="CO47" s="643"/>
      <c r="CP47" s="643"/>
      <c r="CQ47" s="644"/>
      <c r="CR47" s="645">
        <v>
53168</v>
      </c>
      <c r="CS47" s="682"/>
      <c r="CT47" s="682"/>
      <c r="CU47" s="682"/>
      <c r="CV47" s="682"/>
      <c r="CW47" s="682"/>
      <c r="CX47" s="682"/>
      <c r="CY47" s="683"/>
      <c r="CZ47" s="650">
        <v>
0.2</v>
      </c>
      <c r="DA47" s="679"/>
      <c r="DB47" s="679"/>
      <c r="DC47" s="684"/>
      <c r="DD47" s="654">
        <v>
7403</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
362</v>
      </c>
      <c r="CD48" s="761"/>
      <c r="CE48" s="762"/>
      <c r="CF48" s="642" t="s">
        <v>
363</v>
      </c>
      <c r="CG48" s="643"/>
      <c r="CH48" s="643"/>
      <c r="CI48" s="643"/>
      <c r="CJ48" s="643"/>
      <c r="CK48" s="643"/>
      <c r="CL48" s="643"/>
      <c r="CM48" s="643"/>
      <c r="CN48" s="643"/>
      <c r="CO48" s="643"/>
      <c r="CP48" s="643"/>
      <c r="CQ48" s="644"/>
      <c r="CR48" s="645" t="s">
        <v>
145</v>
      </c>
      <c r="CS48" s="646"/>
      <c r="CT48" s="646"/>
      <c r="CU48" s="646"/>
      <c r="CV48" s="646"/>
      <c r="CW48" s="646"/>
      <c r="CX48" s="646"/>
      <c r="CY48" s="647"/>
      <c r="CZ48" s="650" t="s">
        <v>
258</v>
      </c>
      <c r="DA48" s="651"/>
      <c r="DB48" s="651"/>
      <c r="DC48" s="663"/>
      <c r="DD48" s="654" t="s">
        <v>
145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86" t="s">
        <v>
364</v>
      </c>
      <c r="CE49" s="687"/>
      <c r="CF49" s="687"/>
      <c r="CG49" s="687"/>
      <c r="CH49" s="687"/>
      <c r="CI49" s="687"/>
      <c r="CJ49" s="687"/>
      <c r="CK49" s="687"/>
      <c r="CL49" s="687"/>
      <c r="CM49" s="687"/>
      <c r="CN49" s="687"/>
      <c r="CO49" s="687"/>
      <c r="CP49" s="687"/>
      <c r="CQ49" s="688"/>
      <c r="CR49" s="730">
        <v>
30285200</v>
      </c>
      <c r="CS49" s="716"/>
      <c r="CT49" s="716"/>
      <c r="CU49" s="716"/>
      <c r="CV49" s="716"/>
      <c r="CW49" s="716"/>
      <c r="CX49" s="716"/>
      <c r="CY49" s="747"/>
      <c r="CZ49" s="742">
        <v>
100</v>
      </c>
      <c r="DA49" s="748"/>
      <c r="DB49" s="748"/>
      <c r="DC49" s="749"/>
      <c r="DD49" s="750">
        <v>
18559192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mncCFUyqf5yQCsCu9HCJtZohXqkkEgO5gthv5BlO/+xAJ39W7kga9r9k7iPvr0Pp32KRKVL8sqGvCSUzO2LugQ==" saltValue="LpcevCvvXW+qZCJqKmN/T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
366</v>
      </c>
      <c r="DK2" s="793"/>
      <c r="DL2" s="793"/>
      <c r="DM2" s="793"/>
      <c r="DN2" s="793"/>
      <c r="DO2" s="794"/>
      <c r="DP2" s="250"/>
      <c r="DQ2" s="792" t="s">
        <v>
367</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
368</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
370</v>
      </c>
      <c r="B5" s="787"/>
      <c r="C5" s="787"/>
      <c r="D5" s="787"/>
      <c r="E5" s="787"/>
      <c r="F5" s="787"/>
      <c r="G5" s="787"/>
      <c r="H5" s="787"/>
      <c r="I5" s="787"/>
      <c r="J5" s="787"/>
      <c r="K5" s="787"/>
      <c r="L5" s="787"/>
      <c r="M5" s="787"/>
      <c r="N5" s="787"/>
      <c r="O5" s="787"/>
      <c r="P5" s="788"/>
      <c r="Q5" s="763" t="s">
        <v>
371</v>
      </c>
      <c r="R5" s="764"/>
      <c r="S5" s="764"/>
      <c r="T5" s="764"/>
      <c r="U5" s="765"/>
      <c r="V5" s="763" t="s">
        <v>
372</v>
      </c>
      <c r="W5" s="764"/>
      <c r="X5" s="764"/>
      <c r="Y5" s="764"/>
      <c r="Z5" s="765"/>
      <c r="AA5" s="763" t="s">
        <v>
373</v>
      </c>
      <c r="AB5" s="764"/>
      <c r="AC5" s="764"/>
      <c r="AD5" s="764"/>
      <c r="AE5" s="764"/>
      <c r="AF5" s="796" t="s">
        <v>
374</v>
      </c>
      <c r="AG5" s="764"/>
      <c r="AH5" s="764"/>
      <c r="AI5" s="764"/>
      <c r="AJ5" s="775"/>
      <c r="AK5" s="764" t="s">
        <v>
375</v>
      </c>
      <c r="AL5" s="764"/>
      <c r="AM5" s="764"/>
      <c r="AN5" s="764"/>
      <c r="AO5" s="765"/>
      <c r="AP5" s="763" t="s">
        <v>
376</v>
      </c>
      <c r="AQ5" s="764"/>
      <c r="AR5" s="764"/>
      <c r="AS5" s="764"/>
      <c r="AT5" s="765"/>
      <c r="AU5" s="763" t="s">
        <v>
377</v>
      </c>
      <c r="AV5" s="764"/>
      <c r="AW5" s="764"/>
      <c r="AX5" s="764"/>
      <c r="AY5" s="775"/>
      <c r="AZ5" s="257"/>
      <c r="BA5" s="257"/>
      <c r="BB5" s="257"/>
      <c r="BC5" s="257"/>
      <c r="BD5" s="257"/>
      <c r="BE5" s="258"/>
      <c r="BF5" s="258"/>
      <c r="BG5" s="258"/>
      <c r="BH5" s="258"/>
      <c r="BI5" s="258"/>
      <c r="BJ5" s="258"/>
      <c r="BK5" s="258"/>
      <c r="BL5" s="258"/>
      <c r="BM5" s="258"/>
      <c r="BN5" s="258"/>
      <c r="BO5" s="258"/>
      <c r="BP5" s="258"/>
      <c r="BQ5" s="786" t="s">
        <v>
378</v>
      </c>
      <c r="BR5" s="787"/>
      <c r="BS5" s="787"/>
      <c r="BT5" s="787"/>
      <c r="BU5" s="787"/>
      <c r="BV5" s="787"/>
      <c r="BW5" s="787"/>
      <c r="BX5" s="787"/>
      <c r="BY5" s="787"/>
      <c r="BZ5" s="787"/>
      <c r="CA5" s="787"/>
      <c r="CB5" s="787"/>
      <c r="CC5" s="787"/>
      <c r="CD5" s="787"/>
      <c r="CE5" s="787"/>
      <c r="CF5" s="787"/>
      <c r="CG5" s="788"/>
      <c r="CH5" s="763" t="s">
        <v>
379</v>
      </c>
      <c r="CI5" s="764"/>
      <c r="CJ5" s="764"/>
      <c r="CK5" s="764"/>
      <c r="CL5" s="765"/>
      <c r="CM5" s="763" t="s">
        <v>
380</v>
      </c>
      <c r="CN5" s="764"/>
      <c r="CO5" s="764"/>
      <c r="CP5" s="764"/>
      <c r="CQ5" s="765"/>
      <c r="CR5" s="763" t="s">
        <v>
381</v>
      </c>
      <c r="CS5" s="764"/>
      <c r="CT5" s="764"/>
      <c r="CU5" s="764"/>
      <c r="CV5" s="765"/>
      <c r="CW5" s="763" t="s">
        <v>
382</v>
      </c>
      <c r="CX5" s="764"/>
      <c r="CY5" s="764"/>
      <c r="CZ5" s="764"/>
      <c r="DA5" s="765"/>
      <c r="DB5" s="763" t="s">
        <v>
383</v>
      </c>
      <c r="DC5" s="764"/>
      <c r="DD5" s="764"/>
      <c r="DE5" s="764"/>
      <c r="DF5" s="765"/>
      <c r="DG5" s="769" t="s">
        <v>
384</v>
      </c>
      <c r="DH5" s="770"/>
      <c r="DI5" s="770"/>
      <c r="DJ5" s="770"/>
      <c r="DK5" s="771"/>
      <c r="DL5" s="769" t="s">
        <v>
385</v>
      </c>
      <c r="DM5" s="770"/>
      <c r="DN5" s="770"/>
      <c r="DO5" s="770"/>
      <c r="DP5" s="771"/>
      <c r="DQ5" s="763" t="s">
        <v>
386</v>
      </c>
      <c r="DR5" s="764"/>
      <c r="DS5" s="764"/>
      <c r="DT5" s="764"/>
      <c r="DU5" s="765"/>
      <c r="DV5" s="763" t="s">
        <v>
377</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
1</v>
      </c>
      <c r="B7" s="777" t="s">
        <v>
387</v>
      </c>
      <c r="C7" s="778"/>
      <c r="D7" s="778"/>
      <c r="E7" s="778"/>
      <c r="F7" s="778"/>
      <c r="G7" s="778"/>
      <c r="H7" s="778"/>
      <c r="I7" s="778"/>
      <c r="J7" s="778"/>
      <c r="K7" s="778"/>
      <c r="L7" s="778"/>
      <c r="M7" s="778"/>
      <c r="N7" s="778"/>
      <c r="O7" s="778"/>
      <c r="P7" s="779"/>
      <c r="Q7" s="780">
        <v>
30672</v>
      </c>
      <c r="R7" s="781"/>
      <c r="S7" s="781"/>
      <c r="T7" s="781"/>
      <c r="U7" s="781"/>
      <c r="V7" s="781">
        <v>
30305</v>
      </c>
      <c r="W7" s="781"/>
      <c r="X7" s="781"/>
      <c r="Y7" s="781"/>
      <c r="Z7" s="781"/>
      <c r="AA7" s="781">
        <v>
367</v>
      </c>
      <c r="AB7" s="781"/>
      <c r="AC7" s="781"/>
      <c r="AD7" s="781"/>
      <c r="AE7" s="782"/>
      <c r="AF7" s="783">
        <v>
365</v>
      </c>
      <c r="AG7" s="784"/>
      <c r="AH7" s="784"/>
      <c r="AI7" s="784"/>
      <c r="AJ7" s="785"/>
      <c r="AK7" s="820">
        <v>
885</v>
      </c>
      <c r="AL7" s="821"/>
      <c r="AM7" s="821"/>
      <c r="AN7" s="821"/>
      <c r="AO7" s="821"/>
      <c r="AP7" s="821">
        <v>
13082</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
1</v>
      </c>
      <c r="BR7" s="261" t="s">
        <v>
583</v>
      </c>
      <c r="BS7" s="824" t="s">
        <v>
581</v>
      </c>
      <c r="BT7" s="825"/>
      <c r="BU7" s="825"/>
      <c r="BV7" s="825"/>
      <c r="BW7" s="825"/>
      <c r="BX7" s="825"/>
      <c r="BY7" s="825"/>
      <c r="BZ7" s="825"/>
      <c r="CA7" s="825"/>
      <c r="CB7" s="825"/>
      <c r="CC7" s="825"/>
      <c r="CD7" s="825"/>
      <c r="CE7" s="825"/>
      <c r="CF7" s="825"/>
      <c r="CG7" s="826"/>
      <c r="CH7" s="817">
        <v>
-491</v>
      </c>
      <c r="CI7" s="818"/>
      <c r="CJ7" s="818"/>
      <c r="CK7" s="818"/>
      <c r="CL7" s="819"/>
      <c r="CM7" s="817">
        <v>
23</v>
      </c>
      <c r="CN7" s="818"/>
      <c r="CO7" s="818"/>
      <c r="CP7" s="818"/>
      <c r="CQ7" s="819"/>
      <c r="CR7" s="817">
        <v>
8</v>
      </c>
      <c r="CS7" s="818"/>
      <c r="CT7" s="818"/>
      <c r="CU7" s="818"/>
      <c r="CV7" s="819"/>
      <c r="CW7" s="817" t="s">
        <v>
580</v>
      </c>
      <c r="CX7" s="818"/>
      <c r="CY7" s="818"/>
      <c r="CZ7" s="818"/>
      <c r="DA7" s="819"/>
      <c r="DB7" s="817">
        <v>
415</v>
      </c>
      <c r="DC7" s="818"/>
      <c r="DD7" s="818"/>
      <c r="DE7" s="818"/>
      <c r="DF7" s="819"/>
      <c r="DG7" s="817" t="s">
        <v>
506</v>
      </c>
      <c r="DH7" s="818"/>
      <c r="DI7" s="818"/>
      <c r="DJ7" s="818"/>
      <c r="DK7" s="819"/>
      <c r="DL7" s="817" t="s">
        <v>
506</v>
      </c>
      <c r="DM7" s="818"/>
      <c r="DN7" s="818"/>
      <c r="DO7" s="818"/>
      <c r="DP7" s="819"/>
      <c r="DQ7" s="817" t="s">
        <v>
506</v>
      </c>
      <c r="DR7" s="818"/>
      <c r="DS7" s="818"/>
      <c r="DT7" s="818"/>
      <c r="DU7" s="819"/>
      <c r="DV7" s="798"/>
      <c r="DW7" s="799"/>
      <c r="DX7" s="799"/>
      <c r="DY7" s="799"/>
      <c r="DZ7" s="800"/>
      <c r="EA7" s="255"/>
    </row>
    <row r="8" spans="1:131" s="256" customFormat="1" ht="26.25" customHeight="1" x14ac:dyDescent="0.15">
      <c r="A8" s="262">
        <v>
2</v>
      </c>
      <c r="B8" s="801"/>
      <c r="C8" s="802"/>
      <c r="D8" s="802"/>
      <c r="E8" s="802"/>
      <c r="F8" s="802"/>
      <c r="G8" s="802"/>
      <c r="H8" s="802"/>
      <c r="I8" s="802"/>
      <c r="J8" s="802"/>
      <c r="K8" s="802"/>
      <c r="L8" s="802"/>
      <c r="M8" s="802"/>
      <c r="N8" s="802"/>
      <c r="O8" s="802"/>
      <c r="P8" s="803"/>
      <c r="Q8" s="804"/>
      <c r="R8" s="805"/>
      <c r="S8" s="805"/>
      <c r="T8" s="805"/>
      <c r="U8" s="805"/>
      <c r="V8" s="805"/>
      <c r="W8" s="805"/>
      <c r="X8" s="805"/>
      <c r="Y8" s="805"/>
      <c r="Z8" s="805"/>
      <c r="AA8" s="805"/>
      <c r="AB8" s="805"/>
      <c r="AC8" s="805"/>
      <c r="AD8" s="805"/>
      <c r="AE8" s="806"/>
      <c r="AF8" s="807"/>
      <c r="AG8" s="808"/>
      <c r="AH8" s="808"/>
      <c r="AI8" s="808"/>
      <c r="AJ8" s="809"/>
      <c r="AK8" s="810"/>
      <c r="AL8" s="811"/>
      <c r="AM8" s="811"/>
      <c r="AN8" s="811"/>
      <c r="AO8" s="811"/>
      <c r="AP8" s="811"/>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
2</v>
      </c>
      <c r="BR8" s="264"/>
      <c r="BS8" s="814" t="s">
        <v>
582</v>
      </c>
      <c r="BT8" s="815"/>
      <c r="BU8" s="815"/>
      <c r="BV8" s="815"/>
      <c r="BW8" s="815"/>
      <c r="BX8" s="815"/>
      <c r="BY8" s="815"/>
      <c r="BZ8" s="815"/>
      <c r="CA8" s="815"/>
      <c r="CB8" s="815"/>
      <c r="CC8" s="815"/>
      <c r="CD8" s="815"/>
      <c r="CE8" s="815"/>
      <c r="CF8" s="815"/>
      <c r="CG8" s="816"/>
      <c r="CH8" s="827">
        <v>
70</v>
      </c>
      <c r="CI8" s="828"/>
      <c r="CJ8" s="828"/>
      <c r="CK8" s="828"/>
      <c r="CL8" s="829"/>
      <c r="CM8" s="827">
        <v>
324</v>
      </c>
      <c r="CN8" s="828"/>
      <c r="CO8" s="828"/>
      <c r="CP8" s="828"/>
      <c r="CQ8" s="829"/>
      <c r="CR8" s="827">
        <v>
300</v>
      </c>
      <c r="CS8" s="828"/>
      <c r="CT8" s="828"/>
      <c r="CU8" s="828"/>
      <c r="CV8" s="829"/>
      <c r="CW8" s="827">
        <v>
68</v>
      </c>
      <c r="CX8" s="828"/>
      <c r="CY8" s="828"/>
      <c r="CZ8" s="828"/>
      <c r="DA8" s="829"/>
      <c r="DB8" s="827" t="s">
        <v>
506</v>
      </c>
      <c r="DC8" s="828"/>
      <c r="DD8" s="828"/>
      <c r="DE8" s="828"/>
      <c r="DF8" s="829"/>
      <c r="DG8" s="827" t="s">
        <v>
506</v>
      </c>
      <c r="DH8" s="828"/>
      <c r="DI8" s="828"/>
      <c r="DJ8" s="828"/>
      <c r="DK8" s="829"/>
      <c r="DL8" s="827" t="s">
        <v>
506</v>
      </c>
      <c r="DM8" s="828"/>
      <c r="DN8" s="828"/>
      <c r="DO8" s="828"/>
      <c r="DP8" s="829"/>
      <c r="DQ8" s="827" t="s">
        <v>
506</v>
      </c>
      <c r="DR8" s="828"/>
      <c r="DS8" s="828"/>
      <c r="DT8" s="828"/>
      <c r="DU8" s="829"/>
      <c r="DV8" s="830"/>
      <c r="DW8" s="831"/>
      <c r="DX8" s="831"/>
      <c r="DY8" s="831"/>
      <c r="DZ8" s="832"/>
      <c r="EA8" s="255"/>
    </row>
    <row r="9" spans="1:131" s="256" customFormat="1" ht="26.25" customHeight="1" x14ac:dyDescent="0.15">
      <c r="A9" s="262">
        <v>
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
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
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
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
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
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
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
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
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
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
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
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
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
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
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
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
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
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
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
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
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
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
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
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
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
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
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
388</v>
      </c>
      <c r="BA22" s="852"/>
      <c r="BB22" s="852"/>
      <c r="BC22" s="852"/>
      <c r="BD22" s="853"/>
      <c r="BE22" s="254"/>
      <c r="BF22" s="254"/>
      <c r="BG22" s="254"/>
      <c r="BH22" s="254"/>
      <c r="BI22" s="254"/>
      <c r="BJ22" s="254"/>
      <c r="BK22" s="254"/>
      <c r="BL22" s="254"/>
      <c r="BM22" s="254"/>
      <c r="BN22" s="254"/>
      <c r="BO22" s="254"/>
      <c r="BP22" s="254"/>
      <c r="BQ22" s="263">
        <v>
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
389</v>
      </c>
      <c r="B23" s="836" t="s">
        <v>
390</v>
      </c>
      <c r="C23" s="837"/>
      <c r="D23" s="837"/>
      <c r="E23" s="837"/>
      <c r="F23" s="837"/>
      <c r="G23" s="837"/>
      <c r="H23" s="837"/>
      <c r="I23" s="837"/>
      <c r="J23" s="837"/>
      <c r="K23" s="837"/>
      <c r="L23" s="837"/>
      <c r="M23" s="837"/>
      <c r="N23" s="837"/>
      <c r="O23" s="837"/>
      <c r="P23" s="838"/>
      <c r="Q23" s="839">
        <f>
+Q7</f>
        <v>
30672</v>
      </c>
      <c r="R23" s="840"/>
      <c r="S23" s="840"/>
      <c r="T23" s="840"/>
      <c r="U23" s="840"/>
      <c r="V23" s="840">
        <f>
+V7</f>
        <v>
30305</v>
      </c>
      <c r="W23" s="840"/>
      <c r="X23" s="840"/>
      <c r="Y23" s="840"/>
      <c r="Z23" s="840"/>
      <c r="AA23" s="840">
        <f>
+AA7</f>
        <v>
367</v>
      </c>
      <c r="AB23" s="840"/>
      <c r="AC23" s="840"/>
      <c r="AD23" s="840"/>
      <c r="AE23" s="841"/>
      <c r="AF23" s="842">
        <v>
365</v>
      </c>
      <c r="AG23" s="840"/>
      <c r="AH23" s="840"/>
      <c r="AI23" s="840"/>
      <c r="AJ23" s="843"/>
      <c r="AK23" s="844"/>
      <c r="AL23" s="845"/>
      <c r="AM23" s="845"/>
      <c r="AN23" s="845"/>
      <c r="AO23" s="845"/>
      <c r="AP23" s="840">
        <f>
+AP7</f>
        <v>
13082</v>
      </c>
      <c r="AQ23" s="840"/>
      <c r="AR23" s="840"/>
      <c r="AS23" s="840"/>
      <c r="AT23" s="840"/>
      <c r="AU23" s="846"/>
      <c r="AV23" s="846"/>
      <c r="AW23" s="846"/>
      <c r="AX23" s="846"/>
      <c r="AY23" s="847"/>
      <c r="AZ23" s="855" t="s">
        <v>
145</v>
      </c>
      <c r="BA23" s="856"/>
      <c r="BB23" s="856"/>
      <c r="BC23" s="856"/>
      <c r="BD23" s="857"/>
      <c r="BE23" s="254"/>
      <c r="BF23" s="254"/>
      <c r="BG23" s="254"/>
      <c r="BH23" s="254"/>
      <c r="BI23" s="254"/>
      <c r="BJ23" s="254"/>
      <c r="BK23" s="254"/>
      <c r="BL23" s="254"/>
      <c r="BM23" s="254"/>
      <c r="BN23" s="254"/>
      <c r="BO23" s="254"/>
      <c r="BP23" s="254"/>
      <c r="BQ23" s="263">
        <v>
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
391</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
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
392</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
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
370</v>
      </c>
      <c r="B26" s="787"/>
      <c r="C26" s="787"/>
      <c r="D26" s="787"/>
      <c r="E26" s="787"/>
      <c r="F26" s="787"/>
      <c r="G26" s="787"/>
      <c r="H26" s="787"/>
      <c r="I26" s="787"/>
      <c r="J26" s="787"/>
      <c r="K26" s="787"/>
      <c r="L26" s="787"/>
      <c r="M26" s="787"/>
      <c r="N26" s="787"/>
      <c r="O26" s="787"/>
      <c r="P26" s="788"/>
      <c r="Q26" s="763" t="s">
        <v>
393</v>
      </c>
      <c r="R26" s="764"/>
      <c r="S26" s="764"/>
      <c r="T26" s="764"/>
      <c r="U26" s="765"/>
      <c r="V26" s="763" t="s">
        <v>
394</v>
      </c>
      <c r="W26" s="764"/>
      <c r="X26" s="764"/>
      <c r="Y26" s="764"/>
      <c r="Z26" s="765"/>
      <c r="AA26" s="763" t="s">
        <v>
395</v>
      </c>
      <c r="AB26" s="764"/>
      <c r="AC26" s="764"/>
      <c r="AD26" s="764"/>
      <c r="AE26" s="764"/>
      <c r="AF26" s="858" t="s">
        <v>
396</v>
      </c>
      <c r="AG26" s="859"/>
      <c r="AH26" s="859"/>
      <c r="AI26" s="859"/>
      <c r="AJ26" s="860"/>
      <c r="AK26" s="764" t="s">
        <v>
397</v>
      </c>
      <c r="AL26" s="764"/>
      <c r="AM26" s="764"/>
      <c r="AN26" s="764"/>
      <c r="AO26" s="765"/>
      <c r="AP26" s="763" t="s">
        <v>
398</v>
      </c>
      <c r="AQ26" s="764"/>
      <c r="AR26" s="764"/>
      <c r="AS26" s="764"/>
      <c r="AT26" s="765"/>
      <c r="AU26" s="763" t="s">
        <v>
399</v>
      </c>
      <c r="AV26" s="764"/>
      <c r="AW26" s="764"/>
      <c r="AX26" s="764"/>
      <c r="AY26" s="765"/>
      <c r="AZ26" s="763" t="s">
        <v>
400</v>
      </c>
      <c r="BA26" s="764"/>
      <c r="BB26" s="764"/>
      <c r="BC26" s="764"/>
      <c r="BD26" s="765"/>
      <c r="BE26" s="763" t="s">
        <v>
377</v>
      </c>
      <c r="BF26" s="764"/>
      <c r="BG26" s="764"/>
      <c r="BH26" s="764"/>
      <c r="BI26" s="775"/>
      <c r="BJ26" s="253"/>
      <c r="BK26" s="253"/>
      <c r="BL26" s="253"/>
      <c r="BM26" s="253"/>
      <c r="BN26" s="253"/>
      <c r="BO26" s="266"/>
      <c r="BP26" s="266"/>
      <c r="BQ26" s="263">
        <v>
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
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
1</v>
      </c>
      <c r="B28" s="777" t="s">
        <v>
401</v>
      </c>
      <c r="C28" s="778"/>
      <c r="D28" s="778"/>
      <c r="E28" s="778"/>
      <c r="F28" s="778"/>
      <c r="G28" s="778"/>
      <c r="H28" s="778"/>
      <c r="I28" s="778"/>
      <c r="J28" s="778"/>
      <c r="K28" s="778"/>
      <c r="L28" s="778"/>
      <c r="M28" s="778"/>
      <c r="N28" s="778"/>
      <c r="O28" s="778"/>
      <c r="P28" s="779"/>
      <c r="Q28" s="868">
        <v>
7162</v>
      </c>
      <c r="R28" s="869"/>
      <c r="S28" s="869"/>
      <c r="T28" s="869"/>
      <c r="U28" s="869"/>
      <c r="V28" s="869">
        <v>
7107</v>
      </c>
      <c r="W28" s="869"/>
      <c r="X28" s="869"/>
      <c r="Y28" s="869"/>
      <c r="Z28" s="869"/>
      <c r="AA28" s="869">
        <v>
55</v>
      </c>
      <c r="AB28" s="869"/>
      <c r="AC28" s="869"/>
      <c r="AD28" s="869"/>
      <c r="AE28" s="870"/>
      <c r="AF28" s="871">
        <v>
55</v>
      </c>
      <c r="AG28" s="869"/>
      <c r="AH28" s="869"/>
      <c r="AI28" s="869"/>
      <c r="AJ28" s="872"/>
      <c r="AK28" s="873">
        <v>
973</v>
      </c>
      <c r="AL28" s="864"/>
      <c r="AM28" s="864"/>
      <c r="AN28" s="864"/>
      <c r="AO28" s="864"/>
      <c r="AP28" s="864" t="s">
        <v>
572</v>
      </c>
      <c r="AQ28" s="864"/>
      <c r="AR28" s="864"/>
      <c r="AS28" s="864"/>
      <c r="AT28" s="864"/>
      <c r="AU28" s="864" t="s">
        <v>
506</v>
      </c>
      <c r="AV28" s="864"/>
      <c r="AW28" s="864"/>
      <c r="AX28" s="864"/>
      <c r="AY28" s="864"/>
      <c r="AZ28" s="865"/>
      <c r="BA28" s="865"/>
      <c r="BB28" s="865"/>
      <c r="BC28" s="865"/>
      <c r="BD28" s="865"/>
      <c r="BE28" s="866"/>
      <c r="BF28" s="866"/>
      <c r="BG28" s="866"/>
      <c r="BH28" s="866"/>
      <c r="BI28" s="867"/>
      <c r="BJ28" s="253"/>
      <c r="BK28" s="253"/>
      <c r="BL28" s="253"/>
      <c r="BM28" s="253"/>
      <c r="BN28" s="253"/>
      <c r="BO28" s="266"/>
      <c r="BP28" s="266"/>
      <c r="BQ28" s="263">
        <v>
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
2</v>
      </c>
      <c r="B29" s="801" t="s">
        <v>
402</v>
      </c>
      <c r="C29" s="802"/>
      <c r="D29" s="802"/>
      <c r="E29" s="802"/>
      <c r="F29" s="802"/>
      <c r="G29" s="802"/>
      <c r="H29" s="802"/>
      <c r="I29" s="802"/>
      <c r="J29" s="802"/>
      <c r="K29" s="802"/>
      <c r="L29" s="802"/>
      <c r="M29" s="802"/>
      <c r="N29" s="802"/>
      <c r="O29" s="802"/>
      <c r="P29" s="803"/>
      <c r="Q29" s="804">
        <v>
5932</v>
      </c>
      <c r="R29" s="805"/>
      <c r="S29" s="805"/>
      <c r="T29" s="805"/>
      <c r="U29" s="805"/>
      <c r="V29" s="805">
        <v>
5825</v>
      </c>
      <c r="W29" s="805"/>
      <c r="X29" s="805"/>
      <c r="Y29" s="805"/>
      <c r="Z29" s="805"/>
      <c r="AA29" s="805">
        <v>
108</v>
      </c>
      <c r="AB29" s="805"/>
      <c r="AC29" s="805"/>
      <c r="AD29" s="805"/>
      <c r="AE29" s="806"/>
      <c r="AF29" s="807">
        <v>
108</v>
      </c>
      <c r="AG29" s="808"/>
      <c r="AH29" s="808"/>
      <c r="AI29" s="808"/>
      <c r="AJ29" s="809"/>
      <c r="AK29" s="876">
        <v>
978</v>
      </c>
      <c r="AL29" s="877"/>
      <c r="AM29" s="877"/>
      <c r="AN29" s="877"/>
      <c r="AO29" s="877"/>
      <c r="AP29" s="877" t="s">
        <v>
506</v>
      </c>
      <c r="AQ29" s="877"/>
      <c r="AR29" s="877"/>
      <c r="AS29" s="877"/>
      <c r="AT29" s="877"/>
      <c r="AU29" s="877" t="s">
        <v>
506</v>
      </c>
      <c r="AV29" s="877"/>
      <c r="AW29" s="877"/>
      <c r="AX29" s="877"/>
      <c r="AY29" s="877"/>
      <c r="AZ29" s="878"/>
      <c r="BA29" s="878"/>
      <c r="BB29" s="878"/>
      <c r="BC29" s="878"/>
      <c r="BD29" s="878"/>
      <c r="BE29" s="874"/>
      <c r="BF29" s="874"/>
      <c r="BG29" s="874"/>
      <c r="BH29" s="874"/>
      <c r="BI29" s="875"/>
      <c r="BJ29" s="253"/>
      <c r="BK29" s="253"/>
      <c r="BL29" s="253"/>
      <c r="BM29" s="253"/>
      <c r="BN29" s="253"/>
      <c r="BO29" s="266"/>
      <c r="BP29" s="266"/>
      <c r="BQ29" s="263">
        <v>
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
3</v>
      </c>
      <c r="B30" s="801" t="s">
        <v>
403</v>
      </c>
      <c r="C30" s="802"/>
      <c r="D30" s="802"/>
      <c r="E30" s="802"/>
      <c r="F30" s="802"/>
      <c r="G30" s="802"/>
      <c r="H30" s="802"/>
      <c r="I30" s="802"/>
      <c r="J30" s="802"/>
      <c r="K30" s="802"/>
      <c r="L30" s="802"/>
      <c r="M30" s="802"/>
      <c r="N30" s="802"/>
      <c r="O30" s="802"/>
      <c r="P30" s="803"/>
      <c r="Q30" s="804">
        <v>
1852</v>
      </c>
      <c r="R30" s="805"/>
      <c r="S30" s="805"/>
      <c r="T30" s="805"/>
      <c r="U30" s="805"/>
      <c r="V30" s="805">
        <v>
1789</v>
      </c>
      <c r="W30" s="805"/>
      <c r="X30" s="805"/>
      <c r="Y30" s="805"/>
      <c r="Z30" s="805"/>
      <c r="AA30" s="805">
        <v>
63</v>
      </c>
      <c r="AB30" s="805"/>
      <c r="AC30" s="805"/>
      <c r="AD30" s="805"/>
      <c r="AE30" s="806"/>
      <c r="AF30" s="807">
        <v>
63</v>
      </c>
      <c r="AG30" s="808"/>
      <c r="AH30" s="808"/>
      <c r="AI30" s="808"/>
      <c r="AJ30" s="809"/>
      <c r="AK30" s="876">
        <v>
818</v>
      </c>
      <c r="AL30" s="877"/>
      <c r="AM30" s="877"/>
      <c r="AN30" s="877"/>
      <c r="AO30" s="877"/>
      <c r="AP30" s="877" t="s">
        <v>
506</v>
      </c>
      <c r="AQ30" s="877"/>
      <c r="AR30" s="877"/>
      <c r="AS30" s="877"/>
      <c r="AT30" s="877"/>
      <c r="AU30" s="877" t="s">
        <v>
506</v>
      </c>
      <c r="AV30" s="877"/>
      <c r="AW30" s="877"/>
      <c r="AX30" s="877"/>
      <c r="AY30" s="877"/>
      <c r="AZ30" s="878"/>
      <c r="BA30" s="878"/>
      <c r="BB30" s="878"/>
      <c r="BC30" s="878"/>
      <c r="BD30" s="878"/>
      <c r="BE30" s="874"/>
      <c r="BF30" s="874"/>
      <c r="BG30" s="874"/>
      <c r="BH30" s="874"/>
      <c r="BI30" s="875"/>
      <c r="BJ30" s="253"/>
      <c r="BK30" s="253"/>
      <c r="BL30" s="253"/>
      <c r="BM30" s="253"/>
      <c r="BN30" s="253"/>
      <c r="BO30" s="266"/>
      <c r="BP30" s="266"/>
      <c r="BQ30" s="263">
        <v>
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
4</v>
      </c>
      <c r="B31" s="801" t="s">
        <v>
404</v>
      </c>
      <c r="C31" s="802"/>
      <c r="D31" s="802"/>
      <c r="E31" s="802"/>
      <c r="F31" s="802"/>
      <c r="G31" s="802"/>
      <c r="H31" s="802"/>
      <c r="I31" s="802"/>
      <c r="J31" s="802"/>
      <c r="K31" s="802"/>
      <c r="L31" s="802"/>
      <c r="M31" s="802"/>
      <c r="N31" s="802"/>
      <c r="O31" s="802"/>
      <c r="P31" s="803"/>
      <c r="Q31" s="804">
        <v>
2447</v>
      </c>
      <c r="R31" s="805"/>
      <c r="S31" s="805"/>
      <c r="T31" s="805"/>
      <c r="U31" s="805"/>
      <c r="V31" s="805">
        <v>
2395</v>
      </c>
      <c r="W31" s="805"/>
      <c r="X31" s="805"/>
      <c r="Y31" s="805"/>
      <c r="Z31" s="805"/>
      <c r="AA31" s="805">
        <v>
52</v>
      </c>
      <c r="AB31" s="805"/>
      <c r="AC31" s="805"/>
      <c r="AD31" s="805"/>
      <c r="AE31" s="806"/>
      <c r="AF31" s="807">
        <v>
52</v>
      </c>
      <c r="AG31" s="808"/>
      <c r="AH31" s="808"/>
      <c r="AI31" s="808"/>
      <c r="AJ31" s="809"/>
      <c r="AK31" s="876">
        <v>
1054</v>
      </c>
      <c r="AL31" s="877"/>
      <c r="AM31" s="877"/>
      <c r="AN31" s="877"/>
      <c r="AO31" s="877"/>
      <c r="AP31" s="877">
        <v>
6494</v>
      </c>
      <c r="AQ31" s="877"/>
      <c r="AR31" s="877"/>
      <c r="AS31" s="877"/>
      <c r="AT31" s="877"/>
      <c r="AU31" s="877">
        <v>
4351</v>
      </c>
      <c r="AV31" s="877"/>
      <c r="AW31" s="877"/>
      <c r="AX31" s="877"/>
      <c r="AY31" s="877"/>
      <c r="AZ31" s="878" t="s">
        <v>
506</v>
      </c>
      <c r="BA31" s="878"/>
      <c r="BB31" s="878"/>
      <c r="BC31" s="878"/>
      <c r="BD31" s="878"/>
      <c r="BE31" s="874" t="s">
        <v>
405</v>
      </c>
      <c r="BF31" s="874"/>
      <c r="BG31" s="874"/>
      <c r="BH31" s="874"/>
      <c r="BI31" s="875"/>
      <c r="BJ31" s="253"/>
      <c r="BK31" s="253"/>
      <c r="BL31" s="253"/>
      <c r="BM31" s="253"/>
      <c r="BN31" s="253"/>
      <c r="BO31" s="266"/>
      <c r="BP31" s="266"/>
      <c r="BQ31" s="263">
        <v>
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
5</v>
      </c>
      <c r="B32" s="801"/>
      <c r="C32" s="802"/>
      <c r="D32" s="802"/>
      <c r="E32" s="802"/>
      <c r="F32" s="802"/>
      <c r="G32" s="802"/>
      <c r="H32" s="802"/>
      <c r="I32" s="802"/>
      <c r="J32" s="802"/>
      <c r="K32" s="802"/>
      <c r="L32" s="802"/>
      <c r="M32" s="802"/>
      <c r="N32" s="802"/>
      <c r="O32" s="802"/>
      <c r="P32" s="803"/>
      <c r="Q32" s="804"/>
      <c r="R32" s="805"/>
      <c r="S32" s="805"/>
      <c r="T32" s="805"/>
      <c r="U32" s="805"/>
      <c r="V32" s="805"/>
      <c r="W32" s="805"/>
      <c r="X32" s="805"/>
      <c r="Y32" s="805"/>
      <c r="Z32" s="805"/>
      <c r="AA32" s="805"/>
      <c r="AB32" s="805"/>
      <c r="AC32" s="805"/>
      <c r="AD32" s="805"/>
      <c r="AE32" s="806"/>
      <c r="AF32" s="807"/>
      <c r="AG32" s="808"/>
      <c r="AH32" s="808"/>
      <c r="AI32" s="808"/>
      <c r="AJ32" s="809"/>
      <c r="AK32" s="876"/>
      <c r="AL32" s="877"/>
      <c r="AM32" s="877"/>
      <c r="AN32" s="877"/>
      <c r="AO32" s="877"/>
      <c r="AP32" s="877"/>
      <c r="AQ32" s="877"/>
      <c r="AR32" s="877"/>
      <c r="AS32" s="877"/>
      <c r="AT32" s="877"/>
      <c r="AU32" s="877"/>
      <c r="AV32" s="877"/>
      <c r="AW32" s="877"/>
      <c r="AX32" s="877"/>
      <c r="AY32" s="877"/>
      <c r="AZ32" s="878"/>
      <c r="BA32" s="878"/>
      <c r="BB32" s="878"/>
      <c r="BC32" s="878"/>
      <c r="BD32" s="878"/>
      <c r="BE32" s="874"/>
      <c r="BF32" s="874"/>
      <c r="BG32" s="874"/>
      <c r="BH32" s="874"/>
      <c r="BI32" s="875"/>
      <c r="BJ32" s="253"/>
      <c r="BK32" s="253"/>
      <c r="BL32" s="253"/>
      <c r="BM32" s="253"/>
      <c r="BN32" s="253"/>
      <c r="BO32" s="266"/>
      <c r="BP32" s="266"/>
      <c r="BQ32" s="263">
        <v>
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
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
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
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
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
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
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
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
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
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
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
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
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
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
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
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
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
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
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
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
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
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
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
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
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
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
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
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
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
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
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
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
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
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
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
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
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
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
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
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
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
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
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
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
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
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
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
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
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
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
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
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
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
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
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
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
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
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
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
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
406</v>
      </c>
      <c r="BK62" s="852"/>
      <c r="BL62" s="852"/>
      <c r="BM62" s="852"/>
      <c r="BN62" s="853"/>
      <c r="BO62" s="266"/>
      <c r="BP62" s="266"/>
      <c r="BQ62" s="263">
        <v>
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
389</v>
      </c>
      <c r="B63" s="836" t="s">
        <v>
407</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
278</v>
      </c>
      <c r="AG63" s="888"/>
      <c r="AH63" s="888"/>
      <c r="AI63" s="888"/>
      <c r="AJ63" s="889"/>
      <c r="AK63" s="890"/>
      <c r="AL63" s="885"/>
      <c r="AM63" s="885"/>
      <c r="AN63" s="885"/>
      <c r="AO63" s="885"/>
      <c r="AP63" s="888">
        <v>
6494</v>
      </c>
      <c r="AQ63" s="888"/>
      <c r="AR63" s="888"/>
      <c r="AS63" s="888"/>
      <c r="AT63" s="888"/>
      <c r="AU63" s="888">
        <v>
4351</v>
      </c>
      <c r="AV63" s="888"/>
      <c r="AW63" s="888"/>
      <c r="AX63" s="888"/>
      <c r="AY63" s="888"/>
      <c r="AZ63" s="892"/>
      <c r="BA63" s="892"/>
      <c r="BB63" s="892"/>
      <c r="BC63" s="892"/>
      <c r="BD63" s="892"/>
      <c r="BE63" s="893"/>
      <c r="BF63" s="893"/>
      <c r="BG63" s="893"/>
      <c r="BH63" s="893"/>
      <c r="BI63" s="894"/>
      <c r="BJ63" s="895" t="s">
        <v>
408</v>
      </c>
      <c r="BK63" s="896"/>
      <c r="BL63" s="896"/>
      <c r="BM63" s="896"/>
      <c r="BN63" s="897"/>
      <c r="BO63" s="266"/>
      <c r="BP63" s="266"/>
      <c r="BQ63" s="263">
        <v>
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
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
410</v>
      </c>
      <c r="B66" s="787"/>
      <c r="C66" s="787"/>
      <c r="D66" s="787"/>
      <c r="E66" s="787"/>
      <c r="F66" s="787"/>
      <c r="G66" s="787"/>
      <c r="H66" s="787"/>
      <c r="I66" s="787"/>
      <c r="J66" s="787"/>
      <c r="K66" s="787"/>
      <c r="L66" s="787"/>
      <c r="M66" s="787"/>
      <c r="N66" s="787"/>
      <c r="O66" s="787"/>
      <c r="P66" s="788"/>
      <c r="Q66" s="763" t="s">
        <v>
411</v>
      </c>
      <c r="R66" s="764"/>
      <c r="S66" s="764"/>
      <c r="T66" s="764"/>
      <c r="U66" s="765"/>
      <c r="V66" s="763" t="s">
        <v>
412</v>
      </c>
      <c r="W66" s="764"/>
      <c r="X66" s="764"/>
      <c r="Y66" s="764"/>
      <c r="Z66" s="765"/>
      <c r="AA66" s="763" t="s">
        <v>
413</v>
      </c>
      <c r="AB66" s="764"/>
      <c r="AC66" s="764"/>
      <c r="AD66" s="764"/>
      <c r="AE66" s="765"/>
      <c r="AF66" s="898" t="s">
        <v>
414</v>
      </c>
      <c r="AG66" s="859"/>
      <c r="AH66" s="859"/>
      <c r="AI66" s="859"/>
      <c r="AJ66" s="899"/>
      <c r="AK66" s="763" t="s">
        <v>
397</v>
      </c>
      <c r="AL66" s="787"/>
      <c r="AM66" s="787"/>
      <c r="AN66" s="787"/>
      <c r="AO66" s="788"/>
      <c r="AP66" s="763" t="s">
        <v>
415</v>
      </c>
      <c r="AQ66" s="764"/>
      <c r="AR66" s="764"/>
      <c r="AS66" s="764"/>
      <c r="AT66" s="765"/>
      <c r="AU66" s="763" t="s">
        <v>
416</v>
      </c>
      <c r="AV66" s="764"/>
      <c r="AW66" s="764"/>
      <c r="AX66" s="764"/>
      <c r="AY66" s="765"/>
      <c r="AZ66" s="763" t="s">
        <v>
377</v>
      </c>
      <c r="BA66" s="764"/>
      <c r="BB66" s="764"/>
      <c r="BC66" s="764"/>
      <c r="BD66" s="775"/>
      <c r="BE66" s="266"/>
      <c r="BF66" s="266"/>
      <c r="BG66" s="266"/>
      <c r="BH66" s="266"/>
      <c r="BI66" s="266"/>
      <c r="BJ66" s="266"/>
      <c r="BK66" s="266"/>
      <c r="BL66" s="266"/>
      <c r="BM66" s="266"/>
      <c r="BN66" s="266"/>
      <c r="BO66" s="266"/>
      <c r="BP66" s="266"/>
      <c r="BQ66" s="263">
        <v>
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
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
1</v>
      </c>
      <c r="B68" s="915" t="s">
        <v>
573</v>
      </c>
      <c r="C68" s="916"/>
      <c r="D68" s="916"/>
      <c r="E68" s="916"/>
      <c r="F68" s="916"/>
      <c r="G68" s="916"/>
      <c r="H68" s="916"/>
      <c r="I68" s="916"/>
      <c r="J68" s="916"/>
      <c r="K68" s="916"/>
      <c r="L68" s="916"/>
      <c r="M68" s="916"/>
      <c r="N68" s="916"/>
      <c r="O68" s="916"/>
      <c r="P68" s="917"/>
      <c r="Q68" s="918">
        <v>
986</v>
      </c>
      <c r="R68" s="912"/>
      <c r="S68" s="912"/>
      <c r="T68" s="912"/>
      <c r="U68" s="912"/>
      <c r="V68" s="912">
        <v>
974</v>
      </c>
      <c r="W68" s="912"/>
      <c r="X68" s="912"/>
      <c r="Y68" s="912"/>
      <c r="Z68" s="912"/>
      <c r="AA68" s="912">
        <v>
12</v>
      </c>
      <c r="AB68" s="912"/>
      <c r="AC68" s="912"/>
      <c r="AD68" s="912"/>
      <c r="AE68" s="912"/>
      <c r="AF68" s="912">
        <v>
12</v>
      </c>
      <c r="AG68" s="912"/>
      <c r="AH68" s="912"/>
      <c r="AI68" s="912"/>
      <c r="AJ68" s="912"/>
      <c r="AK68" s="912">
        <v>
12</v>
      </c>
      <c r="AL68" s="912"/>
      <c r="AM68" s="912"/>
      <c r="AN68" s="912"/>
      <c r="AO68" s="912"/>
      <c r="AP68" s="912" t="s">
        <v>
506</v>
      </c>
      <c r="AQ68" s="912"/>
      <c r="AR68" s="912"/>
      <c r="AS68" s="912"/>
      <c r="AT68" s="912"/>
      <c r="AU68" s="912" t="s">
        <v>
506</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
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
2</v>
      </c>
      <c r="B69" s="919" t="s">
        <v>
574</v>
      </c>
      <c r="C69" s="920"/>
      <c r="D69" s="920"/>
      <c r="E69" s="920"/>
      <c r="F69" s="920"/>
      <c r="G69" s="920"/>
      <c r="H69" s="920"/>
      <c r="I69" s="920"/>
      <c r="J69" s="920"/>
      <c r="K69" s="920"/>
      <c r="L69" s="920"/>
      <c r="M69" s="920"/>
      <c r="N69" s="920"/>
      <c r="O69" s="920"/>
      <c r="P69" s="921"/>
      <c r="Q69" s="922">
        <v>
288</v>
      </c>
      <c r="R69" s="877"/>
      <c r="S69" s="877"/>
      <c r="T69" s="877"/>
      <c r="U69" s="877"/>
      <c r="V69" s="877">
        <v>
206</v>
      </c>
      <c r="W69" s="877"/>
      <c r="X69" s="877"/>
      <c r="Y69" s="877"/>
      <c r="Z69" s="877"/>
      <c r="AA69" s="877">
        <v>
82</v>
      </c>
      <c r="AB69" s="877"/>
      <c r="AC69" s="877"/>
      <c r="AD69" s="877"/>
      <c r="AE69" s="877"/>
      <c r="AF69" s="877">
        <v>
82</v>
      </c>
      <c r="AG69" s="877"/>
      <c r="AH69" s="877"/>
      <c r="AI69" s="877"/>
      <c r="AJ69" s="877"/>
      <c r="AK69" s="877">
        <v>
47</v>
      </c>
      <c r="AL69" s="877"/>
      <c r="AM69" s="877"/>
      <c r="AN69" s="877"/>
      <c r="AO69" s="877"/>
      <c r="AP69" s="877" t="s">
        <v>
506</v>
      </c>
      <c r="AQ69" s="877"/>
      <c r="AR69" s="877"/>
      <c r="AS69" s="877"/>
      <c r="AT69" s="877"/>
      <c r="AU69" s="877" t="s">
        <v>
506</v>
      </c>
      <c r="AV69" s="877"/>
      <c r="AW69" s="877"/>
      <c r="AX69" s="877"/>
      <c r="AY69" s="877"/>
      <c r="AZ69" s="923"/>
      <c r="BA69" s="923"/>
      <c r="BB69" s="923"/>
      <c r="BC69" s="923"/>
      <c r="BD69" s="924"/>
      <c r="BE69" s="266"/>
      <c r="BF69" s="266"/>
      <c r="BG69" s="266"/>
      <c r="BH69" s="266"/>
      <c r="BI69" s="266"/>
      <c r="BJ69" s="266"/>
      <c r="BK69" s="266"/>
      <c r="BL69" s="266"/>
      <c r="BM69" s="266"/>
      <c r="BN69" s="266"/>
      <c r="BO69" s="266"/>
      <c r="BP69" s="266"/>
      <c r="BQ69" s="263">
        <v>
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
3</v>
      </c>
      <c r="B70" s="919" t="s">
        <v>
575</v>
      </c>
      <c r="C70" s="920"/>
      <c r="D70" s="920"/>
      <c r="E70" s="920"/>
      <c r="F70" s="920"/>
      <c r="G70" s="920"/>
      <c r="H70" s="920"/>
      <c r="I70" s="920"/>
      <c r="J70" s="920"/>
      <c r="K70" s="920"/>
      <c r="L70" s="920"/>
      <c r="M70" s="920"/>
      <c r="N70" s="920"/>
      <c r="O70" s="920"/>
      <c r="P70" s="921"/>
      <c r="Q70" s="922">
        <v>
10992</v>
      </c>
      <c r="R70" s="877"/>
      <c r="S70" s="877"/>
      <c r="T70" s="877"/>
      <c r="U70" s="877"/>
      <c r="V70" s="877">
        <v>
10500</v>
      </c>
      <c r="W70" s="877"/>
      <c r="X70" s="877"/>
      <c r="Y70" s="877"/>
      <c r="Z70" s="877"/>
      <c r="AA70" s="877">
        <v>
491</v>
      </c>
      <c r="AB70" s="877"/>
      <c r="AC70" s="877"/>
      <c r="AD70" s="877"/>
      <c r="AE70" s="877"/>
      <c r="AF70" s="877">
        <v>
491</v>
      </c>
      <c r="AG70" s="877"/>
      <c r="AH70" s="877"/>
      <c r="AI70" s="877"/>
      <c r="AJ70" s="877"/>
      <c r="AK70" s="877" t="s">
        <v>
506</v>
      </c>
      <c r="AL70" s="877"/>
      <c r="AM70" s="877"/>
      <c r="AN70" s="877"/>
      <c r="AO70" s="877"/>
      <c r="AP70" s="877">
        <v>
799</v>
      </c>
      <c r="AQ70" s="877"/>
      <c r="AR70" s="877"/>
      <c r="AS70" s="877"/>
      <c r="AT70" s="877"/>
      <c r="AU70" s="877">
        <v>
14</v>
      </c>
      <c r="AV70" s="877"/>
      <c r="AW70" s="877"/>
      <c r="AX70" s="877"/>
      <c r="AY70" s="877"/>
      <c r="AZ70" s="923"/>
      <c r="BA70" s="923"/>
      <c r="BB70" s="923"/>
      <c r="BC70" s="923"/>
      <c r="BD70" s="924"/>
      <c r="BE70" s="266"/>
      <c r="BF70" s="266"/>
      <c r="BG70" s="266"/>
      <c r="BH70" s="266"/>
      <c r="BI70" s="266"/>
      <c r="BJ70" s="266"/>
      <c r="BK70" s="266"/>
      <c r="BL70" s="266"/>
      <c r="BM70" s="266"/>
      <c r="BN70" s="266"/>
      <c r="BO70" s="266"/>
      <c r="BP70" s="266"/>
      <c r="BQ70" s="263">
        <v>
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
4</v>
      </c>
      <c r="B71" s="919" t="s">
        <v>
576</v>
      </c>
      <c r="C71" s="920"/>
      <c r="D71" s="920"/>
      <c r="E71" s="920"/>
      <c r="F71" s="920"/>
      <c r="G71" s="920"/>
      <c r="H71" s="920"/>
      <c r="I71" s="920"/>
      <c r="J71" s="920"/>
      <c r="K71" s="920"/>
      <c r="L71" s="920"/>
      <c r="M71" s="920"/>
      <c r="N71" s="920"/>
      <c r="O71" s="920"/>
      <c r="P71" s="921"/>
      <c r="Q71" s="922">
        <v>
2204</v>
      </c>
      <c r="R71" s="877"/>
      <c r="S71" s="877"/>
      <c r="T71" s="877"/>
      <c r="U71" s="877"/>
      <c r="V71" s="877">
        <v>
2096</v>
      </c>
      <c r="W71" s="877"/>
      <c r="X71" s="877"/>
      <c r="Y71" s="877"/>
      <c r="Z71" s="877"/>
      <c r="AA71" s="877">
        <v>
109</v>
      </c>
      <c r="AB71" s="877"/>
      <c r="AC71" s="877"/>
      <c r="AD71" s="877"/>
      <c r="AE71" s="877"/>
      <c r="AF71" s="877">
        <v>
109</v>
      </c>
      <c r="AG71" s="877"/>
      <c r="AH71" s="877"/>
      <c r="AI71" s="877"/>
      <c r="AJ71" s="877"/>
      <c r="AK71" s="877">
        <v>
3</v>
      </c>
      <c r="AL71" s="877"/>
      <c r="AM71" s="877"/>
      <c r="AN71" s="877"/>
      <c r="AO71" s="877"/>
      <c r="AP71" s="877">
        <v>
978</v>
      </c>
      <c r="AQ71" s="877"/>
      <c r="AR71" s="877"/>
      <c r="AS71" s="877"/>
      <c r="AT71" s="877"/>
      <c r="AU71" s="877">
        <v>
158</v>
      </c>
      <c r="AV71" s="877"/>
      <c r="AW71" s="877"/>
      <c r="AX71" s="877"/>
      <c r="AY71" s="877"/>
      <c r="AZ71" s="923"/>
      <c r="BA71" s="923"/>
      <c r="BB71" s="923"/>
      <c r="BC71" s="923"/>
      <c r="BD71" s="924"/>
      <c r="BE71" s="266"/>
      <c r="BF71" s="266"/>
      <c r="BG71" s="266"/>
      <c r="BH71" s="266"/>
      <c r="BI71" s="266"/>
      <c r="BJ71" s="266"/>
      <c r="BK71" s="266"/>
      <c r="BL71" s="266"/>
      <c r="BM71" s="266"/>
      <c r="BN71" s="266"/>
      <c r="BO71" s="266"/>
      <c r="BP71" s="266"/>
      <c r="BQ71" s="263">
        <v>
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
5</v>
      </c>
      <c r="B72" s="919" t="s">
        <v>
577</v>
      </c>
      <c r="C72" s="920"/>
      <c r="D72" s="920"/>
      <c r="E72" s="920"/>
      <c r="F72" s="920"/>
      <c r="G72" s="920"/>
      <c r="H72" s="920"/>
      <c r="I72" s="920"/>
      <c r="J72" s="920"/>
      <c r="K72" s="920"/>
      <c r="L72" s="920"/>
      <c r="M72" s="920"/>
      <c r="N72" s="920"/>
      <c r="O72" s="920"/>
      <c r="P72" s="921"/>
      <c r="Q72" s="922">
        <v>
330</v>
      </c>
      <c r="R72" s="877"/>
      <c r="S72" s="877"/>
      <c r="T72" s="877"/>
      <c r="U72" s="877"/>
      <c r="V72" s="877">
        <v>
314</v>
      </c>
      <c r="W72" s="877"/>
      <c r="X72" s="877"/>
      <c r="Y72" s="877"/>
      <c r="Z72" s="877"/>
      <c r="AA72" s="877">
        <v>
16</v>
      </c>
      <c r="AB72" s="877"/>
      <c r="AC72" s="877"/>
      <c r="AD72" s="877"/>
      <c r="AE72" s="877"/>
      <c r="AF72" s="877">
        <v>
16</v>
      </c>
      <c r="AG72" s="877"/>
      <c r="AH72" s="877"/>
      <c r="AI72" s="877"/>
      <c r="AJ72" s="877"/>
      <c r="AK72" s="877">
        <v>
19</v>
      </c>
      <c r="AL72" s="877"/>
      <c r="AM72" s="877"/>
      <c r="AN72" s="877"/>
      <c r="AO72" s="877"/>
      <c r="AP72" s="877" t="s">
        <v>
506</v>
      </c>
      <c r="AQ72" s="877"/>
      <c r="AR72" s="877"/>
      <c r="AS72" s="877"/>
      <c r="AT72" s="877"/>
      <c r="AU72" s="877" t="s">
        <v>
506</v>
      </c>
      <c r="AV72" s="877"/>
      <c r="AW72" s="877"/>
      <c r="AX72" s="877"/>
      <c r="AY72" s="877"/>
      <c r="AZ72" s="923"/>
      <c r="BA72" s="923"/>
      <c r="BB72" s="923"/>
      <c r="BC72" s="923"/>
      <c r="BD72" s="924"/>
      <c r="BE72" s="266"/>
      <c r="BF72" s="266"/>
      <c r="BG72" s="266"/>
      <c r="BH72" s="266"/>
      <c r="BI72" s="266"/>
      <c r="BJ72" s="266"/>
      <c r="BK72" s="266"/>
      <c r="BL72" s="266"/>
      <c r="BM72" s="266"/>
      <c r="BN72" s="266"/>
      <c r="BO72" s="266"/>
      <c r="BP72" s="266"/>
      <c r="BQ72" s="263">
        <v>
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
6</v>
      </c>
      <c r="B73" s="919" t="s">
        <v>
578</v>
      </c>
      <c r="C73" s="920"/>
      <c r="D73" s="920"/>
      <c r="E73" s="920"/>
      <c r="F73" s="920"/>
      <c r="G73" s="920"/>
      <c r="H73" s="920"/>
      <c r="I73" s="920"/>
      <c r="J73" s="920"/>
      <c r="K73" s="920"/>
      <c r="L73" s="920"/>
      <c r="M73" s="920"/>
      <c r="N73" s="920"/>
      <c r="O73" s="920"/>
      <c r="P73" s="921"/>
      <c r="Q73" s="922">
        <v>
6529</v>
      </c>
      <c r="R73" s="877">
        <v>
6933</v>
      </c>
      <c r="S73" s="877">
        <v>
6933</v>
      </c>
      <c r="T73" s="877">
        <v>
6933</v>
      </c>
      <c r="U73" s="877">
        <v>
6933</v>
      </c>
      <c r="V73" s="877">
        <v>
6443</v>
      </c>
      <c r="W73" s="877">
        <v>
6850</v>
      </c>
      <c r="X73" s="877">
        <v>
6850</v>
      </c>
      <c r="Y73" s="877">
        <v>
6850</v>
      </c>
      <c r="Z73" s="877">
        <v>
6850</v>
      </c>
      <c r="AA73" s="877">
        <v>
86</v>
      </c>
      <c r="AB73" s="877">
        <v>
82</v>
      </c>
      <c r="AC73" s="877">
        <v>
82</v>
      </c>
      <c r="AD73" s="877">
        <v>
82</v>
      </c>
      <c r="AE73" s="877">
        <v>
82</v>
      </c>
      <c r="AF73" s="877">
        <v>
86</v>
      </c>
      <c r="AG73" s="877">
        <v>
82</v>
      </c>
      <c r="AH73" s="877">
        <v>
82</v>
      </c>
      <c r="AI73" s="877">
        <v>
82</v>
      </c>
      <c r="AJ73" s="877">
        <v>
82</v>
      </c>
      <c r="AK73" s="877">
        <v>
1926</v>
      </c>
      <c r="AL73" s="877">
        <v>
2485</v>
      </c>
      <c r="AM73" s="877">
        <v>
2485</v>
      </c>
      <c r="AN73" s="877">
        <v>
2485</v>
      </c>
      <c r="AO73" s="877">
        <v>
2485</v>
      </c>
      <c r="AP73" s="877" t="s">
        <v>
506</v>
      </c>
      <c r="AQ73" s="877"/>
      <c r="AR73" s="877"/>
      <c r="AS73" s="877"/>
      <c r="AT73" s="877"/>
      <c r="AU73" s="877" t="s">
        <v>
506</v>
      </c>
      <c r="AV73" s="877"/>
      <c r="AW73" s="877"/>
      <c r="AX73" s="877"/>
      <c r="AY73" s="877"/>
      <c r="AZ73" s="923"/>
      <c r="BA73" s="923"/>
      <c r="BB73" s="923"/>
      <c r="BC73" s="923"/>
      <c r="BD73" s="924"/>
      <c r="BE73" s="266"/>
      <c r="BF73" s="266"/>
      <c r="BG73" s="266"/>
      <c r="BH73" s="266"/>
      <c r="BI73" s="266"/>
      <c r="BJ73" s="266"/>
      <c r="BK73" s="266"/>
      <c r="BL73" s="266"/>
      <c r="BM73" s="266"/>
      <c r="BN73" s="266"/>
      <c r="BO73" s="266"/>
      <c r="BP73" s="266"/>
      <c r="BQ73" s="263">
        <v>
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
7</v>
      </c>
      <c r="B74" s="919" t="s">
        <v>
579</v>
      </c>
      <c r="C74" s="920"/>
      <c r="D74" s="920"/>
      <c r="E74" s="920"/>
      <c r="F74" s="920"/>
      <c r="G74" s="920"/>
      <c r="H74" s="920"/>
      <c r="I74" s="920"/>
      <c r="J74" s="920"/>
      <c r="K74" s="920"/>
      <c r="L74" s="920"/>
      <c r="M74" s="920"/>
      <c r="N74" s="920"/>
      <c r="O74" s="920"/>
      <c r="P74" s="921"/>
      <c r="Q74" s="922">
        <v>
1444184</v>
      </c>
      <c r="R74" s="877">
        <v>
1385861</v>
      </c>
      <c r="S74" s="877">
        <v>
1385861</v>
      </c>
      <c r="T74" s="877">
        <v>
1385861</v>
      </c>
      <c r="U74" s="877">
        <v>
1385861</v>
      </c>
      <c r="V74" s="877">
        <v>
1404896</v>
      </c>
      <c r="W74" s="877">
        <v>
1346246</v>
      </c>
      <c r="X74" s="877">
        <v>
1346246</v>
      </c>
      <c r="Y74" s="877">
        <v>
1346246</v>
      </c>
      <c r="Z74" s="877">
        <v>
1346246</v>
      </c>
      <c r="AA74" s="877">
        <v>
39288</v>
      </c>
      <c r="AB74" s="877">
        <v>
39615</v>
      </c>
      <c r="AC74" s="877">
        <v>
39615</v>
      </c>
      <c r="AD74" s="877">
        <v>
39615</v>
      </c>
      <c r="AE74" s="877">
        <v>
39615</v>
      </c>
      <c r="AF74" s="877">
        <v>
39288</v>
      </c>
      <c r="AG74" s="877">
        <v>
39615</v>
      </c>
      <c r="AH74" s="877">
        <v>
39615</v>
      </c>
      <c r="AI74" s="877">
        <v>
39615</v>
      </c>
      <c r="AJ74" s="877">
        <v>
39615</v>
      </c>
      <c r="AK74" s="877">
        <v>
16623</v>
      </c>
      <c r="AL74" s="877">
        <v>
13582</v>
      </c>
      <c r="AM74" s="877">
        <v>
13582</v>
      </c>
      <c r="AN74" s="877">
        <v>
13582</v>
      </c>
      <c r="AO74" s="877">
        <v>
13582</v>
      </c>
      <c r="AP74" s="877" t="s">
        <v>
506</v>
      </c>
      <c r="AQ74" s="877"/>
      <c r="AR74" s="877"/>
      <c r="AS74" s="877"/>
      <c r="AT74" s="877"/>
      <c r="AU74" s="877" t="s">
        <v>
506</v>
      </c>
      <c r="AV74" s="877"/>
      <c r="AW74" s="877"/>
      <c r="AX74" s="877"/>
      <c r="AY74" s="877"/>
      <c r="AZ74" s="923"/>
      <c r="BA74" s="923"/>
      <c r="BB74" s="923"/>
      <c r="BC74" s="923"/>
      <c r="BD74" s="924"/>
      <c r="BE74" s="266"/>
      <c r="BF74" s="266"/>
      <c r="BG74" s="266"/>
      <c r="BH74" s="266"/>
      <c r="BI74" s="266"/>
      <c r="BJ74" s="266"/>
      <c r="BK74" s="266"/>
      <c r="BL74" s="266"/>
      <c r="BM74" s="266"/>
      <c r="BN74" s="266"/>
      <c r="BO74" s="266"/>
      <c r="BP74" s="266"/>
      <c r="BQ74" s="263">
        <v>
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
8</v>
      </c>
      <c r="B75" s="919"/>
      <c r="C75" s="920"/>
      <c r="D75" s="920"/>
      <c r="E75" s="920"/>
      <c r="F75" s="920"/>
      <c r="G75" s="920"/>
      <c r="H75" s="920"/>
      <c r="I75" s="920"/>
      <c r="J75" s="920"/>
      <c r="K75" s="920"/>
      <c r="L75" s="920"/>
      <c r="M75" s="920"/>
      <c r="N75" s="920"/>
      <c r="O75" s="920"/>
      <c r="P75" s="921"/>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23"/>
      <c r="BA75" s="923"/>
      <c r="BB75" s="923"/>
      <c r="BC75" s="923"/>
      <c r="BD75" s="924"/>
      <c r="BE75" s="266"/>
      <c r="BF75" s="266"/>
      <c r="BG75" s="266"/>
      <c r="BH75" s="266"/>
      <c r="BI75" s="266"/>
      <c r="BJ75" s="266"/>
      <c r="BK75" s="266"/>
      <c r="BL75" s="266"/>
      <c r="BM75" s="266"/>
      <c r="BN75" s="266"/>
      <c r="BO75" s="266"/>
      <c r="BP75" s="266"/>
      <c r="BQ75" s="263">
        <v>
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
9</v>
      </c>
      <c r="B76" s="919"/>
      <c r="C76" s="920"/>
      <c r="D76" s="920"/>
      <c r="E76" s="920"/>
      <c r="F76" s="920"/>
      <c r="G76" s="920"/>
      <c r="H76" s="920"/>
      <c r="I76" s="920"/>
      <c r="J76" s="920"/>
      <c r="K76" s="920"/>
      <c r="L76" s="920"/>
      <c r="M76" s="920"/>
      <c r="N76" s="920"/>
      <c r="O76" s="920"/>
      <c r="P76" s="921"/>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23"/>
      <c r="BA76" s="923"/>
      <c r="BB76" s="923"/>
      <c r="BC76" s="923"/>
      <c r="BD76" s="924"/>
      <c r="BE76" s="266"/>
      <c r="BF76" s="266"/>
      <c r="BG76" s="266"/>
      <c r="BH76" s="266"/>
      <c r="BI76" s="266"/>
      <c r="BJ76" s="266"/>
      <c r="BK76" s="266"/>
      <c r="BL76" s="266"/>
      <c r="BM76" s="266"/>
      <c r="BN76" s="266"/>
      <c r="BO76" s="266"/>
      <c r="BP76" s="266"/>
      <c r="BQ76" s="263">
        <v>
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
10</v>
      </c>
      <c r="B77" s="919"/>
      <c r="C77" s="920"/>
      <c r="D77" s="920"/>
      <c r="E77" s="920"/>
      <c r="F77" s="920"/>
      <c r="G77" s="920"/>
      <c r="H77" s="920"/>
      <c r="I77" s="920"/>
      <c r="J77" s="920"/>
      <c r="K77" s="920"/>
      <c r="L77" s="920"/>
      <c r="M77" s="920"/>
      <c r="N77" s="920"/>
      <c r="O77" s="920"/>
      <c r="P77" s="921"/>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23"/>
      <c r="BA77" s="923"/>
      <c r="BB77" s="923"/>
      <c r="BC77" s="923"/>
      <c r="BD77" s="924"/>
      <c r="BE77" s="266"/>
      <c r="BF77" s="266"/>
      <c r="BG77" s="266"/>
      <c r="BH77" s="266"/>
      <c r="BI77" s="266"/>
      <c r="BJ77" s="266"/>
      <c r="BK77" s="266"/>
      <c r="BL77" s="266"/>
      <c r="BM77" s="266"/>
      <c r="BN77" s="266"/>
      <c r="BO77" s="266"/>
      <c r="BP77" s="266"/>
      <c r="BQ77" s="263">
        <v>
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
11</v>
      </c>
      <c r="B78" s="919"/>
      <c r="C78" s="920"/>
      <c r="D78" s="920"/>
      <c r="E78" s="920"/>
      <c r="F78" s="920"/>
      <c r="G78" s="920"/>
      <c r="H78" s="920"/>
      <c r="I78" s="920"/>
      <c r="J78" s="920"/>
      <c r="K78" s="920"/>
      <c r="L78" s="920"/>
      <c r="M78" s="920"/>
      <c r="N78" s="920"/>
      <c r="O78" s="920"/>
      <c r="P78" s="921"/>
      <c r="Q78" s="922"/>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23"/>
      <c r="BA78" s="923"/>
      <c r="BB78" s="923"/>
      <c r="BC78" s="923"/>
      <c r="BD78" s="924"/>
      <c r="BE78" s="266"/>
      <c r="BF78" s="266"/>
      <c r="BG78" s="266"/>
      <c r="BH78" s="266"/>
      <c r="BI78" s="266"/>
      <c r="BJ78" s="269"/>
      <c r="BK78" s="269"/>
      <c r="BL78" s="269"/>
      <c r="BM78" s="269"/>
      <c r="BN78" s="269"/>
      <c r="BO78" s="266"/>
      <c r="BP78" s="266"/>
      <c r="BQ78" s="263">
        <v>
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
12</v>
      </c>
      <c r="B79" s="919"/>
      <c r="C79" s="920"/>
      <c r="D79" s="920"/>
      <c r="E79" s="920"/>
      <c r="F79" s="920"/>
      <c r="G79" s="920"/>
      <c r="H79" s="920"/>
      <c r="I79" s="920"/>
      <c r="J79" s="920"/>
      <c r="K79" s="920"/>
      <c r="L79" s="920"/>
      <c r="M79" s="920"/>
      <c r="N79" s="920"/>
      <c r="O79" s="920"/>
      <c r="P79" s="921"/>
      <c r="Q79" s="922"/>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23"/>
      <c r="BA79" s="923"/>
      <c r="BB79" s="923"/>
      <c r="BC79" s="923"/>
      <c r="BD79" s="924"/>
      <c r="BE79" s="266"/>
      <c r="BF79" s="266"/>
      <c r="BG79" s="266"/>
      <c r="BH79" s="266"/>
      <c r="BI79" s="266"/>
      <c r="BJ79" s="269"/>
      <c r="BK79" s="269"/>
      <c r="BL79" s="269"/>
      <c r="BM79" s="269"/>
      <c r="BN79" s="269"/>
      <c r="BO79" s="266"/>
      <c r="BP79" s="266"/>
      <c r="BQ79" s="263">
        <v>
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
13</v>
      </c>
      <c r="B80" s="919"/>
      <c r="C80" s="920"/>
      <c r="D80" s="920"/>
      <c r="E80" s="920"/>
      <c r="F80" s="920"/>
      <c r="G80" s="920"/>
      <c r="H80" s="920"/>
      <c r="I80" s="920"/>
      <c r="J80" s="920"/>
      <c r="K80" s="920"/>
      <c r="L80" s="920"/>
      <c r="M80" s="920"/>
      <c r="N80" s="920"/>
      <c r="O80" s="920"/>
      <c r="P80" s="921"/>
      <c r="Q80" s="922"/>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23"/>
      <c r="BA80" s="923"/>
      <c r="BB80" s="923"/>
      <c r="BC80" s="923"/>
      <c r="BD80" s="924"/>
      <c r="BE80" s="266"/>
      <c r="BF80" s="266"/>
      <c r="BG80" s="266"/>
      <c r="BH80" s="266"/>
      <c r="BI80" s="266"/>
      <c r="BJ80" s="266"/>
      <c r="BK80" s="266"/>
      <c r="BL80" s="266"/>
      <c r="BM80" s="266"/>
      <c r="BN80" s="266"/>
      <c r="BO80" s="266"/>
      <c r="BP80" s="266"/>
      <c r="BQ80" s="263">
        <v>
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
14</v>
      </c>
      <c r="B81" s="919"/>
      <c r="C81" s="920"/>
      <c r="D81" s="920"/>
      <c r="E81" s="920"/>
      <c r="F81" s="920"/>
      <c r="G81" s="920"/>
      <c r="H81" s="920"/>
      <c r="I81" s="920"/>
      <c r="J81" s="920"/>
      <c r="K81" s="920"/>
      <c r="L81" s="920"/>
      <c r="M81" s="920"/>
      <c r="N81" s="920"/>
      <c r="O81" s="920"/>
      <c r="P81" s="921"/>
      <c r="Q81" s="922"/>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23"/>
      <c r="BA81" s="923"/>
      <c r="BB81" s="923"/>
      <c r="BC81" s="923"/>
      <c r="BD81" s="924"/>
      <c r="BE81" s="266"/>
      <c r="BF81" s="266"/>
      <c r="BG81" s="266"/>
      <c r="BH81" s="266"/>
      <c r="BI81" s="266"/>
      <c r="BJ81" s="266"/>
      <c r="BK81" s="266"/>
      <c r="BL81" s="266"/>
      <c r="BM81" s="266"/>
      <c r="BN81" s="266"/>
      <c r="BO81" s="266"/>
      <c r="BP81" s="266"/>
      <c r="BQ81" s="263">
        <v>
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
15</v>
      </c>
      <c r="B82" s="919"/>
      <c r="C82" s="920"/>
      <c r="D82" s="920"/>
      <c r="E82" s="920"/>
      <c r="F82" s="920"/>
      <c r="G82" s="920"/>
      <c r="H82" s="920"/>
      <c r="I82" s="920"/>
      <c r="J82" s="920"/>
      <c r="K82" s="920"/>
      <c r="L82" s="920"/>
      <c r="M82" s="920"/>
      <c r="N82" s="920"/>
      <c r="O82" s="920"/>
      <c r="P82" s="921"/>
      <c r="Q82" s="922"/>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23"/>
      <c r="BA82" s="923"/>
      <c r="BB82" s="923"/>
      <c r="BC82" s="923"/>
      <c r="BD82" s="924"/>
      <c r="BE82" s="266"/>
      <c r="BF82" s="266"/>
      <c r="BG82" s="266"/>
      <c r="BH82" s="266"/>
      <c r="BI82" s="266"/>
      <c r="BJ82" s="266"/>
      <c r="BK82" s="266"/>
      <c r="BL82" s="266"/>
      <c r="BM82" s="266"/>
      <c r="BN82" s="266"/>
      <c r="BO82" s="266"/>
      <c r="BP82" s="266"/>
      <c r="BQ82" s="263">
        <v>
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
16</v>
      </c>
      <c r="B83" s="919"/>
      <c r="C83" s="920"/>
      <c r="D83" s="920"/>
      <c r="E83" s="920"/>
      <c r="F83" s="920"/>
      <c r="G83" s="920"/>
      <c r="H83" s="920"/>
      <c r="I83" s="920"/>
      <c r="J83" s="920"/>
      <c r="K83" s="920"/>
      <c r="L83" s="920"/>
      <c r="M83" s="920"/>
      <c r="N83" s="920"/>
      <c r="O83" s="920"/>
      <c r="P83" s="921"/>
      <c r="Q83" s="922"/>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23"/>
      <c r="BA83" s="923"/>
      <c r="BB83" s="923"/>
      <c r="BC83" s="923"/>
      <c r="BD83" s="924"/>
      <c r="BE83" s="266"/>
      <c r="BF83" s="266"/>
      <c r="BG83" s="266"/>
      <c r="BH83" s="266"/>
      <c r="BI83" s="266"/>
      <c r="BJ83" s="266"/>
      <c r="BK83" s="266"/>
      <c r="BL83" s="266"/>
      <c r="BM83" s="266"/>
      <c r="BN83" s="266"/>
      <c r="BO83" s="266"/>
      <c r="BP83" s="266"/>
      <c r="BQ83" s="263">
        <v>
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
17</v>
      </c>
      <c r="B84" s="919"/>
      <c r="C84" s="920"/>
      <c r="D84" s="920"/>
      <c r="E84" s="920"/>
      <c r="F84" s="920"/>
      <c r="G84" s="920"/>
      <c r="H84" s="920"/>
      <c r="I84" s="920"/>
      <c r="J84" s="920"/>
      <c r="K84" s="920"/>
      <c r="L84" s="920"/>
      <c r="M84" s="920"/>
      <c r="N84" s="920"/>
      <c r="O84" s="920"/>
      <c r="P84" s="921"/>
      <c r="Q84" s="922"/>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23"/>
      <c r="BA84" s="923"/>
      <c r="BB84" s="923"/>
      <c r="BC84" s="923"/>
      <c r="BD84" s="924"/>
      <c r="BE84" s="266"/>
      <c r="BF84" s="266"/>
      <c r="BG84" s="266"/>
      <c r="BH84" s="266"/>
      <c r="BI84" s="266"/>
      <c r="BJ84" s="266"/>
      <c r="BK84" s="266"/>
      <c r="BL84" s="266"/>
      <c r="BM84" s="266"/>
      <c r="BN84" s="266"/>
      <c r="BO84" s="266"/>
      <c r="BP84" s="266"/>
      <c r="BQ84" s="263">
        <v>
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
18</v>
      </c>
      <c r="B85" s="919"/>
      <c r="C85" s="920"/>
      <c r="D85" s="920"/>
      <c r="E85" s="920"/>
      <c r="F85" s="920"/>
      <c r="G85" s="920"/>
      <c r="H85" s="920"/>
      <c r="I85" s="920"/>
      <c r="J85" s="920"/>
      <c r="K85" s="920"/>
      <c r="L85" s="920"/>
      <c r="M85" s="920"/>
      <c r="N85" s="920"/>
      <c r="O85" s="920"/>
      <c r="P85" s="921"/>
      <c r="Q85" s="922"/>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23"/>
      <c r="BA85" s="923"/>
      <c r="BB85" s="923"/>
      <c r="BC85" s="923"/>
      <c r="BD85" s="924"/>
      <c r="BE85" s="266"/>
      <c r="BF85" s="266"/>
      <c r="BG85" s="266"/>
      <c r="BH85" s="266"/>
      <c r="BI85" s="266"/>
      <c r="BJ85" s="266"/>
      <c r="BK85" s="266"/>
      <c r="BL85" s="266"/>
      <c r="BM85" s="266"/>
      <c r="BN85" s="266"/>
      <c r="BO85" s="266"/>
      <c r="BP85" s="266"/>
      <c r="BQ85" s="263">
        <v>
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
19</v>
      </c>
      <c r="B86" s="919"/>
      <c r="C86" s="920"/>
      <c r="D86" s="920"/>
      <c r="E86" s="920"/>
      <c r="F86" s="920"/>
      <c r="G86" s="920"/>
      <c r="H86" s="920"/>
      <c r="I86" s="920"/>
      <c r="J86" s="920"/>
      <c r="K86" s="920"/>
      <c r="L86" s="920"/>
      <c r="M86" s="920"/>
      <c r="N86" s="920"/>
      <c r="O86" s="920"/>
      <c r="P86" s="921"/>
      <c r="Q86" s="922"/>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23"/>
      <c r="BA86" s="923"/>
      <c r="BB86" s="923"/>
      <c r="BC86" s="923"/>
      <c r="BD86" s="924"/>
      <c r="BE86" s="266"/>
      <c r="BF86" s="266"/>
      <c r="BG86" s="266"/>
      <c r="BH86" s="266"/>
      <c r="BI86" s="266"/>
      <c r="BJ86" s="266"/>
      <c r="BK86" s="266"/>
      <c r="BL86" s="266"/>
      <c r="BM86" s="266"/>
      <c r="BN86" s="266"/>
      <c r="BO86" s="266"/>
      <c r="BP86" s="266"/>
      <c r="BQ86" s="263">
        <v>
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
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
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
389</v>
      </c>
      <c r="B88" s="836" t="s">
        <v>
417</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
198872</v>
      </c>
      <c r="AG88" s="888"/>
      <c r="AH88" s="888"/>
      <c r="AI88" s="888"/>
      <c r="AJ88" s="888"/>
      <c r="AK88" s="885"/>
      <c r="AL88" s="885"/>
      <c r="AM88" s="885"/>
      <c r="AN88" s="885"/>
      <c r="AO88" s="885"/>
      <c r="AP88" s="888">
        <v>
1777</v>
      </c>
      <c r="AQ88" s="888"/>
      <c r="AR88" s="888"/>
      <c r="AS88" s="888"/>
      <c r="AT88" s="888"/>
      <c r="AU88" s="888">
        <v>
172</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
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389</v>
      </c>
      <c r="BR102" s="836" t="s">
        <v>
418</v>
      </c>
      <c r="BS102" s="837"/>
      <c r="BT102" s="837"/>
      <c r="BU102" s="837"/>
      <c r="BV102" s="837"/>
      <c r="BW102" s="837"/>
      <c r="BX102" s="837"/>
      <c r="BY102" s="837"/>
      <c r="BZ102" s="837"/>
      <c r="CA102" s="837"/>
      <c r="CB102" s="837"/>
      <c r="CC102" s="837"/>
      <c r="CD102" s="837"/>
      <c r="CE102" s="837"/>
      <c r="CF102" s="837"/>
      <c r="CG102" s="838"/>
      <c r="CH102" s="935"/>
      <c r="CI102" s="936"/>
      <c r="CJ102" s="936"/>
      <c r="CK102" s="936"/>
      <c r="CL102" s="937"/>
      <c r="CM102" s="935"/>
      <c r="CN102" s="936"/>
      <c r="CO102" s="936"/>
      <c r="CP102" s="936"/>
      <c r="CQ102" s="937"/>
      <c r="CR102" s="938">
        <v>
308</v>
      </c>
      <c r="CS102" s="896"/>
      <c r="CT102" s="896"/>
      <c r="CU102" s="896"/>
      <c r="CV102" s="939"/>
      <c r="CW102" s="938">
        <v>
68</v>
      </c>
      <c r="CX102" s="896"/>
      <c r="CY102" s="896"/>
      <c r="CZ102" s="896"/>
      <c r="DA102" s="939"/>
      <c r="DB102" s="938">
        <v>
415</v>
      </c>
      <c r="DC102" s="896"/>
      <c r="DD102" s="896"/>
      <c r="DE102" s="896"/>
      <c r="DF102" s="939"/>
      <c r="DG102" s="938"/>
      <c r="DH102" s="896"/>
      <c r="DI102" s="896"/>
      <c r="DJ102" s="896"/>
      <c r="DK102" s="939"/>
      <c r="DL102" s="938"/>
      <c r="DM102" s="896"/>
      <c r="DN102" s="896"/>
      <c r="DO102" s="896"/>
      <c r="DP102" s="939"/>
      <c r="DQ102" s="938"/>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
419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
420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
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
423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
424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
425</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
426</v>
      </c>
      <c r="AB109" s="941"/>
      <c r="AC109" s="941"/>
      <c r="AD109" s="941"/>
      <c r="AE109" s="942"/>
      <c r="AF109" s="940" t="s">
        <v>
307</v>
      </c>
      <c r="AG109" s="941"/>
      <c r="AH109" s="941"/>
      <c r="AI109" s="941"/>
      <c r="AJ109" s="942"/>
      <c r="AK109" s="940" t="s">
        <v>
306</v>
      </c>
      <c r="AL109" s="941"/>
      <c r="AM109" s="941"/>
      <c r="AN109" s="941"/>
      <c r="AO109" s="942"/>
      <c r="AP109" s="940" t="s">
        <v>
427</v>
      </c>
      <c r="AQ109" s="941"/>
      <c r="AR109" s="941"/>
      <c r="AS109" s="941"/>
      <c r="AT109" s="943"/>
      <c r="AU109" s="960" t="s">
        <v>
425</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
426</v>
      </c>
      <c r="BR109" s="941"/>
      <c r="BS109" s="941"/>
      <c r="BT109" s="941"/>
      <c r="BU109" s="942"/>
      <c r="BV109" s="940" t="s">
        <v>
307</v>
      </c>
      <c r="BW109" s="941"/>
      <c r="BX109" s="941"/>
      <c r="BY109" s="941"/>
      <c r="BZ109" s="942"/>
      <c r="CA109" s="940" t="s">
        <v>
306</v>
      </c>
      <c r="CB109" s="941"/>
      <c r="CC109" s="941"/>
      <c r="CD109" s="941"/>
      <c r="CE109" s="942"/>
      <c r="CF109" s="961" t="s">
        <v>
427</v>
      </c>
      <c r="CG109" s="961"/>
      <c r="CH109" s="961"/>
      <c r="CI109" s="961"/>
      <c r="CJ109" s="961"/>
      <c r="CK109" s="940" t="s">
        <v>
428</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
426</v>
      </c>
      <c r="DH109" s="941"/>
      <c r="DI109" s="941"/>
      <c r="DJ109" s="941"/>
      <c r="DK109" s="942"/>
      <c r="DL109" s="940" t="s">
        <v>
307</v>
      </c>
      <c r="DM109" s="941"/>
      <c r="DN109" s="941"/>
      <c r="DO109" s="941"/>
      <c r="DP109" s="942"/>
      <c r="DQ109" s="940" t="s">
        <v>
306</v>
      </c>
      <c r="DR109" s="941"/>
      <c r="DS109" s="941"/>
      <c r="DT109" s="941"/>
      <c r="DU109" s="942"/>
      <c r="DV109" s="940" t="s">
        <v>
427</v>
      </c>
      <c r="DW109" s="941"/>
      <c r="DX109" s="941"/>
      <c r="DY109" s="941"/>
      <c r="DZ109" s="943"/>
    </row>
    <row r="110" spans="1:131" s="247" customFormat="1" ht="26.25" customHeight="1" x14ac:dyDescent="0.15">
      <c r="A110" s="944" t="s">
        <v>
429</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
1632211</v>
      </c>
      <c r="AB110" s="948"/>
      <c r="AC110" s="948"/>
      <c r="AD110" s="948"/>
      <c r="AE110" s="949"/>
      <c r="AF110" s="950">
        <v>
1581819</v>
      </c>
      <c r="AG110" s="948"/>
      <c r="AH110" s="948"/>
      <c r="AI110" s="948"/>
      <c r="AJ110" s="949"/>
      <c r="AK110" s="950">
        <v>
1550904</v>
      </c>
      <c r="AL110" s="948"/>
      <c r="AM110" s="948"/>
      <c r="AN110" s="948"/>
      <c r="AO110" s="949"/>
      <c r="AP110" s="951">
        <v>
11</v>
      </c>
      <c r="AQ110" s="952"/>
      <c r="AR110" s="952"/>
      <c r="AS110" s="952"/>
      <c r="AT110" s="953"/>
      <c r="AU110" s="954" t="s">
        <v>
72</v>
      </c>
      <c r="AV110" s="955"/>
      <c r="AW110" s="955"/>
      <c r="AX110" s="955"/>
      <c r="AY110" s="955"/>
      <c r="AZ110" s="996" t="s">
        <v>
430</v>
      </c>
      <c r="BA110" s="945"/>
      <c r="BB110" s="945"/>
      <c r="BC110" s="945"/>
      <c r="BD110" s="945"/>
      <c r="BE110" s="945"/>
      <c r="BF110" s="945"/>
      <c r="BG110" s="945"/>
      <c r="BH110" s="945"/>
      <c r="BI110" s="945"/>
      <c r="BJ110" s="945"/>
      <c r="BK110" s="945"/>
      <c r="BL110" s="945"/>
      <c r="BM110" s="945"/>
      <c r="BN110" s="945"/>
      <c r="BO110" s="945"/>
      <c r="BP110" s="946"/>
      <c r="BQ110" s="982">
        <v>
13998570</v>
      </c>
      <c r="BR110" s="983"/>
      <c r="BS110" s="983"/>
      <c r="BT110" s="983"/>
      <c r="BU110" s="983"/>
      <c r="BV110" s="983">
        <v>
13601162</v>
      </c>
      <c r="BW110" s="983"/>
      <c r="BX110" s="983"/>
      <c r="BY110" s="983"/>
      <c r="BZ110" s="983"/>
      <c r="CA110" s="983">
        <v>
13082483</v>
      </c>
      <c r="CB110" s="983"/>
      <c r="CC110" s="983"/>
      <c r="CD110" s="983"/>
      <c r="CE110" s="983"/>
      <c r="CF110" s="997">
        <v>
92.7</v>
      </c>
      <c r="CG110" s="998"/>
      <c r="CH110" s="998"/>
      <c r="CI110" s="998"/>
      <c r="CJ110" s="998"/>
      <c r="CK110" s="999" t="s">
        <v>
431</v>
      </c>
      <c r="CL110" s="1000"/>
      <c r="CM110" s="979" t="s">
        <v>
432</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
145</v>
      </c>
      <c r="DH110" s="983"/>
      <c r="DI110" s="983"/>
      <c r="DJ110" s="983"/>
      <c r="DK110" s="983"/>
      <c r="DL110" s="983" t="s">
        <v>
408</v>
      </c>
      <c r="DM110" s="983"/>
      <c r="DN110" s="983"/>
      <c r="DO110" s="983"/>
      <c r="DP110" s="983"/>
      <c r="DQ110" s="983" t="s">
        <v>
145</v>
      </c>
      <c r="DR110" s="983"/>
      <c r="DS110" s="983"/>
      <c r="DT110" s="983"/>
      <c r="DU110" s="983"/>
      <c r="DV110" s="984" t="s">
        <v>
433</v>
      </c>
      <c r="DW110" s="984"/>
      <c r="DX110" s="984"/>
      <c r="DY110" s="984"/>
      <c r="DZ110" s="985"/>
    </row>
    <row r="111" spans="1:131" s="247" customFormat="1" ht="26.25" customHeight="1" x14ac:dyDescent="0.15">
      <c r="A111" s="986" t="s">
        <v>
434</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
433</v>
      </c>
      <c r="AB111" s="990"/>
      <c r="AC111" s="990"/>
      <c r="AD111" s="990"/>
      <c r="AE111" s="991"/>
      <c r="AF111" s="992" t="s">
        <v>
145</v>
      </c>
      <c r="AG111" s="990"/>
      <c r="AH111" s="990"/>
      <c r="AI111" s="990"/>
      <c r="AJ111" s="991"/>
      <c r="AK111" s="992" t="s">
        <v>
433</v>
      </c>
      <c r="AL111" s="990"/>
      <c r="AM111" s="990"/>
      <c r="AN111" s="990"/>
      <c r="AO111" s="991"/>
      <c r="AP111" s="993" t="s">
        <v>
433</v>
      </c>
      <c r="AQ111" s="994"/>
      <c r="AR111" s="994"/>
      <c r="AS111" s="994"/>
      <c r="AT111" s="995"/>
      <c r="AU111" s="956"/>
      <c r="AV111" s="957"/>
      <c r="AW111" s="957"/>
      <c r="AX111" s="957"/>
      <c r="AY111" s="957"/>
      <c r="AZ111" s="1005" t="s">
        <v>
435</v>
      </c>
      <c r="BA111" s="1006"/>
      <c r="BB111" s="1006"/>
      <c r="BC111" s="1006"/>
      <c r="BD111" s="1006"/>
      <c r="BE111" s="1006"/>
      <c r="BF111" s="1006"/>
      <c r="BG111" s="1006"/>
      <c r="BH111" s="1006"/>
      <c r="BI111" s="1006"/>
      <c r="BJ111" s="1006"/>
      <c r="BK111" s="1006"/>
      <c r="BL111" s="1006"/>
      <c r="BM111" s="1006"/>
      <c r="BN111" s="1006"/>
      <c r="BO111" s="1006"/>
      <c r="BP111" s="1007"/>
      <c r="BQ111" s="975">
        <v>
1165440</v>
      </c>
      <c r="BR111" s="976"/>
      <c r="BS111" s="976"/>
      <c r="BT111" s="976"/>
      <c r="BU111" s="976"/>
      <c r="BV111" s="976">
        <v>
331517</v>
      </c>
      <c r="BW111" s="976"/>
      <c r="BX111" s="976"/>
      <c r="BY111" s="976"/>
      <c r="BZ111" s="976"/>
      <c r="CA111" s="976">
        <v>
430745</v>
      </c>
      <c r="CB111" s="976"/>
      <c r="CC111" s="976"/>
      <c r="CD111" s="976"/>
      <c r="CE111" s="976"/>
      <c r="CF111" s="970">
        <v>
3.1</v>
      </c>
      <c r="CG111" s="971"/>
      <c r="CH111" s="971"/>
      <c r="CI111" s="971"/>
      <c r="CJ111" s="971"/>
      <c r="CK111" s="1001"/>
      <c r="CL111" s="1002"/>
      <c r="CM111" s="972" t="s">
        <v>
436</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
145</v>
      </c>
      <c r="DH111" s="976"/>
      <c r="DI111" s="976"/>
      <c r="DJ111" s="976"/>
      <c r="DK111" s="976"/>
      <c r="DL111" s="976" t="s">
        <v>
145</v>
      </c>
      <c r="DM111" s="976"/>
      <c r="DN111" s="976"/>
      <c r="DO111" s="976"/>
      <c r="DP111" s="976"/>
      <c r="DQ111" s="976" t="s">
        <v>
145</v>
      </c>
      <c r="DR111" s="976"/>
      <c r="DS111" s="976"/>
      <c r="DT111" s="976"/>
      <c r="DU111" s="976"/>
      <c r="DV111" s="977" t="s">
        <v>
145</v>
      </c>
      <c r="DW111" s="977"/>
      <c r="DX111" s="977"/>
      <c r="DY111" s="977"/>
      <c r="DZ111" s="978"/>
    </row>
    <row r="112" spans="1:131" s="247" customFormat="1" ht="26.25" customHeight="1" x14ac:dyDescent="0.15">
      <c r="A112" s="1008" t="s">
        <v>
437</v>
      </c>
      <c r="B112" s="1009"/>
      <c r="C112" s="1006" t="s">
        <v>
438</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
145</v>
      </c>
      <c r="AB112" s="1015"/>
      <c r="AC112" s="1015"/>
      <c r="AD112" s="1015"/>
      <c r="AE112" s="1016"/>
      <c r="AF112" s="1017" t="s">
        <v>
408</v>
      </c>
      <c r="AG112" s="1015"/>
      <c r="AH112" s="1015"/>
      <c r="AI112" s="1015"/>
      <c r="AJ112" s="1016"/>
      <c r="AK112" s="1017" t="s">
        <v>
408</v>
      </c>
      <c r="AL112" s="1015"/>
      <c r="AM112" s="1015"/>
      <c r="AN112" s="1015"/>
      <c r="AO112" s="1016"/>
      <c r="AP112" s="1018" t="s">
        <v>
408</v>
      </c>
      <c r="AQ112" s="1019"/>
      <c r="AR112" s="1019"/>
      <c r="AS112" s="1019"/>
      <c r="AT112" s="1020"/>
      <c r="AU112" s="956"/>
      <c r="AV112" s="957"/>
      <c r="AW112" s="957"/>
      <c r="AX112" s="957"/>
      <c r="AY112" s="957"/>
      <c r="AZ112" s="1005" t="s">
        <v>
439</v>
      </c>
      <c r="BA112" s="1006"/>
      <c r="BB112" s="1006"/>
      <c r="BC112" s="1006"/>
      <c r="BD112" s="1006"/>
      <c r="BE112" s="1006"/>
      <c r="BF112" s="1006"/>
      <c r="BG112" s="1006"/>
      <c r="BH112" s="1006"/>
      <c r="BI112" s="1006"/>
      <c r="BJ112" s="1006"/>
      <c r="BK112" s="1006"/>
      <c r="BL112" s="1006"/>
      <c r="BM112" s="1006"/>
      <c r="BN112" s="1006"/>
      <c r="BO112" s="1006"/>
      <c r="BP112" s="1007"/>
      <c r="BQ112" s="975">
        <v>
5634406</v>
      </c>
      <c r="BR112" s="976"/>
      <c r="BS112" s="976"/>
      <c r="BT112" s="976"/>
      <c r="BU112" s="976"/>
      <c r="BV112" s="976">
        <v>
5130066</v>
      </c>
      <c r="BW112" s="976"/>
      <c r="BX112" s="976"/>
      <c r="BY112" s="976"/>
      <c r="BZ112" s="976"/>
      <c r="CA112" s="976">
        <v>
4350743</v>
      </c>
      <c r="CB112" s="976"/>
      <c r="CC112" s="976"/>
      <c r="CD112" s="976"/>
      <c r="CE112" s="976"/>
      <c r="CF112" s="970">
        <v>
30.8</v>
      </c>
      <c r="CG112" s="971"/>
      <c r="CH112" s="971"/>
      <c r="CI112" s="971"/>
      <c r="CJ112" s="971"/>
      <c r="CK112" s="1001"/>
      <c r="CL112" s="1002"/>
      <c r="CM112" s="972" t="s">
        <v>
440</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
408</v>
      </c>
      <c r="DH112" s="976"/>
      <c r="DI112" s="976"/>
      <c r="DJ112" s="976"/>
      <c r="DK112" s="976"/>
      <c r="DL112" s="976" t="s">
        <v>
408</v>
      </c>
      <c r="DM112" s="976"/>
      <c r="DN112" s="976"/>
      <c r="DO112" s="976"/>
      <c r="DP112" s="976"/>
      <c r="DQ112" s="976" t="s">
        <v>
408</v>
      </c>
      <c r="DR112" s="976"/>
      <c r="DS112" s="976"/>
      <c r="DT112" s="976"/>
      <c r="DU112" s="976"/>
      <c r="DV112" s="977" t="s">
        <v>
145</v>
      </c>
      <c r="DW112" s="977"/>
      <c r="DX112" s="977"/>
      <c r="DY112" s="977"/>
      <c r="DZ112" s="978"/>
    </row>
    <row r="113" spans="1:130" s="247" customFormat="1" ht="26.25" customHeight="1" x14ac:dyDescent="0.15">
      <c r="A113" s="1010"/>
      <c r="B113" s="1011"/>
      <c r="C113" s="1006" t="s">
        <v>
441</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
791286</v>
      </c>
      <c r="AB113" s="990"/>
      <c r="AC113" s="990"/>
      <c r="AD113" s="990"/>
      <c r="AE113" s="991"/>
      <c r="AF113" s="992">
        <v>
784743</v>
      </c>
      <c r="AG113" s="990"/>
      <c r="AH113" s="990"/>
      <c r="AI113" s="990"/>
      <c r="AJ113" s="991"/>
      <c r="AK113" s="992">
        <v>
775753</v>
      </c>
      <c r="AL113" s="990"/>
      <c r="AM113" s="990"/>
      <c r="AN113" s="990"/>
      <c r="AO113" s="991"/>
      <c r="AP113" s="993">
        <v>
5.5</v>
      </c>
      <c r="AQ113" s="994"/>
      <c r="AR113" s="994"/>
      <c r="AS113" s="994"/>
      <c r="AT113" s="995"/>
      <c r="AU113" s="956"/>
      <c r="AV113" s="957"/>
      <c r="AW113" s="957"/>
      <c r="AX113" s="957"/>
      <c r="AY113" s="957"/>
      <c r="AZ113" s="1005" t="s">
        <v>
442</v>
      </c>
      <c r="BA113" s="1006"/>
      <c r="BB113" s="1006"/>
      <c r="BC113" s="1006"/>
      <c r="BD113" s="1006"/>
      <c r="BE113" s="1006"/>
      <c r="BF113" s="1006"/>
      <c r="BG113" s="1006"/>
      <c r="BH113" s="1006"/>
      <c r="BI113" s="1006"/>
      <c r="BJ113" s="1006"/>
      <c r="BK113" s="1006"/>
      <c r="BL113" s="1006"/>
      <c r="BM113" s="1006"/>
      <c r="BN113" s="1006"/>
      <c r="BO113" s="1006"/>
      <c r="BP113" s="1007"/>
      <c r="BQ113" s="975">
        <v>
238110</v>
      </c>
      <c r="BR113" s="976"/>
      <c r="BS113" s="976"/>
      <c r="BT113" s="976"/>
      <c r="BU113" s="976"/>
      <c r="BV113" s="976">
        <v>
205004</v>
      </c>
      <c r="BW113" s="976"/>
      <c r="BX113" s="976"/>
      <c r="BY113" s="976"/>
      <c r="BZ113" s="976"/>
      <c r="CA113" s="976">
        <v>
171958</v>
      </c>
      <c r="CB113" s="976"/>
      <c r="CC113" s="976"/>
      <c r="CD113" s="976"/>
      <c r="CE113" s="976"/>
      <c r="CF113" s="970">
        <v>
1.2</v>
      </c>
      <c r="CG113" s="971"/>
      <c r="CH113" s="971"/>
      <c r="CI113" s="971"/>
      <c r="CJ113" s="971"/>
      <c r="CK113" s="1001"/>
      <c r="CL113" s="1002"/>
      <c r="CM113" s="972" t="s">
        <v>
443</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
408</v>
      </c>
      <c r="DH113" s="1015"/>
      <c r="DI113" s="1015"/>
      <c r="DJ113" s="1015"/>
      <c r="DK113" s="1016"/>
      <c r="DL113" s="1017" t="s">
        <v>
408</v>
      </c>
      <c r="DM113" s="1015"/>
      <c r="DN113" s="1015"/>
      <c r="DO113" s="1015"/>
      <c r="DP113" s="1016"/>
      <c r="DQ113" s="1017" t="s">
        <v>
408</v>
      </c>
      <c r="DR113" s="1015"/>
      <c r="DS113" s="1015"/>
      <c r="DT113" s="1015"/>
      <c r="DU113" s="1016"/>
      <c r="DV113" s="1018" t="s">
        <v>
408</v>
      </c>
      <c r="DW113" s="1019"/>
      <c r="DX113" s="1019"/>
      <c r="DY113" s="1019"/>
      <c r="DZ113" s="1020"/>
    </row>
    <row r="114" spans="1:130" s="247" customFormat="1" ht="26.25" customHeight="1" x14ac:dyDescent="0.15">
      <c r="A114" s="1010"/>
      <c r="B114" s="1011"/>
      <c r="C114" s="1006" t="s">
        <v>
444</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
24949</v>
      </c>
      <c r="AB114" s="1015"/>
      <c r="AC114" s="1015"/>
      <c r="AD114" s="1015"/>
      <c r="AE114" s="1016"/>
      <c r="AF114" s="1017">
        <v>
34376</v>
      </c>
      <c r="AG114" s="1015"/>
      <c r="AH114" s="1015"/>
      <c r="AI114" s="1015"/>
      <c r="AJ114" s="1016"/>
      <c r="AK114" s="1017">
        <v>
35677</v>
      </c>
      <c r="AL114" s="1015"/>
      <c r="AM114" s="1015"/>
      <c r="AN114" s="1015"/>
      <c r="AO114" s="1016"/>
      <c r="AP114" s="1018">
        <v>
0.3</v>
      </c>
      <c r="AQ114" s="1019"/>
      <c r="AR114" s="1019"/>
      <c r="AS114" s="1019"/>
      <c r="AT114" s="1020"/>
      <c r="AU114" s="956"/>
      <c r="AV114" s="957"/>
      <c r="AW114" s="957"/>
      <c r="AX114" s="957"/>
      <c r="AY114" s="957"/>
      <c r="AZ114" s="1005" t="s">
        <v>
445</v>
      </c>
      <c r="BA114" s="1006"/>
      <c r="BB114" s="1006"/>
      <c r="BC114" s="1006"/>
      <c r="BD114" s="1006"/>
      <c r="BE114" s="1006"/>
      <c r="BF114" s="1006"/>
      <c r="BG114" s="1006"/>
      <c r="BH114" s="1006"/>
      <c r="BI114" s="1006"/>
      <c r="BJ114" s="1006"/>
      <c r="BK114" s="1006"/>
      <c r="BL114" s="1006"/>
      <c r="BM114" s="1006"/>
      <c r="BN114" s="1006"/>
      <c r="BO114" s="1006"/>
      <c r="BP114" s="1007"/>
      <c r="BQ114" s="975">
        <v>
3190291</v>
      </c>
      <c r="BR114" s="976"/>
      <c r="BS114" s="976"/>
      <c r="BT114" s="976"/>
      <c r="BU114" s="976"/>
      <c r="BV114" s="976">
        <v>
3036600</v>
      </c>
      <c r="BW114" s="976"/>
      <c r="BX114" s="976"/>
      <c r="BY114" s="976"/>
      <c r="BZ114" s="976"/>
      <c r="CA114" s="976">
        <v>
3023649</v>
      </c>
      <c r="CB114" s="976"/>
      <c r="CC114" s="976"/>
      <c r="CD114" s="976"/>
      <c r="CE114" s="976"/>
      <c r="CF114" s="970">
        <v>
21.4</v>
      </c>
      <c r="CG114" s="971"/>
      <c r="CH114" s="971"/>
      <c r="CI114" s="971"/>
      <c r="CJ114" s="971"/>
      <c r="CK114" s="1001"/>
      <c r="CL114" s="1002"/>
      <c r="CM114" s="972" t="s">
        <v>
446</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
408</v>
      </c>
      <c r="DH114" s="1015"/>
      <c r="DI114" s="1015"/>
      <c r="DJ114" s="1015"/>
      <c r="DK114" s="1016"/>
      <c r="DL114" s="1017" t="s">
        <v>
408</v>
      </c>
      <c r="DM114" s="1015"/>
      <c r="DN114" s="1015"/>
      <c r="DO114" s="1015"/>
      <c r="DP114" s="1016"/>
      <c r="DQ114" s="1017" t="s">
        <v>
408</v>
      </c>
      <c r="DR114" s="1015"/>
      <c r="DS114" s="1015"/>
      <c r="DT114" s="1015"/>
      <c r="DU114" s="1016"/>
      <c r="DV114" s="1018" t="s">
        <v>
408</v>
      </c>
      <c r="DW114" s="1019"/>
      <c r="DX114" s="1019"/>
      <c r="DY114" s="1019"/>
      <c r="DZ114" s="1020"/>
    </row>
    <row r="115" spans="1:130" s="247" customFormat="1" ht="26.25" customHeight="1" x14ac:dyDescent="0.15">
      <c r="A115" s="1010"/>
      <c r="B115" s="1011"/>
      <c r="C115" s="1006" t="s">
        <v>
447</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v>
25398</v>
      </c>
      <c r="AB115" s="990"/>
      <c r="AC115" s="990"/>
      <c r="AD115" s="990"/>
      <c r="AE115" s="991"/>
      <c r="AF115" s="992">
        <v>
19823</v>
      </c>
      <c r="AG115" s="990"/>
      <c r="AH115" s="990"/>
      <c r="AI115" s="990"/>
      <c r="AJ115" s="991"/>
      <c r="AK115" s="992">
        <v>
11973</v>
      </c>
      <c r="AL115" s="990"/>
      <c r="AM115" s="990"/>
      <c r="AN115" s="990"/>
      <c r="AO115" s="991"/>
      <c r="AP115" s="993">
        <v>
0.1</v>
      </c>
      <c r="AQ115" s="994"/>
      <c r="AR115" s="994"/>
      <c r="AS115" s="994"/>
      <c r="AT115" s="995"/>
      <c r="AU115" s="956"/>
      <c r="AV115" s="957"/>
      <c r="AW115" s="957"/>
      <c r="AX115" s="957"/>
      <c r="AY115" s="957"/>
      <c r="AZ115" s="1005" t="s">
        <v>
448</v>
      </c>
      <c r="BA115" s="1006"/>
      <c r="BB115" s="1006"/>
      <c r="BC115" s="1006"/>
      <c r="BD115" s="1006"/>
      <c r="BE115" s="1006"/>
      <c r="BF115" s="1006"/>
      <c r="BG115" s="1006"/>
      <c r="BH115" s="1006"/>
      <c r="BI115" s="1006"/>
      <c r="BJ115" s="1006"/>
      <c r="BK115" s="1006"/>
      <c r="BL115" s="1006"/>
      <c r="BM115" s="1006"/>
      <c r="BN115" s="1006"/>
      <c r="BO115" s="1006"/>
      <c r="BP115" s="1007"/>
      <c r="BQ115" s="975" t="s">
        <v>
145</v>
      </c>
      <c r="BR115" s="976"/>
      <c r="BS115" s="976"/>
      <c r="BT115" s="976"/>
      <c r="BU115" s="976"/>
      <c r="BV115" s="976" t="s">
        <v>
408</v>
      </c>
      <c r="BW115" s="976"/>
      <c r="BX115" s="976"/>
      <c r="BY115" s="976"/>
      <c r="BZ115" s="976"/>
      <c r="CA115" s="976" t="s">
        <v>
145</v>
      </c>
      <c r="CB115" s="976"/>
      <c r="CC115" s="976"/>
      <c r="CD115" s="976"/>
      <c r="CE115" s="976"/>
      <c r="CF115" s="970" t="s">
        <v>
408</v>
      </c>
      <c r="CG115" s="971"/>
      <c r="CH115" s="971"/>
      <c r="CI115" s="971"/>
      <c r="CJ115" s="971"/>
      <c r="CK115" s="1001"/>
      <c r="CL115" s="1002"/>
      <c r="CM115" s="1005" t="s">
        <v>
449</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v>
1098408</v>
      </c>
      <c r="DH115" s="1015"/>
      <c r="DI115" s="1015"/>
      <c r="DJ115" s="1015"/>
      <c r="DK115" s="1016"/>
      <c r="DL115" s="1017">
        <v>
307381</v>
      </c>
      <c r="DM115" s="1015"/>
      <c r="DN115" s="1015"/>
      <c r="DO115" s="1015"/>
      <c r="DP115" s="1016"/>
      <c r="DQ115" s="1017">
        <v>
418582</v>
      </c>
      <c r="DR115" s="1015"/>
      <c r="DS115" s="1015"/>
      <c r="DT115" s="1015"/>
      <c r="DU115" s="1016"/>
      <c r="DV115" s="1018">
        <v>
3</v>
      </c>
      <c r="DW115" s="1019"/>
      <c r="DX115" s="1019"/>
      <c r="DY115" s="1019"/>
      <c r="DZ115" s="1020"/>
    </row>
    <row r="116" spans="1:130" s="247" customFormat="1" ht="26.25" customHeight="1" x14ac:dyDescent="0.15">
      <c r="A116" s="1012"/>
      <c r="B116" s="1013"/>
      <c r="C116" s="1021" t="s">
        <v>
450</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
145</v>
      </c>
      <c r="AB116" s="1015"/>
      <c r="AC116" s="1015"/>
      <c r="AD116" s="1015"/>
      <c r="AE116" s="1016"/>
      <c r="AF116" s="1017" t="s">
        <v>
145</v>
      </c>
      <c r="AG116" s="1015"/>
      <c r="AH116" s="1015"/>
      <c r="AI116" s="1015"/>
      <c r="AJ116" s="1016"/>
      <c r="AK116" s="1017" t="s">
        <v>
408</v>
      </c>
      <c r="AL116" s="1015"/>
      <c r="AM116" s="1015"/>
      <c r="AN116" s="1015"/>
      <c r="AO116" s="1016"/>
      <c r="AP116" s="1018" t="s">
        <v>
408</v>
      </c>
      <c r="AQ116" s="1019"/>
      <c r="AR116" s="1019"/>
      <c r="AS116" s="1019"/>
      <c r="AT116" s="1020"/>
      <c r="AU116" s="956"/>
      <c r="AV116" s="957"/>
      <c r="AW116" s="957"/>
      <c r="AX116" s="957"/>
      <c r="AY116" s="957"/>
      <c r="AZ116" s="1023" t="s">
        <v>
451</v>
      </c>
      <c r="BA116" s="1024"/>
      <c r="BB116" s="1024"/>
      <c r="BC116" s="1024"/>
      <c r="BD116" s="1024"/>
      <c r="BE116" s="1024"/>
      <c r="BF116" s="1024"/>
      <c r="BG116" s="1024"/>
      <c r="BH116" s="1024"/>
      <c r="BI116" s="1024"/>
      <c r="BJ116" s="1024"/>
      <c r="BK116" s="1024"/>
      <c r="BL116" s="1024"/>
      <c r="BM116" s="1024"/>
      <c r="BN116" s="1024"/>
      <c r="BO116" s="1024"/>
      <c r="BP116" s="1025"/>
      <c r="BQ116" s="975" t="s">
        <v>
408</v>
      </c>
      <c r="BR116" s="976"/>
      <c r="BS116" s="976"/>
      <c r="BT116" s="976"/>
      <c r="BU116" s="976"/>
      <c r="BV116" s="976" t="s">
        <v>
408</v>
      </c>
      <c r="BW116" s="976"/>
      <c r="BX116" s="976"/>
      <c r="BY116" s="976"/>
      <c r="BZ116" s="976"/>
      <c r="CA116" s="976" t="s">
        <v>
408</v>
      </c>
      <c r="CB116" s="976"/>
      <c r="CC116" s="976"/>
      <c r="CD116" s="976"/>
      <c r="CE116" s="976"/>
      <c r="CF116" s="970" t="s">
        <v>
408</v>
      </c>
      <c r="CG116" s="971"/>
      <c r="CH116" s="971"/>
      <c r="CI116" s="971"/>
      <c r="CJ116" s="971"/>
      <c r="CK116" s="1001"/>
      <c r="CL116" s="1002"/>
      <c r="CM116" s="972" t="s">
        <v>
452</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v>
67032</v>
      </c>
      <c r="DH116" s="1015"/>
      <c r="DI116" s="1015"/>
      <c r="DJ116" s="1015"/>
      <c r="DK116" s="1016"/>
      <c r="DL116" s="1017">
        <v>
24136</v>
      </c>
      <c r="DM116" s="1015"/>
      <c r="DN116" s="1015"/>
      <c r="DO116" s="1015"/>
      <c r="DP116" s="1016"/>
      <c r="DQ116" s="1017">
        <v>
12163</v>
      </c>
      <c r="DR116" s="1015"/>
      <c r="DS116" s="1015"/>
      <c r="DT116" s="1015"/>
      <c r="DU116" s="1016"/>
      <c r="DV116" s="1018">
        <v>
0.1</v>
      </c>
      <c r="DW116" s="1019"/>
      <c r="DX116" s="1019"/>
      <c r="DY116" s="1019"/>
      <c r="DZ116" s="1020"/>
    </row>
    <row r="117" spans="1:130" s="247" customFormat="1" ht="26.25" customHeight="1" x14ac:dyDescent="0.15">
      <c r="A117" s="960" t="s">
        <v>
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
453</v>
      </c>
      <c r="Z117" s="942"/>
      <c r="AA117" s="1032">
        <v>
2473844</v>
      </c>
      <c r="AB117" s="1033"/>
      <c r="AC117" s="1033"/>
      <c r="AD117" s="1033"/>
      <c r="AE117" s="1034"/>
      <c r="AF117" s="1035">
        <v>
2420761</v>
      </c>
      <c r="AG117" s="1033"/>
      <c r="AH117" s="1033"/>
      <c r="AI117" s="1033"/>
      <c r="AJ117" s="1034"/>
      <c r="AK117" s="1035">
        <v>
2374307</v>
      </c>
      <c r="AL117" s="1033"/>
      <c r="AM117" s="1033"/>
      <c r="AN117" s="1033"/>
      <c r="AO117" s="1034"/>
      <c r="AP117" s="1036"/>
      <c r="AQ117" s="1037"/>
      <c r="AR117" s="1037"/>
      <c r="AS117" s="1037"/>
      <c r="AT117" s="1038"/>
      <c r="AU117" s="956"/>
      <c r="AV117" s="957"/>
      <c r="AW117" s="957"/>
      <c r="AX117" s="957"/>
      <c r="AY117" s="957"/>
      <c r="AZ117" s="1023" t="s">
        <v>
454</v>
      </c>
      <c r="BA117" s="1024"/>
      <c r="BB117" s="1024"/>
      <c r="BC117" s="1024"/>
      <c r="BD117" s="1024"/>
      <c r="BE117" s="1024"/>
      <c r="BF117" s="1024"/>
      <c r="BG117" s="1024"/>
      <c r="BH117" s="1024"/>
      <c r="BI117" s="1024"/>
      <c r="BJ117" s="1024"/>
      <c r="BK117" s="1024"/>
      <c r="BL117" s="1024"/>
      <c r="BM117" s="1024"/>
      <c r="BN117" s="1024"/>
      <c r="BO117" s="1024"/>
      <c r="BP117" s="1025"/>
      <c r="BQ117" s="975" t="s">
        <v>
145</v>
      </c>
      <c r="BR117" s="976"/>
      <c r="BS117" s="976"/>
      <c r="BT117" s="976"/>
      <c r="BU117" s="976"/>
      <c r="BV117" s="976" t="s">
        <v>
145</v>
      </c>
      <c r="BW117" s="976"/>
      <c r="BX117" s="976"/>
      <c r="BY117" s="976"/>
      <c r="BZ117" s="976"/>
      <c r="CA117" s="976" t="s">
        <v>
145</v>
      </c>
      <c r="CB117" s="976"/>
      <c r="CC117" s="976"/>
      <c r="CD117" s="976"/>
      <c r="CE117" s="976"/>
      <c r="CF117" s="970" t="s">
        <v>
145</v>
      </c>
      <c r="CG117" s="971"/>
      <c r="CH117" s="971"/>
      <c r="CI117" s="971"/>
      <c r="CJ117" s="971"/>
      <c r="CK117" s="1001"/>
      <c r="CL117" s="1002"/>
      <c r="CM117" s="972" t="s">
        <v>
455</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
145</v>
      </c>
      <c r="DH117" s="1015"/>
      <c r="DI117" s="1015"/>
      <c r="DJ117" s="1015"/>
      <c r="DK117" s="1016"/>
      <c r="DL117" s="1017" t="s">
        <v>
145</v>
      </c>
      <c r="DM117" s="1015"/>
      <c r="DN117" s="1015"/>
      <c r="DO117" s="1015"/>
      <c r="DP117" s="1016"/>
      <c r="DQ117" s="1017" t="s">
        <v>
145</v>
      </c>
      <c r="DR117" s="1015"/>
      <c r="DS117" s="1015"/>
      <c r="DT117" s="1015"/>
      <c r="DU117" s="1016"/>
      <c r="DV117" s="1018" t="s">
        <v>
145</v>
      </c>
      <c r="DW117" s="1019"/>
      <c r="DX117" s="1019"/>
      <c r="DY117" s="1019"/>
      <c r="DZ117" s="1020"/>
    </row>
    <row r="118" spans="1:130" s="247" customFormat="1" ht="26.25" customHeight="1" x14ac:dyDescent="0.15">
      <c r="A118" s="960" t="s">
        <v>
428</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
426</v>
      </c>
      <c r="AB118" s="941"/>
      <c r="AC118" s="941"/>
      <c r="AD118" s="941"/>
      <c r="AE118" s="942"/>
      <c r="AF118" s="940" t="s">
        <v>
307</v>
      </c>
      <c r="AG118" s="941"/>
      <c r="AH118" s="941"/>
      <c r="AI118" s="941"/>
      <c r="AJ118" s="942"/>
      <c r="AK118" s="940" t="s">
        <v>
306</v>
      </c>
      <c r="AL118" s="941"/>
      <c r="AM118" s="941"/>
      <c r="AN118" s="941"/>
      <c r="AO118" s="942"/>
      <c r="AP118" s="1027" t="s">
        <v>
427</v>
      </c>
      <c r="AQ118" s="1028"/>
      <c r="AR118" s="1028"/>
      <c r="AS118" s="1028"/>
      <c r="AT118" s="1029"/>
      <c r="AU118" s="956"/>
      <c r="AV118" s="957"/>
      <c r="AW118" s="957"/>
      <c r="AX118" s="957"/>
      <c r="AY118" s="957"/>
      <c r="AZ118" s="1030" t="s">
        <v>
456</v>
      </c>
      <c r="BA118" s="1021"/>
      <c r="BB118" s="1021"/>
      <c r="BC118" s="1021"/>
      <c r="BD118" s="1021"/>
      <c r="BE118" s="1021"/>
      <c r="BF118" s="1021"/>
      <c r="BG118" s="1021"/>
      <c r="BH118" s="1021"/>
      <c r="BI118" s="1021"/>
      <c r="BJ118" s="1021"/>
      <c r="BK118" s="1021"/>
      <c r="BL118" s="1021"/>
      <c r="BM118" s="1021"/>
      <c r="BN118" s="1021"/>
      <c r="BO118" s="1021"/>
      <c r="BP118" s="1022"/>
      <c r="BQ118" s="1053" t="s">
        <v>
145</v>
      </c>
      <c r="BR118" s="1054"/>
      <c r="BS118" s="1054"/>
      <c r="BT118" s="1054"/>
      <c r="BU118" s="1054"/>
      <c r="BV118" s="1054" t="s">
        <v>
145</v>
      </c>
      <c r="BW118" s="1054"/>
      <c r="BX118" s="1054"/>
      <c r="BY118" s="1054"/>
      <c r="BZ118" s="1054"/>
      <c r="CA118" s="1054" t="s">
        <v>
145</v>
      </c>
      <c r="CB118" s="1054"/>
      <c r="CC118" s="1054"/>
      <c r="CD118" s="1054"/>
      <c r="CE118" s="1054"/>
      <c r="CF118" s="970" t="s">
        <v>
145</v>
      </c>
      <c r="CG118" s="971"/>
      <c r="CH118" s="971"/>
      <c r="CI118" s="971"/>
      <c r="CJ118" s="971"/>
      <c r="CK118" s="1001"/>
      <c r="CL118" s="1002"/>
      <c r="CM118" s="972" t="s">
        <v>
457</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
145</v>
      </c>
      <c r="DH118" s="1015"/>
      <c r="DI118" s="1015"/>
      <c r="DJ118" s="1015"/>
      <c r="DK118" s="1016"/>
      <c r="DL118" s="1017" t="s">
        <v>
145</v>
      </c>
      <c r="DM118" s="1015"/>
      <c r="DN118" s="1015"/>
      <c r="DO118" s="1015"/>
      <c r="DP118" s="1016"/>
      <c r="DQ118" s="1017" t="s">
        <v>
145</v>
      </c>
      <c r="DR118" s="1015"/>
      <c r="DS118" s="1015"/>
      <c r="DT118" s="1015"/>
      <c r="DU118" s="1016"/>
      <c r="DV118" s="1018" t="s">
        <v>
145</v>
      </c>
      <c r="DW118" s="1019"/>
      <c r="DX118" s="1019"/>
      <c r="DY118" s="1019"/>
      <c r="DZ118" s="1020"/>
    </row>
    <row r="119" spans="1:130" s="247" customFormat="1" ht="26.25" customHeight="1" x14ac:dyDescent="0.15">
      <c r="A119" s="1114" t="s">
        <v>
431</v>
      </c>
      <c r="B119" s="1000"/>
      <c r="C119" s="979" t="s">
        <v>
432</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
145</v>
      </c>
      <c r="AB119" s="948"/>
      <c r="AC119" s="948"/>
      <c r="AD119" s="948"/>
      <c r="AE119" s="949"/>
      <c r="AF119" s="950" t="s">
        <v>
145</v>
      </c>
      <c r="AG119" s="948"/>
      <c r="AH119" s="948"/>
      <c r="AI119" s="948"/>
      <c r="AJ119" s="949"/>
      <c r="AK119" s="950" t="s">
        <v>
145</v>
      </c>
      <c r="AL119" s="948"/>
      <c r="AM119" s="948"/>
      <c r="AN119" s="948"/>
      <c r="AO119" s="949"/>
      <c r="AP119" s="951" t="s">
        <v>
145</v>
      </c>
      <c r="AQ119" s="952"/>
      <c r="AR119" s="952"/>
      <c r="AS119" s="952"/>
      <c r="AT119" s="953"/>
      <c r="AU119" s="958"/>
      <c r="AV119" s="959"/>
      <c r="AW119" s="959"/>
      <c r="AX119" s="959"/>
      <c r="AY119" s="959"/>
      <c r="AZ119" s="278" t="s">
        <v>
187</v>
      </c>
      <c r="BA119" s="278"/>
      <c r="BB119" s="278"/>
      <c r="BC119" s="278"/>
      <c r="BD119" s="278"/>
      <c r="BE119" s="278"/>
      <c r="BF119" s="278"/>
      <c r="BG119" s="278"/>
      <c r="BH119" s="278"/>
      <c r="BI119" s="278"/>
      <c r="BJ119" s="278"/>
      <c r="BK119" s="278"/>
      <c r="BL119" s="278"/>
      <c r="BM119" s="278"/>
      <c r="BN119" s="278"/>
      <c r="BO119" s="1031" t="s">
        <v>
458</v>
      </c>
      <c r="BP119" s="1062"/>
      <c r="BQ119" s="1053">
        <v>
24226817</v>
      </c>
      <c r="BR119" s="1054"/>
      <c r="BS119" s="1054"/>
      <c r="BT119" s="1054"/>
      <c r="BU119" s="1054"/>
      <c r="BV119" s="1054">
        <v>
22304349</v>
      </c>
      <c r="BW119" s="1054"/>
      <c r="BX119" s="1054"/>
      <c r="BY119" s="1054"/>
      <c r="BZ119" s="1054"/>
      <c r="CA119" s="1054">
        <v>
21059578</v>
      </c>
      <c r="CB119" s="1054"/>
      <c r="CC119" s="1054"/>
      <c r="CD119" s="1054"/>
      <c r="CE119" s="1054"/>
      <c r="CF119" s="1055"/>
      <c r="CG119" s="1056"/>
      <c r="CH119" s="1056"/>
      <c r="CI119" s="1056"/>
      <c r="CJ119" s="1057"/>
      <c r="CK119" s="1003"/>
      <c r="CL119" s="1004"/>
      <c r="CM119" s="1058" t="s">
        <v>
459</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
145</v>
      </c>
      <c r="DH119" s="1040"/>
      <c r="DI119" s="1040"/>
      <c r="DJ119" s="1040"/>
      <c r="DK119" s="1041"/>
      <c r="DL119" s="1039" t="s">
        <v>
145</v>
      </c>
      <c r="DM119" s="1040"/>
      <c r="DN119" s="1040"/>
      <c r="DO119" s="1040"/>
      <c r="DP119" s="1041"/>
      <c r="DQ119" s="1039" t="s">
        <v>
145</v>
      </c>
      <c r="DR119" s="1040"/>
      <c r="DS119" s="1040"/>
      <c r="DT119" s="1040"/>
      <c r="DU119" s="1041"/>
      <c r="DV119" s="1042" t="s">
        <v>
145</v>
      </c>
      <c r="DW119" s="1043"/>
      <c r="DX119" s="1043"/>
      <c r="DY119" s="1043"/>
      <c r="DZ119" s="1044"/>
    </row>
    <row r="120" spans="1:130" s="247" customFormat="1" ht="26.25" customHeight="1" x14ac:dyDescent="0.15">
      <c r="A120" s="1115"/>
      <c r="B120" s="1002"/>
      <c r="C120" s="972" t="s">
        <v>
436</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
145</v>
      </c>
      <c r="AB120" s="1015"/>
      <c r="AC120" s="1015"/>
      <c r="AD120" s="1015"/>
      <c r="AE120" s="1016"/>
      <c r="AF120" s="1017" t="s">
        <v>
145</v>
      </c>
      <c r="AG120" s="1015"/>
      <c r="AH120" s="1015"/>
      <c r="AI120" s="1015"/>
      <c r="AJ120" s="1016"/>
      <c r="AK120" s="1017" t="s">
        <v>
145</v>
      </c>
      <c r="AL120" s="1015"/>
      <c r="AM120" s="1015"/>
      <c r="AN120" s="1015"/>
      <c r="AO120" s="1016"/>
      <c r="AP120" s="1018" t="s">
        <v>
145</v>
      </c>
      <c r="AQ120" s="1019"/>
      <c r="AR120" s="1019"/>
      <c r="AS120" s="1019"/>
      <c r="AT120" s="1020"/>
      <c r="AU120" s="1045" t="s">
        <v>
460</v>
      </c>
      <c r="AV120" s="1046"/>
      <c r="AW120" s="1046"/>
      <c r="AX120" s="1046"/>
      <c r="AY120" s="1047"/>
      <c r="AZ120" s="996" t="s">
        <v>
461</v>
      </c>
      <c r="BA120" s="945"/>
      <c r="BB120" s="945"/>
      <c r="BC120" s="945"/>
      <c r="BD120" s="945"/>
      <c r="BE120" s="945"/>
      <c r="BF120" s="945"/>
      <c r="BG120" s="945"/>
      <c r="BH120" s="945"/>
      <c r="BI120" s="945"/>
      <c r="BJ120" s="945"/>
      <c r="BK120" s="945"/>
      <c r="BL120" s="945"/>
      <c r="BM120" s="945"/>
      <c r="BN120" s="945"/>
      <c r="BO120" s="945"/>
      <c r="BP120" s="946"/>
      <c r="BQ120" s="982">
        <v>
5378846</v>
      </c>
      <c r="BR120" s="983"/>
      <c r="BS120" s="983"/>
      <c r="BT120" s="983"/>
      <c r="BU120" s="983"/>
      <c r="BV120" s="983">
        <v>
6166144</v>
      </c>
      <c r="BW120" s="983"/>
      <c r="BX120" s="983"/>
      <c r="BY120" s="983"/>
      <c r="BZ120" s="983"/>
      <c r="CA120" s="983">
        <v>
5862167</v>
      </c>
      <c r="CB120" s="983"/>
      <c r="CC120" s="983"/>
      <c r="CD120" s="983"/>
      <c r="CE120" s="983"/>
      <c r="CF120" s="997">
        <v>
41.5</v>
      </c>
      <c r="CG120" s="998"/>
      <c r="CH120" s="998"/>
      <c r="CI120" s="998"/>
      <c r="CJ120" s="998"/>
      <c r="CK120" s="1063" t="s">
        <v>
462</v>
      </c>
      <c r="CL120" s="1064"/>
      <c r="CM120" s="1064"/>
      <c r="CN120" s="1064"/>
      <c r="CO120" s="1065"/>
      <c r="CP120" s="1071" t="s">
        <v>
404</v>
      </c>
      <c r="CQ120" s="1072"/>
      <c r="CR120" s="1072"/>
      <c r="CS120" s="1072"/>
      <c r="CT120" s="1072"/>
      <c r="CU120" s="1072"/>
      <c r="CV120" s="1072"/>
      <c r="CW120" s="1072"/>
      <c r="CX120" s="1072"/>
      <c r="CY120" s="1072"/>
      <c r="CZ120" s="1072"/>
      <c r="DA120" s="1072"/>
      <c r="DB120" s="1072"/>
      <c r="DC120" s="1072"/>
      <c r="DD120" s="1072"/>
      <c r="DE120" s="1072"/>
      <c r="DF120" s="1073"/>
      <c r="DG120" s="982">
        <v>
5634406</v>
      </c>
      <c r="DH120" s="983"/>
      <c r="DI120" s="983"/>
      <c r="DJ120" s="983"/>
      <c r="DK120" s="983"/>
      <c r="DL120" s="983">
        <v>
5130066</v>
      </c>
      <c r="DM120" s="983"/>
      <c r="DN120" s="983"/>
      <c r="DO120" s="983"/>
      <c r="DP120" s="983"/>
      <c r="DQ120" s="983">
        <v>
4350743</v>
      </c>
      <c r="DR120" s="983"/>
      <c r="DS120" s="983"/>
      <c r="DT120" s="983"/>
      <c r="DU120" s="983"/>
      <c r="DV120" s="984">
        <v>
30.8</v>
      </c>
      <c r="DW120" s="984"/>
      <c r="DX120" s="984"/>
      <c r="DY120" s="984"/>
      <c r="DZ120" s="985"/>
    </row>
    <row r="121" spans="1:130" s="247" customFormat="1" ht="26.25" customHeight="1" x14ac:dyDescent="0.15">
      <c r="A121" s="1115"/>
      <c r="B121" s="1002"/>
      <c r="C121" s="1023" t="s">
        <v>
463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
145</v>
      </c>
      <c r="AB121" s="1015"/>
      <c r="AC121" s="1015"/>
      <c r="AD121" s="1015"/>
      <c r="AE121" s="1016"/>
      <c r="AF121" s="1017" t="s">
        <v>
145</v>
      </c>
      <c r="AG121" s="1015"/>
      <c r="AH121" s="1015"/>
      <c r="AI121" s="1015"/>
      <c r="AJ121" s="1016"/>
      <c r="AK121" s="1017" t="s">
        <v>
145</v>
      </c>
      <c r="AL121" s="1015"/>
      <c r="AM121" s="1015"/>
      <c r="AN121" s="1015"/>
      <c r="AO121" s="1016"/>
      <c r="AP121" s="1018" t="s">
        <v>
145</v>
      </c>
      <c r="AQ121" s="1019"/>
      <c r="AR121" s="1019"/>
      <c r="AS121" s="1019"/>
      <c r="AT121" s="1020"/>
      <c r="AU121" s="1048"/>
      <c r="AV121" s="1049"/>
      <c r="AW121" s="1049"/>
      <c r="AX121" s="1049"/>
      <c r="AY121" s="1050"/>
      <c r="AZ121" s="1005" t="s">
        <v>
464</v>
      </c>
      <c r="BA121" s="1006"/>
      <c r="BB121" s="1006"/>
      <c r="BC121" s="1006"/>
      <c r="BD121" s="1006"/>
      <c r="BE121" s="1006"/>
      <c r="BF121" s="1006"/>
      <c r="BG121" s="1006"/>
      <c r="BH121" s="1006"/>
      <c r="BI121" s="1006"/>
      <c r="BJ121" s="1006"/>
      <c r="BK121" s="1006"/>
      <c r="BL121" s="1006"/>
      <c r="BM121" s="1006"/>
      <c r="BN121" s="1006"/>
      <c r="BO121" s="1006"/>
      <c r="BP121" s="1007"/>
      <c r="BQ121" s="975">
        <v>
7948707</v>
      </c>
      <c r="BR121" s="976"/>
      <c r="BS121" s="976"/>
      <c r="BT121" s="976"/>
      <c r="BU121" s="976"/>
      <c r="BV121" s="976">
        <v>
7122367</v>
      </c>
      <c r="BW121" s="976"/>
      <c r="BX121" s="976"/>
      <c r="BY121" s="976"/>
      <c r="BZ121" s="976"/>
      <c r="CA121" s="976">
        <v>
6543216</v>
      </c>
      <c r="CB121" s="976"/>
      <c r="CC121" s="976"/>
      <c r="CD121" s="976"/>
      <c r="CE121" s="976"/>
      <c r="CF121" s="970">
        <v>
46.4</v>
      </c>
      <c r="CG121" s="971"/>
      <c r="CH121" s="971"/>
      <c r="CI121" s="971"/>
      <c r="CJ121" s="971"/>
      <c r="CK121" s="1066"/>
      <c r="CL121" s="1067"/>
      <c r="CM121" s="1067"/>
      <c r="CN121" s="1067"/>
      <c r="CO121" s="1068"/>
      <c r="CP121" s="1076" t="s">
        <v>
465</v>
      </c>
      <c r="CQ121" s="1077"/>
      <c r="CR121" s="1077"/>
      <c r="CS121" s="1077"/>
      <c r="CT121" s="1077"/>
      <c r="CU121" s="1077"/>
      <c r="CV121" s="1077"/>
      <c r="CW121" s="1077"/>
      <c r="CX121" s="1077"/>
      <c r="CY121" s="1077"/>
      <c r="CZ121" s="1077"/>
      <c r="DA121" s="1077"/>
      <c r="DB121" s="1077"/>
      <c r="DC121" s="1077"/>
      <c r="DD121" s="1077"/>
      <c r="DE121" s="1077"/>
      <c r="DF121" s="1078"/>
      <c r="DG121" s="975" t="s">
        <v>
145</v>
      </c>
      <c r="DH121" s="976"/>
      <c r="DI121" s="976"/>
      <c r="DJ121" s="976"/>
      <c r="DK121" s="976"/>
      <c r="DL121" s="976" t="s">
        <v>
145</v>
      </c>
      <c r="DM121" s="976"/>
      <c r="DN121" s="976"/>
      <c r="DO121" s="976"/>
      <c r="DP121" s="976"/>
      <c r="DQ121" s="976" t="s">
        <v>
145</v>
      </c>
      <c r="DR121" s="976"/>
      <c r="DS121" s="976"/>
      <c r="DT121" s="976"/>
      <c r="DU121" s="976"/>
      <c r="DV121" s="977" t="s">
        <v>
145</v>
      </c>
      <c r="DW121" s="977"/>
      <c r="DX121" s="977"/>
      <c r="DY121" s="977"/>
      <c r="DZ121" s="978"/>
    </row>
    <row r="122" spans="1:130" s="247" customFormat="1" ht="26.25" customHeight="1" x14ac:dyDescent="0.15">
      <c r="A122" s="1115"/>
      <c r="B122" s="1002"/>
      <c r="C122" s="972" t="s">
        <v>
446</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
145</v>
      </c>
      <c r="AB122" s="1015"/>
      <c r="AC122" s="1015"/>
      <c r="AD122" s="1015"/>
      <c r="AE122" s="1016"/>
      <c r="AF122" s="1017" t="s">
        <v>
145</v>
      </c>
      <c r="AG122" s="1015"/>
      <c r="AH122" s="1015"/>
      <c r="AI122" s="1015"/>
      <c r="AJ122" s="1016"/>
      <c r="AK122" s="1017" t="s">
        <v>
145</v>
      </c>
      <c r="AL122" s="1015"/>
      <c r="AM122" s="1015"/>
      <c r="AN122" s="1015"/>
      <c r="AO122" s="1016"/>
      <c r="AP122" s="1018" t="s">
        <v>
145</v>
      </c>
      <c r="AQ122" s="1019"/>
      <c r="AR122" s="1019"/>
      <c r="AS122" s="1019"/>
      <c r="AT122" s="1020"/>
      <c r="AU122" s="1048"/>
      <c r="AV122" s="1049"/>
      <c r="AW122" s="1049"/>
      <c r="AX122" s="1049"/>
      <c r="AY122" s="1050"/>
      <c r="AZ122" s="1030" t="s">
        <v>
466</v>
      </c>
      <c r="BA122" s="1021"/>
      <c r="BB122" s="1021"/>
      <c r="BC122" s="1021"/>
      <c r="BD122" s="1021"/>
      <c r="BE122" s="1021"/>
      <c r="BF122" s="1021"/>
      <c r="BG122" s="1021"/>
      <c r="BH122" s="1021"/>
      <c r="BI122" s="1021"/>
      <c r="BJ122" s="1021"/>
      <c r="BK122" s="1021"/>
      <c r="BL122" s="1021"/>
      <c r="BM122" s="1021"/>
      <c r="BN122" s="1021"/>
      <c r="BO122" s="1021"/>
      <c r="BP122" s="1022"/>
      <c r="BQ122" s="1053">
        <v>
12619207</v>
      </c>
      <c r="BR122" s="1054"/>
      <c r="BS122" s="1054"/>
      <c r="BT122" s="1054"/>
      <c r="BU122" s="1054"/>
      <c r="BV122" s="1054">
        <v>
11579984</v>
      </c>
      <c r="BW122" s="1054"/>
      <c r="BX122" s="1054"/>
      <c r="BY122" s="1054"/>
      <c r="BZ122" s="1054"/>
      <c r="CA122" s="1054">
        <v>
10374166</v>
      </c>
      <c r="CB122" s="1054"/>
      <c r="CC122" s="1054"/>
      <c r="CD122" s="1054"/>
      <c r="CE122" s="1054"/>
      <c r="CF122" s="1074">
        <v>
73.5</v>
      </c>
      <c r="CG122" s="1075"/>
      <c r="CH122" s="1075"/>
      <c r="CI122" s="1075"/>
      <c r="CJ122" s="1075"/>
      <c r="CK122" s="1066"/>
      <c r="CL122" s="1067"/>
      <c r="CM122" s="1067"/>
      <c r="CN122" s="1067"/>
      <c r="CO122" s="1068"/>
      <c r="CP122" s="1076" t="s">
        <v>
467</v>
      </c>
      <c r="CQ122" s="1077"/>
      <c r="CR122" s="1077"/>
      <c r="CS122" s="1077"/>
      <c r="CT122" s="1077"/>
      <c r="CU122" s="1077"/>
      <c r="CV122" s="1077"/>
      <c r="CW122" s="1077"/>
      <c r="CX122" s="1077"/>
      <c r="CY122" s="1077"/>
      <c r="CZ122" s="1077"/>
      <c r="DA122" s="1077"/>
      <c r="DB122" s="1077"/>
      <c r="DC122" s="1077"/>
      <c r="DD122" s="1077"/>
      <c r="DE122" s="1077"/>
      <c r="DF122" s="1078"/>
      <c r="DG122" s="975" t="s">
        <v>
145</v>
      </c>
      <c r="DH122" s="976"/>
      <c r="DI122" s="976"/>
      <c r="DJ122" s="976"/>
      <c r="DK122" s="976"/>
      <c r="DL122" s="976" t="s">
        <v>
145</v>
      </c>
      <c r="DM122" s="976"/>
      <c r="DN122" s="976"/>
      <c r="DO122" s="976"/>
      <c r="DP122" s="976"/>
      <c r="DQ122" s="976" t="s">
        <v>
145</v>
      </c>
      <c r="DR122" s="976"/>
      <c r="DS122" s="976"/>
      <c r="DT122" s="976"/>
      <c r="DU122" s="976"/>
      <c r="DV122" s="977" t="s">
        <v>
145</v>
      </c>
      <c r="DW122" s="977"/>
      <c r="DX122" s="977"/>
      <c r="DY122" s="977"/>
      <c r="DZ122" s="978"/>
    </row>
    <row r="123" spans="1:130" s="247" customFormat="1" ht="26.25" customHeight="1" x14ac:dyDescent="0.15">
      <c r="A123" s="1115"/>
      <c r="B123" s="1002"/>
      <c r="C123" s="972" t="s">
        <v>
452</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v>
23073</v>
      </c>
      <c r="AB123" s="1015"/>
      <c r="AC123" s="1015"/>
      <c r="AD123" s="1015"/>
      <c r="AE123" s="1016"/>
      <c r="AF123" s="1017">
        <v>
19823</v>
      </c>
      <c r="AG123" s="1015"/>
      <c r="AH123" s="1015"/>
      <c r="AI123" s="1015"/>
      <c r="AJ123" s="1016"/>
      <c r="AK123" s="1017">
        <v>
11973</v>
      </c>
      <c r="AL123" s="1015"/>
      <c r="AM123" s="1015"/>
      <c r="AN123" s="1015"/>
      <c r="AO123" s="1016"/>
      <c r="AP123" s="1018">
        <v>
0.1</v>
      </c>
      <c r="AQ123" s="1019"/>
      <c r="AR123" s="1019"/>
      <c r="AS123" s="1019"/>
      <c r="AT123" s="1020"/>
      <c r="AU123" s="1051"/>
      <c r="AV123" s="1052"/>
      <c r="AW123" s="1052"/>
      <c r="AX123" s="1052"/>
      <c r="AY123" s="1052"/>
      <c r="AZ123" s="278" t="s">
        <v>
187</v>
      </c>
      <c r="BA123" s="278"/>
      <c r="BB123" s="278"/>
      <c r="BC123" s="278"/>
      <c r="BD123" s="278"/>
      <c r="BE123" s="278"/>
      <c r="BF123" s="278"/>
      <c r="BG123" s="278"/>
      <c r="BH123" s="278"/>
      <c r="BI123" s="278"/>
      <c r="BJ123" s="278"/>
      <c r="BK123" s="278"/>
      <c r="BL123" s="278"/>
      <c r="BM123" s="278"/>
      <c r="BN123" s="278"/>
      <c r="BO123" s="1031" t="s">
        <v>
468</v>
      </c>
      <c r="BP123" s="1062"/>
      <c r="BQ123" s="1121">
        <v>
25946760</v>
      </c>
      <c r="BR123" s="1122"/>
      <c r="BS123" s="1122"/>
      <c r="BT123" s="1122"/>
      <c r="BU123" s="1122"/>
      <c r="BV123" s="1122">
        <v>
24868495</v>
      </c>
      <c r="BW123" s="1122"/>
      <c r="BX123" s="1122"/>
      <c r="BY123" s="1122"/>
      <c r="BZ123" s="1122"/>
      <c r="CA123" s="1122">
        <v>
22779549</v>
      </c>
      <c r="CB123" s="1122"/>
      <c r="CC123" s="1122"/>
      <c r="CD123" s="1122"/>
      <c r="CE123" s="1122"/>
      <c r="CF123" s="1055"/>
      <c r="CG123" s="1056"/>
      <c r="CH123" s="1056"/>
      <c r="CI123" s="1056"/>
      <c r="CJ123" s="1057"/>
      <c r="CK123" s="1066"/>
      <c r="CL123" s="1067"/>
      <c r="CM123" s="1067"/>
      <c r="CN123" s="1067"/>
      <c r="CO123" s="1068"/>
      <c r="CP123" s="1076" t="s">
        <v>
401</v>
      </c>
      <c r="CQ123" s="1077"/>
      <c r="CR123" s="1077"/>
      <c r="CS123" s="1077"/>
      <c r="CT123" s="1077"/>
      <c r="CU123" s="1077"/>
      <c r="CV123" s="1077"/>
      <c r="CW123" s="1077"/>
      <c r="CX123" s="1077"/>
      <c r="CY123" s="1077"/>
      <c r="CZ123" s="1077"/>
      <c r="DA123" s="1077"/>
      <c r="DB123" s="1077"/>
      <c r="DC123" s="1077"/>
      <c r="DD123" s="1077"/>
      <c r="DE123" s="1077"/>
      <c r="DF123" s="1078"/>
      <c r="DG123" s="1014" t="s">
        <v>
145</v>
      </c>
      <c r="DH123" s="1015"/>
      <c r="DI123" s="1015"/>
      <c r="DJ123" s="1015"/>
      <c r="DK123" s="1016"/>
      <c r="DL123" s="1017" t="s">
        <v>
145</v>
      </c>
      <c r="DM123" s="1015"/>
      <c r="DN123" s="1015"/>
      <c r="DO123" s="1015"/>
      <c r="DP123" s="1016"/>
      <c r="DQ123" s="1017" t="s">
        <v>
145</v>
      </c>
      <c r="DR123" s="1015"/>
      <c r="DS123" s="1015"/>
      <c r="DT123" s="1015"/>
      <c r="DU123" s="1016"/>
      <c r="DV123" s="1018" t="s">
        <v>
145</v>
      </c>
      <c r="DW123" s="1019"/>
      <c r="DX123" s="1019"/>
      <c r="DY123" s="1019"/>
      <c r="DZ123" s="1020"/>
    </row>
    <row r="124" spans="1:130" s="247" customFormat="1" ht="26.25" customHeight="1" thickBot="1" x14ac:dyDescent="0.2">
      <c r="A124" s="1115"/>
      <c r="B124" s="1002"/>
      <c r="C124" s="972" t="s">
        <v>
455</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
145</v>
      </c>
      <c r="AB124" s="1015"/>
      <c r="AC124" s="1015"/>
      <c r="AD124" s="1015"/>
      <c r="AE124" s="1016"/>
      <c r="AF124" s="1017" t="s">
        <v>
145</v>
      </c>
      <c r="AG124" s="1015"/>
      <c r="AH124" s="1015"/>
      <c r="AI124" s="1015"/>
      <c r="AJ124" s="1016"/>
      <c r="AK124" s="1017" t="s">
        <v>
145</v>
      </c>
      <c r="AL124" s="1015"/>
      <c r="AM124" s="1015"/>
      <c r="AN124" s="1015"/>
      <c r="AO124" s="1016"/>
      <c r="AP124" s="1018" t="s">
        <v>
145</v>
      </c>
      <c r="AQ124" s="1019"/>
      <c r="AR124" s="1019"/>
      <c r="AS124" s="1019"/>
      <c r="AT124" s="1020"/>
      <c r="AU124" s="1117" t="s">
        <v>
469</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
145</v>
      </c>
      <c r="BR124" s="1084"/>
      <c r="BS124" s="1084"/>
      <c r="BT124" s="1084"/>
      <c r="BU124" s="1084"/>
      <c r="BV124" s="1084" t="s">
        <v>
145</v>
      </c>
      <c r="BW124" s="1084"/>
      <c r="BX124" s="1084"/>
      <c r="BY124" s="1084"/>
      <c r="BZ124" s="1084"/>
      <c r="CA124" s="1084" t="s">
        <v>
145</v>
      </c>
      <c r="CB124" s="1084"/>
      <c r="CC124" s="1084"/>
      <c r="CD124" s="1084"/>
      <c r="CE124" s="1084"/>
      <c r="CF124" s="1085"/>
      <c r="CG124" s="1086"/>
      <c r="CH124" s="1086"/>
      <c r="CI124" s="1086"/>
      <c r="CJ124" s="1087"/>
      <c r="CK124" s="1069"/>
      <c r="CL124" s="1069"/>
      <c r="CM124" s="1069"/>
      <c r="CN124" s="1069"/>
      <c r="CO124" s="1070"/>
      <c r="CP124" s="1076" t="s">
        <v>
470</v>
      </c>
      <c r="CQ124" s="1077"/>
      <c r="CR124" s="1077"/>
      <c r="CS124" s="1077"/>
      <c r="CT124" s="1077"/>
      <c r="CU124" s="1077"/>
      <c r="CV124" s="1077"/>
      <c r="CW124" s="1077"/>
      <c r="CX124" s="1077"/>
      <c r="CY124" s="1077"/>
      <c r="CZ124" s="1077"/>
      <c r="DA124" s="1077"/>
      <c r="DB124" s="1077"/>
      <c r="DC124" s="1077"/>
      <c r="DD124" s="1077"/>
      <c r="DE124" s="1077"/>
      <c r="DF124" s="1078"/>
      <c r="DG124" s="1061" t="s">
        <v>
145</v>
      </c>
      <c r="DH124" s="1040"/>
      <c r="DI124" s="1040"/>
      <c r="DJ124" s="1040"/>
      <c r="DK124" s="1041"/>
      <c r="DL124" s="1039" t="s">
        <v>
145</v>
      </c>
      <c r="DM124" s="1040"/>
      <c r="DN124" s="1040"/>
      <c r="DO124" s="1040"/>
      <c r="DP124" s="1041"/>
      <c r="DQ124" s="1039" t="s">
        <v>
145</v>
      </c>
      <c r="DR124" s="1040"/>
      <c r="DS124" s="1040"/>
      <c r="DT124" s="1040"/>
      <c r="DU124" s="1041"/>
      <c r="DV124" s="1042" t="s">
        <v>
145</v>
      </c>
      <c r="DW124" s="1043"/>
      <c r="DX124" s="1043"/>
      <c r="DY124" s="1043"/>
      <c r="DZ124" s="1044"/>
    </row>
    <row r="125" spans="1:130" s="247" customFormat="1" ht="26.25" customHeight="1" x14ac:dyDescent="0.15">
      <c r="A125" s="1115"/>
      <c r="B125" s="1002"/>
      <c r="C125" s="972" t="s">
        <v>
457</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
145</v>
      </c>
      <c r="AB125" s="1015"/>
      <c r="AC125" s="1015"/>
      <c r="AD125" s="1015"/>
      <c r="AE125" s="1016"/>
      <c r="AF125" s="1017" t="s">
        <v>
145</v>
      </c>
      <c r="AG125" s="1015"/>
      <c r="AH125" s="1015"/>
      <c r="AI125" s="1015"/>
      <c r="AJ125" s="1016"/>
      <c r="AK125" s="1017" t="s">
        <v>
145</v>
      </c>
      <c r="AL125" s="1015"/>
      <c r="AM125" s="1015"/>
      <c r="AN125" s="1015"/>
      <c r="AO125" s="1016"/>
      <c r="AP125" s="1018" t="s">
        <v>
145</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
471</v>
      </c>
      <c r="CL125" s="1064"/>
      <c r="CM125" s="1064"/>
      <c r="CN125" s="1064"/>
      <c r="CO125" s="1065"/>
      <c r="CP125" s="996" t="s">
        <v>
472</v>
      </c>
      <c r="CQ125" s="945"/>
      <c r="CR125" s="945"/>
      <c r="CS125" s="945"/>
      <c r="CT125" s="945"/>
      <c r="CU125" s="945"/>
      <c r="CV125" s="945"/>
      <c r="CW125" s="945"/>
      <c r="CX125" s="945"/>
      <c r="CY125" s="945"/>
      <c r="CZ125" s="945"/>
      <c r="DA125" s="945"/>
      <c r="DB125" s="945"/>
      <c r="DC125" s="945"/>
      <c r="DD125" s="945"/>
      <c r="DE125" s="945"/>
      <c r="DF125" s="946"/>
      <c r="DG125" s="982" t="s">
        <v>
145</v>
      </c>
      <c r="DH125" s="983"/>
      <c r="DI125" s="983"/>
      <c r="DJ125" s="983"/>
      <c r="DK125" s="983"/>
      <c r="DL125" s="983" t="s">
        <v>
145</v>
      </c>
      <c r="DM125" s="983"/>
      <c r="DN125" s="983"/>
      <c r="DO125" s="983"/>
      <c r="DP125" s="983"/>
      <c r="DQ125" s="983" t="s">
        <v>
145</v>
      </c>
      <c r="DR125" s="983"/>
      <c r="DS125" s="983"/>
      <c r="DT125" s="983"/>
      <c r="DU125" s="983"/>
      <c r="DV125" s="984" t="s">
        <v>
145</v>
      </c>
      <c r="DW125" s="984"/>
      <c r="DX125" s="984"/>
      <c r="DY125" s="984"/>
      <c r="DZ125" s="985"/>
    </row>
    <row r="126" spans="1:130" s="247" customFormat="1" ht="26.25" customHeight="1" thickBot="1" x14ac:dyDescent="0.2">
      <c r="A126" s="1115"/>
      <c r="B126" s="1002"/>
      <c r="C126" s="972" t="s">
        <v>
459</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
145</v>
      </c>
      <c r="AB126" s="1015"/>
      <c r="AC126" s="1015"/>
      <c r="AD126" s="1015"/>
      <c r="AE126" s="1016"/>
      <c r="AF126" s="1017" t="s">
        <v>
145</v>
      </c>
      <c r="AG126" s="1015"/>
      <c r="AH126" s="1015"/>
      <c r="AI126" s="1015"/>
      <c r="AJ126" s="1016"/>
      <c r="AK126" s="1017" t="s">
        <v>
145</v>
      </c>
      <c r="AL126" s="1015"/>
      <c r="AM126" s="1015"/>
      <c r="AN126" s="1015"/>
      <c r="AO126" s="1016"/>
      <c r="AP126" s="1018" t="s">
        <v>
145</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
473</v>
      </c>
      <c r="CQ126" s="1006"/>
      <c r="CR126" s="1006"/>
      <c r="CS126" s="1006"/>
      <c r="CT126" s="1006"/>
      <c r="CU126" s="1006"/>
      <c r="CV126" s="1006"/>
      <c r="CW126" s="1006"/>
      <c r="CX126" s="1006"/>
      <c r="CY126" s="1006"/>
      <c r="CZ126" s="1006"/>
      <c r="DA126" s="1006"/>
      <c r="DB126" s="1006"/>
      <c r="DC126" s="1006"/>
      <c r="DD126" s="1006"/>
      <c r="DE126" s="1006"/>
      <c r="DF126" s="1007"/>
      <c r="DG126" s="975" t="s">
        <v>
145</v>
      </c>
      <c r="DH126" s="976"/>
      <c r="DI126" s="976"/>
      <c r="DJ126" s="976"/>
      <c r="DK126" s="976"/>
      <c r="DL126" s="976" t="s">
        <v>
145</v>
      </c>
      <c r="DM126" s="976"/>
      <c r="DN126" s="976"/>
      <c r="DO126" s="976"/>
      <c r="DP126" s="976"/>
      <c r="DQ126" s="976" t="s">
        <v>
145</v>
      </c>
      <c r="DR126" s="976"/>
      <c r="DS126" s="976"/>
      <c r="DT126" s="976"/>
      <c r="DU126" s="976"/>
      <c r="DV126" s="977" t="s">
        <v>
145</v>
      </c>
      <c r="DW126" s="977"/>
      <c r="DX126" s="977"/>
      <c r="DY126" s="977"/>
      <c r="DZ126" s="978"/>
    </row>
    <row r="127" spans="1:130" s="247" customFormat="1" ht="26.25" customHeight="1" x14ac:dyDescent="0.15">
      <c r="A127" s="1116"/>
      <c r="B127" s="1004"/>
      <c r="C127" s="1058" t="s">
        <v>
474</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v>
2325</v>
      </c>
      <c r="AB127" s="1015"/>
      <c r="AC127" s="1015"/>
      <c r="AD127" s="1015"/>
      <c r="AE127" s="1016"/>
      <c r="AF127" s="1017" t="s">
        <v>
145</v>
      </c>
      <c r="AG127" s="1015"/>
      <c r="AH127" s="1015"/>
      <c r="AI127" s="1015"/>
      <c r="AJ127" s="1016"/>
      <c r="AK127" s="1017" t="s">
        <v>
145</v>
      </c>
      <c r="AL127" s="1015"/>
      <c r="AM127" s="1015"/>
      <c r="AN127" s="1015"/>
      <c r="AO127" s="1016"/>
      <c r="AP127" s="1018" t="s">
        <v>
145</v>
      </c>
      <c r="AQ127" s="1019"/>
      <c r="AR127" s="1019"/>
      <c r="AS127" s="1019"/>
      <c r="AT127" s="1020"/>
      <c r="AU127" s="283"/>
      <c r="AV127" s="283"/>
      <c r="AW127" s="283"/>
      <c r="AX127" s="1088" t="s">
        <v>
475</v>
      </c>
      <c r="AY127" s="1089"/>
      <c r="AZ127" s="1089"/>
      <c r="BA127" s="1089"/>
      <c r="BB127" s="1089"/>
      <c r="BC127" s="1089"/>
      <c r="BD127" s="1089"/>
      <c r="BE127" s="1090"/>
      <c r="BF127" s="1091" t="s">
        <v>
476</v>
      </c>
      <c r="BG127" s="1089"/>
      <c r="BH127" s="1089"/>
      <c r="BI127" s="1089"/>
      <c r="BJ127" s="1089"/>
      <c r="BK127" s="1089"/>
      <c r="BL127" s="1090"/>
      <c r="BM127" s="1091" t="s">
        <v>
477</v>
      </c>
      <c r="BN127" s="1089"/>
      <c r="BO127" s="1089"/>
      <c r="BP127" s="1089"/>
      <c r="BQ127" s="1089"/>
      <c r="BR127" s="1089"/>
      <c r="BS127" s="1090"/>
      <c r="BT127" s="1091" t="s">
        <v>
478</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
479</v>
      </c>
      <c r="CQ127" s="1006"/>
      <c r="CR127" s="1006"/>
      <c r="CS127" s="1006"/>
      <c r="CT127" s="1006"/>
      <c r="CU127" s="1006"/>
      <c r="CV127" s="1006"/>
      <c r="CW127" s="1006"/>
      <c r="CX127" s="1006"/>
      <c r="CY127" s="1006"/>
      <c r="CZ127" s="1006"/>
      <c r="DA127" s="1006"/>
      <c r="DB127" s="1006"/>
      <c r="DC127" s="1006"/>
      <c r="DD127" s="1006"/>
      <c r="DE127" s="1006"/>
      <c r="DF127" s="1007"/>
      <c r="DG127" s="975" t="s">
        <v>
145</v>
      </c>
      <c r="DH127" s="976"/>
      <c r="DI127" s="976"/>
      <c r="DJ127" s="976"/>
      <c r="DK127" s="976"/>
      <c r="DL127" s="976" t="s">
        <v>
145</v>
      </c>
      <c r="DM127" s="976"/>
      <c r="DN127" s="976"/>
      <c r="DO127" s="976"/>
      <c r="DP127" s="976"/>
      <c r="DQ127" s="976" t="s">
        <v>
145</v>
      </c>
      <c r="DR127" s="976"/>
      <c r="DS127" s="976"/>
      <c r="DT127" s="976"/>
      <c r="DU127" s="976"/>
      <c r="DV127" s="977" t="s">
        <v>
145</v>
      </c>
      <c r="DW127" s="977"/>
      <c r="DX127" s="977"/>
      <c r="DY127" s="977"/>
      <c r="DZ127" s="978"/>
    </row>
    <row r="128" spans="1:130" s="247" customFormat="1" ht="26.25" customHeight="1" thickBot="1" x14ac:dyDescent="0.2">
      <c r="A128" s="1099" t="s">
        <v>
480</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
481</v>
      </c>
      <c r="X128" s="1101"/>
      <c r="Y128" s="1101"/>
      <c r="Z128" s="1102"/>
      <c r="AA128" s="1103">
        <v>
1137870</v>
      </c>
      <c r="AB128" s="1104"/>
      <c r="AC128" s="1104"/>
      <c r="AD128" s="1104"/>
      <c r="AE128" s="1105"/>
      <c r="AF128" s="1106">
        <v>
1117572</v>
      </c>
      <c r="AG128" s="1104"/>
      <c r="AH128" s="1104"/>
      <c r="AI128" s="1104"/>
      <c r="AJ128" s="1105"/>
      <c r="AK128" s="1106">
        <v>
1070555</v>
      </c>
      <c r="AL128" s="1104"/>
      <c r="AM128" s="1104"/>
      <c r="AN128" s="1104"/>
      <c r="AO128" s="1105"/>
      <c r="AP128" s="1107"/>
      <c r="AQ128" s="1108"/>
      <c r="AR128" s="1108"/>
      <c r="AS128" s="1108"/>
      <c r="AT128" s="1109"/>
      <c r="AU128" s="283"/>
      <c r="AV128" s="283"/>
      <c r="AW128" s="283"/>
      <c r="AX128" s="944" t="s">
        <v>
482</v>
      </c>
      <c r="AY128" s="945"/>
      <c r="AZ128" s="945"/>
      <c r="BA128" s="945"/>
      <c r="BB128" s="945"/>
      <c r="BC128" s="945"/>
      <c r="BD128" s="945"/>
      <c r="BE128" s="946"/>
      <c r="BF128" s="1110" t="s">
        <v>
145</v>
      </c>
      <c r="BG128" s="1111"/>
      <c r="BH128" s="1111"/>
      <c r="BI128" s="1111"/>
      <c r="BJ128" s="1111"/>
      <c r="BK128" s="1111"/>
      <c r="BL128" s="1112"/>
      <c r="BM128" s="1110">
        <v>
12.75</v>
      </c>
      <c r="BN128" s="1111"/>
      <c r="BO128" s="1111"/>
      <c r="BP128" s="1111"/>
      <c r="BQ128" s="1111"/>
      <c r="BR128" s="1111"/>
      <c r="BS128" s="1112"/>
      <c r="BT128" s="1110">
        <v>
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
483</v>
      </c>
      <c r="CQ128" s="1093"/>
      <c r="CR128" s="1093"/>
      <c r="CS128" s="1093"/>
      <c r="CT128" s="1093"/>
      <c r="CU128" s="1093"/>
      <c r="CV128" s="1093"/>
      <c r="CW128" s="1093"/>
      <c r="CX128" s="1093"/>
      <c r="CY128" s="1093"/>
      <c r="CZ128" s="1093"/>
      <c r="DA128" s="1093"/>
      <c r="DB128" s="1093"/>
      <c r="DC128" s="1093"/>
      <c r="DD128" s="1093"/>
      <c r="DE128" s="1093"/>
      <c r="DF128" s="1094"/>
      <c r="DG128" s="1095" t="s">
        <v>
145</v>
      </c>
      <c r="DH128" s="1096"/>
      <c r="DI128" s="1096"/>
      <c r="DJ128" s="1096"/>
      <c r="DK128" s="1096"/>
      <c r="DL128" s="1096" t="s">
        <v>
145</v>
      </c>
      <c r="DM128" s="1096"/>
      <c r="DN128" s="1096"/>
      <c r="DO128" s="1096"/>
      <c r="DP128" s="1096"/>
      <c r="DQ128" s="1096" t="s">
        <v>
145</v>
      </c>
      <c r="DR128" s="1096"/>
      <c r="DS128" s="1096"/>
      <c r="DT128" s="1096"/>
      <c r="DU128" s="1096"/>
      <c r="DV128" s="1097" t="s">
        <v>
145</v>
      </c>
      <c r="DW128" s="1097"/>
      <c r="DX128" s="1097"/>
      <c r="DY128" s="1097"/>
      <c r="DZ128" s="1098"/>
    </row>
    <row r="129" spans="1:131" s="247" customFormat="1" ht="26.25" customHeight="1" x14ac:dyDescent="0.15">
      <c r="A129" s="986" t="s">
        <v>
106</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
484</v>
      </c>
      <c r="X129" s="1130"/>
      <c r="Y129" s="1130"/>
      <c r="Z129" s="1131"/>
      <c r="AA129" s="1014">
        <v>
15706333</v>
      </c>
      <c r="AB129" s="1015"/>
      <c r="AC129" s="1015"/>
      <c r="AD129" s="1015"/>
      <c r="AE129" s="1016"/>
      <c r="AF129" s="1017">
        <v>
15359752</v>
      </c>
      <c r="AG129" s="1015"/>
      <c r="AH129" s="1015"/>
      <c r="AI129" s="1015"/>
      <c r="AJ129" s="1016"/>
      <c r="AK129" s="1017">
        <v>
15447887</v>
      </c>
      <c r="AL129" s="1015"/>
      <c r="AM129" s="1015"/>
      <c r="AN129" s="1015"/>
      <c r="AO129" s="1016"/>
      <c r="AP129" s="1132"/>
      <c r="AQ129" s="1133"/>
      <c r="AR129" s="1133"/>
      <c r="AS129" s="1133"/>
      <c r="AT129" s="1134"/>
      <c r="AU129" s="285"/>
      <c r="AV129" s="285"/>
      <c r="AW129" s="285"/>
      <c r="AX129" s="1123" t="s">
        <v>
485</v>
      </c>
      <c r="AY129" s="1006"/>
      <c r="AZ129" s="1006"/>
      <c r="BA129" s="1006"/>
      <c r="BB129" s="1006"/>
      <c r="BC129" s="1006"/>
      <c r="BD129" s="1006"/>
      <c r="BE129" s="1007"/>
      <c r="BF129" s="1124" t="s">
        <v>
145</v>
      </c>
      <c r="BG129" s="1125"/>
      <c r="BH129" s="1125"/>
      <c r="BI129" s="1125"/>
      <c r="BJ129" s="1125"/>
      <c r="BK129" s="1125"/>
      <c r="BL129" s="1126"/>
      <c r="BM129" s="1124">
        <v>
17.75</v>
      </c>
      <c r="BN129" s="1125"/>
      <c r="BO129" s="1125"/>
      <c r="BP129" s="1125"/>
      <c r="BQ129" s="1125"/>
      <c r="BR129" s="1125"/>
      <c r="BS129" s="1126"/>
      <c r="BT129" s="1124">
        <v>
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
486</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
487</v>
      </c>
      <c r="X130" s="1130"/>
      <c r="Y130" s="1130"/>
      <c r="Z130" s="1131"/>
      <c r="AA130" s="1014">
        <v>
1427316</v>
      </c>
      <c r="AB130" s="1015"/>
      <c r="AC130" s="1015"/>
      <c r="AD130" s="1015"/>
      <c r="AE130" s="1016"/>
      <c r="AF130" s="1017">
        <v>
1388465</v>
      </c>
      <c r="AG130" s="1015"/>
      <c r="AH130" s="1015"/>
      <c r="AI130" s="1015"/>
      <c r="AJ130" s="1016"/>
      <c r="AK130" s="1017">
        <v>
1332102</v>
      </c>
      <c r="AL130" s="1015"/>
      <c r="AM130" s="1015"/>
      <c r="AN130" s="1015"/>
      <c r="AO130" s="1016"/>
      <c r="AP130" s="1132"/>
      <c r="AQ130" s="1133"/>
      <c r="AR130" s="1133"/>
      <c r="AS130" s="1133"/>
      <c r="AT130" s="1134"/>
      <c r="AU130" s="285"/>
      <c r="AV130" s="285"/>
      <c r="AW130" s="285"/>
      <c r="AX130" s="1123" t="s">
        <v>
488</v>
      </c>
      <c r="AY130" s="1006"/>
      <c r="AZ130" s="1006"/>
      <c r="BA130" s="1006"/>
      <c r="BB130" s="1006"/>
      <c r="BC130" s="1006"/>
      <c r="BD130" s="1006"/>
      <c r="BE130" s="1007"/>
      <c r="BF130" s="1160">
        <v>
-0.4</v>
      </c>
      <c r="BG130" s="1161"/>
      <c r="BH130" s="1161"/>
      <c r="BI130" s="1161"/>
      <c r="BJ130" s="1161"/>
      <c r="BK130" s="1161"/>
      <c r="BL130" s="1162"/>
      <c r="BM130" s="1160">
        <v>
25</v>
      </c>
      <c r="BN130" s="1161"/>
      <c r="BO130" s="1161"/>
      <c r="BP130" s="1161"/>
      <c r="BQ130" s="1161"/>
      <c r="BR130" s="1161"/>
      <c r="BS130" s="1162"/>
      <c r="BT130" s="1160">
        <v>
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
489</v>
      </c>
      <c r="X131" s="1168"/>
      <c r="Y131" s="1168"/>
      <c r="Z131" s="1169"/>
      <c r="AA131" s="1061">
        <v>
14279017</v>
      </c>
      <c r="AB131" s="1040"/>
      <c r="AC131" s="1040"/>
      <c r="AD131" s="1040"/>
      <c r="AE131" s="1041"/>
      <c r="AF131" s="1039">
        <v>
13971287</v>
      </c>
      <c r="AG131" s="1040"/>
      <c r="AH131" s="1040"/>
      <c r="AI131" s="1040"/>
      <c r="AJ131" s="1041"/>
      <c r="AK131" s="1039">
        <v>
14115785</v>
      </c>
      <c r="AL131" s="1040"/>
      <c r="AM131" s="1040"/>
      <c r="AN131" s="1040"/>
      <c r="AO131" s="1041"/>
      <c r="AP131" s="1170"/>
      <c r="AQ131" s="1171"/>
      <c r="AR131" s="1171"/>
      <c r="AS131" s="1171"/>
      <c r="AT131" s="1172"/>
      <c r="AU131" s="285"/>
      <c r="AV131" s="285"/>
      <c r="AW131" s="285"/>
      <c r="AX131" s="1142" t="s">
        <v>
490</v>
      </c>
      <c r="AY131" s="1093"/>
      <c r="AZ131" s="1093"/>
      <c r="BA131" s="1093"/>
      <c r="BB131" s="1093"/>
      <c r="BC131" s="1093"/>
      <c r="BD131" s="1093"/>
      <c r="BE131" s="1094"/>
      <c r="BF131" s="1143" t="s">
        <v>
145</v>
      </c>
      <c r="BG131" s="1144"/>
      <c r="BH131" s="1144"/>
      <c r="BI131" s="1144"/>
      <c r="BJ131" s="1144"/>
      <c r="BK131" s="1144"/>
      <c r="BL131" s="1145"/>
      <c r="BM131" s="1143">
        <v>
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
491</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
492</v>
      </c>
      <c r="W132" s="1153"/>
      <c r="X132" s="1153"/>
      <c r="Y132" s="1153"/>
      <c r="Z132" s="1154"/>
      <c r="AA132" s="1155">
        <v>
-0.63969389499999996</v>
      </c>
      <c r="AB132" s="1156"/>
      <c r="AC132" s="1156"/>
      <c r="AD132" s="1156"/>
      <c r="AE132" s="1157"/>
      <c r="AF132" s="1158">
        <v>
-0.61036610300000005</v>
      </c>
      <c r="AG132" s="1156"/>
      <c r="AH132" s="1156"/>
      <c r="AI132" s="1156"/>
      <c r="AJ132" s="1157"/>
      <c r="AK132" s="1158">
        <v>
-0.20083899</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
493</v>
      </c>
      <c r="W133" s="1136"/>
      <c r="X133" s="1136"/>
      <c r="Y133" s="1136"/>
      <c r="Z133" s="1137"/>
      <c r="AA133" s="1138">
        <v>
-1.4</v>
      </c>
      <c r="AB133" s="1139"/>
      <c r="AC133" s="1139"/>
      <c r="AD133" s="1139"/>
      <c r="AE133" s="1140"/>
      <c r="AF133" s="1138">
        <v>
-0.8</v>
      </c>
      <c r="AG133" s="1139"/>
      <c r="AH133" s="1139"/>
      <c r="AI133" s="1139"/>
      <c r="AJ133" s="1140"/>
      <c r="AK133" s="1138">
        <v>
-0.4</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ycoI/6/YboW5sytqKDK4TWKZ3QTauYy1DnkedZH4/J0hSfZHWUepBoaj8+2oNwx+W+iZURM8H/gE22TLIOUQA==" saltValue="cHlnD76Jc3h/nmgBqgoe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
494</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RtnwYByhbccXSF6Qqj72YkodZSPJ2GWgRCRaKTMMcP5dZt3NyJ3rzd3mOoExW/Ra/JJ+DqacpqTxkyZUhokoQ==" saltValue="72eCOsidos0sczWzBo8t5Q=="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Ir0IfWg5Fh4oSvB/L64w8rMpsWcmXJSdUWjR2054uaZ49RyOLwcpbywHG4cisFNmY+6+93vILKCyJ5dlv8+2g==" saltValue="JpC3OXqov5JNQvsuQn7dFQ=="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
495</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496</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
497</v>
      </c>
      <c r="AP7" s="304"/>
      <c r="AQ7" s="305" t="s">
        <v>
498</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
499</v>
      </c>
      <c r="AQ8" s="311" t="s">
        <v>
500</v>
      </c>
      <c r="AR8" s="312" t="s">
        <v>
501</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
502</v>
      </c>
      <c r="AL9" s="1179"/>
      <c r="AM9" s="1179"/>
      <c r="AN9" s="1180"/>
      <c r="AO9" s="313">
        <v>
5026037</v>
      </c>
      <c r="AP9" s="313">
        <v>
65889</v>
      </c>
      <c r="AQ9" s="314">
        <v>
57754</v>
      </c>
      <c r="AR9" s="315">
        <v>
14.1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
503</v>
      </c>
      <c r="AL10" s="1179"/>
      <c r="AM10" s="1179"/>
      <c r="AN10" s="1180"/>
      <c r="AO10" s="316">
        <v>
190689</v>
      </c>
      <c r="AP10" s="316">
        <v>
2500</v>
      </c>
      <c r="AQ10" s="317">
        <v>
3830</v>
      </c>
      <c r="AR10" s="318">
        <v>
-34.700000000000003</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
504</v>
      </c>
      <c r="AL11" s="1179"/>
      <c r="AM11" s="1179"/>
      <c r="AN11" s="1180"/>
      <c r="AO11" s="316">
        <v>
54667</v>
      </c>
      <c r="AP11" s="316">
        <v>
717</v>
      </c>
      <c r="AQ11" s="317">
        <v>
6814</v>
      </c>
      <c r="AR11" s="318">
        <v>
-89.5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
505</v>
      </c>
      <c r="AL12" s="1179"/>
      <c r="AM12" s="1179"/>
      <c r="AN12" s="1180"/>
      <c r="AO12" s="316" t="s">
        <v>
506</v>
      </c>
      <c r="AP12" s="316" t="s">
        <v>
506</v>
      </c>
      <c r="AQ12" s="317">
        <v>
1059</v>
      </c>
      <c r="AR12" s="318" t="s">
        <v>
506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
507</v>
      </c>
      <c r="AL13" s="1179"/>
      <c r="AM13" s="1179"/>
      <c r="AN13" s="1180"/>
      <c r="AO13" s="316" t="s">
        <v>
506</v>
      </c>
      <c r="AP13" s="316" t="s">
        <v>
506</v>
      </c>
      <c r="AQ13" s="317">
        <v>
4</v>
      </c>
      <c r="AR13" s="318" t="s">
        <v>
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
508</v>
      </c>
      <c r="AL14" s="1179"/>
      <c r="AM14" s="1179"/>
      <c r="AN14" s="1180"/>
      <c r="AO14" s="316">
        <v>
363277</v>
      </c>
      <c r="AP14" s="316">
        <v>
4762</v>
      </c>
      <c r="AQ14" s="317">
        <v>
2651</v>
      </c>
      <c r="AR14" s="318">
        <v>
79.599999999999994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
509</v>
      </c>
      <c r="AL15" s="1179"/>
      <c r="AM15" s="1179"/>
      <c r="AN15" s="1180"/>
      <c r="AO15" s="316">
        <v>
69883</v>
      </c>
      <c r="AP15" s="316">
        <v>
916</v>
      </c>
      <c r="AQ15" s="317">
        <v>
1352</v>
      </c>
      <c r="AR15" s="318">
        <v>
-32.200000000000003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
510</v>
      </c>
      <c r="AL16" s="1182"/>
      <c r="AM16" s="1182"/>
      <c r="AN16" s="1183"/>
      <c r="AO16" s="316">
        <v>
-186446</v>
      </c>
      <c r="AP16" s="316">
        <v>
-2444</v>
      </c>
      <c r="AQ16" s="317">
        <v>
-4074</v>
      </c>
      <c r="AR16" s="318">
        <v>
-40</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
187</v>
      </c>
      <c r="AL17" s="1182"/>
      <c r="AM17" s="1182"/>
      <c r="AN17" s="1183"/>
      <c r="AO17" s="316">
        <v>
5518107</v>
      </c>
      <c r="AP17" s="316">
        <v>
72340</v>
      </c>
      <c r="AQ17" s="317">
        <v>
69392</v>
      </c>
      <c r="AR17" s="318">
        <v>
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511</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512</v>
      </c>
      <c r="AP20" s="324" t="s">
        <v>
513</v>
      </c>
      <c r="AQ20" s="325" t="s">
        <v>
514</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
515</v>
      </c>
      <c r="AL21" s="1174"/>
      <c r="AM21" s="1174"/>
      <c r="AN21" s="1175"/>
      <c r="AO21" s="328">
        <v>
5.76</v>
      </c>
      <c r="AP21" s="329">
        <v>
6.31</v>
      </c>
      <c r="AQ21" s="330">
        <v>
-0.55000000000000004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
516</v>
      </c>
      <c r="AL22" s="1174"/>
      <c r="AM22" s="1174"/>
      <c r="AN22" s="1175"/>
      <c r="AO22" s="333">
        <v>
100.7</v>
      </c>
      <c r="AP22" s="334">
        <v>
98.4</v>
      </c>
      <c r="AQ22" s="335">
        <v>
2.2999999999999998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
517</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
518</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519</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
497</v>
      </c>
      <c r="AP30" s="304"/>
      <c r="AQ30" s="305" t="s">
        <v>
498</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
499</v>
      </c>
      <c r="AQ31" s="311" t="s">
        <v>
500</v>
      </c>
      <c r="AR31" s="312" t="s">
        <v>
501</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
520</v>
      </c>
      <c r="AL32" s="1190"/>
      <c r="AM32" s="1190"/>
      <c r="AN32" s="1191"/>
      <c r="AO32" s="343">
        <v>
1550904</v>
      </c>
      <c r="AP32" s="343">
        <v>
20332</v>
      </c>
      <c r="AQ32" s="344">
        <v>
34189</v>
      </c>
      <c r="AR32" s="345">
        <v>
-40.5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
521</v>
      </c>
      <c r="AL33" s="1190"/>
      <c r="AM33" s="1190"/>
      <c r="AN33" s="1191"/>
      <c r="AO33" s="343" t="s">
        <v>
506</v>
      </c>
      <c r="AP33" s="343" t="s">
        <v>
506</v>
      </c>
      <c r="AQ33" s="344" t="s">
        <v>
506</v>
      </c>
      <c r="AR33" s="345" t="s">
        <v>
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
522</v>
      </c>
      <c r="AL34" s="1190"/>
      <c r="AM34" s="1190"/>
      <c r="AN34" s="1191"/>
      <c r="AO34" s="343" t="s">
        <v>
506</v>
      </c>
      <c r="AP34" s="343" t="s">
        <v>
506</v>
      </c>
      <c r="AQ34" s="344">
        <v>
16</v>
      </c>
      <c r="AR34" s="345" t="s">
        <v>
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
523</v>
      </c>
      <c r="AL35" s="1190"/>
      <c r="AM35" s="1190"/>
      <c r="AN35" s="1191"/>
      <c r="AO35" s="343">
        <v>
775753</v>
      </c>
      <c r="AP35" s="343">
        <v>
10170</v>
      </c>
      <c r="AQ35" s="344">
        <v>
9412</v>
      </c>
      <c r="AR35" s="345">
        <v>
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
524</v>
      </c>
      <c r="AL36" s="1190"/>
      <c r="AM36" s="1190"/>
      <c r="AN36" s="1191"/>
      <c r="AO36" s="343">
        <v>
35677</v>
      </c>
      <c r="AP36" s="343">
        <v>
468</v>
      </c>
      <c r="AQ36" s="344">
        <v>
2024</v>
      </c>
      <c r="AR36" s="345">
        <v>
-76.900000000000006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
525</v>
      </c>
      <c r="AL37" s="1190"/>
      <c r="AM37" s="1190"/>
      <c r="AN37" s="1191"/>
      <c r="AO37" s="343">
        <v>
11973</v>
      </c>
      <c r="AP37" s="343">
        <v>
157</v>
      </c>
      <c r="AQ37" s="344">
        <v>
1165</v>
      </c>
      <c r="AR37" s="345">
        <v>
-86.5</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
526</v>
      </c>
      <c r="AL38" s="1193"/>
      <c r="AM38" s="1193"/>
      <c r="AN38" s="1194"/>
      <c r="AO38" s="346" t="s">
        <v>
506</v>
      </c>
      <c r="AP38" s="346" t="s">
        <v>
506</v>
      </c>
      <c r="AQ38" s="347">
        <v>
2</v>
      </c>
      <c r="AR38" s="335" t="s">
        <v>
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
527</v>
      </c>
      <c r="AL39" s="1193"/>
      <c r="AM39" s="1193"/>
      <c r="AN39" s="1194"/>
      <c r="AO39" s="343">
        <v>
-1070555</v>
      </c>
      <c r="AP39" s="343">
        <v>
-14035</v>
      </c>
      <c r="AQ39" s="344">
        <v>
-6367</v>
      </c>
      <c r="AR39" s="345">
        <v>
120.4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
528</v>
      </c>
      <c r="AL40" s="1190"/>
      <c r="AM40" s="1190"/>
      <c r="AN40" s="1191"/>
      <c r="AO40" s="343">
        <v>
-1332102</v>
      </c>
      <c r="AP40" s="343">
        <v>
-17463</v>
      </c>
      <c r="AQ40" s="344">
        <v>
-28963</v>
      </c>
      <c r="AR40" s="345">
        <v>
-39.700000000000003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
298</v>
      </c>
      <c r="AL41" s="1196"/>
      <c r="AM41" s="1196"/>
      <c r="AN41" s="1197"/>
      <c r="AO41" s="343">
        <v>
-28350</v>
      </c>
      <c r="AP41" s="343">
        <v>
-372</v>
      </c>
      <c r="AQ41" s="344">
        <v>
11478</v>
      </c>
      <c r="AR41" s="345">
        <v>
-103.2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529</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
530</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531</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
497</v>
      </c>
      <c r="AN49" s="1186" t="s">
        <v>
532</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
533</v>
      </c>
      <c r="AO50" s="360" t="s">
        <v>
534</v>
      </c>
      <c r="AP50" s="361" t="s">
        <v>
535</v>
      </c>
      <c r="AQ50" s="362" t="s">
        <v>
536</v>
      </c>
      <c r="AR50" s="363" t="s">
        <v>
537</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538</v>
      </c>
      <c r="AL51" s="356"/>
      <c r="AM51" s="364">
        <v>
4826422</v>
      </c>
      <c r="AN51" s="365">
        <v>
64377</v>
      </c>
      <c r="AO51" s="366">
        <v>
33.799999999999997</v>
      </c>
      <c r="AP51" s="367">
        <v>
92247</v>
      </c>
      <c r="AQ51" s="368">
        <v>
39.200000000000003</v>
      </c>
      <c r="AR51" s="369">
        <v>
-5.4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539</v>
      </c>
      <c r="AM52" s="372">
        <v>
3880753</v>
      </c>
      <c r="AN52" s="373">
        <v>
51763</v>
      </c>
      <c r="AO52" s="374">
        <v>
94.4</v>
      </c>
      <c r="AP52" s="375">
        <v>
37204</v>
      </c>
      <c r="AQ52" s="376">
        <v>
16.899999999999999</v>
      </c>
      <c r="AR52" s="377">
        <v>
77.5</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540</v>
      </c>
      <c r="AL53" s="356"/>
      <c r="AM53" s="364">
        <v>
3396040</v>
      </c>
      <c r="AN53" s="365">
        <v>
45009</v>
      </c>
      <c r="AO53" s="366">
        <v>
-30.1</v>
      </c>
      <c r="AP53" s="367">
        <v>
44504</v>
      </c>
      <c r="AQ53" s="368">
        <v>
-51.8</v>
      </c>
      <c r="AR53" s="369">
        <v>
21.7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539</v>
      </c>
      <c r="AM54" s="372">
        <v>
2337167</v>
      </c>
      <c r="AN54" s="373">
        <v>
30976</v>
      </c>
      <c r="AO54" s="374">
        <v>
-40.200000000000003</v>
      </c>
      <c r="AP54" s="375">
        <v>
25876</v>
      </c>
      <c r="AQ54" s="376">
        <v>
-30.4</v>
      </c>
      <c r="AR54" s="377">
        <v>
-9.8000000000000007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541</v>
      </c>
      <c r="AL55" s="356"/>
      <c r="AM55" s="364">
        <v>
2245196</v>
      </c>
      <c r="AN55" s="365">
        <v>
29650</v>
      </c>
      <c r="AO55" s="366">
        <v>
-34.1</v>
      </c>
      <c r="AP55" s="367">
        <v>
47820</v>
      </c>
      <c r="AQ55" s="368">
        <v>
7.5</v>
      </c>
      <c r="AR55" s="369">
        <v>
-41.6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539</v>
      </c>
      <c r="AM56" s="372">
        <v>
1842367</v>
      </c>
      <c r="AN56" s="373">
        <v>
24330</v>
      </c>
      <c r="AO56" s="374">
        <v>
-21.5</v>
      </c>
      <c r="AP56" s="375">
        <v>
25855</v>
      </c>
      <c r="AQ56" s="376">
        <v>
-0.1</v>
      </c>
      <c r="AR56" s="377">
        <v>
-21.4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542</v>
      </c>
      <c r="AL57" s="356"/>
      <c r="AM57" s="364">
        <v>
3435648</v>
      </c>
      <c r="AN57" s="365">
        <v>
45183</v>
      </c>
      <c r="AO57" s="366">
        <v>
52.4</v>
      </c>
      <c r="AP57" s="367">
        <v>
41934</v>
      </c>
      <c r="AQ57" s="368">
        <v>
-12.3</v>
      </c>
      <c r="AR57" s="369">
        <v>
64.7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539</v>
      </c>
      <c r="AM58" s="372">
        <v>
2086646</v>
      </c>
      <c r="AN58" s="373">
        <v>
27442</v>
      </c>
      <c r="AO58" s="374">
        <v>
12.8</v>
      </c>
      <c r="AP58" s="375">
        <v>
23352</v>
      </c>
      <c r="AQ58" s="376">
        <v>
-9.6999999999999993</v>
      </c>
      <c r="AR58" s="377">
        <v>
22.5</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543</v>
      </c>
      <c r="AL59" s="356"/>
      <c r="AM59" s="364">
        <v>
2199421</v>
      </c>
      <c r="AN59" s="365">
        <v>
28834</v>
      </c>
      <c r="AO59" s="366">
        <v>
-36.200000000000003</v>
      </c>
      <c r="AP59" s="367">
        <v>
45588</v>
      </c>
      <c r="AQ59" s="368">
        <v>
8.6999999999999993</v>
      </c>
      <c r="AR59" s="369">
        <v>
-44.9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539</v>
      </c>
      <c r="AM60" s="372">
        <v>
1555659</v>
      </c>
      <c r="AN60" s="373">
        <v>
20394</v>
      </c>
      <c r="AO60" s="374">
        <v>
-25.7</v>
      </c>
      <c r="AP60" s="375">
        <v>
24150</v>
      </c>
      <c r="AQ60" s="376">
        <v>
3.4</v>
      </c>
      <c r="AR60" s="377">
        <v>
-29.1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544</v>
      </c>
      <c r="AL61" s="378"/>
      <c r="AM61" s="379">
        <v>
3220545</v>
      </c>
      <c r="AN61" s="380">
        <v>
42611</v>
      </c>
      <c r="AO61" s="381">
        <v>
-2.8</v>
      </c>
      <c r="AP61" s="382">
        <v>
54419</v>
      </c>
      <c r="AQ61" s="383">
        <v>
-1.7</v>
      </c>
      <c r="AR61" s="369">
        <v>
-1.1000000000000001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539</v>
      </c>
      <c r="AM62" s="372">
        <v>
2340518</v>
      </c>
      <c r="AN62" s="373">
        <v>
30981</v>
      </c>
      <c r="AO62" s="374">
        <v>
4</v>
      </c>
      <c r="AP62" s="375">
        <v>
27287</v>
      </c>
      <c r="AQ62" s="376">
        <v>
-4</v>
      </c>
      <c r="AR62" s="377">
        <v>
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6qULIH3wPuQA+dCTXK7GkKuUn0K+I6NQ8fLkEpB+dN+oXHpydbzaRLtD4zWCHK7vEp4io4z33Wo+iaeQFKZJw==" saltValue="fPhEny6YKLc/rFRQKm4pl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
546</v>
      </c>
    </row>
    <row r="120" spans="125:125" ht="13.5" hidden="1" customHeight="1" x14ac:dyDescent="0.15"/>
    <row r="121" spans="125:125" ht="13.5" hidden="1" customHeight="1" x14ac:dyDescent="0.15">
      <c r="DU121" s="291"/>
    </row>
  </sheetData>
  <sheetProtection algorithmName="SHA-512" hashValue="A7EJZKrrlqOkXyGjNFVt1mYw1VkPXj3FVzD/isooylfMmEeTl0TDhuQKD+/kYO40YX+XowSk+nF44BQ704dzaw==" saltValue="8iHY5cfjpiW0txNguwtci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
547</v>
      </c>
    </row>
  </sheetData>
  <sheetProtection algorithmName="SHA-512" hashValue="jHkYDXHElXtzeLqjp50q47PxWc6faCBQA+l2u4n2ybXwu5I0J2P7tmi6+TqedQcQMyL7tmlXc+WKHpgVEPh7jw==" saltValue="bFqfpl+7SxZgr1fs+midx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
0</v>
      </c>
    </row>
    <row r="46" spans="2:10" ht="29.25" customHeight="1" thickBot="1" x14ac:dyDescent="0.25">
      <c r="B46" s="4" t="s">
        <v>
1</v>
      </c>
      <c r="C46" s="5"/>
      <c r="D46" s="5"/>
      <c r="E46" s="6" t="s">
        <v>
2</v>
      </c>
      <c r="F46" s="7" t="s">
        <v>
548</v>
      </c>
      <c r="G46" s="8" t="s">
        <v>
549</v>
      </c>
      <c r="H46" s="8" t="s">
        <v>
550</v>
      </c>
      <c r="I46" s="8" t="s">
        <v>
551</v>
      </c>
      <c r="J46" s="9" t="s">
        <v>
552</v>
      </c>
    </row>
    <row r="47" spans="2:10" ht="57.75" customHeight="1" x14ac:dyDescent="0.15">
      <c r="B47" s="10"/>
      <c r="C47" s="1198" t="s">
        <v>
3</v>
      </c>
      <c r="D47" s="1198"/>
      <c r="E47" s="1199"/>
      <c r="F47" s="11">
        <v>
11.15</v>
      </c>
      <c r="G47" s="12">
        <v>
12.32</v>
      </c>
      <c r="H47" s="12">
        <v>
14.47</v>
      </c>
      <c r="I47" s="12">
        <v>
14.8</v>
      </c>
      <c r="J47" s="13">
        <v>
12.9</v>
      </c>
    </row>
    <row r="48" spans="2:10" ht="57.75" customHeight="1" x14ac:dyDescent="0.15">
      <c r="B48" s="14"/>
      <c r="C48" s="1200" t="s">
        <v>
4</v>
      </c>
      <c r="D48" s="1200"/>
      <c r="E48" s="1201"/>
      <c r="F48" s="15">
        <v>
2.98</v>
      </c>
      <c r="G48" s="16">
        <v>
3.63</v>
      </c>
      <c r="H48" s="16">
        <v>
3.47</v>
      </c>
      <c r="I48" s="16">
        <v>
3.93</v>
      </c>
      <c r="J48" s="17">
        <v>
2.36</v>
      </c>
    </row>
    <row r="49" spans="2:10" ht="57.75" customHeight="1" thickBot="1" x14ac:dyDescent="0.2">
      <c r="B49" s="18"/>
      <c r="C49" s="1202" t="s">
        <v>
5</v>
      </c>
      <c r="D49" s="1202"/>
      <c r="E49" s="1203"/>
      <c r="F49" s="19">
        <v>
2.08</v>
      </c>
      <c r="G49" s="20">
        <v>
2.2000000000000002</v>
      </c>
      <c r="H49" s="20">
        <v>
2.85</v>
      </c>
      <c r="I49" s="20">
        <v>
0.38</v>
      </c>
      <c r="J49" s="21" t="s">
        <v>
553</v>
      </c>
    </row>
    <row r="50" spans="2:10" ht="13.5" customHeight="1" x14ac:dyDescent="0.15"/>
  </sheetData>
  <sheetProtection algorithmName="SHA-512" hashValue="HjVsWPeBgQDH5khl9dqVeSZCkj/CRPYDuqN+arX9usJJ2KRtgfE47WZwbGCXc6OYuv6pJI66ybNpFKbY+SIIhQ==" saltValue="MvULxl0uCHd7FHp6XVi0v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2021-03-05T02:56:43Z</cp:lastPrinted>
  <dcterms:created xsi:type="dcterms:W3CDTF">2021-02-05T02:03:06Z</dcterms:created>
  <dcterms:modified xsi:type="dcterms:W3CDTF">2021-09-27T05:08:57Z</dcterms:modified>
  <cp:category/>
</cp:coreProperties>
</file>