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7_財政調査及び財政報告に関すること\Ａ_財政調査\ウ_財政状況資料集\平成31年度_決算\04_回答\03_2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<sst xmlns="http://schemas.openxmlformats.org/spreadsheetml/2006/main" count="1114" uniqueCount="637">
  <si>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</si>
  <si>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</si>
  <si>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</si>
  <si>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</si>
  <si>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</si>
  <si>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</si>
  <si>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</si>
  <si>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</si>
  <si>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</si>
  <si>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</si>
  <si>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</si>
  <si>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</si>
  <si>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</si>
  <si>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</si>
  <si>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</si>
  <si>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</si>
  <si>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</si>
  <si>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</si>
  <si>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</si>
  <si>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</si>
  <si>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</si>
  <si>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</si>
  <si>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</si>
  <si>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</si>
  <si>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</si>
  <si>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</si>
  <si>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</si>
  <si>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</si>
  <si>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</si>
  <si>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</si>
  <si>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</si>
  <si>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</si>
  <si>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</si>
  <si>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</si>
  <si>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</si>
  <si>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</si>
  <si>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</si>
  <si>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</si>
  <si>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</si>
  <si>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</si>
  <si>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</si>
  <si>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</si>
  <si>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</si>
  <si>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</si>
  <si>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</si>
  <si>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</si>
  <si>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</si>
  <si>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</si>
  <si>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</si>
  <si>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</si>
  <si>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</si>
  <si>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</si>
  <si>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</si>
  <si>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</si>
  <si>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</si>
  <si>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</si>
  <si>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</si>
  <si>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</si>
  <si>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</si>
  <si>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</si>
  <si>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</si>
  <si>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</si>
  <si>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</si>
  <si>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</si>
  <si>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</si>
  <si>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</si>
  <si>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</si>
  <si>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</si>
  <si>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</si>
  <si>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</si>
  <si>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</si>
  <si>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</si>
  <si>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</si>
  <si>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</si>
  <si>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</si>
  <si>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</si>
  <si>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</si>
  <si>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</si>
  <si>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</si>
  <si>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</si>
  <si>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</si>
  <si>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</si>
  <si>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</si>
  <si>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</si>
  <si>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</si>
  <si>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</si>
  <si>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</si>
  <si>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</si>
  <si>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</si>
  <si>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</si>
  <si>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</si>
  <si>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</si>
  <si>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</si>
  <si>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</si>
  <si>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</si>
  <si>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</si>
  <si>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</si>
  <si>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</si>
  <si>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東大和市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</si>
  <si>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</si>
  <si>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</si>
  <si>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</si>
  <si>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</si>
  <si>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</si>
  <si>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</si>
  <si>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</si>
  <si>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</si>
  <si>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</si>
  <si>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</si>
  <si>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</si>
  <si>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</si>
  <si>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</si>
  <si>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</si>
  <si>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</si>
  <si>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</si>
  <si>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</si>
  <si>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</si>
  <si>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</si>
  <si>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</si>
  <si>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</si>
  <si>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</si>
  <si>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</si>
  <si>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</si>
  <si>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</si>
  <si>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</si>
  <si>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</si>
  <si>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</si>
  <si>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</si>
  <si>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</si>
  <si>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</si>
  <si>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</si>
  <si>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</si>
  <si>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</si>
  <si>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</si>
  <si>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</si>
  <si>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</si>
  <si>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</si>
  <si>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</si>
  <si>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</si>
  <si>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</si>
  <si>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</si>
  <si>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</si>
  <si>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</si>
  <si>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</si>
  <si>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</si>
  <si>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</si>
  <si>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</si>
  <si>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</si>
  <si>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</si>
  <si>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</si>
  <si>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</si>
  <si>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</si>
  <si>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</si>
  <si>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</si>
  <si>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</si>
  <si>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</si>
  <si>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</si>
  <si>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</si>
  <si>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</si>
  <si>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</si>
  <si>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</si>
  <si>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</si>
  <si>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</si>
  <si>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</si>
  <si>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</si>
  <si>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</si>
  <si>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</si>
  <si>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</si>
  <si>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</si>
  <si>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</si>
  <si>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</si>
  <si>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</si>
  <si>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</si>
  <si>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</si>
  <si>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</si>
  <si>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</si>
  <si>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</si>
  <si>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</si>
  <si>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</si>
  <si>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</si>
  <si>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</si>
  <si>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</si>
  <si>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</si>
  <si>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</si>
  <si>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</si>
  <si>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</si>
  <si>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</si>
  <si>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</si>
  <si>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</si>
  <si>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</si>
  <si>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</si>
  <si>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</si>
  <si>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</si>
  <si>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</si>
  <si>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</si>
  <si>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</si>
  <si>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</si>
  <si>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</si>
  <si>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</si>
  <si>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</si>
  <si>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</si>
  <si>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</si>
  <si>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</si>
  <si>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</si>
  <si>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</si>
  <si>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</si>
  <si>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</si>
  <si>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</si>
  <si>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</si>
  <si>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</si>
  <si>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</si>
  <si>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</si>
  <si>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</si>
  <si>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</si>
  <si>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</si>
  <si>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</si>
  <si>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</si>
  <si>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</si>
  <si>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</si>
  <si>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</si>
  <si>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</si>
  <si>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</si>
  <si>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</si>
  <si>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</si>
  <si>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東京都東大和市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</si>
  <si>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</si>
  <si>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</si>
  <si>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</si>
  <si>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</si>
  <si>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</si>
  <si>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</si>
  <si>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</si>
  <si>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</si>
  <si>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</si>
  <si>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</si>
  <si>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</si>
  <si>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</si>
  <si>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</si>
  <si>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</si>
  <si>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</si>
  <si>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</si>
  <si>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</si>
  <si>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</si>
  <si>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</si>
  <si>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</si>
  <si>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</si>
  <si>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</si>
  <si>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</si>
  <si>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</si>
  <si>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</si>
  <si>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</si>
  <si>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</si>
  <si>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</si>
  <si>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</si>
  <si>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</si>
  <si>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</si>
  <si>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</si>
  <si>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</si>
  <si>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</si>
  <si>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</si>
  <si>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</si>
  <si>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</si>
  <si>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</si>
  <si>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</si>
  <si>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</si>
  <si>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</si>
  <si>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</si>
  <si>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</si>
  <si>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</si>
  <si>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</si>
  <si>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</si>
  <si>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</si>
  <si>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</si>
  <si>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</si>
  <si>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</si>
  <si>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</si>
  <si>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</si>
  <si>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</si>
  <si>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</si>
  <si>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</si>
  <si>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</si>
  <si>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</si>
  <si>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</si>
  <si>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</si>
  <si>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</si>
  <si>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</si>
  <si>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</si>
  <si>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</si>
  <si>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</si>
  <si>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</si>
  <si>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</si>
  <si>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</si>
  <si>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</si>
  <si>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</si>
  <si>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</si>
  <si>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</si>
  <si>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</si>
  <si>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</si>
  <si>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</si>
  <si>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</si>
  <si>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</si>
  <si>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</si>
  <si>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</si>
  <si>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</si>
  <si>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</si>
  <si>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</si>
  <si>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</si>
  <si>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</si>
  <si>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</si>
  <si>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</si>
  <si>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</si>
  <si>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</si>
  <si>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</si>
  <si>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</si>
  <si>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</si>
  <si>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</si>
  <si>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</si>
  <si>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</si>
  <si>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</si>
  <si>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</si>
  <si>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</si>
  <si>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</si>
  <si>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</si>
  <si>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</si>
  <si>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</si>
  <si>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</si>
  <si>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</si>
  <si>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</si>
  <si>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</si>
  <si>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</si>
  <si>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</si>
  <si>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</si>
  <si>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</si>
  <si>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</si>
  <si>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</si>
  <si>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</si>
  <si>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</si>
  <si>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</si>
  <si>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</si>
  <si>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</si>
  <si>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</si>
  <si>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</si>
  <si>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</si>
  <si>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</si>
  <si>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</si>
  <si>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</si>
  <si>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</si>
  <si>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</si>
  <si>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</si>
  <si>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</si>
  <si>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</si>
  <si>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</si>
  <si>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</si>
  <si>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</si>
  <si>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</si>
  <si>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</si>
  <si>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</si>
  <si>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</si>
  <si>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</si>
  <si>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</si>
  <si>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</si>
  <si>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</si>
  <si>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</si>
  <si>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</si>
  <si>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</si>
  <si>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</si>
  <si>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</si>
  <si>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</si>
  <si>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</si>
  <si>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</si>
  <si>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</si>
  <si>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</si>
  <si>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</si>
  <si>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</si>
  <si>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</si>
  <si>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</si>
  <si>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</si>
  <si>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</si>
  <si>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東京都東大和市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</si>
  <si>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</si>
  <si>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</si>
  <si>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</si>
  <si>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</si>
  <si>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</si>
  <si>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</si>
  <si>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</si>
  <si>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</si>
  <si>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</si>
  <si>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</si>
  <si>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</si>
  <si>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</si>
  <si>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</si>
  <si>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</si>
  <si>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</si>
  <si>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</si>
  <si>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</si>
  <si>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</si>
  <si>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</si>
  <si>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</si>
  <si>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</si>
  <si>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</si>
  <si>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</si>
  <si>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</si>
  <si>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</si>
  <si>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</si>
  <si>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</si>
  <si>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</si>
  <si>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</si>
  <si>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</si>
  <si>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</si>
  <si>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</si>
  <si>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</si>
  <si>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</si>
  <si>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</si>
  <si>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</si>
  <si>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下水道事業特別会計</t>
    <phoneticPr fontId="5"/>
  </si>
  <si>
    <t>法非適用企業</t>
    <phoneticPr fontId="5"/>
  </si>
  <si>
    <t>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</si>
  <si>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</si>
  <si>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</si>
  <si>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</si>
  <si>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</si>
  <si>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</si>
  <si>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</si>
  <si>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</si>
  <si>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</si>
  <si>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</si>
  <si>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</si>
  <si>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</si>
  <si>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</si>
  <si>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</si>
  <si>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</si>
  <si>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</si>
  <si>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</si>
  <si>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</si>
  <si>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</si>
  <si>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</si>
  <si>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</si>
  <si>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</si>
  <si>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</si>
  <si>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</si>
  <si>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</si>
  <si>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</si>
  <si>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</si>
  <si>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</si>
  <si>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</si>
  <si>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</si>
  <si>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</si>
  <si>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</si>
  <si>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</si>
  <si>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</si>
  <si>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</si>
  <si>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</si>
  <si>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</si>
  <si>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</si>
  <si>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</si>
  <si>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</si>
  <si>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</si>
  <si>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</si>
  <si>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</si>
  <si>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</si>
  <si>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</si>
  <si>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</si>
  <si>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</si>
  <si>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</si>
  <si>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</si>
  <si>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</si>
  <si>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</si>
  <si>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</si>
  <si>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</si>
  <si>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</si>
  <si>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</si>
  <si>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</si>
  <si>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</si>
  <si>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</si>
  <si>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</si>
  <si>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</si>
  <si>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</si>
  <si>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</si>
  <si>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</si>
  <si>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</si>
  <si>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</si>
  <si>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</si>
  <si>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</si>
  <si>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</si>
  <si>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</si>
  <si>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</si>
  <si>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</si>
  <si>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</si>
  <si>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</si>
  <si>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</si>
  <si>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</si>
  <si>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</si>
  <si>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</si>
  <si>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</si>
  <si>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</si>
  <si>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</si>
  <si>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</si>
  <si>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</si>
  <si>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</si>
  <si>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</si>
  <si>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</si>
  <si>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</si>
  <si>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</si>
  <si>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</si>
  <si>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</si>
  <si>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</si>
  <si>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</si>
  <si>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</si>
  <si>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</si>
  <si>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</si>
  <si>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</si>
  <si>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</si>
  <si>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</si>
  <si>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</si>
  <si>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</si>
  <si>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</si>
  <si>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</si>
  <si>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</si>
  <si>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</si>
  <si>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</si>
  <si>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</si>
  <si>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</si>
  <si>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</si>
  <si>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</si>
  <si>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</si>
  <si>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</si>
  <si>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</si>
  <si>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</si>
  <si>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</si>
  <si>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</si>
  <si>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</si>
  <si>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</si>
  <si>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</si>
  <si>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</si>
  <si>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</si>
  <si>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</si>
  <si>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</si>
  <si>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</si>
  <si>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</si>
  <si>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</si>
  <si>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</si>
  <si>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</si>
  <si>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</si>
  <si>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</si>
  <si>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</si>
  <si>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</si>
  <si>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</si>
  <si>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</si>
  <si>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</si>
  <si>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</si>
  <si>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</si>
  <si>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</si>
  <si>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</si>
  <si>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</si>
  <si>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</si>
  <si>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</si>
  <si>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</si>
  <si>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</si>
  <si>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</si>
  <si>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</si>
  <si>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</si>
  <si>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</si>
  <si>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</si>
  <si>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</si>
  <si>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</si>
  <si>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</si>
  <si>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</si>
  <si>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</si>
  <si>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2.51</t>
  </si>
  <si>
    <t>一般会計</t>
  </si>
  <si>
    <t>介護保険事業特別会計</t>
  </si>
  <si>
    <t>国民健康保険事業特別会計</t>
  </si>
  <si>
    <t>後期高齢者医療特別会計</t>
  </si>
  <si>
    <t>下水道事業特別会計</t>
  </si>
  <si>
    <t>▲ 0.00</t>
  </si>
  <si>
    <t>土地区画整理事業特別会計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</si>
  <si>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</si>
  <si>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</si>
  <si>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</si>
  <si>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</si>
  <si>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</si>
  <si>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</si>
  <si>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</si>
  <si>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</si>
  <si>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公共施設等整備基金</t>
    <rPh sb="0" eb="2">
      <t>コウキョウ</t>
    </rPh>
    <rPh sb="2" eb="4">
      <t>シセツ</t>
    </rPh>
    <rPh sb="4" eb="5">
      <t>トウ</t>
    </rPh>
    <rPh sb="5" eb="7">
      <t>セイビ</t>
    </rPh>
    <rPh sb="7" eb="9">
      <t>キキン</t>
    </rPh>
    <phoneticPr fontId="5"/>
  </si>
  <si>
    <t>長寿社会福祉基金</t>
    <rPh sb="0" eb="2">
      <t>チョウジュ</t>
    </rPh>
    <rPh sb="2" eb="4">
      <t>シャカイ</t>
    </rPh>
    <rPh sb="4" eb="6">
      <t>フクシ</t>
    </rPh>
    <rPh sb="6" eb="8">
      <t>キキン</t>
    </rPh>
    <phoneticPr fontId="5"/>
  </si>
  <si>
    <t>文化・スポーツ基金</t>
    <rPh sb="0" eb="2">
      <t>ブンカ</t>
    </rPh>
    <rPh sb="7" eb="9">
      <t>キキン</t>
    </rPh>
    <phoneticPr fontId="5"/>
  </si>
  <si>
    <t>環境緑化基金</t>
    <rPh sb="0" eb="2">
      <t>カンキョウ</t>
    </rPh>
    <rPh sb="2" eb="4">
      <t>リョクカ</t>
    </rPh>
    <rPh sb="4" eb="6">
      <t>キキン</t>
    </rPh>
    <phoneticPr fontId="5"/>
  </si>
  <si>
    <t>-</t>
    <phoneticPr fontId="2"/>
  </si>
  <si>
    <t>-</t>
    <phoneticPr fontId="2"/>
  </si>
  <si>
    <t>-</t>
    <phoneticPr fontId="2"/>
  </si>
  <si>
    <t>-</t>
    <phoneticPr fontId="2"/>
  </si>
  <si>
    <t>-</t>
    <phoneticPr fontId="2"/>
  </si>
  <si>
    <t>-</t>
    <phoneticPr fontId="2"/>
  </si>
  <si>
    <t>-</t>
    <phoneticPr fontId="2"/>
  </si>
  <si>
    <t>-</t>
    <phoneticPr fontId="2"/>
  </si>
  <si>
    <t>湖南衛生組合</t>
    <rPh sb="0" eb="2">
      <t>コナン</t>
    </rPh>
    <rPh sb="2" eb="4">
      <t>エイセイ</t>
    </rPh>
    <rPh sb="4" eb="6">
      <t>クミアイ</t>
    </rPh>
    <phoneticPr fontId="2"/>
  </si>
  <si>
    <t>小平・村山・大和衛生組合</t>
    <rPh sb="0" eb="2">
      <t>コダイラ</t>
    </rPh>
    <rPh sb="3" eb="5">
      <t>ムラヤマ</t>
    </rPh>
    <rPh sb="6" eb="8">
      <t>ヤマト</t>
    </rPh>
    <rPh sb="8" eb="10">
      <t>エイセイ</t>
    </rPh>
    <rPh sb="10" eb="12">
      <t>クミアイ</t>
    </rPh>
    <phoneticPr fontId="2"/>
  </si>
  <si>
    <t>東京たま広域資源循環組合</t>
    <rPh sb="0" eb="2">
      <t>トウキョウ</t>
    </rPh>
    <rPh sb="4" eb="6">
      <t>コウイキ</t>
    </rPh>
    <rPh sb="6" eb="8">
      <t>シゲン</t>
    </rPh>
    <rPh sb="8" eb="10">
      <t>ジュンカン</t>
    </rPh>
    <rPh sb="10" eb="12">
      <t>クミアイ</t>
    </rPh>
    <phoneticPr fontId="2"/>
  </si>
  <si>
    <t>東京都市町村議会議員公務災害補償等組合</t>
    <rPh sb="0" eb="2">
      <t>トウキョウ</t>
    </rPh>
    <rPh sb="2" eb="3">
      <t>ト</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</si>
  <si>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東京都市町村職員退職手当組合</t>
    <rPh sb="0" eb="2">
      <t>トウキョウ</t>
    </rPh>
    <rPh sb="2" eb="3">
      <t>ト</t>
    </rPh>
    <rPh sb="3" eb="6">
      <t>シチョウソン</t>
    </rPh>
    <rPh sb="6" eb="8">
      <t>ショクイン</t>
    </rPh>
    <rPh sb="8" eb="10">
      <t>タイショク</t>
    </rPh>
    <rPh sb="10" eb="12">
      <t>テアテ</t>
    </rPh>
    <rPh sb="12" eb="14">
      <t>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</si>
  <si>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</si>
  <si>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東京都市町村総合事務組合（交通災害共済事業特別会計）</t>
    <rPh sb="0" eb="2">
      <t>トウキョウ</t>
    </rPh>
    <rPh sb="2" eb="3">
      <t>ト</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</si>
  <si>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東京都後期高齢者医療広域連合（一般会計）</t>
    <rPh sb="0" eb="2">
      <t>トウキョウ</t>
    </rPh>
    <rPh sb="2" eb="3">
      <t>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</si>
  <si>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2">
      <t>トウキョウ</t>
    </rPh>
    <rPh sb="2" eb="3">
      <t>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</si>
  <si>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昭和病院企業団</t>
    <rPh sb="0" eb="2">
      <t>ショウワ</t>
    </rPh>
    <rPh sb="2" eb="4">
      <t>ビョウイン</t>
    </rPh>
    <rPh sb="4" eb="6">
      <t>キギョウ</t>
    </rPh>
    <rPh sb="6" eb="7">
      <t>ダン</t>
    </rPh>
    <phoneticPr fontId="2"/>
  </si>
  <si>
    <t>東大和市土地開発公社</t>
    <rPh sb="0" eb="4">
      <t>ヒガシヤマトシ</t>
    </rPh>
    <rPh sb="4" eb="6">
      <t>トチ</t>
    </rPh>
    <rPh sb="6" eb="8">
      <t>カイハツ</t>
    </rPh>
    <rPh sb="8" eb="10">
      <t>コウシャ</t>
    </rPh>
    <phoneticPr fontId="2"/>
  </si>
  <si>
    <t>多摩都市モノレール株式会社</t>
    <rPh sb="0" eb="2">
      <t>タマ</t>
    </rPh>
    <rPh sb="2" eb="4">
      <t>トシ</t>
    </rPh>
    <rPh sb="9" eb="13">
      <t>カブシキガイシャ</t>
    </rPh>
    <phoneticPr fontId="2"/>
  </si>
  <si>
    <t>〇</t>
    <phoneticPr fontId="2"/>
  </si>
  <si>
    <t>-</t>
    <phoneticPr fontId="2"/>
  </si>
  <si>
    <t>-</t>
    <phoneticPr fontId="2"/>
  </si>
  <si>
    <t>-</t>
    <phoneticPr fontId="2"/>
  </si>
  <si>
    <t>-</t>
    <phoneticPr fontId="2"/>
  </si>
  <si>
    <t>-</t>
    <phoneticPr fontId="2"/>
  </si>
  <si>
    <t>-</t>
    <phoneticPr fontId="2"/>
  </si>
  <si>
    <t>-</t>
    <phoneticPr fontId="2"/>
  </si>
  <si>
    <t>り災救助及び災害復旧・復興基金</t>
    <rPh sb="1" eb="2">
      <t>サイ</t>
    </rPh>
    <rPh sb="2" eb="4">
      <t>キュウジョ</t>
    </rPh>
    <rPh sb="4" eb="5">
      <t>オヨ</t>
    </rPh>
    <rPh sb="6" eb="8">
      <t>サイガイ</t>
    </rPh>
    <rPh sb="8" eb="10">
      <t>フッキュウ</t>
    </rPh>
    <rPh sb="11" eb="13">
      <t>フッコウ</t>
    </rPh>
    <rPh sb="13" eb="15">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</si>
  <si>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</si>
  <si>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</si>
  <si>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</si>
  <si>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と比較すると、公共施設の老朽化に伴い、有形固定資産減価償却率は高い水準にあるが、将来負担比率については、基金等の充当可能財源等の控除により、将来負担額がマイナスになったことにより、数値が算定されなかった。
　今後については、有形固定資産減価償却率が高いため、公共施設等の更新等が必要になることが見込まれ、それに伴う基金の取崩しや地方債の借入などにより、基金残高の減少や地方債残高が増加し、将来負担率も増加する見込である。
　更新経費の平準化と基金の積立を計画的に行うなど、財政の健全性を保ちながら対応していく必要がある。</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</si>
  <si>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</si>
  <si>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</si>
  <si>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</si>
  <si>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</si>
  <si>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</si>
  <si>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</si>
  <si>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</si>
  <si>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</si>
  <si>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水準にあり、基準財政需要額への算入額等により、マイナスの数値が続いている。将来負担比率については、基金等の充当可能財源等の控除により、将来負担額がマイナスとなったことにより、数値が算定されなかった。
　今後については、新学校給食センターの建設に伴う地方債の元金償還（基準財政需要額への算入対象外）が、令和２年度に始まるため、実質公債費比率が上昇に転じることが見込まれる。
　老朽化した公共施設等の更新などが見込まれる中、今後の市債については、プライマリーバランスを考慮しながら借入れるなど、健全な財政運営に努める必要がある。</t>
    <rPh sb="52" eb="53">
      <t>ツヅ</t>
    </rPh>
    <phoneticPr fontId="5"/>
  </si>
  <si>
    <t>実質公債費比率</t>
    <phoneticPr fontId="5"/>
  </si>
  <si>
    <t>類似団体内平均値</t>
    <phoneticPr fontId="5"/>
  </si>
  <si>
    <t>将来負担比率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</si>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</sst>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3" Type="http://schemas.openxmlformats.org/officeDocument/2006/relationships/worksheet" Target="worksheets/sheet3.xml"/>
<Relationship Id="rId21" Type="http://schemas.openxmlformats.org/officeDocument/2006/relationships/sharedStrings" Target="sharedStrings.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calcChain" Target="calcChain.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4E61-4638-A136-0A6247B9DD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23278</c:v>
                </c:pt>
                <c:pt idx="1">
                  <c:v>43605</c:v>
                </c:pt>
                <c:pt idx="2">
                  <c:v>21393</c:v>
                </c:pt>
                <c:pt idx="3">
                  <c:v>11720</c:v>
                </c:pt>
                <c:pt idx="4">
                  <c:v>11639</c:v>
                </c:pt>
              </c:numCache>
            </c:numRef>
          </c:val>
          <c:smooth val="0"/>
          <c:extLst>
            <c:ext xmlns:c16="http://schemas.microsoft.com/office/drawing/2014/chart" uri="{C3380CC4-5D6E-409C-BE32-E72D297353CC}">
              <c16:uniqueId val="{00000001-4E61-4638-A136-0A6247B9DD8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7.85</c:v>
                </c:pt>
                <c:pt idx="1">
                  <c:v>9.0500000000000007</c:v>
                </c:pt>
                <c:pt idx="2">
                  <c:v>8.5</c:v>
                </c:pt>
                <c:pt idx="3">
                  <c:v>8.74</c:v>
                </c:pt>
                <c:pt idx="4">
                  <c:v>8.14</c:v>
                </c:pt>
              </c:numCache>
            </c:numRef>
          </c:val>
          <c:extLst>
            <c:ext xmlns:c16="http://schemas.microsoft.com/office/drawing/2014/chart" uri="{C3380CC4-5D6E-409C-BE32-E72D297353CC}">
              <c16:uniqueId val="{00000000-C256-4F48-BA4D-0F395EBC65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13.72</c:v>
                </c:pt>
                <c:pt idx="1">
                  <c:v>12.6</c:v>
                </c:pt>
                <c:pt idx="2">
                  <c:v>13.58</c:v>
                </c:pt>
                <c:pt idx="3">
                  <c:v>14.6</c:v>
                </c:pt>
                <c:pt idx="4">
                  <c:v>12.5</c:v>
                </c:pt>
              </c:numCache>
            </c:numRef>
          </c:val>
          <c:extLst>
            <c:ext xmlns:c16="http://schemas.microsoft.com/office/drawing/2014/chart" uri="{C3380CC4-5D6E-409C-BE32-E72D297353CC}">
              <c16:uniqueId val="{00000001-C256-4F48-BA4D-0F395EBC65D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0.81</c:v>
                </c:pt>
                <c:pt idx="1">
                  <c:v>0.45</c:v>
                </c:pt>
                <c:pt idx="2">
                  <c:v>0.69</c:v>
                </c:pt>
                <c:pt idx="3">
                  <c:v>1.45</c:v>
                </c:pt>
                <c:pt idx="4">
                  <c:v>-2.5099999999999998</c:v>
                </c:pt>
              </c:numCache>
            </c:numRef>
          </c:val>
          <c:smooth val="0"/>
          <c:extLst>
            <c:ext xmlns:c16="http://schemas.microsoft.com/office/drawing/2014/chart" uri="{C3380CC4-5D6E-409C-BE32-E72D297353CC}">
              <c16:uniqueId val="{00000002-C256-4F48-BA4D-0F395EBC65D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AA1-4C63-84C8-818D35EB278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AA1-4C63-84C8-818D35EB278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AA1-4C63-84C8-818D35EB278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AA1-4C63-84C8-818D35EB278D}"/>
            </c:ext>
          </c:extLst>
        </c:ser>
        <c:ser>
          <c:idx val="4"/>
          <c:order val="4"/>
          <c:tx>
            <c:strRef>
              <c:f>データシート!$A$31</c:f>
              <c:strCache>
                <c:ptCount val="1"/>
                <c:pt idx="0">
                  <c:v>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0.36</c:v>
                </c:pt>
                <c:pt idx="2">
                  <c:v>#N/A</c:v>
                </c:pt>
                <c:pt idx="3">
                  <c:v>0.24</c:v>
                </c:pt>
                <c:pt idx="4">
                  <c:v>#N/A</c:v>
                </c:pt>
                <c:pt idx="5">
                  <c:v>0.03</c:v>
                </c:pt>
                <c:pt idx="6">
                  <c:v>#N/A</c:v>
                </c:pt>
                <c:pt idx="7">
                  <c:v>0.03</c:v>
                </c:pt>
                <c:pt idx="8">
                  <c:v>#N/A</c:v>
                </c:pt>
                <c:pt idx="9">
                  <c:v>0.03</c:v>
                </c:pt>
              </c:numCache>
            </c:numRef>
          </c:val>
          <c:extLst>
            <c:ext xmlns:c16="http://schemas.microsoft.com/office/drawing/2014/chart" uri="{C3380CC4-5D6E-409C-BE32-E72D297353CC}">
              <c16:uniqueId val="{00000004-8AA1-4C63-84C8-818D35EB278D}"/>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0.31</c:v>
                </c:pt>
                <c:pt idx="4">
                  <c:v>#N/A</c:v>
                </c:pt>
                <c:pt idx="5">
                  <c:v>0.31</c:v>
                </c:pt>
                <c:pt idx="6">
                  <c:v>#N/A</c:v>
                </c:pt>
                <c:pt idx="7">
                  <c:v>0.39</c:v>
                </c:pt>
                <c:pt idx="8">
                  <c:v>#N/A</c:v>
                </c:pt>
                <c:pt idx="9">
                  <c:v>0.1</c:v>
                </c:pt>
              </c:numCache>
            </c:numRef>
          </c:val>
          <c:extLst>
            <c:ext xmlns:c16="http://schemas.microsoft.com/office/drawing/2014/chart" uri="{C3380CC4-5D6E-409C-BE32-E72D297353CC}">
              <c16:uniqueId val="{00000005-8AA1-4C63-84C8-818D35EB278D}"/>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0.19</c:v>
                </c:pt>
                <c:pt idx="2">
                  <c:v>#N/A</c:v>
                </c:pt>
                <c:pt idx="3">
                  <c:v>0.22</c:v>
                </c:pt>
                <c:pt idx="4">
                  <c:v>#N/A</c:v>
                </c:pt>
                <c:pt idx="5">
                  <c:v>0.15</c:v>
                </c:pt>
                <c:pt idx="6">
                  <c:v>#N/A</c:v>
                </c:pt>
                <c:pt idx="7">
                  <c:v>0.19</c:v>
                </c:pt>
                <c:pt idx="8">
                  <c:v>#N/A</c:v>
                </c:pt>
                <c:pt idx="9">
                  <c:v>0.19</c:v>
                </c:pt>
              </c:numCache>
            </c:numRef>
          </c:val>
          <c:extLst>
            <c:ext xmlns:c16="http://schemas.microsoft.com/office/drawing/2014/chart" uri="{C3380CC4-5D6E-409C-BE32-E72D297353CC}">
              <c16:uniqueId val="{00000006-8AA1-4C63-84C8-818D35EB278D}"/>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0.69</c:v>
                </c:pt>
                <c:pt idx="2">
                  <c:v>#N/A</c:v>
                </c:pt>
                <c:pt idx="3">
                  <c:v>0.5</c:v>
                </c:pt>
                <c:pt idx="4">
                  <c:v>#N/A</c:v>
                </c:pt>
                <c:pt idx="5">
                  <c:v>2.35</c:v>
                </c:pt>
                <c:pt idx="6">
                  <c:v>#N/A</c:v>
                </c:pt>
                <c:pt idx="7">
                  <c:v>1.3</c:v>
                </c:pt>
                <c:pt idx="8">
                  <c:v>#N/A</c:v>
                </c:pt>
                <c:pt idx="9">
                  <c:v>1.55</c:v>
                </c:pt>
              </c:numCache>
            </c:numRef>
          </c:val>
          <c:extLst>
            <c:ext xmlns:c16="http://schemas.microsoft.com/office/drawing/2014/chart" uri="{C3380CC4-5D6E-409C-BE32-E72D297353CC}">
              <c16:uniqueId val="{00000007-8AA1-4C63-84C8-818D35EB278D}"/>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1.54</c:v>
                </c:pt>
                <c:pt idx="2">
                  <c:v>#N/A</c:v>
                </c:pt>
                <c:pt idx="3">
                  <c:v>1.74</c:v>
                </c:pt>
                <c:pt idx="4">
                  <c:v>#N/A</c:v>
                </c:pt>
                <c:pt idx="5">
                  <c:v>3.2</c:v>
                </c:pt>
                <c:pt idx="6">
                  <c:v>#N/A</c:v>
                </c:pt>
                <c:pt idx="7">
                  <c:v>2.1</c:v>
                </c:pt>
                <c:pt idx="8">
                  <c:v>#N/A</c:v>
                </c:pt>
                <c:pt idx="9">
                  <c:v>2.81</c:v>
                </c:pt>
              </c:numCache>
            </c:numRef>
          </c:val>
          <c:extLst>
            <c:ext xmlns:c16="http://schemas.microsoft.com/office/drawing/2014/chart" uri="{C3380CC4-5D6E-409C-BE32-E72D297353CC}">
              <c16:uniqueId val="{00000008-8AA1-4C63-84C8-818D35EB278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7.84</c:v>
                </c:pt>
                <c:pt idx="2">
                  <c:v>#N/A</c:v>
                </c:pt>
                <c:pt idx="3">
                  <c:v>9.0399999999999991</c:v>
                </c:pt>
                <c:pt idx="4">
                  <c:v>#N/A</c:v>
                </c:pt>
                <c:pt idx="5">
                  <c:v>8.49</c:v>
                </c:pt>
                <c:pt idx="6">
                  <c:v>#N/A</c:v>
                </c:pt>
                <c:pt idx="7">
                  <c:v>8.73</c:v>
                </c:pt>
                <c:pt idx="8">
                  <c:v>#N/A</c:v>
                </c:pt>
                <c:pt idx="9">
                  <c:v>8.14</c:v>
                </c:pt>
              </c:numCache>
            </c:numRef>
          </c:val>
          <c:extLst>
            <c:ext xmlns:c16="http://schemas.microsoft.com/office/drawing/2014/chart" uri="{C3380CC4-5D6E-409C-BE32-E72D297353CC}">
              <c16:uniqueId val="{00000009-8AA1-4C63-84C8-818D35EB278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2346</c:v>
                </c:pt>
                <c:pt idx="5">
                  <c:v>2352</c:v>
                </c:pt>
                <c:pt idx="8">
                  <c:v>2474</c:v>
                </c:pt>
                <c:pt idx="11">
                  <c:v>2557</c:v>
                </c:pt>
                <c:pt idx="14">
                  <c:v>2559</c:v>
                </c:pt>
              </c:numCache>
            </c:numRef>
          </c:val>
          <c:extLst>
            <c:ext xmlns:c16="http://schemas.microsoft.com/office/drawing/2014/chart" uri="{C3380CC4-5D6E-409C-BE32-E72D297353CC}">
              <c16:uniqueId val="{00000000-87E3-4BF9-810C-73DB520B446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7E3-4BF9-810C-73DB520B446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46</c:v>
                </c:pt>
                <c:pt idx="3">
                  <c:v>40</c:v>
                </c:pt>
                <c:pt idx="6">
                  <c:v>22</c:v>
                </c:pt>
                <c:pt idx="9">
                  <c:v>20</c:v>
                </c:pt>
                <c:pt idx="12">
                  <c:v>20</c:v>
                </c:pt>
              </c:numCache>
            </c:numRef>
          </c:val>
          <c:extLst>
            <c:ext xmlns:c16="http://schemas.microsoft.com/office/drawing/2014/chart" uri="{C3380CC4-5D6E-409C-BE32-E72D297353CC}">
              <c16:uniqueId val="{00000002-87E3-4BF9-810C-73DB520B446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66</c:v>
                </c:pt>
                <c:pt idx="3">
                  <c:v>56</c:v>
                </c:pt>
                <c:pt idx="6">
                  <c:v>46</c:v>
                </c:pt>
                <c:pt idx="9">
                  <c:v>41</c:v>
                </c:pt>
                <c:pt idx="12">
                  <c:v>37</c:v>
                </c:pt>
              </c:numCache>
            </c:numRef>
          </c:val>
          <c:extLst>
            <c:ext xmlns:c16="http://schemas.microsoft.com/office/drawing/2014/chart" uri="{C3380CC4-5D6E-409C-BE32-E72D297353CC}">
              <c16:uniqueId val="{00000003-87E3-4BF9-810C-73DB520B446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316</c:v>
                </c:pt>
                <c:pt idx="3">
                  <c:v>294</c:v>
                </c:pt>
                <c:pt idx="6">
                  <c:v>354</c:v>
                </c:pt>
                <c:pt idx="9">
                  <c:v>426</c:v>
                </c:pt>
                <c:pt idx="12">
                  <c:v>492</c:v>
                </c:pt>
              </c:numCache>
            </c:numRef>
          </c:val>
          <c:extLst>
            <c:ext xmlns:c16="http://schemas.microsoft.com/office/drawing/2014/chart" uri="{C3380CC4-5D6E-409C-BE32-E72D297353CC}">
              <c16:uniqueId val="{00000004-87E3-4BF9-810C-73DB520B446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E3-4BF9-810C-73DB520B446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7E3-4BF9-810C-73DB520B446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1544</c:v>
                </c:pt>
                <c:pt idx="3">
                  <c:v>1590</c:v>
                </c:pt>
                <c:pt idx="6">
                  <c:v>1618</c:v>
                </c:pt>
                <c:pt idx="9">
                  <c:v>1625</c:v>
                </c:pt>
                <c:pt idx="12">
                  <c:v>1629</c:v>
                </c:pt>
              </c:numCache>
            </c:numRef>
          </c:val>
          <c:extLst>
            <c:ext xmlns:c16="http://schemas.microsoft.com/office/drawing/2014/chart" uri="{C3380CC4-5D6E-409C-BE32-E72D297353CC}">
              <c16:uniqueId val="{00000007-87E3-4BF9-810C-73DB520B446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-374</c:v>
                </c:pt>
                <c:pt idx="2">
                  <c:v>#N/A</c:v>
                </c:pt>
                <c:pt idx="3">
                  <c:v>#N/A</c:v>
                </c:pt>
                <c:pt idx="4">
                  <c:v>-372</c:v>
                </c:pt>
                <c:pt idx="5">
                  <c:v>#N/A</c:v>
                </c:pt>
                <c:pt idx="6">
                  <c:v>#N/A</c:v>
                </c:pt>
                <c:pt idx="7">
                  <c:v>-434</c:v>
                </c:pt>
                <c:pt idx="8">
                  <c:v>#N/A</c:v>
                </c:pt>
                <c:pt idx="9">
                  <c:v>#N/A</c:v>
                </c:pt>
                <c:pt idx="10">
                  <c:v>-445</c:v>
                </c:pt>
                <c:pt idx="11">
                  <c:v>#N/A</c:v>
                </c:pt>
                <c:pt idx="12">
                  <c:v>#N/A</c:v>
                </c:pt>
                <c:pt idx="13">
                  <c:v>-381</c:v>
                </c:pt>
                <c:pt idx="14">
                  <c:v>#N/A</c:v>
                </c:pt>
              </c:numCache>
            </c:numRef>
          </c:val>
          <c:smooth val="0"/>
          <c:extLst>
            <c:ext xmlns:c16="http://schemas.microsoft.com/office/drawing/2014/chart" uri="{C3380CC4-5D6E-409C-BE32-E72D297353CC}">
              <c16:uniqueId val="{00000008-87E3-4BF9-810C-73DB520B446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20624</c:v>
                </c:pt>
                <c:pt idx="5">
                  <c:v>20445</c:v>
                </c:pt>
                <c:pt idx="8">
                  <c:v>20295</c:v>
                </c:pt>
                <c:pt idx="11">
                  <c:v>20214</c:v>
                </c:pt>
                <c:pt idx="14">
                  <c:v>20045</c:v>
                </c:pt>
              </c:numCache>
            </c:numRef>
          </c:val>
          <c:extLst>
            <c:ext xmlns:c16="http://schemas.microsoft.com/office/drawing/2014/chart" uri="{C3380CC4-5D6E-409C-BE32-E72D297353CC}">
              <c16:uniqueId val="{00000000-1544-4E3C-A70D-B442FD535E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5565</c:v>
                </c:pt>
                <c:pt idx="5">
                  <c:v>5132</c:v>
                </c:pt>
                <c:pt idx="8">
                  <c:v>3695</c:v>
                </c:pt>
                <c:pt idx="11">
                  <c:v>3685</c:v>
                </c:pt>
                <c:pt idx="14">
                  <c:v>4666</c:v>
                </c:pt>
              </c:numCache>
            </c:numRef>
          </c:val>
          <c:extLst>
            <c:ext xmlns:c16="http://schemas.microsoft.com/office/drawing/2014/chart" uri="{C3380CC4-5D6E-409C-BE32-E72D297353CC}">
              <c16:uniqueId val="{00000001-1544-4E3C-A70D-B442FD535E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5224</c:v>
                </c:pt>
                <c:pt idx="5">
                  <c:v>4337</c:v>
                </c:pt>
                <c:pt idx="8">
                  <c:v>5007</c:v>
                </c:pt>
                <c:pt idx="11">
                  <c:v>6012</c:v>
                </c:pt>
                <c:pt idx="14">
                  <c:v>6201</c:v>
                </c:pt>
              </c:numCache>
            </c:numRef>
          </c:val>
          <c:extLst>
            <c:ext xmlns:c16="http://schemas.microsoft.com/office/drawing/2014/chart" uri="{C3380CC4-5D6E-409C-BE32-E72D297353CC}">
              <c16:uniqueId val="{00000002-1544-4E3C-A70D-B442FD535E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44-4E3C-A70D-B442FD535E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44-4E3C-A70D-B442FD535E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44-4E3C-A70D-B442FD535E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4074</c:v>
                </c:pt>
                <c:pt idx="3">
                  <c:v>4317</c:v>
                </c:pt>
                <c:pt idx="6">
                  <c:v>3940</c:v>
                </c:pt>
                <c:pt idx="9">
                  <c:v>3866</c:v>
                </c:pt>
                <c:pt idx="12">
                  <c:v>3703</c:v>
                </c:pt>
              </c:numCache>
            </c:numRef>
          </c:val>
          <c:extLst>
            <c:ext xmlns:c16="http://schemas.microsoft.com/office/drawing/2014/chart" uri="{C3380CC4-5D6E-409C-BE32-E72D297353CC}">
              <c16:uniqueId val="{00000006-1544-4E3C-A70D-B442FD535E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300</c:v>
                </c:pt>
                <c:pt idx="3">
                  <c:v>254</c:v>
                </c:pt>
                <c:pt idx="6">
                  <c:v>359</c:v>
                </c:pt>
                <c:pt idx="9">
                  <c:v>559</c:v>
                </c:pt>
                <c:pt idx="12">
                  <c:v>811</c:v>
                </c:pt>
              </c:numCache>
            </c:numRef>
          </c:val>
          <c:extLst>
            <c:ext xmlns:c16="http://schemas.microsoft.com/office/drawing/2014/chart" uri="{C3380CC4-5D6E-409C-BE32-E72D297353CC}">
              <c16:uniqueId val="{00000007-1544-4E3C-A70D-B442FD535E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3750</c:v>
                </c:pt>
                <c:pt idx="3">
                  <c:v>3354</c:v>
                </c:pt>
                <c:pt idx="6">
                  <c:v>3141</c:v>
                </c:pt>
                <c:pt idx="9">
                  <c:v>3022</c:v>
                </c:pt>
                <c:pt idx="12">
                  <c:v>3165</c:v>
                </c:pt>
              </c:numCache>
            </c:numRef>
          </c:val>
          <c:extLst>
            <c:ext xmlns:c16="http://schemas.microsoft.com/office/drawing/2014/chart" uri="{C3380CC4-5D6E-409C-BE32-E72D297353CC}">
              <c16:uniqueId val="{00000008-1544-4E3C-A70D-B442FD535E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125</c:v>
                </c:pt>
                <c:pt idx="3">
                  <c:v>169</c:v>
                </c:pt>
                <c:pt idx="6">
                  <c:v>63</c:v>
                </c:pt>
                <c:pt idx="9">
                  <c:v>43</c:v>
                </c:pt>
                <c:pt idx="12">
                  <c:v>22</c:v>
                </c:pt>
              </c:numCache>
            </c:numRef>
          </c:val>
          <c:extLst>
            <c:ext xmlns:c16="http://schemas.microsoft.com/office/drawing/2014/chart" uri="{C3380CC4-5D6E-409C-BE32-E72D297353CC}">
              <c16:uniqueId val="{00000009-1544-4E3C-A70D-B442FD535E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19273</c:v>
                </c:pt>
                <c:pt idx="3">
                  <c:v>20525</c:v>
                </c:pt>
                <c:pt idx="6">
                  <c:v>20525</c:v>
                </c:pt>
                <c:pt idx="9">
                  <c:v>20591</c:v>
                </c:pt>
                <c:pt idx="12">
                  <c:v>20492</c:v>
                </c:pt>
              </c:numCache>
            </c:numRef>
          </c:val>
          <c:extLst>
            <c:ext xmlns:c16="http://schemas.microsoft.com/office/drawing/2014/chart" uri="{C3380CC4-5D6E-409C-BE32-E72D297353CC}">
              <c16:uniqueId val="{0000000A-1544-4E3C-A70D-B442FD535ED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544-4E3C-A70D-B442FD535ED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2270</c:v>
                </c:pt>
                <c:pt idx="1">
                  <c:v>2462</c:v>
                </c:pt>
                <c:pt idx="2">
                  <c:v>2125</c:v>
                </c:pt>
              </c:numCache>
            </c:numRef>
          </c:val>
          <c:extLst>
            <c:ext xmlns:c16="http://schemas.microsoft.com/office/drawing/2014/chart" uri="{C3380CC4-5D6E-409C-BE32-E72D297353CC}">
              <c16:uniqueId val="{00000000-E66B-4FB0-BC09-60FE2AB6740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756</c:v>
                </c:pt>
                <c:pt idx="1">
                  <c:v>856</c:v>
                </c:pt>
                <c:pt idx="2">
                  <c:v>956</c:v>
                </c:pt>
              </c:numCache>
            </c:numRef>
          </c:val>
          <c:extLst>
            <c:ext xmlns:c16="http://schemas.microsoft.com/office/drawing/2014/chart" uri="{C3380CC4-5D6E-409C-BE32-E72D297353CC}">
              <c16:uniqueId val="{00000001-E66B-4FB0-BC09-60FE2AB6740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1240</c:v>
                </c:pt>
                <c:pt idx="1">
                  <c:v>1730</c:v>
                </c:pt>
                <c:pt idx="2">
                  <c:v>2099</c:v>
                </c:pt>
              </c:numCache>
            </c:numRef>
          </c:val>
          <c:extLst>
            <c:ext xmlns:c16="http://schemas.microsoft.com/office/drawing/2014/chart" uri="{C3380CC4-5D6E-409C-BE32-E72D297353CC}">
              <c16:uniqueId val="{00000002-E66B-4FB0-BC09-60FE2AB6740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{F4FE47BB-56E4-4752-A4CF-4559FDBB8C52}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DCF-4553-A982-04FAF26241D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{3B2EA310-7939-40D8-B961-135AFDCBB2AD}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CF-4553-A982-04FAF26241D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{F92E5949-043D-4696-A6F7-6B4D0C4D02E1}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CF-4553-A982-04FAF26241D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{C1DEEC76-65B2-4959-8178-AA15CD0EFB8E}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CF-4553-A982-04FAF26241D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{DBC6128F-0743-445B-9F09-2FAE2BF0BB78}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CF-4553-A982-04FAF26241D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{EE15D87D-719F-4ED2-8A01-DA52E038E1A1}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DCF-4553-A982-04FAF26241D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{1C441A41-CA73-4760-9F13-CDDA4DDAE6C3}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DCF-4553-A982-04FAF26241D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{328E2898-5AC4-4D11-9F29-BF6A3C7D5EA2}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DCF-4553-A982-04FAF26241D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{5E030B5D-1E9E-4740-ACD4-EF064BB03F84}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DCF-4553-A982-04FAF26241D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69.3</c:v>
                </c:pt>
                <c:pt idx="8">
                  <c:v>67.900000000000006</c:v>
                </c:pt>
                <c:pt idx="16">
                  <c:v>69.3</c:v>
                </c:pt>
                <c:pt idx="24">
                  <c:v>69.8</c:v>
                </c:pt>
                <c:pt idx="32">
                  <c:v>70.400000000000006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DCF-4553-A982-04FAF26241D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{C54556B1-65D0-4E8C-BC65-8B731C375035}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DCF-4553-A982-04FAF26241D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{36B62C16-474C-494B-A8B9-7A042809DD45}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CF-4553-A982-04FAF26241D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{984F0237-0D29-46B3-B288-C22DF62F6B60}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CF-4553-A982-04FAF26241D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{3D631705-9250-4931-8F97-777B95539207}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CF-4553-A982-04FAF26241D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{B49E61C8-B282-41CC-B0F8-D91211CBE90F}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CF-4553-A982-04FAF26241DF}"/>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{273CFE1B-8898-473F-8182-55BA670A503E}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DCF-4553-A982-04FAF26241DF}"/>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{F6FB6A64-C6E4-4C12-BAD3-B4F844809C99}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DCF-4553-A982-04FAF26241DF}"/>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{D3ADF993-1581-4542-A62B-E54BB161E168}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DCF-4553-A982-04FAF26241DF}"/>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{72C7159F-5790-40A0-8137-099F7A63BB5B}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DCF-4553-A982-04FAF26241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60.4</c:v>
                </c:pt>
                <c:pt idx="16">
                  <c:v>59.3</c:v>
                </c:pt>
                <c:pt idx="24">
                  <c:v>59.9</c:v>
                </c:pt>
                <c:pt idx="32">
                  <c:v>61.5</c:v>
                </c:pt>
              </c:numCache>
            </c:numRef>
          </c:xVal>
          <c:yVal>
            <c:numRef>
              <c:f>公会計指標分析・財政指標組合せ分析表!$BP$55:$DC$55</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FDCF-4553-A982-04FAF26241DF}"/>
            </c:ext>
          </c:extLst>
        </c:ser>
        <c:dLbls>
          <c:showLegendKey val="0"/>
          <c:showVal val="1"/>
          <c:showCatName val="0"/>
          <c:showSerName val="0"/>
          <c:showPercent val="0"/>
          <c:showBubbleSize val="0"/>
        </c:dLbls>
        <c:axId val="46179840"/>
        <c:axId val="46181760"/>
      </c:scatterChart>
      <c:valAx>
        <c:axId val="46179840"/>
        <c:scaling>
          <c:orientation val="minMax"/>
          <c:max val="61.9"/>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{6FC5C602-E8C1-4E4E-A7F7-80C1D829E47A}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B8B-47C0-8500-229626FDE5C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{B3D222A0-B7FF-476F-B84C-6B39838E733F}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B8B-47C0-8500-229626FDE5C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{91B8BEBC-A916-4855-A5EB-6E80851E399F}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B8B-47C0-8500-229626FDE5C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{FC2B68C4-6624-415D-82D3-F2FC7E927D65}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B8B-47C0-8500-229626FDE5C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{BCC4E0DC-DD69-4046-B7C4-FC54C40FCF42}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B8B-47C0-8500-229626FDE5C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{F71EAA66-045B-4587-9F26-990B8986EEAF}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B8B-47C0-8500-229626FDE5C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{0590D305-0F39-43EE-9114-CFBBA93E8B6C}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B8B-47C0-8500-229626FDE5C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{132DE5CC-2619-4CFE-8295-60EAD445D146}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B8B-47C0-8500-229626FDE5C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{9841500D-3AFA-44EF-822B-F24D9AD0EB56}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B8B-47C0-8500-229626FDE5C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-2.2999999999999998</c:v>
                </c:pt>
                <c:pt idx="8">
                  <c:v>-2.6</c:v>
                </c:pt>
                <c:pt idx="16">
                  <c:v>-2.6</c:v>
                </c:pt>
                <c:pt idx="24">
                  <c:v>-2.7</c:v>
                </c:pt>
                <c:pt idx="32">
                  <c:v>-2.7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B8B-47C0-8500-229626FDE5C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{FF889DA0-2927-40C9-90E7-D0FF75820DEF}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B8B-47C0-8500-229626FDE5C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{17B251D6-3DAC-4F36-A39D-BA6CDE995A3C}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B8B-47C0-8500-229626FDE5C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{0D383138-7885-413F-A227-5867A7876B60}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B8B-47C0-8500-229626FDE5C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{7446D036-49A6-4AB5-B398-0C2E7650005C}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B8B-47C0-8500-229626FDE5C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{5A75ECCD-E140-4FEB-9381-B98B0B49F732}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B8B-47C0-8500-229626FDE5C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{5FF98256-12A6-4ACF-955C-86BED46F9F6E}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B8B-47C0-8500-229626FDE5C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{5BA60D30-B7A7-4816-9CFC-851A3C4C972D}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B8B-47C0-8500-229626FDE5C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{1DB48623-44E2-4D52-A5CA-01F4ECD26DF1}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B8B-47C0-8500-229626FDE5C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{2BFC672C-F260-462F-B124-4B8B0965DD1B}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B8B-47C0-8500-229626FDE5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FB8B-47C0-8500-229626FDE5C0}"/>
            </c:ext>
          </c:extLst>
        </c:ser>
        <c:dLbls>
          <c:showLegendKey val="0"/>
          <c:showVal val="1"/>
          <c:showCatName val="0"/>
          <c:showSerName val="0"/>
          <c:showPercent val="0"/>
          <c:showBubbleSize val="0"/>
        </c:dLbls>
        <c:axId val="84219776"/>
        <c:axId val="84234240"/>
      </c:scatterChart>
      <c:valAx>
        <c:axId val="84219776"/>
        <c:scaling>
          <c:orientation val="minMax"/>
          <c:max val="7.1"/>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東京都東大和市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　元利償還金等（</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については、臨時財政対策債の元利償還金の増加や下水道事業特別会計への繰出金の増に伴い、前年度に比べ、</a:t>
          </a:r>
          <a:r>
            <a:rPr kumimoji="1" lang="en-US" altLang="ja-JP" sz="1100">
              <a:solidFill>
                <a:schemeClr val="tx1"/>
              </a:solidFill>
              <a:effectLst/>
              <a:latin typeface="+mn-lt"/>
              <a:ea typeface="+mn-ea"/>
              <a:cs typeface="+mn-cs"/>
            </a:rPr>
            <a:t>66</a:t>
          </a:r>
          <a:r>
            <a:rPr kumimoji="1" lang="ja-JP" altLang="ja-JP" sz="1100">
              <a:solidFill>
                <a:schemeClr val="tx1"/>
              </a:solidFill>
              <a:effectLst/>
              <a:latin typeface="+mn-lt"/>
              <a:ea typeface="+mn-ea"/>
              <a:cs typeface="+mn-cs"/>
            </a:rPr>
            <a:t>百万円の増となった。</a:t>
          </a:r>
          <a:endParaRPr lang="ja-JP" altLang="ja-JP" sz="1400">
            <a:solidFill>
              <a:schemeClr val="tx1"/>
            </a:solidFill>
            <a:effectLst/>
          </a:endParaRPr>
        </a:p>
        <a:p>
          <a:r>
            <a:rPr kumimoji="1" lang="ja-JP" altLang="ja-JP" sz="1100">
              <a:solidFill>
                <a:schemeClr val="tx1"/>
              </a:solidFill>
              <a:effectLst/>
              <a:latin typeface="+mn-lt"/>
              <a:ea typeface="+mn-ea"/>
              <a:cs typeface="+mn-cs"/>
            </a:rPr>
            <a:t>　控除項目である算入公債費等（</a:t>
          </a:r>
          <a:r>
            <a:rPr kumimoji="1" lang="en-US" altLang="ja-JP" sz="1100">
              <a:solidFill>
                <a:schemeClr val="tx1"/>
              </a:solidFill>
              <a:effectLst/>
              <a:latin typeface="+mn-lt"/>
              <a:ea typeface="+mn-ea"/>
              <a:cs typeface="+mn-cs"/>
            </a:rPr>
            <a:t>B)</a:t>
          </a:r>
          <a:r>
            <a:rPr kumimoji="1" lang="ja-JP" altLang="ja-JP" sz="1100">
              <a:solidFill>
                <a:schemeClr val="tx1"/>
              </a:solidFill>
              <a:effectLst/>
              <a:latin typeface="+mn-lt"/>
              <a:ea typeface="+mn-ea"/>
              <a:cs typeface="+mn-cs"/>
            </a:rPr>
            <a:t>についても、臨時財政対策債の交付税算入等により、前年度に比べ、</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百万円の増となっている。</a:t>
          </a:r>
          <a:endParaRPr lang="ja-JP" altLang="ja-JP" sz="1400">
            <a:solidFill>
              <a:schemeClr val="tx1"/>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実質公債費比率の分子については、元利償還金等（</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の増加が大きかったため、実質公債費比率の分子は前年度に比べ、</a:t>
          </a:r>
          <a:r>
            <a:rPr kumimoji="1" lang="en-US" altLang="ja-JP" sz="1100">
              <a:solidFill>
                <a:schemeClr val="tx1"/>
              </a:solidFill>
              <a:effectLst/>
              <a:latin typeface="+mn-lt"/>
              <a:ea typeface="+mn-ea"/>
              <a:cs typeface="+mn-cs"/>
            </a:rPr>
            <a:t>64</a:t>
          </a:r>
          <a:r>
            <a:rPr kumimoji="1" lang="ja-JP" altLang="ja-JP" sz="1100">
              <a:solidFill>
                <a:schemeClr val="tx1"/>
              </a:solidFill>
              <a:effectLst/>
              <a:latin typeface="+mn-lt"/>
              <a:ea typeface="+mn-ea"/>
              <a:cs typeface="+mn-cs"/>
            </a:rPr>
            <a:t>百万円の増となった。</a:t>
          </a:r>
          <a:endParaRPr lang="ja-JP" altLang="ja-JP">
            <a:solidFill>
              <a:schemeClr val="tx1"/>
            </a:solidFill>
            <a:effectLst/>
          </a:endParaRPr>
        </a:p>
        <a:p>
          <a:endParaRPr lang="ja-JP" altLang="ja-JP" sz="1400">
            <a:solidFill>
              <a:srgbClr val="FF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減債基金において、実質公債費比率の算定に用いる満期一括償還地方債の財源として積み立てた額はない。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東京都東大和市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令和元</a:t>
          </a:r>
          <a:r>
            <a:rPr kumimoji="1" lang="ja-JP" altLang="ja-JP" sz="1100">
              <a:solidFill>
                <a:schemeClr val="dk1"/>
              </a:solidFill>
              <a:effectLst/>
              <a:latin typeface="+mn-lt"/>
              <a:ea typeface="+mn-ea"/>
              <a:cs typeface="+mn-cs"/>
            </a:rPr>
            <a:t>年度では、将来負担比率の分子が前年度に比べ、</a:t>
          </a:r>
          <a:r>
            <a:rPr kumimoji="1" lang="en-US" altLang="ja-JP" sz="1100">
              <a:solidFill>
                <a:schemeClr val="dk1"/>
              </a:solidFill>
              <a:effectLst/>
              <a:latin typeface="+mn-lt"/>
              <a:ea typeface="+mn-ea"/>
              <a:cs typeface="+mn-cs"/>
            </a:rPr>
            <a:t>888</a:t>
          </a:r>
          <a:r>
            <a:rPr kumimoji="1" lang="ja-JP" altLang="ja-JP" sz="1100">
              <a:solidFill>
                <a:schemeClr val="dk1"/>
              </a:solidFill>
              <a:effectLst/>
              <a:latin typeface="+mn-lt"/>
              <a:ea typeface="+mn-ea"/>
              <a:cs typeface="+mn-cs"/>
            </a:rPr>
            <a:t>百万円減少し、▲</a:t>
          </a:r>
          <a:r>
            <a:rPr kumimoji="1" lang="en-US" altLang="ja-JP" sz="1100">
              <a:solidFill>
                <a:schemeClr val="dk1"/>
              </a:solidFill>
              <a:effectLst/>
              <a:latin typeface="+mn-lt"/>
              <a:ea typeface="+mn-ea"/>
              <a:cs typeface="+mn-cs"/>
            </a:rPr>
            <a:t>2,718</a:t>
          </a:r>
          <a:r>
            <a:rPr kumimoji="1" lang="ja-JP" altLang="ja-JP" sz="1100">
              <a:solidFill>
                <a:schemeClr val="dk1"/>
              </a:solidFill>
              <a:effectLst/>
              <a:latin typeface="+mn-lt"/>
              <a:ea typeface="+mn-ea"/>
              <a:cs typeface="+mn-cs"/>
            </a:rPr>
            <a:t>百万円となった。</a:t>
          </a:r>
          <a:endParaRPr lang="ja-JP" altLang="ja-JP" sz="1400">
            <a:effectLst/>
          </a:endParaRPr>
        </a:p>
        <a:p>
          <a:r>
            <a:rPr kumimoji="1" lang="ja-JP" altLang="ja-JP" sz="1100">
              <a:solidFill>
                <a:schemeClr val="dk1"/>
              </a:solidFill>
              <a:effectLst/>
              <a:latin typeface="+mn-lt"/>
              <a:ea typeface="+mn-ea"/>
              <a:cs typeface="+mn-cs"/>
            </a:rPr>
            <a:t>　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は、地方債の償還</a:t>
          </a:r>
          <a:r>
            <a:rPr kumimoji="1" lang="ja-JP" altLang="ja-JP" sz="1100">
              <a:solidFill>
                <a:schemeClr val="dk1"/>
              </a:solidFill>
              <a:effectLst/>
              <a:latin typeface="+mn-lt"/>
              <a:ea typeface="+mn-ea"/>
              <a:cs typeface="+mn-cs"/>
            </a:rPr>
            <a:t>に伴い、一般会計等に係る地方債の現在高が</a:t>
          </a:r>
          <a:r>
            <a:rPr kumimoji="1" lang="ja-JP" altLang="en-US" sz="1100">
              <a:solidFill>
                <a:schemeClr val="dk1"/>
              </a:solidFill>
              <a:effectLst/>
              <a:latin typeface="+mn-lt"/>
              <a:ea typeface="+mn-ea"/>
              <a:cs typeface="+mn-cs"/>
            </a:rPr>
            <a:t>減少したが</a:t>
          </a:r>
          <a:r>
            <a:rPr kumimoji="1" lang="ja-JP" altLang="ja-JP" sz="1100">
              <a:solidFill>
                <a:schemeClr val="dk1"/>
              </a:solidFill>
              <a:effectLst/>
              <a:latin typeface="+mn-lt"/>
              <a:ea typeface="+mn-ea"/>
              <a:cs typeface="+mn-cs"/>
            </a:rPr>
            <a:t>、小平・村山・大和衛生組合の施設整備に</a:t>
          </a:r>
          <a:r>
            <a:rPr kumimoji="1" lang="ja-JP" altLang="en-US" sz="1100">
              <a:solidFill>
                <a:schemeClr val="dk1"/>
              </a:solidFill>
              <a:effectLst/>
              <a:latin typeface="+mn-lt"/>
              <a:ea typeface="+mn-ea"/>
              <a:cs typeface="+mn-cs"/>
            </a:rPr>
            <a:t>よる</a:t>
          </a:r>
          <a:r>
            <a:rPr kumimoji="1" lang="ja-JP" altLang="ja-JP" sz="1100">
              <a:solidFill>
                <a:schemeClr val="dk1"/>
              </a:solidFill>
              <a:effectLst/>
              <a:latin typeface="+mn-lt"/>
              <a:ea typeface="+mn-ea"/>
              <a:cs typeface="+mn-cs"/>
            </a:rPr>
            <a:t>地方債の借入に伴う組合等負担等見込額</a:t>
          </a:r>
          <a:r>
            <a:rPr kumimoji="1" lang="ja-JP" altLang="en-US" sz="1100">
              <a:solidFill>
                <a:schemeClr val="dk1"/>
              </a:solidFill>
              <a:effectLst/>
              <a:latin typeface="+mn-lt"/>
              <a:ea typeface="+mn-ea"/>
              <a:cs typeface="+mn-cs"/>
            </a:rPr>
            <a:t>や下水道事業特別会計への繰入金の増加</a:t>
          </a:r>
          <a:r>
            <a:rPr kumimoji="1" lang="ja-JP" altLang="ja-JP" sz="1100">
              <a:solidFill>
                <a:schemeClr val="dk1"/>
              </a:solidFill>
              <a:effectLst/>
              <a:latin typeface="+mn-lt"/>
              <a:ea typeface="+mn-ea"/>
              <a:cs typeface="+mn-cs"/>
            </a:rPr>
            <a:t>により、前年度に比べ、</a:t>
          </a:r>
          <a:r>
            <a:rPr kumimoji="1" lang="en-US" altLang="ja-JP" sz="1100">
              <a:solidFill>
                <a:schemeClr val="dk1"/>
              </a:solidFill>
              <a:effectLst/>
              <a:latin typeface="+mn-lt"/>
              <a:ea typeface="+mn-ea"/>
              <a:cs typeface="+mn-cs"/>
            </a:rPr>
            <a:t>112</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増額となった。</a:t>
          </a:r>
          <a:endParaRPr lang="ja-JP" altLang="ja-JP" sz="1400">
            <a:effectLst/>
          </a:endParaRPr>
        </a:p>
        <a:p>
          <a:r>
            <a:rPr kumimoji="1" lang="ja-JP" altLang="ja-JP" sz="1100">
              <a:solidFill>
                <a:schemeClr val="dk1"/>
              </a:solidFill>
              <a:effectLst/>
              <a:latin typeface="+mn-lt"/>
              <a:ea typeface="+mn-ea"/>
              <a:cs typeface="+mn-cs"/>
            </a:rPr>
            <a:t>　控除財源である充当可能財源等（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は、充当可能基金が増額となったため、前年度に比べ、</a:t>
          </a:r>
          <a:r>
            <a:rPr kumimoji="1" lang="en-US" altLang="ja-JP" sz="1100">
              <a:solidFill>
                <a:schemeClr val="dk1"/>
              </a:solidFill>
              <a:effectLst/>
              <a:latin typeface="+mn-lt"/>
              <a:ea typeface="+mn-ea"/>
              <a:cs typeface="+mn-cs"/>
            </a:rPr>
            <a:t>1,001</a:t>
          </a:r>
          <a:r>
            <a:rPr kumimoji="1" lang="ja-JP" altLang="ja-JP" sz="1100">
              <a:solidFill>
                <a:schemeClr val="dk1"/>
              </a:solidFill>
              <a:effectLst/>
              <a:latin typeface="+mn-lt"/>
              <a:ea typeface="+mn-ea"/>
              <a:cs typeface="+mn-cs"/>
            </a:rPr>
            <a:t>百万円の増額となった。</a:t>
          </a:r>
          <a:endParaRPr lang="ja-JP" altLang="ja-JP" sz="1400">
            <a:effectLst/>
          </a:endParaRPr>
        </a:p>
        <a:p>
          <a:r>
            <a:rPr kumimoji="1" lang="ja-JP" altLang="ja-JP" sz="1100">
              <a:solidFill>
                <a:schemeClr val="dk1"/>
              </a:solidFill>
              <a:effectLst/>
              <a:latin typeface="+mn-lt"/>
              <a:ea typeface="+mn-ea"/>
              <a:cs typeface="+mn-cs"/>
            </a:rPr>
            <a:t>　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の増額よりも、充当可能財源等（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の増額が大きいため、将来負担比率の分子が減少した。</a:t>
          </a:r>
          <a:endParaRPr lang="ja-JP" altLang="ja-JP" sz="1400">
            <a:effectLst/>
          </a:endParaRPr>
        </a:p>
        <a:p>
          <a:r>
            <a:rPr kumimoji="1" lang="ja-JP" altLang="ja-JP" sz="1100">
              <a:solidFill>
                <a:schemeClr val="dk1"/>
              </a:solidFill>
              <a:effectLst/>
              <a:latin typeface="+mn-lt"/>
              <a:ea typeface="+mn-ea"/>
              <a:cs typeface="+mn-cs"/>
            </a:rPr>
            <a:t>　今後も計画的な地方債の借入を行うとともに、</a:t>
          </a:r>
          <a:r>
            <a:rPr kumimoji="1" lang="ja-JP" altLang="en-US" sz="1100">
              <a:solidFill>
                <a:schemeClr val="dk1"/>
              </a:solidFill>
              <a:effectLst/>
              <a:latin typeface="+mn-lt"/>
              <a:ea typeface="+mn-ea"/>
              <a:cs typeface="+mn-cs"/>
            </a:rPr>
            <a:t>安定的な</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の残高確保に努め、</a:t>
          </a:r>
          <a:r>
            <a:rPr kumimoji="1" lang="ja-JP" altLang="ja-JP" sz="1100">
              <a:solidFill>
                <a:schemeClr val="dk1"/>
              </a:solidFill>
              <a:effectLst/>
              <a:latin typeface="+mn-lt"/>
              <a:ea typeface="+mn-ea"/>
              <a:cs typeface="+mn-cs"/>
            </a:rPr>
            <a:t>財政の健全化を図る。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東京都東大和市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年度の決算剰余金等を財政調整基金に</a:t>
          </a:r>
          <a:r>
            <a:rPr kumimoji="1" lang="en-US" altLang="ja-JP" sz="1100">
              <a:solidFill>
                <a:schemeClr val="dk1"/>
              </a:solidFill>
              <a:effectLst/>
              <a:latin typeface="+mn-lt"/>
              <a:ea typeface="+mn-ea"/>
              <a:cs typeface="+mn-cs"/>
            </a:rPr>
            <a:t>737</a:t>
          </a:r>
          <a:r>
            <a:rPr kumimoji="1" lang="ja-JP" altLang="ja-JP" sz="1100">
              <a:solidFill>
                <a:schemeClr val="dk1"/>
              </a:solidFill>
              <a:effectLst/>
              <a:latin typeface="+mn-lt"/>
              <a:ea typeface="+mn-ea"/>
              <a:cs typeface="+mn-cs"/>
            </a:rPr>
            <a:t>百万円積立てた一方、</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年度の財政調整として</a:t>
          </a:r>
          <a:r>
            <a:rPr kumimoji="1" lang="en-US" altLang="ja-JP" sz="1100">
              <a:solidFill>
                <a:schemeClr val="dk1"/>
              </a:solidFill>
              <a:effectLst/>
              <a:latin typeface="+mn-lt"/>
              <a:ea typeface="+mn-ea"/>
              <a:cs typeface="+mn-cs"/>
            </a:rPr>
            <a:t>1,074</a:t>
          </a:r>
          <a:r>
            <a:rPr kumimoji="1" lang="ja-JP" altLang="ja-JP" sz="1100">
              <a:solidFill>
                <a:schemeClr val="dk1"/>
              </a:solidFill>
              <a:effectLst/>
              <a:latin typeface="+mn-lt"/>
              <a:ea typeface="+mn-ea"/>
              <a:cs typeface="+mn-cs"/>
            </a:rPr>
            <a:t>百万円取崩したほか、今後見込まれる公債費の増加や公共施設等の更新に備え、減債基金及び公共施設等整備基金に積立を行った。</a:t>
          </a:r>
          <a:endParaRPr lang="ja-JP" altLang="ja-JP" sz="1400">
            <a:effectLst/>
          </a:endParaRPr>
        </a:p>
        <a:p>
          <a:r>
            <a:rPr kumimoji="1" lang="ja-JP" altLang="ja-JP" sz="1100">
              <a:solidFill>
                <a:schemeClr val="dk1"/>
              </a:solidFill>
              <a:effectLst/>
              <a:latin typeface="+mn-lt"/>
              <a:ea typeface="+mn-ea"/>
              <a:cs typeface="+mn-cs"/>
            </a:rPr>
            <a:t>　その結果、基金全体では前年度に比べ、</a:t>
          </a:r>
          <a:r>
            <a:rPr kumimoji="1" lang="en-US" altLang="ja-JP" sz="1100">
              <a:solidFill>
                <a:schemeClr val="dk1"/>
              </a:solidFill>
              <a:effectLst/>
              <a:latin typeface="+mn-lt"/>
              <a:ea typeface="+mn-ea"/>
              <a:cs typeface="+mn-cs"/>
            </a:rPr>
            <a:t>132</a:t>
          </a:r>
          <a:r>
            <a:rPr kumimoji="1" lang="ja-JP" altLang="ja-JP" sz="1100">
              <a:solidFill>
                <a:schemeClr val="dk1"/>
              </a:solidFill>
              <a:effectLst/>
              <a:latin typeface="+mn-lt"/>
              <a:ea typeface="+mn-ea"/>
              <a:cs typeface="+mn-cs"/>
            </a:rPr>
            <a:t>百万円の増となった。</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東大和市行政改革大綱にて、財政調整基金については、「各年度末の現在高について、少なくとも標準財政規模の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％の額を維持する」と定めているため、計画的に基金の積立て及び取崩しを行っていく。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また、公共施設等整備基金においても、東大和市行政改革大綱にて「令和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年度末までに現在高を標準財政規模の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％程度の額とする」と定めているため、計画的に積立てを行っていく。</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・公共施設等整備基金：</a:t>
          </a:r>
          <a:r>
            <a:rPr lang="ja-JP" altLang="ja-JP" sz="1100">
              <a:solidFill>
                <a:schemeClr val="dk1"/>
              </a:solidFill>
              <a:effectLst/>
              <a:latin typeface="+mn-lt"/>
              <a:ea typeface="+mn-ea"/>
              <a:cs typeface="+mn-cs"/>
            </a:rPr>
            <a:t>公共施設等の整備等に必要な資金を積み立てる。</a:t>
          </a:r>
          <a:endParaRPr lang="ja-JP" altLang="ja-JP" sz="1400">
            <a:effectLst/>
          </a:endParaRPr>
        </a:p>
        <a:p>
          <a:r>
            <a:rPr kumimoji="1" lang="ja-JP" altLang="ja-JP" sz="1100">
              <a:solidFill>
                <a:schemeClr val="dk1"/>
              </a:solidFill>
              <a:effectLst/>
              <a:latin typeface="+mn-lt"/>
              <a:ea typeface="+mn-ea"/>
              <a:cs typeface="+mn-cs"/>
            </a:rPr>
            <a:t>　・環境緑化基金：</a:t>
          </a:r>
          <a:r>
            <a:rPr lang="ja-JP" altLang="ja-JP" sz="1100">
              <a:solidFill>
                <a:schemeClr val="dk1"/>
              </a:solidFill>
              <a:effectLst/>
              <a:latin typeface="+mn-lt"/>
              <a:ea typeface="+mn-ea"/>
              <a:cs typeface="+mn-cs"/>
            </a:rPr>
            <a:t>環境にやさしいまちづくりに資する自然環境の保全、環境負荷の低減等に必要な資金を積み立てる。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・り災救助</a:t>
          </a:r>
          <a:r>
            <a:rPr kumimoji="1" lang="ja-JP" altLang="en-US" sz="1100">
              <a:solidFill>
                <a:schemeClr val="dk1"/>
              </a:solidFill>
              <a:effectLst/>
              <a:latin typeface="+mn-lt"/>
              <a:ea typeface="+mn-ea"/>
              <a:cs typeface="+mn-cs"/>
            </a:rPr>
            <a:t>及び災害復旧・復興</a:t>
          </a:r>
          <a:r>
            <a:rPr kumimoji="1" lang="ja-JP" altLang="ja-JP" sz="1100">
              <a:solidFill>
                <a:schemeClr val="dk1"/>
              </a:solidFill>
              <a:effectLst/>
              <a:latin typeface="+mn-lt"/>
              <a:ea typeface="+mn-ea"/>
              <a:cs typeface="+mn-cs"/>
            </a:rPr>
            <a:t>基金：</a:t>
          </a:r>
          <a:r>
            <a:rPr lang="ja-JP" altLang="en-US"/>
            <a:t>天災事変等の非常災害が発生した場合における東大和市の被災者の救助の実施及び災害復旧・復興事業の実施に必要な資金を積み立てる</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・長寿社会福祉基金：</a:t>
          </a:r>
          <a:r>
            <a:rPr lang="ja-JP" altLang="ja-JP" sz="1100">
              <a:solidFill>
                <a:schemeClr val="dk1"/>
              </a:solidFill>
              <a:effectLst/>
              <a:latin typeface="+mn-lt"/>
              <a:ea typeface="+mn-ea"/>
              <a:cs typeface="+mn-cs"/>
            </a:rPr>
            <a:t>長寿で健康的なまちづくりに資する高齢者の保健、福祉等に必要な資金を積み立てる。</a:t>
          </a:r>
          <a:endParaRPr lang="ja-JP" altLang="ja-JP" sz="1400">
            <a:effectLst/>
          </a:endParaRPr>
        </a:p>
        <a:p>
          <a:r>
            <a:rPr kumimoji="1" lang="ja-JP" altLang="ja-JP" sz="1100">
              <a:solidFill>
                <a:schemeClr val="dk1"/>
              </a:solidFill>
              <a:effectLst/>
              <a:latin typeface="+mn-lt"/>
              <a:ea typeface="+mn-ea"/>
              <a:cs typeface="+mn-cs"/>
            </a:rPr>
            <a:t>　・文化・スポーツ基金：</a:t>
          </a:r>
          <a:r>
            <a:rPr lang="ja-JP" altLang="ja-JP" sz="1100">
              <a:solidFill>
                <a:schemeClr val="dk1"/>
              </a:solidFill>
              <a:effectLst/>
              <a:latin typeface="+mn-lt"/>
              <a:ea typeface="+mn-ea"/>
              <a:cs typeface="+mn-cs"/>
            </a:rPr>
            <a:t>豊かな人間性と文化を育むまちづくりに資する文化活動、スポーツ活動等の推進に必要な資金を積み立てる。</a:t>
          </a:r>
          <a:endParaRPr lang="ja-JP" altLang="ja-JP" sz="1400">
            <a:effectLst/>
          </a:endParaRPr>
        </a:p>
        <a:p>
          <a:r>
            <a:rPr kumimoji="1" lang="ja-JP" altLang="ja-JP" sz="1100">
              <a:solidFill>
                <a:schemeClr val="dk1"/>
              </a:solidFill>
              <a:effectLst/>
              <a:latin typeface="+mn-lt"/>
              <a:ea typeface="+mn-ea"/>
              <a:cs typeface="+mn-cs"/>
            </a:rPr>
            <a:t>　（増減理由）</a:t>
          </a:r>
          <a:endParaRPr lang="ja-JP" altLang="ja-JP" sz="1400">
            <a:effectLst/>
          </a:endParaRPr>
        </a:p>
        <a:p>
          <a:r>
            <a:rPr kumimoji="1" lang="ja-JP" altLang="ja-JP" sz="1100">
              <a:solidFill>
                <a:schemeClr val="dk1"/>
              </a:solidFill>
              <a:effectLst/>
              <a:latin typeface="+mn-lt"/>
              <a:ea typeface="+mn-ea"/>
              <a:cs typeface="+mn-cs"/>
            </a:rPr>
            <a:t>　公共施設等整備基金について、平成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年度の決算剰余金等の積立てを行ったため、</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年度末残高が前年度に比べ、</a:t>
          </a:r>
          <a:r>
            <a:rPr kumimoji="1" lang="en-US" altLang="ja-JP" sz="1100">
              <a:solidFill>
                <a:schemeClr val="dk1"/>
              </a:solidFill>
              <a:effectLst/>
              <a:latin typeface="+mn-lt"/>
              <a:ea typeface="+mn-ea"/>
              <a:cs typeface="+mn-cs"/>
            </a:rPr>
            <a:t>292</a:t>
          </a:r>
          <a:r>
            <a:rPr kumimoji="1" lang="ja-JP" altLang="ja-JP" sz="1100">
              <a:solidFill>
                <a:schemeClr val="dk1"/>
              </a:solidFill>
              <a:effectLst/>
              <a:latin typeface="+mn-lt"/>
              <a:ea typeface="+mn-ea"/>
              <a:cs typeface="+mn-cs"/>
            </a:rPr>
            <a:t>百万円の増となった。</a:t>
          </a:r>
          <a:endParaRPr lang="ja-JP" altLang="ja-JP" sz="1400">
            <a:effectLst/>
          </a:endParaRPr>
        </a:p>
        <a:p>
          <a:r>
            <a:rPr kumimoji="1" lang="ja-JP" altLang="ja-JP" sz="1100">
              <a:solidFill>
                <a:schemeClr val="dk1"/>
              </a:solidFill>
              <a:effectLst/>
              <a:latin typeface="+mn-lt"/>
              <a:ea typeface="+mn-ea"/>
              <a:cs typeface="+mn-cs"/>
            </a:rPr>
            <a:t>　り災救助及び災害復旧復興基金に</a:t>
          </a:r>
          <a:r>
            <a:rPr kumimoji="1" lang="ja-JP" altLang="en-US" sz="1100">
              <a:solidFill>
                <a:schemeClr val="dk1"/>
              </a:solidFill>
              <a:effectLst/>
              <a:latin typeface="+mn-lt"/>
              <a:ea typeface="+mn-ea"/>
              <a:cs typeface="+mn-cs"/>
            </a:rPr>
            <a:t>ついて、令和元年</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月に発生した土砂災害の再発防止のために実施する法面補強等工事の財源として積立を行ったことから、令和元年度残高が</a:t>
          </a:r>
          <a:r>
            <a:rPr kumimoji="1" lang="en-US" altLang="ja-JP" sz="1100">
              <a:solidFill>
                <a:schemeClr val="dk1"/>
              </a:solidFill>
              <a:effectLst/>
              <a:latin typeface="+mn-lt"/>
              <a:ea typeface="+mn-ea"/>
              <a:cs typeface="+mn-cs"/>
            </a:rPr>
            <a:t>76</a:t>
          </a:r>
          <a:r>
            <a:rPr kumimoji="1" lang="ja-JP" altLang="en-US" sz="1100">
              <a:solidFill>
                <a:schemeClr val="dk1"/>
              </a:solidFill>
              <a:effectLst/>
              <a:latin typeface="+mn-lt"/>
              <a:ea typeface="+mn-ea"/>
              <a:cs typeface="+mn-cs"/>
            </a:rPr>
            <a:t>百万円の増となった。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公共施設等整備基金については、東大和市行政改革大綱にて「令和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年度末までに現在高を標準財政規模の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％程度の額とする」と定めているため、計画的に積立てを行っていく。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a:t>
          </a:r>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年度の決算剰余金等を</a:t>
          </a:r>
          <a:r>
            <a:rPr kumimoji="1" lang="en-US" altLang="ja-JP" sz="1100">
              <a:solidFill>
                <a:schemeClr val="dk1"/>
              </a:solidFill>
              <a:effectLst/>
              <a:latin typeface="+mn-lt"/>
              <a:ea typeface="+mn-ea"/>
              <a:cs typeface="+mn-cs"/>
            </a:rPr>
            <a:t>737</a:t>
          </a:r>
          <a:r>
            <a:rPr kumimoji="1" lang="ja-JP" altLang="ja-JP" sz="1100">
              <a:solidFill>
                <a:schemeClr val="dk1"/>
              </a:solidFill>
              <a:effectLst/>
              <a:latin typeface="+mn-lt"/>
              <a:ea typeface="+mn-ea"/>
              <a:cs typeface="+mn-cs"/>
            </a:rPr>
            <a:t>百万円積立てたほか、</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における財源調整として</a:t>
          </a:r>
          <a:r>
            <a:rPr kumimoji="1" lang="en-US" altLang="ja-JP" sz="1100">
              <a:solidFill>
                <a:schemeClr val="dk1"/>
              </a:solidFill>
              <a:effectLst/>
              <a:latin typeface="+mn-lt"/>
              <a:ea typeface="+mn-ea"/>
              <a:cs typeface="+mn-cs"/>
            </a:rPr>
            <a:t>1,074</a:t>
          </a:r>
          <a:r>
            <a:rPr kumimoji="1" lang="ja-JP" altLang="ja-JP" sz="1100">
              <a:solidFill>
                <a:schemeClr val="dk1"/>
              </a:solidFill>
              <a:effectLst/>
              <a:latin typeface="+mn-lt"/>
              <a:ea typeface="+mn-ea"/>
              <a:cs typeface="+mn-cs"/>
            </a:rPr>
            <a:t>百万円取崩しを行った。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年度においては、取崩額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積立額を上回ったため、</a:t>
          </a:r>
          <a:r>
            <a:rPr kumimoji="1" lang="ja-JP" altLang="en-US" sz="1100">
              <a:solidFill>
                <a:schemeClr val="dk1"/>
              </a:solidFill>
              <a:effectLst/>
              <a:latin typeface="+mn-lt"/>
              <a:ea typeface="+mn-ea"/>
              <a:cs typeface="+mn-cs"/>
            </a:rPr>
            <a:t>令和元年</a:t>
          </a:r>
          <a:r>
            <a:rPr kumimoji="1" lang="ja-JP" altLang="ja-JP" sz="1100">
              <a:solidFill>
                <a:schemeClr val="dk1"/>
              </a:solidFill>
              <a:effectLst/>
              <a:latin typeface="+mn-lt"/>
              <a:ea typeface="+mn-ea"/>
              <a:cs typeface="+mn-cs"/>
            </a:rPr>
            <a:t>度末残高が前年度に比べ、</a:t>
          </a:r>
          <a:r>
            <a:rPr kumimoji="1" lang="en-US" altLang="ja-JP" sz="1100">
              <a:solidFill>
                <a:schemeClr val="dk1"/>
              </a:solidFill>
              <a:effectLst/>
              <a:latin typeface="+mn-lt"/>
              <a:ea typeface="+mn-ea"/>
              <a:cs typeface="+mn-cs"/>
            </a:rPr>
            <a:t>337</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東大和市行政改革大綱にて、財政調整基金については、「各年度末の現在高について、少なくとも標準財政規模の１０％の額を維持する」と定めているため、計画的に基金の積立て及び取崩しを行っていく。</a:t>
          </a:r>
          <a:endParaRPr lang="ja-JP" altLang="ja-JP" sz="14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年度の決算剰余金等を</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百万円積立てたため、</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年度末残高が前年度に比べ、</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百万円の増となった。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年度及び平成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年度に借入れを行った学校給食センター新築事業債の元金償還</a:t>
          </a:r>
          <a:r>
            <a:rPr kumimoji="1" lang="ja-JP" altLang="en-US" sz="1100">
              <a:solidFill>
                <a:schemeClr val="dk1"/>
              </a:solidFill>
              <a:effectLst/>
              <a:latin typeface="+mn-lt"/>
              <a:ea typeface="+mn-ea"/>
              <a:cs typeface="+mn-cs"/>
            </a:rPr>
            <a:t>により、公債費</a:t>
          </a:r>
          <a:r>
            <a:rPr kumimoji="1" lang="ja-JP" altLang="ja-JP" sz="1100">
              <a:solidFill>
                <a:schemeClr val="dk1"/>
              </a:solidFill>
              <a:effectLst/>
              <a:latin typeface="+mn-lt"/>
              <a:ea typeface="+mn-ea"/>
              <a:cs typeface="+mn-cs"/>
            </a:rPr>
            <a:t>が増加</a:t>
          </a:r>
          <a:r>
            <a:rPr kumimoji="1" lang="ja-JP" altLang="en-US" sz="1100">
              <a:solidFill>
                <a:schemeClr val="dk1"/>
              </a:solidFill>
              <a:effectLst/>
              <a:latin typeface="+mn-lt"/>
              <a:ea typeface="+mn-ea"/>
              <a:cs typeface="+mn-cs"/>
            </a:rPr>
            <a:t>傾向にある</a:t>
          </a:r>
          <a:r>
            <a:rPr kumimoji="1" lang="ja-JP" altLang="ja-JP" sz="1100">
              <a:solidFill>
                <a:schemeClr val="dk1"/>
              </a:solidFill>
              <a:effectLst/>
              <a:latin typeface="+mn-lt"/>
              <a:ea typeface="+mn-ea"/>
              <a:cs typeface="+mn-cs"/>
            </a:rPr>
            <a:t>ため、急激な公債費の増加を抑制する目的で取崩を行うなど、元利償還金の平準化等に活用する。</a:t>
          </a:r>
          <a:endParaRPr lang="ja-JP" altLang="ja-JP" sz="14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東京都東大和市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85,301
84,116
13.42
33,397,772
31,933,530
1,384,102
17,000,011
20,480,369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有形固定資産減価償却率は、類似団体と比較し</a:t>
          </a:r>
          <a:r>
            <a:rPr kumimoji="1" lang="en-US" altLang="ja-JP" sz="1100">
              <a:solidFill>
                <a:schemeClr val="dk1"/>
              </a:solidFill>
              <a:effectLst/>
              <a:latin typeface="+mn-lt"/>
              <a:ea typeface="+mn-ea"/>
              <a:cs typeface="+mn-cs"/>
            </a:rPr>
            <a:t>8.9</a:t>
          </a:r>
          <a:r>
            <a:rPr kumimoji="1" lang="ja-JP" altLang="ja-JP" sz="1100">
              <a:solidFill>
                <a:schemeClr val="dk1"/>
              </a:solidFill>
              <a:effectLst/>
              <a:latin typeface="+mn-lt"/>
              <a:ea typeface="+mn-ea"/>
              <a:cs typeface="+mn-cs"/>
            </a:rPr>
            <a:t>ポイント高い水準となった。</a:t>
          </a:r>
          <a:endParaRPr lang="ja-JP" altLang="ja-JP">
            <a:effectLst/>
          </a:endParaRPr>
        </a:p>
        <a:p>
          <a:r>
            <a:rPr kumimoji="1" lang="ja-JP" altLang="ja-JP" sz="1100">
              <a:solidFill>
                <a:schemeClr val="dk1"/>
              </a:solidFill>
              <a:effectLst/>
              <a:latin typeface="+mn-lt"/>
              <a:ea typeface="+mn-ea"/>
              <a:cs typeface="+mn-cs"/>
            </a:rPr>
            <a:t>　また、全国平均や東京都平均に比べても高い水準にある。</a:t>
          </a:r>
          <a:endParaRPr lang="ja-JP" altLang="ja-JP">
            <a:effectLst/>
          </a:endParaRPr>
        </a:p>
        <a:p>
          <a:r>
            <a:rPr kumimoji="1" lang="ja-JP" altLang="ja-JP" sz="1100">
              <a:solidFill>
                <a:schemeClr val="dk1"/>
              </a:solidFill>
              <a:effectLst/>
              <a:latin typeface="+mn-lt"/>
              <a:ea typeface="+mn-ea"/>
              <a:cs typeface="+mn-cs"/>
            </a:rPr>
            <a:t>　今後についても、老朽化した施設が多数あるため、この傾向継続することが見込まれる。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77" name="直線コネクタ 76"/>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78" name="有形固定資産減価償却率最小値テキスト"/>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79" name="直線コネクタ 78"/>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80" name="有形固定資産減価償却率最大値テキスト"/>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81" name="直線コネクタ 80"/>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118580</xdr:rowOff>
    </xdr:from>
    <xdr:ext cx="405111" cy="259045"/>
    <xdr:sp macro="" textlink="">
      <xdr:nvSpPr>
        <xdr:cNvPr id="82" name="有形固定資産減価償却率平均値テキスト"/>
        <xdr:cNvSpPr txBox="1"/>
      </xdr:nvSpPr>
      <xdr:spPr>
        <a:xfrm>
          <a:off x="4813300" y="6033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83" name="フローチャート: 判断 82"/>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84" name="フローチャート: 判断 8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85" name="フローチャート: 判断 84"/>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86" name="フローチャート: 判断 85"/>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87" name="フローチャート: 判断 86"/>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27305</xdr:rowOff>
    </xdr:from>
    <xdr:to>
      <xdr:col>23</xdr:col>
      <xdr:colOff>136525</xdr:colOff>
      <xdr:row>33</xdr:row>
      <xdr:rowOff>128905</xdr:rowOff>
    </xdr:to>
    <xdr:sp macro="" textlink="">
      <xdr:nvSpPr>
        <xdr:cNvPr id="93" name="楕円 92"/>
        <xdr:cNvSpPr/>
      </xdr:nvSpPr>
      <xdr:spPr>
        <a:xfrm>
          <a:off x="47117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5732</xdr:rowOff>
    </xdr:from>
    <xdr:ext cx="405111" cy="259045"/>
    <xdr:sp macro="" textlink="">
      <xdr:nvSpPr>
        <xdr:cNvPr id="94" name="有形固定資産減価償却率該当値テキスト"/>
        <xdr:cNvSpPr txBox="1"/>
      </xdr:nvSpPr>
      <xdr:spPr>
        <a:xfrm>
          <a:off x="4813300"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8799</xdr:rowOff>
    </xdr:from>
    <xdr:to>
      <xdr:col>19</xdr:col>
      <xdr:colOff>187325</xdr:colOff>
      <xdr:row>33</xdr:row>
      <xdr:rowOff>110399</xdr:rowOff>
    </xdr:to>
    <xdr:sp macro="" textlink="">
      <xdr:nvSpPr>
        <xdr:cNvPr id="95" name="楕円 94"/>
        <xdr:cNvSpPr/>
      </xdr:nvSpPr>
      <xdr:spPr>
        <a:xfrm>
          <a:off x="4000500" y="643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59599</xdr:rowOff>
    </xdr:from>
    <xdr:to>
      <xdr:col>23</xdr:col>
      <xdr:colOff>85725</xdr:colOff>
      <xdr:row>33</xdr:row>
      <xdr:rowOff>78105</xdr:rowOff>
    </xdr:to>
    <xdr:cxnSp macro="">
      <xdr:nvCxnSpPr>
        <xdr:cNvPr id="96" name="直線コネクタ 95"/>
        <xdr:cNvCxnSpPr/>
      </xdr:nvCxnSpPr>
      <xdr:spPr>
        <a:xfrm>
          <a:off x="4051300" y="6488974"/>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164828</xdr:rowOff>
    </xdr:from>
    <xdr:to>
      <xdr:col>15</xdr:col>
      <xdr:colOff>187325</xdr:colOff>
      <xdr:row>33</xdr:row>
      <xdr:rowOff>94978</xdr:rowOff>
    </xdr:to>
    <xdr:sp macro="" textlink="">
      <xdr:nvSpPr>
        <xdr:cNvPr id="97" name="楕円 96"/>
        <xdr:cNvSpPr/>
      </xdr:nvSpPr>
      <xdr:spPr>
        <a:xfrm>
          <a:off x="3238500" y="642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44178</xdr:rowOff>
    </xdr:from>
    <xdr:to>
      <xdr:col>19</xdr:col>
      <xdr:colOff>136525</xdr:colOff>
      <xdr:row>33</xdr:row>
      <xdr:rowOff>59599</xdr:rowOff>
    </xdr:to>
    <xdr:cxnSp macro="">
      <xdr:nvCxnSpPr>
        <xdr:cNvPr id="98" name="直線コネクタ 97"/>
        <xdr:cNvCxnSpPr/>
      </xdr:nvCxnSpPr>
      <xdr:spPr>
        <a:xfrm>
          <a:off x="3289300" y="6473553"/>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121648</xdr:rowOff>
    </xdr:from>
    <xdr:to>
      <xdr:col>11</xdr:col>
      <xdr:colOff>187325</xdr:colOff>
      <xdr:row>33</xdr:row>
      <xdr:rowOff>51798</xdr:rowOff>
    </xdr:to>
    <xdr:sp macro="" textlink="">
      <xdr:nvSpPr>
        <xdr:cNvPr id="99" name="楕円 98"/>
        <xdr:cNvSpPr/>
      </xdr:nvSpPr>
      <xdr:spPr>
        <a:xfrm>
          <a:off x="2476500" y="637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998</xdr:rowOff>
    </xdr:from>
    <xdr:to>
      <xdr:col>15</xdr:col>
      <xdr:colOff>136525</xdr:colOff>
      <xdr:row>33</xdr:row>
      <xdr:rowOff>44178</xdr:rowOff>
    </xdr:to>
    <xdr:cxnSp macro="">
      <xdr:nvCxnSpPr>
        <xdr:cNvPr id="100" name="直線コネクタ 99"/>
        <xdr:cNvCxnSpPr/>
      </xdr:nvCxnSpPr>
      <xdr:spPr>
        <a:xfrm>
          <a:off x="2527300" y="643037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164828</xdr:rowOff>
    </xdr:from>
    <xdr:to>
      <xdr:col>7</xdr:col>
      <xdr:colOff>187325</xdr:colOff>
      <xdr:row>33</xdr:row>
      <xdr:rowOff>94978</xdr:rowOff>
    </xdr:to>
    <xdr:sp macro="" textlink="">
      <xdr:nvSpPr>
        <xdr:cNvPr id="101" name="楕円 100"/>
        <xdr:cNvSpPr/>
      </xdr:nvSpPr>
      <xdr:spPr>
        <a:xfrm>
          <a:off x="1714500" y="642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998</xdr:rowOff>
    </xdr:from>
    <xdr:to>
      <xdr:col>11</xdr:col>
      <xdr:colOff>136525</xdr:colOff>
      <xdr:row>33</xdr:row>
      <xdr:rowOff>44178</xdr:rowOff>
    </xdr:to>
    <xdr:cxnSp macro="">
      <xdr:nvCxnSpPr>
        <xdr:cNvPr id="102" name="直線コネクタ 101"/>
        <xdr:cNvCxnSpPr/>
      </xdr:nvCxnSpPr>
      <xdr:spPr>
        <a:xfrm flipV="1">
          <a:off x="1765300" y="643037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103" name="n_1ave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145976</xdr:rowOff>
    </xdr:from>
    <xdr:ext cx="405111" cy="259045"/>
    <xdr:sp macro="" textlink="">
      <xdr:nvSpPr>
        <xdr:cNvPr id="104" name="n_2aveValue有形固定資産減価償却率"/>
        <xdr:cNvSpPr txBox="1"/>
      </xdr:nvSpPr>
      <xdr:spPr>
        <a:xfrm>
          <a:off x="3086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8453</xdr:rowOff>
    </xdr:from>
    <xdr:ext cx="405111" cy="259045"/>
    <xdr:sp macro="" textlink="">
      <xdr:nvSpPr>
        <xdr:cNvPr id="105" name="n_3aveValue有形固定資産減価償却率"/>
        <xdr:cNvSpPr txBox="1"/>
      </xdr:nvSpPr>
      <xdr:spPr>
        <a:xfrm>
          <a:off x="2324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106" name="n_4aveValue有形固定資産減価償却率"/>
        <xdr:cNvSpPr txBox="1"/>
      </xdr:nvSpPr>
      <xdr:spPr>
        <a:xfrm>
          <a:off x="1562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101526</xdr:rowOff>
    </xdr:from>
    <xdr:ext cx="405111" cy="259045"/>
    <xdr:sp macro="" textlink="">
      <xdr:nvSpPr>
        <xdr:cNvPr id="107" name="n_1mainValue有形固定資産減価償却率"/>
        <xdr:cNvSpPr txBox="1"/>
      </xdr:nvSpPr>
      <xdr:spPr>
        <a:xfrm>
          <a:off x="3836044" y="653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86105</xdr:rowOff>
    </xdr:from>
    <xdr:ext cx="405111" cy="259045"/>
    <xdr:sp macro="" textlink="">
      <xdr:nvSpPr>
        <xdr:cNvPr id="108" name="n_2mainValue有形固定資産減価償却率"/>
        <xdr:cNvSpPr txBox="1"/>
      </xdr:nvSpPr>
      <xdr:spPr>
        <a:xfrm>
          <a:off x="3086744" y="6515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42925</xdr:rowOff>
    </xdr:from>
    <xdr:ext cx="405111" cy="259045"/>
    <xdr:sp macro="" textlink="">
      <xdr:nvSpPr>
        <xdr:cNvPr id="109" name="n_3mainValue有形固定資産減価償却率"/>
        <xdr:cNvSpPr txBox="1"/>
      </xdr:nvSpPr>
      <xdr:spPr>
        <a:xfrm>
          <a:off x="2324744" y="6472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86105</xdr:rowOff>
    </xdr:from>
    <xdr:ext cx="405111" cy="259045"/>
    <xdr:sp macro="" textlink="">
      <xdr:nvSpPr>
        <xdr:cNvPr id="110" name="n_4mainValue有形固定資産減価償却率"/>
        <xdr:cNvSpPr txBox="1"/>
      </xdr:nvSpPr>
      <xdr:spPr>
        <a:xfrm>
          <a:off x="1562744" y="6515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債務償還比率については、</a:t>
          </a:r>
          <a:r>
            <a:rPr kumimoji="1" lang="en-US" altLang="ja-JP" sz="1100">
              <a:solidFill>
                <a:schemeClr val="dk1"/>
              </a:solidFill>
              <a:effectLst/>
              <a:latin typeface="+mn-lt"/>
              <a:ea typeface="+mn-ea"/>
              <a:cs typeface="+mn-cs"/>
            </a:rPr>
            <a:t>660.2</a:t>
          </a:r>
          <a:r>
            <a:rPr kumimoji="1" lang="ja-JP" altLang="ja-JP" sz="1100">
              <a:solidFill>
                <a:schemeClr val="dk1"/>
              </a:solidFill>
              <a:effectLst/>
              <a:latin typeface="+mn-lt"/>
              <a:ea typeface="+mn-ea"/>
              <a:cs typeface="+mn-cs"/>
            </a:rPr>
            <a:t>と類似団体平均を</a:t>
          </a:r>
          <a:r>
            <a:rPr kumimoji="1" lang="en-US" altLang="ja-JP" sz="1100">
              <a:solidFill>
                <a:schemeClr val="dk1"/>
              </a:solidFill>
              <a:effectLst/>
              <a:latin typeface="+mn-lt"/>
              <a:ea typeface="+mn-ea"/>
              <a:cs typeface="+mn-cs"/>
            </a:rPr>
            <a:t>22.8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今後、公共施設等の更新などの財源として、基金の取り崩しや地方債の借入が見込まれるため、債務償還比率は上昇する見込である。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39" name="直線コネクタ 138"/>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40" name="債務償還比率最小値テキスト"/>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41" name="直線コネクタ 140"/>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134411</xdr:rowOff>
    </xdr:from>
    <xdr:ext cx="469744" cy="259045"/>
    <xdr:sp macro="" textlink="">
      <xdr:nvSpPr>
        <xdr:cNvPr id="144" name="債務償還比率平均値テキスト"/>
        <xdr:cNvSpPr txBox="1"/>
      </xdr:nvSpPr>
      <xdr:spPr>
        <a:xfrm>
          <a:off x="14846300" y="5877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45" name="フローチャート: 判断 144"/>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46" name="フローチャート: 判断 145"/>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47" name="フローチャート: 判断 146"/>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48" name="フローチャート: 判断 147"/>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49" name="フローチャート: 判断 148"/>
        <xdr:cNvSpPr/>
      </xdr:nvSpPr>
      <xdr:spPr>
        <a:xfrm>
          <a:off x="11747500"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55" name="楕円 154"/>
        <xdr:cNvSpPr/>
      </xdr:nvSpPr>
      <xdr:spPr>
        <a:xfrm>
          <a:off x="14744700" y="605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117308</xdr:rowOff>
    </xdr:from>
    <xdr:ext cx="469744" cy="259045"/>
    <xdr:sp macro="" textlink="">
      <xdr:nvSpPr>
        <xdr:cNvPr id="156" name="債務償還比率該当値テキスト"/>
        <xdr:cNvSpPr txBox="1"/>
      </xdr:nvSpPr>
      <xdr:spPr>
        <a:xfrm>
          <a:off x="14846300" y="603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103498</xdr:rowOff>
    </xdr:from>
    <xdr:to>
      <xdr:col>72</xdr:col>
      <xdr:colOff>123825</xdr:colOff>
      <xdr:row>31</xdr:row>
      <xdr:rowOff>33648</xdr:rowOff>
    </xdr:to>
    <xdr:sp macro="" textlink="">
      <xdr:nvSpPr>
        <xdr:cNvPr id="157" name="楕円 156"/>
        <xdr:cNvSpPr/>
      </xdr:nvSpPr>
      <xdr:spPr>
        <a:xfrm>
          <a:off x="14033500" y="601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154298</xdr:rowOff>
    </xdr:from>
    <xdr:to>
      <xdr:col>76</xdr:col>
      <xdr:colOff>22225</xdr:colOff>
      <xdr:row>31</xdr:row>
      <xdr:rowOff>18231</xdr:rowOff>
    </xdr:to>
    <xdr:cxnSp macro="">
      <xdr:nvCxnSpPr>
        <xdr:cNvPr id="158" name="直線コネクタ 157"/>
        <xdr:cNvCxnSpPr/>
      </xdr:nvCxnSpPr>
      <xdr:spPr>
        <a:xfrm>
          <a:off x="14084300" y="6069323"/>
          <a:ext cx="711200" cy="3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144519</xdr:rowOff>
    </xdr:from>
    <xdr:to>
      <xdr:col>68</xdr:col>
      <xdr:colOff>123825</xdr:colOff>
      <xdr:row>31</xdr:row>
      <xdr:rowOff>74669</xdr:rowOff>
    </xdr:to>
    <xdr:sp macro="" textlink="">
      <xdr:nvSpPr>
        <xdr:cNvPr id="159" name="楕円 158"/>
        <xdr:cNvSpPr/>
      </xdr:nvSpPr>
      <xdr:spPr>
        <a:xfrm>
          <a:off x="13271500" y="605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154298</xdr:rowOff>
    </xdr:from>
    <xdr:to>
      <xdr:col>72</xdr:col>
      <xdr:colOff>73025</xdr:colOff>
      <xdr:row>31</xdr:row>
      <xdr:rowOff>23869</xdr:rowOff>
    </xdr:to>
    <xdr:cxnSp macro="">
      <xdr:nvCxnSpPr>
        <xdr:cNvPr id="160" name="直線コネクタ 159"/>
        <xdr:cNvCxnSpPr/>
      </xdr:nvCxnSpPr>
      <xdr:spPr>
        <a:xfrm flipV="1">
          <a:off x="13322300" y="6069323"/>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110575</xdr:rowOff>
    </xdr:from>
    <xdr:to>
      <xdr:col>64</xdr:col>
      <xdr:colOff>123825</xdr:colOff>
      <xdr:row>31</xdr:row>
      <xdr:rowOff>40725</xdr:rowOff>
    </xdr:to>
    <xdr:sp macro="" textlink="">
      <xdr:nvSpPr>
        <xdr:cNvPr id="161" name="楕円 160"/>
        <xdr:cNvSpPr/>
      </xdr:nvSpPr>
      <xdr:spPr>
        <a:xfrm>
          <a:off x="12509500" y="60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161375</xdr:rowOff>
    </xdr:from>
    <xdr:to>
      <xdr:col>68</xdr:col>
      <xdr:colOff>73025</xdr:colOff>
      <xdr:row>31</xdr:row>
      <xdr:rowOff>23869</xdr:rowOff>
    </xdr:to>
    <xdr:cxnSp macro="">
      <xdr:nvCxnSpPr>
        <xdr:cNvPr id="162" name="直線コネクタ 161"/>
        <xdr:cNvCxnSpPr/>
      </xdr:nvCxnSpPr>
      <xdr:spPr>
        <a:xfrm>
          <a:off x="12560300" y="6076400"/>
          <a:ext cx="762000" cy="3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124178</xdr:rowOff>
    </xdr:from>
    <xdr:to>
      <xdr:col>60</xdr:col>
      <xdr:colOff>123825</xdr:colOff>
      <xdr:row>30</xdr:row>
      <xdr:rowOff>54328</xdr:rowOff>
    </xdr:to>
    <xdr:sp macro="" textlink="">
      <xdr:nvSpPr>
        <xdr:cNvPr id="163" name="楕円 162"/>
        <xdr:cNvSpPr/>
      </xdr:nvSpPr>
      <xdr:spPr>
        <a:xfrm>
          <a:off x="11747500" y="586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3528</xdr:rowOff>
    </xdr:from>
    <xdr:to>
      <xdr:col>64</xdr:col>
      <xdr:colOff>73025</xdr:colOff>
      <xdr:row>30</xdr:row>
      <xdr:rowOff>161375</xdr:rowOff>
    </xdr:to>
    <xdr:cxnSp macro="">
      <xdr:nvCxnSpPr>
        <xdr:cNvPr id="164" name="直線コネクタ 163"/>
        <xdr:cNvCxnSpPr/>
      </xdr:nvCxnSpPr>
      <xdr:spPr>
        <a:xfrm>
          <a:off x="11798300" y="5918553"/>
          <a:ext cx="762000" cy="15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40248</xdr:rowOff>
    </xdr:from>
    <xdr:ext cx="469744" cy="259045"/>
    <xdr:sp macro="" textlink="">
      <xdr:nvSpPr>
        <xdr:cNvPr id="165" name="n_1aveValue債務償還比率"/>
        <xdr:cNvSpPr txBox="1"/>
      </xdr:nvSpPr>
      <xdr:spPr>
        <a:xfrm>
          <a:off x="138367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83548</xdr:rowOff>
    </xdr:from>
    <xdr:ext cx="469744" cy="259045"/>
    <xdr:sp macro="" textlink="">
      <xdr:nvSpPr>
        <xdr:cNvPr id="166" name="n_2aveValue債務償還比率"/>
        <xdr:cNvSpPr txBox="1"/>
      </xdr:nvSpPr>
      <xdr:spPr>
        <a:xfrm>
          <a:off x="13087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105618</xdr:rowOff>
    </xdr:from>
    <xdr:ext cx="469744" cy="259045"/>
    <xdr:sp macro="" textlink="">
      <xdr:nvSpPr>
        <xdr:cNvPr id="167" name="n_3aveValue債務償還比率"/>
        <xdr:cNvSpPr txBox="1"/>
      </xdr:nvSpPr>
      <xdr:spPr>
        <a:xfrm>
          <a:off x="12325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43486</xdr:rowOff>
    </xdr:from>
    <xdr:ext cx="469744" cy="259045"/>
    <xdr:sp macro="" textlink="">
      <xdr:nvSpPr>
        <xdr:cNvPr id="168" name="n_4aveValue債務償還比率"/>
        <xdr:cNvSpPr txBox="1"/>
      </xdr:nvSpPr>
      <xdr:spPr>
        <a:xfrm>
          <a:off x="11563427" y="612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50175</xdr:rowOff>
    </xdr:from>
    <xdr:ext cx="469744" cy="259045"/>
    <xdr:sp macro="" textlink="">
      <xdr:nvSpPr>
        <xdr:cNvPr id="169" name="n_1mainValue債務償還比率"/>
        <xdr:cNvSpPr txBox="1"/>
      </xdr:nvSpPr>
      <xdr:spPr>
        <a:xfrm>
          <a:off x="13836727" y="579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91196</xdr:rowOff>
    </xdr:from>
    <xdr:ext cx="469744" cy="259045"/>
    <xdr:sp macro="" textlink="">
      <xdr:nvSpPr>
        <xdr:cNvPr id="170" name="n_2mainValue債務償還比率"/>
        <xdr:cNvSpPr txBox="1"/>
      </xdr:nvSpPr>
      <xdr:spPr>
        <a:xfrm>
          <a:off x="13087427" y="583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57252</xdr:rowOff>
    </xdr:from>
    <xdr:ext cx="469744" cy="259045"/>
    <xdr:sp macro="" textlink="">
      <xdr:nvSpPr>
        <xdr:cNvPr id="171" name="n_3mainValue債務償還比率"/>
        <xdr:cNvSpPr txBox="1"/>
      </xdr:nvSpPr>
      <xdr:spPr>
        <a:xfrm>
          <a:off x="12325427" y="580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70855</xdr:rowOff>
    </xdr:from>
    <xdr:ext cx="469744" cy="259045"/>
    <xdr:sp macro="" textlink="">
      <xdr:nvSpPr>
        <xdr:cNvPr id="172" name="n_4mainValue債務償還比率"/>
        <xdr:cNvSpPr txBox="1"/>
      </xdr:nvSpPr>
      <xdr:spPr>
        <a:xfrm>
          <a:off x="11563427" y="564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東京都東大和市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85,301
84,116
13.42
33,397,772
31,933,530
1,384,102
17,000,011
20,480,369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141350</xdr:rowOff>
    </xdr:from>
    <xdr:ext cx="405111" cy="259045"/>
    <xdr:sp macro="" textlink="">
      <xdr:nvSpPr>
        <xdr:cNvPr id="63" name="【道路】&#10;有形固定資産減価償却率平均値テキスト"/>
        <xdr:cNvSpPr txBox="1"/>
      </xdr:nvSpPr>
      <xdr:spPr>
        <a:xfrm>
          <a:off x="4673600" y="648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125004</xdr:rowOff>
    </xdr:from>
    <xdr:to>
      <xdr:col>24</xdr:col>
      <xdr:colOff>114300</xdr:colOff>
      <xdr:row>39</xdr:row>
      <xdr:rowOff>55154</xdr:rowOff>
    </xdr:to>
    <xdr:sp macro="" textlink="">
      <xdr:nvSpPr>
        <xdr:cNvPr id="74" name="楕円 73"/>
        <xdr:cNvSpPr/>
      </xdr:nvSpPr>
      <xdr:spPr>
        <a:xfrm>
          <a:off x="45847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103431</xdr:rowOff>
    </xdr:from>
    <xdr:ext cx="405111" cy="259045"/>
    <xdr:sp macro="" textlink="">
      <xdr:nvSpPr>
        <xdr:cNvPr id="75" name="【道路】&#10;有形固定資産減価償却率該当値テキスト"/>
        <xdr:cNvSpPr txBox="1"/>
      </xdr:nvSpPr>
      <xdr:spPr>
        <a:xfrm>
          <a:off x="4673600"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107043</xdr:rowOff>
    </xdr:from>
    <xdr:to>
      <xdr:col>20</xdr:col>
      <xdr:colOff>38100</xdr:colOff>
      <xdr:row>39</xdr:row>
      <xdr:rowOff>37193</xdr:rowOff>
    </xdr:to>
    <xdr:sp macro="" textlink="">
      <xdr:nvSpPr>
        <xdr:cNvPr id="76" name="楕円 75"/>
        <xdr:cNvSpPr/>
      </xdr:nvSpPr>
      <xdr:spPr>
        <a:xfrm>
          <a:off x="3746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157843</xdr:rowOff>
    </xdr:from>
    <xdr:to>
      <xdr:col>24</xdr:col>
      <xdr:colOff>63500</xdr:colOff>
      <xdr:row>39</xdr:row>
      <xdr:rowOff>4354</xdr:rowOff>
    </xdr:to>
    <xdr:cxnSp macro="">
      <xdr:nvCxnSpPr>
        <xdr:cNvPr id="77" name="直線コネクタ 76"/>
        <xdr:cNvCxnSpPr/>
      </xdr:nvCxnSpPr>
      <xdr:spPr>
        <a:xfrm>
          <a:off x="3797300" y="667294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87449</xdr:rowOff>
    </xdr:from>
    <xdr:to>
      <xdr:col>15</xdr:col>
      <xdr:colOff>101600</xdr:colOff>
      <xdr:row>39</xdr:row>
      <xdr:rowOff>17599</xdr:rowOff>
    </xdr:to>
    <xdr:sp macro="" textlink="">
      <xdr:nvSpPr>
        <xdr:cNvPr id="78" name="楕円 77"/>
        <xdr:cNvSpPr/>
      </xdr:nvSpPr>
      <xdr:spPr>
        <a:xfrm>
          <a:off x="2857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138249</xdr:rowOff>
    </xdr:from>
    <xdr:to>
      <xdr:col>19</xdr:col>
      <xdr:colOff>177800</xdr:colOff>
      <xdr:row>38</xdr:row>
      <xdr:rowOff>157843</xdr:rowOff>
    </xdr:to>
    <xdr:cxnSp macro="">
      <xdr:nvCxnSpPr>
        <xdr:cNvPr id="79" name="直線コネクタ 78"/>
        <xdr:cNvCxnSpPr/>
      </xdr:nvCxnSpPr>
      <xdr:spPr>
        <a:xfrm>
          <a:off x="2908300" y="66533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56424</xdr:rowOff>
    </xdr:from>
    <xdr:to>
      <xdr:col>10</xdr:col>
      <xdr:colOff>165100</xdr:colOff>
      <xdr:row>38</xdr:row>
      <xdr:rowOff>158024</xdr:rowOff>
    </xdr:to>
    <xdr:sp macro="" textlink="">
      <xdr:nvSpPr>
        <xdr:cNvPr id="80" name="楕円 79"/>
        <xdr:cNvSpPr/>
      </xdr:nvSpPr>
      <xdr:spPr>
        <a:xfrm>
          <a:off x="1968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107224</xdr:rowOff>
    </xdr:from>
    <xdr:to>
      <xdr:col>15</xdr:col>
      <xdr:colOff>50800</xdr:colOff>
      <xdr:row>38</xdr:row>
      <xdr:rowOff>138249</xdr:rowOff>
    </xdr:to>
    <xdr:cxnSp macro="">
      <xdr:nvCxnSpPr>
        <xdr:cNvPr id="81" name="直線コネクタ 80"/>
        <xdr:cNvCxnSpPr/>
      </xdr:nvCxnSpPr>
      <xdr:spPr>
        <a:xfrm>
          <a:off x="2019300" y="662232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28666</xdr:rowOff>
    </xdr:from>
    <xdr:to>
      <xdr:col>6</xdr:col>
      <xdr:colOff>38100</xdr:colOff>
      <xdr:row>38</xdr:row>
      <xdr:rowOff>130266</xdr:rowOff>
    </xdr:to>
    <xdr:sp macro="" textlink="">
      <xdr:nvSpPr>
        <xdr:cNvPr id="82" name="楕円 81"/>
        <xdr:cNvSpPr/>
      </xdr:nvSpPr>
      <xdr:spPr>
        <a:xfrm>
          <a:off x="1079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79466</xdr:rowOff>
    </xdr:from>
    <xdr:to>
      <xdr:col>10</xdr:col>
      <xdr:colOff>114300</xdr:colOff>
      <xdr:row>38</xdr:row>
      <xdr:rowOff>107224</xdr:rowOff>
    </xdr:to>
    <xdr:cxnSp macro="">
      <xdr:nvCxnSpPr>
        <xdr:cNvPr id="83" name="直線コネクタ 82"/>
        <xdr:cNvCxnSpPr/>
      </xdr:nvCxnSpPr>
      <xdr:spPr>
        <a:xfrm>
          <a:off x="1130300" y="659456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42290</xdr:rowOff>
    </xdr:from>
    <xdr:ext cx="405111" cy="259045"/>
    <xdr:sp macro="" textlink="">
      <xdr:nvSpPr>
        <xdr:cNvPr id="84" name="n_1aveValue【道路】&#10;有形固定資産減価償却率"/>
        <xdr:cNvSpPr txBox="1"/>
      </xdr:nvSpPr>
      <xdr:spPr>
        <a:xfrm>
          <a:off x="3582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19430</xdr:rowOff>
    </xdr:from>
    <xdr:ext cx="405111" cy="259045"/>
    <xdr:sp macro="" textlink="">
      <xdr:nvSpPr>
        <xdr:cNvPr id="85" name="n_2aveValue【道路】&#10;有形固定資産減価償却率"/>
        <xdr:cNvSpPr txBox="1"/>
      </xdr:nvSpPr>
      <xdr:spPr>
        <a:xfrm>
          <a:off x="2705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28320</xdr:rowOff>
    </xdr:from>
    <xdr:ext cx="405111" cy="259045"/>
    <xdr:sp macro="" textlink="">
      <xdr:nvSpPr>
        <xdr:cNvPr id="88" name="n_1mainValue【道路】&#10;有形固定資産減価償却率"/>
        <xdr:cNvSpPr txBox="1"/>
      </xdr:nvSpPr>
      <xdr:spPr>
        <a:xfrm>
          <a:off x="35820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9" name="n_2mainValue【道路】&#10;有形固定資産減価償却率"/>
        <xdr:cNvSpPr txBox="1"/>
      </xdr:nvSpPr>
      <xdr:spPr>
        <a:xfrm>
          <a:off x="2705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149151</xdr:rowOff>
    </xdr:from>
    <xdr:ext cx="405111" cy="259045"/>
    <xdr:sp macro="" textlink="">
      <xdr:nvSpPr>
        <xdr:cNvPr id="90" name="n_3mainValue【道路】&#10;有形固定資産減価償却率"/>
        <xdr:cNvSpPr txBox="1"/>
      </xdr:nvSpPr>
      <xdr:spPr>
        <a:xfrm>
          <a:off x="1816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146793</xdr:rowOff>
    </xdr:from>
    <xdr:ext cx="405111" cy="259045"/>
    <xdr:sp macro="" textlink="">
      <xdr:nvSpPr>
        <xdr:cNvPr id="91" name="n_4mainValue【道路】&#10;有形固定資産減価償却率"/>
        <xdr:cNvSpPr txBox="1"/>
      </xdr:nvSpPr>
      <xdr:spPr>
        <a:xfrm>
          <a:off x="927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5" name="直線コネクタ 114"/>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6" name="【道路】&#10;一人当たり延長最小値テキスト"/>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7" name="直線コネクタ 116"/>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8" name="【道路】&#10;一人当たり延長最大値テキスト"/>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9" name="直線コネクタ 118"/>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20" name="【道路】&#10;一人当たり延長平均値テキスト"/>
        <xdr:cNvSpPr txBox="1"/>
      </xdr:nvSpPr>
      <xdr:spPr>
        <a:xfrm>
          <a:off x="10515600" y="674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21" name="フローチャート: 判断 120"/>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22" name="フローチャート: 判断 121"/>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3" name="フローチャート: 判断 122"/>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4" name="フローチャート: 判断 123"/>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5" name="フローチャート: 判断 124"/>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65100</xdr:rowOff>
    </xdr:from>
    <xdr:to>
      <xdr:col>55</xdr:col>
      <xdr:colOff>50800</xdr:colOff>
      <xdr:row>41</xdr:row>
      <xdr:rowOff>166700</xdr:rowOff>
    </xdr:to>
    <xdr:sp macro="" textlink="">
      <xdr:nvSpPr>
        <xdr:cNvPr id="131" name="楕円 130"/>
        <xdr:cNvSpPr/>
      </xdr:nvSpPr>
      <xdr:spPr>
        <a:xfrm>
          <a:off x="10426700" y="70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151477</xdr:rowOff>
    </xdr:from>
    <xdr:ext cx="469744" cy="259045"/>
    <xdr:sp macro="" textlink="">
      <xdr:nvSpPr>
        <xdr:cNvPr id="132" name="【道路】&#10;一人当たり延長該当値テキスト"/>
        <xdr:cNvSpPr txBox="1"/>
      </xdr:nvSpPr>
      <xdr:spPr>
        <a:xfrm>
          <a:off x="10515600" y="70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65519</xdr:rowOff>
    </xdr:from>
    <xdr:to>
      <xdr:col>50</xdr:col>
      <xdr:colOff>165100</xdr:colOff>
      <xdr:row>41</xdr:row>
      <xdr:rowOff>167119</xdr:rowOff>
    </xdr:to>
    <xdr:sp macro="" textlink="">
      <xdr:nvSpPr>
        <xdr:cNvPr id="133" name="楕円 132"/>
        <xdr:cNvSpPr/>
      </xdr:nvSpPr>
      <xdr:spPr>
        <a:xfrm>
          <a:off x="9588500" y="709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115900</xdr:rowOff>
    </xdr:from>
    <xdr:to>
      <xdr:col>55</xdr:col>
      <xdr:colOff>0</xdr:colOff>
      <xdr:row>41</xdr:row>
      <xdr:rowOff>116319</xdr:rowOff>
    </xdr:to>
    <xdr:cxnSp macro="">
      <xdr:nvCxnSpPr>
        <xdr:cNvPr id="134" name="直線コネクタ 133"/>
        <xdr:cNvCxnSpPr/>
      </xdr:nvCxnSpPr>
      <xdr:spPr>
        <a:xfrm flipV="1">
          <a:off x="9639300" y="7145350"/>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65443</xdr:rowOff>
    </xdr:from>
    <xdr:to>
      <xdr:col>46</xdr:col>
      <xdr:colOff>38100</xdr:colOff>
      <xdr:row>41</xdr:row>
      <xdr:rowOff>167043</xdr:rowOff>
    </xdr:to>
    <xdr:sp macro="" textlink="">
      <xdr:nvSpPr>
        <xdr:cNvPr id="135" name="楕円 134"/>
        <xdr:cNvSpPr/>
      </xdr:nvSpPr>
      <xdr:spPr>
        <a:xfrm>
          <a:off x="8699500" y="709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116243</xdr:rowOff>
    </xdr:from>
    <xdr:to>
      <xdr:col>50</xdr:col>
      <xdr:colOff>114300</xdr:colOff>
      <xdr:row>41</xdr:row>
      <xdr:rowOff>116319</xdr:rowOff>
    </xdr:to>
    <xdr:cxnSp macro="">
      <xdr:nvCxnSpPr>
        <xdr:cNvPr id="136" name="直線コネクタ 135"/>
        <xdr:cNvCxnSpPr/>
      </xdr:nvCxnSpPr>
      <xdr:spPr>
        <a:xfrm>
          <a:off x="8750300" y="714569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65710</xdr:rowOff>
    </xdr:from>
    <xdr:to>
      <xdr:col>41</xdr:col>
      <xdr:colOff>101600</xdr:colOff>
      <xdr:row>41</xdr:row>
      <xdr:rowOff>167310</xdr:rowOff>
    </xdr:to>
    <xdr:sp macro="" textlink="">
      <xdr:nvSpPr>
        <xdr:cNvPr id="137" name="楕円 136"/>
        <xdr:cNvSpPr/>
      </xdr:nvSpPr>
      <xdr:spPr>
        <a:xfrm>
          <a:off x="7810500" y="709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116243</xdr:rowOff>
    </xdr:from>
    <xdr:to>
      <xdr:col>45</xdr:col>
      <xdr:colOff>177800</xdr:colOff>
      <xdr:row>41</xdr:row>
      <xdr:rowOff>116510</xdr:rowOff>
    </xdr:to>
    <xdr:cxnSp macro="">
      <xdr:nvCxnSpPr>
        <xdr:cNvPr id="138" name="直線コネクタ 137"/>
        <xdr:cNvCxnSpPr/>
      </xdr:nvCxnSpPr>
      <xdr:spPr>
        <a:xfrm flipV="1">
          <a:off x="7861300" y="7145693"/>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65862</xdr:rowOff>
    </xdr:from>
    <xdr:to>
      <xdr:col>36</xdr:col>
      <xdr:colOff>165100</xdr:colOff>
      <xdr:row>41</xdr:row>
      <xdr:rowOff>167462</xdr:rowOff>
    </xdr:to>
    <xdr:sp macro="" textlink="">
      <xdr:nvSpPr>
        <xdr:cNvPr id="139" name="楕円 138"/>
        <xdr:cNvSpPr/>
      </xdr:nvSpPr>
      <xdr:spPr>
        <a:xfrm>
          <a:off x="6921500" y="709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116510</xdr:rowOff>
    </xdr:from>
    <xdr:to>
      <xdr:col>41</xdr:col>
      <xdr:colOff>50800</xdr:colOff>
      <xdr:row>41</xdr:row>
      <xdr:rowOff>116662</xdr:rowOff>
    </xdr:to>
    <xdr:cxnSp macro="">
      <xdr:nvCxnSpPr>
        <xdr:cNvPr id="140" name="直線コネクタ 139"/>
        <xdr:cNvCxnSpPr/>
      </xdr:nvCxnSpPr>
      <xdr:spPr>
        <a:xfrm flipV="1">
          <a:off x="6972300" y="7145960"/>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41" name="n_1aveValue【道路】&#10;一人当たり延長"/>
        <xdr:cNvSpPr txBox="1"/>
      </xdr:nvSpPr>
      <xdr:spPr>
        <a:xfrm>
          <a:off x="9391727" y="66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42" name="n_2aveValue【道路】&#10;一人当たり延長"/>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43" name="n_3aveValue【道路】&#10;一人当たり延長"/>
        <xdr:cNvSpPr txBox="1"/>
      </xdr:nvSpPr>
      <xdr:spPr>
        <a:xfrm>
          <a:off x="7626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11663</xdr:rowOff>
    </xdr:from>
    <xdr:ext cx="469744" cy="259045"/>
    <xdr:sp macro="" textlink="">
      <xdr:nvSpPr>
        <xdr:cNvPr id="144" name="n_4aveValue【道路】&#10;一人当たり延長"/>
        <xdr:cNvSpPr txBox="1"/>
      </xdr:nvSpPr>
      <xdr:spPr>
        <a:xfrm>
          <a:off x="6737427"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158246</xdr:rowOff>
    </xdr:from>
    <xdr:ext cx="469744" cy="259045"/>
    <xdr:sp macro="" textlink="">
      <xdr:nvSpPr>
        <xdr:cNvPr id="145" name="n_1mainValue【道路】&#10;一人当たり延長"/>
        <xdr:cNvSpPr txBox="1"/>
      </xdr:nvSpPr>
      <xdr:spPr>
        <a:xfrm>
          <a:off x="9391727" y="718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158170</xdr:rowOff>
    </xdr:from>
    <xdr:ext cx="469744" cy="259045"/>
    <xdr:sp macro="" textlink="">
      <xdr:nvSpPr>
        <xdr:cNvPr id="146" name="n_2mainValue【道路】&#10;一人当たり延長"/>
        <xdr:cNvSpPr txBox="1"/>
      </xdr:nvSpPr>
      <xdr:spPr>
        <a:xfrm>
          <a:off x="8515427" y="718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158437</xdr:rowOff>
    </xdr:from>
    <xdr:ext cx="469744" cy="259045"/>
    <xdr:sp macro="" textlink="">
      <xdr:nvSpPr>
        <xdr:cNvPr id="147" name="n_3mainValue【道路】&#10;一人当たり延長"/>
        <xdr:cNvSpPr txBox="1"/>
      </xdr:nvSpPr>
      <xdr:spPr>
        <a:xfrm>
          <a:off x="7626427" y="718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158589</xdr:rowOff>
    </xdr:from>
    <xdr:ext cx="469744" cy="259045"/>
    <xdr:sp macro="" textlink="">
      <xdr:nvSpPr>
        <xdr:cNvPr id="148" name="n_4mainValue【道路】&#10;一人当たり延長"/>
        <xdr:cNvSpPr txBox="1"/>
      </xdr:nvSpPr>
      <xdr:spPr>
        <a:xfrm>
          <a:off x="6737427" y="718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74" name="直線コネクタ 173"/>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5"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6" name="直線コネクタ 175"/>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7" name="【橋りょう・トンネル】&#10;有形固定資産減価償却率最大値テキスト"/>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8" name="直線コネクタ 177"/>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9" name="【橋りょう・トンネル】&#10;有形固定資産減価償却率平均値テキスト"/>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80" name="フローチャート: 判断 179"/>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81" name="フローチャート: 判断 180"/>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82" name="フローチャート: 判断 181"/>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84" name="フローチャート: 判断 183"/>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158206</xdr:rowOff>
    </xdr:from>
    <xdr:to>
      <xdr:col>24</xdr:col>
      <xdr:colOff>114300</xdr:colOff>
      <xdr:row>59</xdr:row>
      <xdr:rowOff>88356</xdr:rowOff>
    </xdr:to>
    <xdr:sp macro="" textlink="">
      <xdr:nvSpPr>
        <xdr:cNvPr id="190" name="楕円 189"/>
        <xdr:cNvSpPr/>
      </xdr:nvSpPr>
      <xdr:spPr>
        <a:xfrm>
          <a:off x="45847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9633</xdr:rowOff>
    </xdr:from>
    <xdr:ext cx="405111" cy="259045"/>
    <xdr:sp macro="" textlink="">
      <xdr:nvSpPr>
        <xdr:cNvPr id="191" name="【橋りょう・トンネル】&#10;有形固定資産減価償却率該当値テキスト"/>
        <xdr:cNvSpPr txBox="1"/>
      </xdr:nvSpPr>
      <xdr:spPr>
        <a:xfrm>
          <a:off x="4673600" y="995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135346</xdr:rowOff>
    </xdr:from>
    <xdr:to>
      <xdr:col>20</xdr:col>
      <xdr:colOff>38100</xdr:colOff>
      <xdr:row>59</xdr:row>
      <xdr:rowOff>65496</xdr:rowOff>
    </xdr:to>
    <xdr:sp macro="" textlink="">
      <xdr:nvSpPr>
        <xdr:cNvPr id="192" name="楕円 191"/>
        <xdr:cNvSpPr/>
      </xdr:nvSpPr>
      <xdr:spPr>
        <a:xfrm>
          <a:off x="3746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14696</xdr:rowOff>
    </xdr:from>
    <xdr:to>
      <xdr:col>24</xdr:col>
      <xdr:colOff>63500</xdr:colOff>
      <xdr:row>59</xdr:row>
      <xdr:rowOff>37556</xdr:rowOff>
    </xdr:to>
    <xdr:cxnSp macro="">
      <xdr:nvCxnSpPr>
        <xdr:cNvPr id="193" name="直線コネクタ 192"/>
        <xdr:cNvCxnSpPr/>
      </xdr:nvCxnSpPr>
      <xdr:spPr>
        <a:xfrm>
          <a:off x="3797300" y="1013024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110853</xdr:rowOff>
    </xdr:from>
    <xdr:to>
      <xdr:col>15</xdr:col>
      <xdr:colOff>101600</xdr:colOff>
      <xdr:row>59</xdr:row>
      <xdr:rowOff>41003</xdr:rowOff>
    </xdr:to>
    <xdr:sp macro="" textlink="">
      <xdr:nvSpPr>
        <xdr:cNvPr id="194" name="楕円 193"/>
        <xdr:cNvSpPr/>
      </xdr:nvSpPr>
      <xdr:spPr>
        <a:xfrm>
          <a:off x="28575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161653</xdr:rowOff>
    </xdr:from>
    <xdr:to>
      <xdr:col>19</xdr:col>
      <xdr:colOff>177800</xdr:colOff>
      <xdr:row>59</xdr:row>
      <xdr:rowOff>14696</xdr:rowOff>
    </xdr:to>
    <xdr:cxnSp macro="">
      <xdr:nvCxnSpPr>
        <xdr:cNvPr id="195" name="直線コネクタ 194"/>
        <xdr:cNvCxnSpPr/>
      </xdr:nvCxnSpPr>
      <xdr:spPr>
        <a:xfrm>
          <a:off x="2908300" y="1010575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86360</xdr:rowOff>
    </xdr:from>
    <xdr:to>
      <xdr:col>10</xdr:col>
      <xdr:colOff>165100</xdr:colOff>
      <xdr:row>59</xdr:row>
      <xdr:rowOff>16510</xdr:rowOff>
    </xdr:to>
    <xdr:sp macro="" textlink="">
      <xdr:nvSpPr>
        <xdr:cNvPr id="196" name="楕円 195"/>
        <xdr:cNvSpPr/>
      </xdr:nvSpPr>
      <xdr:spPr>
        <a:xfrm>
          <a:off x="1968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137160</xdr:rowOff>
    </xdr:from>
    <xdr:to>
      <xdr:col>15</xdr:col>
      <xdr:colOff>50800</xdr:colOff>
      <xdr:row>58</xdr:row>
      <xdr:rowOff>161653</xdr:rowOff>
    </xdr:to>
    <xdr:cxnSp macro="">
      <xdr:nvCxnSpPr>
        <xdr:cNvPr id="197" name="直線コネクタ 196"/>
        <xdr:cNvCxnSpPr/>
      </xdr:nvCxnSpPr>
      <xdr:spPr>
        <a:xfrm>
          <a:off x="2019300" y="1008126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58601</xdr:rowOff>
    </xdr:from>
    <xdr:to>
      <xdr:col>6</xdr:col>
      <xdr:colOff>38100</xdr:colOff>
      <xdr:row>58</xdr:row>
      <xdr:rowOff>160201</xdr:rowOff>
    </xdr:to>
    <xdr:sp macro="" textlink="">
      <xdr:nvSpPr>
        <xdr:cNvPr id="198" name="楕円 197"/>
        <xdr:cNvSpPr/>
      </xdr:nvSpPr>
      <xdr:spPr>
        <a:xfrm>
          <a:off x="1079500" y="100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109401</xdr:rowOff>
    </xdr:from>
    <xdr:to>
      <xdr:col>10</xdr:col>
      <xdr:colOff>114300</xdr:colOff>
      <xdr:row>58</xdr:row>
      <xdr:rowOff>137160</xdr:rowOff>
    </xdr:to>
    <xdr:cxnSp macro="">
      <xdr:nvCxnSpPr>
        <xdr:cNvPr id="199" name="直線コネクタ 198"/>
        <xdr:cNvCxnSpPr/>
      </xdr:nvCxnSpPr>
      <xdr:spPr>
        <a:xfrm>
          <a:off x="1130300" y="1005350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156227</xdr:rowOff>
    </xdr:from>
    <xdr:ext cx="405111" cy="259045"/>
    <xdr:sp macro="" textlink="">
      <xdr:nvSpPr>
        <xdr:cNvPr id="200" name="n_1aveValue【橋りょう・トンネル】&#10;有形固定資産減価償却率"/>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128468</xdr:rowOff>
    </xdr:from>
    <xdr:ext cx="405111" cy="259045"/>
    <xdr:sp macro="" textlink="">
      <xdr:nvSpPr>
        <xdr:cNvPr id="201" name="n_2aveValue【橋りょう・トンネル】&#10;有形固定資産減価償却率"/>
        <xdr:cNvSpPr txBox="1"/>
      </xdr:nvSpPr>
      <xdr:spPr>
        <a:xfrm>
          <a:off x="2705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202" name="n_3aveValue【橋りょう・トンネル】&#10;有形固定資産減価償却率"/>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48458</xdr:rowOff>
    </xdr:from>
    <xdr:ext cx="405111" cy="259045"/>
    <xdr:sp macro="" textlink="">
      <xdr:nvSpPr>
        <xdr:cNvPr id="203" name="n_4aveValue【橋りょう・トンネル】&#10;有形固定資産減価償却率"/>
        <xdr:cNvSpPr txBox="1"/>
      </xdr:nvSpPr>
      <xdr:spPr>
        <a:xfrm>
          <a:off x="927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82023</xdr:rowOff>
    </xdr:from>
    <xdr:ext cx="405111" cy="259045"/>
    <xdr:sp macro="" textlink="">
      <xdr:nvSpPr>
        <xdr:cNvPr id="204" name="n_1mainValue【橋りょう・トンネル】&#10;有形固定資産減価償却率"/>
        <xdr:cNvSpPr txBox="1"/>
      </xdr:nvSpPr>
      <xdr:spPr>
        <a:xfrm>
          <a:off x="35820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57530</xdr:rowOff>
    </xdr:from>
    <xdr:ext cx="405111" cy="259045"/>
    <xdr:sp macro="" textlink="">
      <xdr:nvSpPr>
        <xdr:cNvPr id="205" name="n_2mainValue【橋りょう・トンネル】&#10;有形固定資産減価償却率"/>
        <xdr:cNvSpPr txBox="1"/>
      </xdr:nvSpPr>
      <xdr:spPr>
        <a:xfrm>
          <a:off x="2705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33037</xdr:rowOff>
    </xdr:from>
    <xdr:ext cx="405111" cy="259045"/>
    <xdr:sp macro="" textlink="">
      <xdr:nvSpPr>
        <xdr:cNvPr id="206" name="n_3mainValue【橋りょう・トンネル】&#10;有形固定資産減価償却率"/>
        <xdr:cNvSpPr txBox="1"/>
      </xdr:nvSpPr>
      <xdr:spPr>
        <a:xfrm>
          <a:off x="1816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5278</xdr:rowOff>
    </xdr:from>
    <xdr:ext cx="405111" cy="259045"/>
    <xdr:sp macro="" textlink="">
      <xdr:nvSpPr>
        <xdr:cNvPr id="207" name="n_4mainValue【橋りょう・トンネル】&#10;有形固定資産減価償却率"/>
        <xdr:cNvSpPr txBox="1"/>
      </xdr:nvSpPr>
      <xdr:spPr>
        <a:xfrm>
          <a:off x="927744" y="977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31" name="直線コネクタ 230"/>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32" name="【橋りょう・トンネル】&#10;一人当たり有形固定資産（償却資産）額最小値テキスト"/>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33" name="直線コネクタ 232"/>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34" name="【橋りょう・トンネル】&#10;一人当たり有形固定資産（償却資産）額最大値テキスト"/>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35" name="直線コネクタ 234"/>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75915</xdr:rowOff>
    </xdr:from>
    <xdr:ext cx="599010" cy="259045"/>
    <xdr:sp macro="" textlink="">
      <xdr:nvSpPr>
        <xdr:cNvPr id="236" name="【橋りょう・トンネル】&#10;一人当たり有形固定資産（償却資産）額平均値テキスト"/>
        <xdr:cNvSpPr txBox="1"/>
      </xdr:nvSpPr>
      <xdr:spPr>
        <a:xfrm>
          <a:off x="10515600" y="10705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37" name="フローチャート: 判断 236"/>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38" name="フローチャート: 判断 237"/>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9" name="フローチャート: 判断 238"/>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40" name="フローチャート: 判断 239"/>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41" name="フローチャート: 判断 240"/>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142485</xdr:rowOff>
    </xdr:from>
    <xdr:to>
      <xdr:col>55</xdr:col>
      <xdr:colOff>50800</xdr:colOff>
      <xdr:row>64</xdr:row>
      <xdr:rowOff>72635</xdr:rowOff>
    </xdr:to>
    <xdr:sp macro="" textlink="">
      <xdr:nvSpPr>
        <xdr:cNvPr id="247" name="楕円 246"/>
        <xdr:cNvSpPr/>
      </xdr:nvSpPr>
      <xdr:spPr>
        <a:xfrm>
          <a:off x="10426700" y="1094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57412</xdr:rowOff>
    </xdr:from>
    <xdr:ext cx="534377" cy="259045"/>
    <xdr:sp macro="" textlink="">
      <xdr:nvSpPr>
        <xdr:cNvPr id="248" name="【橋りょう・トンネル】&#10;一人当たり有形固定資産（償却資産）額該当値テキスト"/>
        <xdr:cNvSpPr txBox="1"/>
      </xdr:nvSpPr>
      <xdr:spPr>
        <a:xfrm>
          <a:off x="10515600" y="1085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142918</xdr:rowOff>
    </xdr:from>
    <xdr:to>
      <xdr:col>50</xdr:col>
      <xdr:colOff>165100</xdr:colOff>
      <xdr:row>64</xdr:row>
      <xdr:rowOff>73068</xdr:rowOff>
    </xdr:to>
    <xdr:sp macro="" textlink="">
      <xdr:nvSpPr>
        <xdr:cNvPr id="249" name="楕円 248"/>
        <xdr:cNvSpPr/>
      </xdr:nvSpPr>
      <xdr:spPr>
        <a:xfrm>
          <a:off x="9588500" y="1094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21835</xdr:rowOff>
    </xdr:from>
    <xdr:to>
      <xdr:col>55</xdr:col>
      <xdr:colOff>0</xdr:colOff>
      <xdr:row>64</xdr:row>
      <xdr:rowOff>22268</xdr:rowOff>
    </xdr:to>
    <xdr:cxnSp macro="">
      <xdr:nvCxnSpPr>
        <xdr:cNvPr id="250" name="直線コネクタ 249"/>
        <xdr:cNvCxnSpPr/>
      </xdr:nvCxnSpPr>
      <xdr:spPr>
        <a:xfrm flipV="1">
          <a:off x="9639300" y="10994635"/>
          <a:ext cx="838200" cy="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143232</xdr:rowOff>
    </xdr:from>
    <xdr:to>
      <xdr:col>46</xdr:col>
      <xdr:colOff>38100</xdr:colOff>
      <xdr:row>64</xdr:row>
      <xdr:rowOff>73382</xdr:rowOff>
    </xdr:to>
    <xdr:sp macro="" textlink="">
      <xdr:nvSpPr>
        <xdr:cNvPr id="251" name="楕円 250"/>
        <xdr:cNvSpPr/>
      </xdr:nvSpPr>
      <xdr:spPr>
        <a:xfrm>
          <a:off x="8699500" y="1094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22268</xdr:rowOff>
    </xdr:from>
    <xdr:to>
      <xdr:col>50</xdr:col>
      <xdr:colOff>114300</xdr:colOff>
      <xdr:row>64</xdr:row>
      <xdr:rowOff>22582</xdr:rowOff>
    </xdr:to>
    <xdr:cxnSp macro="">
      <xdr:nvCxnSpPr>
        <xdr:cNvPr id="252" name="直線コネクタ 251"/>
        <xdr:cNvCxnSpPr/>
      </xdr:nvCxnSpPr>
      <xdr:spPr>
        <a:xfrm flipV="1">
          <a:off x="8750300" y="10995068"/>
          <a:ext cx="889000" cy="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143487</xdr:rowOff>
    </xdr:from>
    <xdr:to>
      <xdr:col>41</xdr:col>
      <xdr:colOff>101600</xdr:colOff>
      <xdr:row>64</xdr:row>
      <xdr:rowOff>73637</xdr:rowOff>
    </xdr:to>
    <xdr:sp macro="" textlink="">
      <xdr:nvSpPr>
        <xdr:cNvPr id="253" name="楕円 252"/>
        <xdr:cNvSpPr/>
      </xdr:nvSpPr>
      <xdr:spPr>
        <a:xfrm>
          <a:off x="7810500" y="1094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22582</xdr:rowOff>
    </xdr:from>
    <xdr:to>
      <xdr:col>45</xdr:col>
      <xdr:colOff>177800</xdr:colOff>
      <xdr:row>64</xdr:row>
      <xdr:rowOff>22837</xdr:rowOff>
    </xdr:to>
    <xdr:cxnSp macro="">
      <xdr:nvCxnSpPr>
        <xdr:cNvPr id="254" name="直線コネクタ 253"/>
        <xdr:cNvCxnSpPr/>
      </xdr:nvCxnSpPr>
      <xdr:spPr>
        <a:xfrm flipV="1">
          <a:off x="7861300" y="10995382"/>
          <a:ext cx="8890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143585</xdr:rowOff>
    </xdr:from>
    <xdr:to>
      <xdr:col>36</xdr:col>
      <xdr:colOff>165100</xdr:colOff>
      <xdr:row>64</xdr:row>
      <xdr:rowOff>73735</xdr:rowOff>
    </xdr:to>
    <xdr:sp macro="" textlink="">
      <xdr:nvSpPr>
        <xdr:cNvPr id="255" name="楕円 254"/>
        <xdr:cNvSpPr/>
      </xdr:nvSpPr>
      <xdr:spPr>
        <a:xfrm>
          <a:off x="6921500" y="1094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22837</xdr:rowOff>
    </xdr:from>
    <xdr:to>
      <xdr:col>41</xdr:col>
      <xdr:colOff>50800</xdr:colOff>
      <xdr:row>64</xdr:row>
      <xdr:rowOff>22935</xdr:rowOff>
    </xdr:to>
    <xdr:cxnSp macro="">
      <xdr:nvCxnSpPr>
        <xdr:cNvPr id="256" name="直線コネクタ 255"/>
        <xdr:cNvCxnSpPr/>
      </xdr:nvCxnSpPr>
      <xdr:spPr>
        <a:xfrm flipV="1">
          <a:off x="6972300" y="10995637"/>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57" name="n_1aveValue【橋りょう・トンネル】&#10;一人当たり有形固定資産（償却資産）額"/>
        <xdr:cNvSpPr txBox="1"/>
      </xdr:nvSpPr>
      <xdr:spPr>
        <a:xfrm>
          <a:off x="9327095" y="106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58" name="n_2aveValue【橋りょう・トンネル】&#10;一人当たり有形固定資産（償却資産）額"/>
        <xdr:cNvSpPr txBox="1"/>
      </xdr:nvSpPr>
      <xdr:spPr>
        <a:xfrm>
          <a:off x="84507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59" name="n_3aveValue【橋りょう・トンネル】&#10;一人当たり有形固定資産（償却資産）額"/>
        <xdr:cNvSpPr txBox="1"/>
      </xdr:nvSpPr>
      <xdr:spPr>
        <a:xfrm>
          <a:off x="7561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788</xdr:rowOff>
    </xdr:from>
    <xdr:ext cx="599010" cy="259045"/>
    <xdr:sp macro="" textlink="">
      <xdr:nvSpPr>
        <xdr:cNvPr id="260" name="n_4aveValue【橋りょう・トンネル】&#10;一人当たり有形固定資産（償却資産）額"/>
        <xdr:cNvSpPr txBox="1"/>
      </xdr:nvSpPr>
      <xdr:spPr>
        <a:xfrm>
          <a:off x="6672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64195</xdr:rowOff>
    </xdr:from>
    <xdr:ext cx="534377" cy="259045"/>
    <xdr:sp macro="" textlink="">
      <xdr:nvSpPr>
        <xdr:cNvPr id="261" name="n_1mainValue【橋りょう・トンネル】&#10;一人当たり有形固定資産（償却資産）額"/>
        <xdr:cNvSpPr txBox="1"/>
      </xdr:nvSpPr>
      <xdr:spPr>
        <a:xfrm>
          <a:off x="9359411" y="1103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64509</xdr:rowOff>
    </xdr:from>
    <xdr:ext cx="534377" cy="259045"/>
    <xdr:sp macro="" textlink="">
      <xdr:nvSpPr>
        <xdr:cNvPr id="262" name="n_2mainValue【橋りょう・トンネル】&#10;一人当たり有形固定資産（償却資産）額"/>
        <xdr:cNvSpPr txBox="1"/>
      </xdr:nvSpPr>
      <xdr:spPr>
        <a:xfrm>
          <a:off x="8483111" y="110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64764</xdr:rowOff>
    </xdr:from>
    <xdr:ext cx="534377" cy="259045"/>
    <xdr:sp macro="" textlink="">
      <xdr:nvSpPr>
        <xdr:cNvPr id="263" name="n_3mainValue【橋りょう・トンネル】&#10;一人当たり有形固定資産（償却資産）額"/>
        <xdr:cNvSpPr txBox="1"/>
      </xdr:nvSpPr>
      <xdr:spPr>
        <a:xfrm>
          <a:off x="7594111" y="1103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64862</xdr:rowOff>
    </xdr:from>
    <xdr:ext cx="534377" cy="259045"/>
    <xdr:sp macro="" textlink="">
      <xdr:nvSpPr>
        <xdr:cNvPr id="264" name="n_4mainValue【橋りょう・トンネル】&#10;一人当たり有形固定資産（償却資産）額"/>
        <xdr:cNvSpPr txBox="1"/>
      </xdr:nvSpPr>
      <xdr:spPr>
        <a:xfrm>
          <a:off x="6705111" y="1103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4" name="【公営住宅】&#10;有形固定資産減価償却率平均値テキスト"/>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5" name="フローチャート: 判断 294"/>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97" name="フローチャート: 判断 296"/>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98" name="フローチャート: 判断 297"/>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99" name="フローチャート: 判断 298"/>
        <xdr:cNvSpPr/>
      </xdr:nvSpPr>
      <xdr:spPr>
        <a:xfrm>
          <a:off x="107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305" name="楕円 304"/>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306" name="【公営住宅】&#10;有形固定資産減価償却率該当値テキスト"/>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307" name="楕円 306"/>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308" name="直線コネクタ 307"/>
        <xdr:cNvCxnSpPr/>
      </xdr:nvCxnSpPr>
      <xdr:spPr>
        <a:xfrm>
          <a:off x="3797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309" name="楕円 308"/>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310" name="直線コネクタ 309"/>
        <xdr:cNvCxnSpPr/>
      </xdr:nvCxnSpPr>
      <xdr:spPr>
        <a:xfrm>
          <a:off x="2908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63500</xdr:rowOff>
    </xdr:from>
    <xdr:to>
      <xdr:col>10</xdr:col>
      <xdr:colOff>165100</xdr:colOff>
      <xdr:row>86</xdr:row>
      <xdr:rowOff>165100</xdr:rowOff>
    </xdr:to>
    <xdr:sp macro="" textlink="">
      <xdr:nvSpPr>
        <xdr:cNvPr id="311" name="楕円 310"/>
        <xdr:cNvSpPr/>
      </xdr:nvSpPr>
      <xdr:spPr>
        <a:xfrm>
          <a:off x="1968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114300</xdr:rowOff>
    </xdr:from>
    <xdr:to>
      <xdr:col>15</xdr:col>
      <xdr:colOff>50800</xdr:colOff>
      <xdr:row>86</xdr:row>
      <xdr:rowOff>114300</xdr:rowOff>
    </xdr:to>
    <xdr:cxnSp macro="">
      <xdr:nvCxnSpPr>
        <xdr:cNvPr id="312" name="直線コネクタ 311"/>
        <xdr:cNvCxnSpPr/>
      </xdr:nvCxnSpPr>
      <xdr:spPr>
        <a:xfrm>
          <a:off x="2019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63500</xdr:rowOff>
    </xdr:from>
    <xdr:to>
      <xdr:col>6</xdr:col>
      <xdr:colOff>38100</xdr:colOff>
      <xdr:row>86</xdr:row>
      <xdr:rowOff>165100</xdr:rowOff>
    </xdr:to>
    <xdr:sp macro="" textlink="">
      <xdr:nvSpPr>
        <xdr:cNvPr id="313" name="楕円 312"/>
        <xdr:cNvSpPr/>
      </xdr:nvSpPr>
      <xdr:spPr>
        <a:xfrm>
          <a:off x="1079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114300</xdr:rowOff>
    </xdr:from>
    <xdr:to>
      <xdr:col>10</xdr:col>
      <xdr:colOff>114300</xdr:colOff>
      <xdr:row>86</xdr:row>
      <xdr:rowOff>114300</xdr:rowOff>
    </xdr:to>
    <xdr:cxnSp macro="">
      <xdr:nvCxnSpPr>
        <xdr:cNvPr id="314" name="直線コネクタ 313"/>
        <xdr:cNvCxnSpPr/>
      </xdr:nvCxnSpPr>
      <xdr:spPr>
        <a:xfrm>
          <a:off x="1130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15" name="n_1aveValue【公営住宅】&#10;有形固定資産減価償却率"/>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126382</xdr:rowOff>
    </xdr:from>
    <xdr:ext cx="405111" cy="259045"/>
    <xdr:sp macro="" textlink="">
      <xdr:nvSpPr>
        <xdr:cNvPr id="316" name="n_2aveValue【公営住宅】&#10;有形固定資産減価償却率"/>
        <xdr:cNvSpPr txBox="1"/>
      </xdr:nvSpPr>
      <xdr:spPr>
        <a:xfrm>
          <a:off x="2705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103522</xdr:rowOff>
    </xdr:from>
    <xdr:ext cx="405111" cy="259045"/>
    <xdr:sp macro="" textlink="">
      <xdr:nvSpPr>
        <xdr:cNvPr id="317" name="n_3aveValue【公営住宅】&#10;有形固定資産減価償却率"/>
        <xdr:cNvSpPr txBox="1"/>
      </xdr:nvSpPr>
      <xdr:spPr>
        <a:xfrm>
          <a:off x="1816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151147</xdr:rowOff>
    </xdr:from>
    <xdr:ext cx="405111" cy="259045"/>
    <xdr:sp macro="" textlink="">
      <xdr:nvSpPr>
        <xdr:cNvPr id="318" name="n_4aveValue【公営住宅】&#10;有形固定資産減価償却率"/>
        <xdr:cNvSpPr txBox="1"/>
      </xdr:nvSpPr>
      <xdr:spPr>
        <a:xfrm>
          <a:off x="927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319" name="n_1mainValue【公営住宅】&#10;有形固定資産減価償却率"/>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320" name="n_2mainValue【公営住宅】&#10;有形固定資産減価償却率"/>
        <xdr:cNvSpPr txBox="1"/>
      </xdr:nvSpPr>
      <xdr:spPr>
        <a:xfrm>
          <a:off x="2673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156227</xdr:rowOff>
    </xdr:from>
    <xdr:ext cx="469744" cy="259045"/>
    <xdr:sp macro="" textlink="">
      <xdr:nvSpPr>
        <xdr:cNvPr id="321" name="n_3mainValue【公営住宅】&#10;有形固定資産減価償却率"/>
        <xdr:cNvSpPr txBox="1"/>
      </xdr:nvSpPr>
      <xdr:spPr>
        <a:xfrm>
          <a:off x="1784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156227</xdr:rowOff>
    </xdr:from>
    <xdr:ext cx="469744" cy="259045"/>
    <xdr:sp macro="" textlink="">
      <xdr:nvSpPr>
        <xdr:cNvPr id="322" name="n_4mainValue【公営住宅】&#10;有形固定資産減価償却率"/>
        <xdr:cNvSpPr txBox="1"/>
      </xdr:nvSpPr>
      <xdr:spPr>
        <a:xfrm>
          <a:off x="895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46" name="直線コネクタ 345"/>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7"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8" name="直線コネクタ 347"/>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49" name="【公営住宅】&#10;一人当たり面積最大値テキスト"/>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50" name="直線コネクタ 349"/>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50564</xdr:rowOff>
    </xdr:from>
    <xdr:ext cx="469744" cy="259045"/>
    <xdr:sp macro="" textlink="">
      <xdr:nvSpPr>
        <xdr:cNvPr id="351" name="【公営住宅】&#10;一人当たり面積平均値テキスト"/>
        <xdr:cNvSpPr txBox="1"/>
      </xdr:nvSpPr>
      <xdr:spPr>
        <a:xfrm>
          <a:off x="10515600" y="14280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52" name="フローチャート: 判断 351"/>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53" name="フローチャート: 判断 352"/>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54" name="フローチャート: 判断 353"/>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55" name="フローチャート: 判断 354"/>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56" name="フローチャート: 判断 355"/>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58165</xdr:rowOff>
    </xdr:from>
    <xdr:to>
      <xdr:col>55</xdr:col>
      <xdr:colOff>50800</xdr:colOff>
      <xdr:row>86</xdr:row>
      <xdr:rowOff>159765</xdr:rowOff>
    </xdr:to>
    <xdr:sp macro="" textlink="">
      <xdr:nvSpPr>
        <xdr:cNvPr id="362" name="楕円 361"/>
        <xdr:cNvSpPr/>
      </xdr:nvSpPr>
      <xdr:spPr>
        <a:xfrm>
          <a:off x="10426700" y="1480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144542</xdr:rowOff>
    </xdr:from>
    <xdr:ext cx="469744" cy="259045"/>
    <xdr:sp macro="" textlink="">
      <xdr:nvSpPr>
        <xdr:cNvPr id="363" name="【公営住宅】&#10;一人当たり面積該当値テキスト"/>
        <xdr:cNvSpPr txBox="1"/>
      </xdr:nvSpPr>
      <xdr:spPr>
        <a:xfrm>
          <a:off x="10515600" y="1471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58165</xdr:rowOff>
    </xdr:from>
    <xdr:to>
      <xdr:col>50</xdr:col>
      <xdr:colOff>165100</xdr:colOff>
      <xdr:row>86</xdr:row>
      <xdr:rowOff>159765</xdr:rowOff>
    </xdr:to>
    <xdr:sp macro="" textlink="">
      <xdr:nvSpPr>
        <xdr:cNvPr id="364" name="楕円 363"/>
        <xdr:cNvSpPr/>
      </xdr:nvSpPr>
      <xdr:spPr>
        <a:xfrm>
          <a:off x="9588500" y="1480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108965</xdr:rowOff>
    </xdr:from>
    <xdr:to>
      <xdr:col>55</xdr:col>
      <xdr:colOff>0</xdr:colOff>
      <xdr:row>86</xdr:row>
      <xdr:rowOff>108965</xdr:rowOff>
    </xdr:to>
    <xdr:cxnSp macro="">
      <xdr:nvCxnSpPr>
        <xdr:cNvPr id="365" name="直線コネクタ 364"/>
        <xdr:cNvCxnSpPr/>
      </xdr:nvCxnSpPr>
      <xdr:spPr>
        <a:xfrm>
          <a:off x="9639300" y="148536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58165</xdr:rowOff>
    </xdr:from>
    <xdr:to>
      <xdr:col>46</xdr:col>
      <xdr:colOff>38100</xdr:colOff>
      <xdr:row>86</xdr:row>
      <xdr:rowOff>159765</xdr:rowOff>
    </xdr:to>
    <xdr:sp macro="" textlink="">
      <xdr:nvSpPr>
        <xdr:cNvPr id="366" name="楕円 365"/>
        <xdr:cNvSpPr/>
      </xdr:nvSpPr>
      <xdr:spPr>
        <a:xfrm>
          <a:off x="8699500" y="1480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108965</xdr:rowOff>
    </xdr:from>
    <xdr:to>
      <xdr:col>50</xdr:col>
      <xdr:colOff>114300</xdr:colOff>
      <xdr:row>86</xdr:row>
      <xdr:rowOff>108965</xdr:rowOff>
    </xdr:to>
    <xdr:cxnSp macro="">
      <xdr:nvCxnSpPr>
        <xdr:cNvPr id="367" name="直線コネクタ 366"/>
        <xdr:cNvCxnSpPr/>
      </xdr:nvCxnSpPr>
      <xdr:spPr>
        <a:xfrm>
          <a:off x="8750300" y="14853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57404</xdr:rowOff>
    </xdr:from>
    <xdr:to>
      <xdr:col>41</xdr:col>
      <xdr:colOff>101600</xdr:colOff>
      <xdr:row>86</xdr:row>
      <xdr:rowOff>159004</xdr:rowOff>
    </xdr:to>
    <xdr:sp macro="" textlink="">
      <xdr:nvSpPr>
        <xdr:cNvPr id="368" name="楕円 367"/>
        <xdr:cNvSpPr/>
      </xdr:nvSpPr>
      <xdr:spPr>
        <a:xfrm>
          <a:off x="7810500" y="1480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108204</xdr:rowOff>
    </xdr:from>
    <xdr:to>
      <xdr:col>45</xdr:col>
      <xdr:colOff>177800</xdr:colOff>
      <xdr:row>86</xdr:row>
      <xdr:rowOff>108965</xdr:rowOff>
    </xdr:to>
    <xdr:cxnSp macro="">
      <xdr:nvCxnSpPr>
        <xdr:cNvPr id="369" name="直線コネクタ 368"/>
        <xdr:cNvCxnSpPr/>
      </xdr:nvCxnSpPr>
      <xdr:spPr>
        <a:xfrm>
          <a:off x="7861300" y="14852904"/>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57404</xdr:rowOff>
    </xdr:from>
    <xdr:to>
      <xdr:col>36</xdr:col>
      <xdr:colOff>165100</xdr:colOff>
      <xdr:row>86</xdr:row>
      <xdr:rowOff>159004</xdr:rowOff>
    </xdr:to>
    <xdr:sp macro="" textlink="">
      <xdr:nvSpPr>
        <xdr:cNvPr id="370" name="楕円 369"/>
        <xdr:cNvSpPr/>
      </xdr:nvSpPr>
      <xdr:spPr>
        <a:xfrm>
          <a:off x="6921500" y="1480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108204</xdr:rowOff>
    </xdr:from>
    <xdr:to>
      <xdr:col>41</xdr:col>
      <xdr:colOff>50800</xdr:colOff>
      <xdr:row>86</xdr:row>
      <xdr:rowOff>108204</xdr:rowOff>
    </xdr:to>
    <xdr:cxnSp macro="">
      <xdr:nvCxnSpPr>
        <xdr:cNvPr id="371" name="直線コネクタ 370"/>
        <xdr:cNvCxnSpPr/>
      </xdr:nvCxnSpPr>
      <xdr:spPr>
        <a:xfrm>
          <a:off x="6972300" y="14852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134383</xdr:rowOff>
    </xdr:from>
    <xdr:ext cx="469744" cy="259045"/>
    <xdr:sp macro="" textlink="">
      <xdr:nvSpPr>
        <xdr:cNvPr id="372" name="n_1aveValue【公営住宅】&#10;一人当たり面積"/>
        <xdr:cNvSpPr txBox="1"/>
      </xdr:nvSpPr>
      <xdr:spPr>
        <a:xfrm>
          <a:off x="9391727" y="141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373" name="n_2aveValue【公営住宅】&#10;一人当たり面積"/>
        <xdr:cNvSpPr txBox="1"/>
      </xdr:nvSpPr>
      <xdr:spPr>
        <a:xfrm>
          <a:off x="8515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74" name="n_3aveValue【公営住宅】&#10;一人当たり面積"/>
        <xdr:cNvSpPr txBox="1"/>
      </xdr:nvSpPr>
      <xdr:spPr>
        <a:xfrm>
          <a:off x="7626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75" name="n_4aveValue【公営住宅】&#10;一人当たり面積"/>
        <xdr:cNvSpPr txBox="1"/>
      </xdr:nvSpPr>
      <xdr:spPr>
        <a:xfrm>
          <a:off x="6737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150892</xdr:rowOff>
    </xdr:from>
    <xdr:ext cx="469744" cy="259045"/>
    <xdr:sp macro="" textlink="">
      <xdr:nvSpPr>
        <xdr:cNvPr id="376" name="n_1mainValue【公営住宅】&#10;一人当たり面積"/>
        <xdr:cNvSpPr txBox="1"/>
      </xdr:nvSpPr>
      <xdr:spPr>
        <a:xfrm>
          <a:off x="9391727" y="1489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150892</xdr:rowOff>
    </xdr:from>
    <xdr:ext cx="469744" cy="259045"/>
    <xdr:sp macro="" textlink="">
      <xdr:nvSpPr>
        <xdr:cNvPr id="377" name="n_2mainValue【公営住宅】&#10;一人当たり面積"/>
        <xdr:cNvSpPr txBox="1"/>
      </xdr:nvSpPr>
      <xdr:spPr>
        <a:xfrm>
          <a:off x="8515427" y="1489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150131</xdr:rowOff>
    </xdr:from>
    <xdr:ext cx="469744" cy="259045"/>
    <xdr:sp macro="" textlink="">
      <xdr:nvSpPr>
        <xdr:cNvPr id="378" name="n_3mainValue【公営住宅】&#10;一人当たり面積"/>
        <xdr:cNvSpPr txBox="1"/>
      </xdr:nvSpPr>
      <xdr:spPr>
        <a:xfrm>
          <a:off x="7626427" y="1489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150131</xdr:rowOff>
    </xdr:from>
    <xdr:ext cx="469744" cy="259045"/>
    <xdr:sp macro="" textlink="">
      <xdr:nvSpPr>
        <xdr:cNvPr id="379" name="n_4mainValue【公営住宅】&#10;一人当たり面積"/>
        <xdr:cNvSpPr txBox="1"/>
      </xdr:nvSpPr>
      <xdr:spPr>
        <a:xfrm>
          <a:off x="6737427" y="1489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21" name="直線コネクタ 420"/>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22" name="【認定こども園・幼稚園・保育所】&#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23" name="直線コネクタ 422"/>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24"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25" name="直線コネクタ 424"/>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426" name="【認定こども園・幼稚園・保育所】&#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27" name="フローチャート: 判断 426"/>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28" name="フローチャート: 判断 427"/>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29" name="フローチャート: 判断 428"/>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30" name="フローチャート: 判断 429"/>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431" name="フローチャート: 判断 430"/>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165826</xdr:rowOff>
    </xdr:from>
    <xdr:to>
      <xdr:col>85</xdr:col>
      <xdr:colOff>177800</xdr:colOff>
      <xdr:row>42</xdr:row>
      <xdr:rowOff>95976</xdr:rowOff>
    </xdr:to>
    <xdr:sp macro="" textlink="">
      <xdr:nvSpPr>
        <xdr:cNvPr id="437" name="楕円 436"/>
        <xdr:cNvSpPr/>
      </xdr:nvSpPr>
      <xdr:spPr>
        <a:xfrm>
          <a:off x="16268700" y="719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80753</xdr:rowOff>
    </xdr:from>
    <xdr:ext cx="405111" cy="259045"/>
    <xdr:sp macro="" textlink="">
      <xdr:nvSpPr>
        <xdr:cNvPr id="438" name="【認定こども園・幼稚園・保育所】&#10;有形固定資産減価償却率該当値テキスト"/>
        <xdr:cNvSpPr txBox="1"/>
      </xdr:nvSpPr>
      <xdr:spPr>
        <a:xfrm>
          <a:off x="16357600" y="711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160927</xdr:rowOff>
    </xdr:from>
    <xdr:to>
      <xdr:col>81</xdr:col>
      <xdr:colOff>101600</xdr:colOff>
      <xdr:row>42</xdr:row>
      <xdr:rowOff>91077</xdr:rowOff>
    </xdr:to>
    <xdr:sp macro="" textlink="">
      <xdr:nvSpPr>
        <xdr:cNvPr id="439" name="楕円 438"/>
        <xdr:cNvSpPr/>
      </xdr:nvSpPr>
      <xdr:spPr>
        <a:xfrm>
          <a:off x="154305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40277</xdr:rowOff>
    </xdr:from>
    <xdr:to>
      <xdr:col>85</xdr:col>
      <xdr:colOff>127000</xdr:colOff>
      <xdr:row>42</xdr:row>
      <xdr:rowOff>45176</xdr:rowOff>
    </xdr:to>
    <xdr:cxnSp macro="">
      <xdr:nvCxnSpPr>
        <xdr:cNvPr id="440" name="直線コネクタ 439"/>
        <xdr:cNvCxnSpPr/>
      </xdr:nvCxnSpPr>
      <xdr:spPr>
        <a:xfrm>
          <a:off x="15481300" y="724117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131535</xdr:rowOff>
    </xdr:from>
    <xdr:to>
      <xdr:col>76</xdr:col>
      <xdr:colOff>165100</xdr:colOff>
      <xdr:row>42</xdr:row>
      <xdr:rowOff>61685</xdr:rowOff>
    </xdr:to>
    <xdr:sp macro="" textlink="">
      <xdr:nvSpPr>
        <xdr:cNvPr id="441" name="楕円 440"/>
        <xdr:cNvSpPr/>
      </xdr:nvSpPr>
      <xdr:spPr>
        <a:xfrm>
          <a:off x="145415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10885</xdr:rowOff>
    </xdr:from>
    <xdr:to>
      <xdr:col>81</xdr:col>
      <xdr:colOff>50800</xdr:colOff>
      <xdr:row>42</xdr:row>
      <xdr:rowOff>40277</xdr:rowOff>
    </xdr:to>
    <xdr:cxnSp macro="">
      <xdr:nvCxnSpPr>
        <xdr:cNvPr id="442" name="直線コネクタ 441"/>
        <xdr:cNvCxnSpPr/>
      </xdr:nvCxnSpPr>
      <xdr:spPr>
        <a:xfrm>
          <a:off x="14592300" y="721178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102144</xdr:rowOff>
    </xdr:from>
    <xdr:to>
      <xdr:col>72</xdr:col>
      <xdr:colOff>38100</xdr:colOff>
      <xdr:row>42</xdr:row>
      <xdr:rowOff>32294</xdr:rowOff>
    </xdr:to>
    <xdr:sp macro="" textlink="">
      <xdr:nvSpPr>
        <xdr:cNvPr id="443" name="楕円 442"/>
        <xdr:cNvSpPr/>
      </xdr:nvSpPr>
      <xdr:spPr>
        <a:xfrm>
          <a:off x="13652500" y="71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152944</xdr:rowOff>
    </xdr:from>
    <xdr:to>
      <xdr:col>76</xdr:col>
      <xdr:colOff>114300</xdr:colOff>
      <xdr:row>42</xdr:row>
      <xdr:rowOff>10885</xdr:rowOff>
    </xdr:to>
    <xdr:cxnSp macro="">
      <xdr:nvCxnSpPr>
        <xdr:cNvPr id="444" name="直線コネクタ 443"/>
        <xdr:cNvCxnSpPr/>
      </xdr:nvCxnSpPr>
      <xdr:spPr>
        <a:xfrm>
          <a:off x="13703300" y="7182394"/>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72753</xdr:rowOff>
    </xdr:from>
    <xdr:to>
      <xdr:col>67</xdr:col>
      <xdr:colOff>101600</xdr:colOff>
      <xdr:row>42</xdr:row>
      <xdr:rowOff>2903</xdr:rowOff>
    </xdr:to>
    <xdr:sp macro="" textlink="">
      <xdr:nvSpPr>
        <xdr:cNvPr id="445" name="楕円 444"/>
        <xdr:cNvSpPr/>
      </xdr:nvSpPr>
      <xdr:spPr>
        <a:xfrm>
          <a:off x="12763500" y="71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123553</xdr:rowOff>
    </xdr:from>
    <xdr:to>
      <xdr:col>71</xdr:col>
      <xdr:colOff>177800</xdr:colOff>
      <xdr:row>41</xdr:row>
      <xdr:rowOff>152944</xdr:rowOff>
    </xdr:to>
    <xdr:cxnSp macro="">
      <xdr:nvCxnSpPr>
        <xdr:cNvPr id="446" name="直線コネクタ 445"/>
        <xdr:cNvCxnSpPr/>
      </xdr:nvCxnSpPr>
      <xdr:spPr>
        <a:xfrm>
          <a:off x="12814300" y="715300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447" name="n_1aveValue【認定こども園・幼稚園・保育所】&#10;有形固定資産減価償却率"/>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448" name="n_2aveValue【認定こども園・幼稚園・保育所】&#10;有形固定資産減価償却率"/>
        <xdr:cNvSpPr txBox="1"/>
      </xdr:nvSpPr>
      <xdr:spPr>
        <a:xfrm>
          <a:off x="14389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128831</xdr:rowOff>
    </xdr:from>
    <xdr:ext cx="405111" cy="259045"/>
    <xdr:sp macro="" textlink="">
      <xdr:nvSpPr>
        <xdr:cNvPr id="449" name="n_3aveValue【認定こども園・幼稚園・保育所】&#10;有形固定資産減価償却率"/>
        <xdr:cNvSpPr txBox="1"/>
      </xdr:nvSpPr>
      <xdr:spPr>
        <a:xfrm>
          <a:off x="13500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53720</xdr:rowOff>
    </xdr:from>
    <xdr:ext cx="405111" cy="259045"/>
    <xdr:sp macro="" textlink="">
      <xdr:nvSpPr>
        <xdr:cNvPr id="450" name="n_4aveValue【認定こども園・幼稚園・保育所】&#10;有形固定資産減価償却率"/>
        <xdr:cNvSpPr txBox="1"/>
      </xdr:nvSpPr>
      <xdr:spPr>
        <a:xfrm>
          <a:off x="12611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82204</xdr:rowOff>
    </xdr:from>
    <xdr:ext cx="405111" cy="259045"/>
    <xdr:sp macro="" textlink="">
      <xdr:nvSpPr>
        <xdr:cNvPr id="451" name="n_1mainValue【認定こども園・幼稚園・保育所】&#10;有形固定資産減価償却率"/>
        <xdr:cNvSpPr txBox="1"/>
      </xdr:nvSpPr>
      <xdr:spPr>
        <a:xfrm>
          <a:off x="15266044" y="728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52812</xdr:rowOff>
    </xdr:from>
    <xdr:ext cx="405111" cy="259045"/>
    <xdr:sp macro="" textlink="">
      <xdr:nvSpPr>
        <xdr:cNvPr id="452" name="n_2mainValue【認定こども園・幼稚園・保育所】&#10;有形固定資産減価償却率"/>
        <xdr:cNvSpPr txBox="1"/>
      </xdr:nvSpPr>
      <xdr:spPr>
        <a:xfrm>
          <a:off x="14389744" y="725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23421</xdr:rowOff>
    </xdr:from>
    <xdr:ext cx="405111" cy="259045"/>
    <xdr:sp macro="" textlink="">
      <xdr:nvSpPr>
        <xdr:cNvPr id="453" name="n_3mainValue【認定こども園・幼稚園・保育所】&#10;有形固定資産減価償却率"/>
        <xdr:cNvSpPr txBox="1"/>
      </xdr:nvSpPr>
      <xdr:spPr>
        <a:xfrm>
          <a:off x="13500744" y="722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165480</xdr:rowOff>
    </xdr:from>
    <xdr:ext cx="405111" cy="259045"/>
    <xdr:sp macro="" textlink="">
      <xdr:nvSpPr>
        <xdr:cNvPr id="454" name="n_4mainValue【認定こども園・幼稚園・保育所】&#10;有形固定資産減価償却率"/>
        <xdr:cNvSpPr txBox="1"/>
      </xdr:nvSpPr>
      <xdr:spPr>
        <a:xfrm>
          <a:off x="12611744" y="719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76" name="直線コネクタ 475"/>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79" name="【認定こども園・幼稚園・保育所】&#10;一人当たり面積最大値テキスト"/>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80" name="直線コネクタ 479"/>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481" name="【認定こども園・幼稚園・保育所】&#10;一人当たり面積平均値テキスト"/>
        <xdr:cNvSpPr txBox="1"/>
      </xdr:nvSpPr>
      <xdr:spPr>
        <a:xfrm>
          <a:off x="22199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82" name="フローチャート: 判断 481"/>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83" name="フローチャート: 判断 482"/>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84" name="フローチャート: 判断 483"/>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85" name="フローチャート: 判断 484"/>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486" name="フローチャート: 判断 485"/>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45974</xdr:rowOff>
    </xdr:from>
    <xdr:to>
      <xdr:col>116</xdr:col>
      <xdr:colOff>114300</xdr:colOff>
      <xdr:row>41</xdr:row>
      <xdr:rowOff>147574</xdr:rowOff>
    </xdr:to>
    <xdr:sp macro="" textlink="">
      <xdr:nvSpPr>
        <xdr:cNvPr id="492" name="楕円 491"/>
        <xdr:cNvSpPr/>
      </xdr:nvSpPr>
      <xdr:spPr>
        <a:xfrm>
          <a:off x="221107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132351</xdr:rowOff>
    </xdr:from>
    <xdr:ext cx="469744" cy="259045"/>
    <xdr:sp macro="" textlink="">
      <xdr:nvSpPr>
        <xdr:cNvPr id="493" name="【認定こども園・幼稚園・保育所】&#10;一人当たり面積該当値テキスト"/>
        <xdr:cNvSpPr txBox="1"/>
      </xdr:nvSpPr>
      <xdr:spPr>
        <a:xfrm>
          <a:off x="22199600" y="699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45974</xdr:rowOff>
    </xdr:from>
    <xdr:to>
      <xdr:col>112</xdr:col>
      <xdr:colOff>38100</xdr:colOff>
      <xdr:row>41</xdr:row>
      <xdr:rowOff>147574</xdr:rowOff>
    </xdr:to>
    <xdr:sp macro="" textlink="">
      <xdr:nvSpPr>
        <xdr:cNvPr id="494" name="楕円 493"/>
        <xdr:cNvSpPr/>
      </xdr:nvSpPr>
      <xdr:spPr>
        <a:xfrm>
          <a:off x="212725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96774</xdr:rowOff>
    </xdr:from>
    <xdr:to>
      <xdr:col>116</xdr:col>
      <xdr:colOff>63500</xdr:colOff>
      <xdr:row>41</xdr:row>
      <xdr:rowOff>96774</xdr:rowOff>
    </xdr:to>
    <xdr:cxnSp macro="">
      <xdr:nvCxnSpPr>
        <xdr:cNvPr id="495" name="直線コネクタ 494"/>
        <xdr:cNvCxnSpPr/>
      </xdr:nvCxnSpPr>
      <xdr:spPr>
        <a:xfrm>
          <a:off x="21323300" y="7126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45974</xdr:rowOff>
    </xdr:from>
    <xdr:to>
      <xdr:col>107</xdr:col>
      <xdr:colOff>101600</xdr:colOff>
      <xdr:row>41</xdr:row>
      <xdr:rowOff>147574</xdr:rowOff>
    </xdr:to>
    <xdr:sp macro="" textlink="">
      <xdr:nvSpPr>
        <xdr:cNvPr id="496" name="楕円 495"/>
        <xdr:cNvSpPr/>
      </xdr:nvSpPr>
      <xdr:spPr>
        <a:xfrm>
          <a:off x="203835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96774</xdr:rowOff>
    </xdr:from>
    <xdr:to>
      <xdr:col>111</xdr:col>
      <xdr:colOff>177800</xdr:colOff>
      <xdr:row>41</xdr:row>
      <xdr:rowOff>96774</xdr:rowOff>
    </xdr:to>
    <xdr:cxnSp macro="">
      <xdr:nvCxnSpPr>
        <xdr:cNvPr id="497" name="直線コネクタ 496"/>
        <xdr:cNvCxnSpPr/>
      </xdr:nvCxnSpPr>
      <xdr:spPr>
        <a:xfrm>
          <a:off x="20434300" y="712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45974</xdr:rowOff>
    </xdr:from>
    <xdr:to>
      <xdr:col>102</xdr:col>
      <xdr:colOff>165100</xdr:colOff>
      <xdr:row>41</xdr:row>
      <xdr:rowOff>147574</xdr:rowOff>
    </xdr:to>
    <xdr:sp macro="" textlink="">
      <xdr:nvSpPr>
        <xdr:cNvPr id="498" name="楕円 497"/>
        <xdr:cNvSpPr/>
      </xdr:nvSpPr>
      <xdr:spPr>
        <a:xfrm>
          <a:off x="194945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96774</xdr:rowOff>
    </xdr:from>
    <xdr:to>
      <xdr:col>107</xdr:col>
      <xdr:colOff>50800</xdr:colOff>
      <xdr:row>41</xdr:row>
      <xdr:rowOff>96774</xdr:rowOff>
    </xdr:to>
    <xdr:cxnSp macro="">
      <xdr:nvCxnSpPr>
        <xdr:cNvPr id="499" name="直線コネクタ 498"/>
        <xdr:cNvCxnSpPr/>
      </xdr:nvCxnSpPr>
      <xdr:spPr>
        <a:xfrm>
          <a:off x="19545300" y="712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45974</xdr:rowOff>
    </xdr:from>
    <xdr:to>
      <xdr:col>98</xdr:col>
      <xdr:colOff>38100</xdr:colOff>
      <xdr:row>41</xdr:row>
      <xdr:rowOff>147574</xdr:rowOff>
    </xdr:to>
    <xdr:sp macro="" textlink="">
      <xdr:nvSpPr>
        <xdr:cNvPr id="500" name="楕円 499"/>
        <xdr:cNvSpPr/>
      </xdr:nvSpPr>
      <xdr:spPr>
        <a:xfrm>
          <a:off x="186055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96774</xdr:rowOff>
    </xdr:from>
    <xdr:to>
      <xdr:col>102</xdr:col>
      <xdr:colOff>114300</xdr:colOff>
      <xdr:row>41</xdr:row>
      <xdr:rowOff>96774</xdr:rowOff>
    </xdr:to>
    <xdr:cxnSp macro="">
      <xdr:nvCxnSpPr>
        <xdr:cNvPr id="501" name="直線コネクタ 500"/>
        <xdr:cNvCxnSpPr/>
      </xdr:nvCxnSpPr>
      <xdr:spPr>
        <a:xfrm>
          <a:off x="18656300" y="712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502"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150385</xdr:rowOff>
    </xdr:from>
    <xdr:ext cx="469744" cy="259045"/>
    <xdr:sp macro="" textlink="">
      <xdr:nvSpPr>
        <xdr:cNvPr id="503" name="n_2aveValue【認定こども園・幼稚園・保育所】&#10;一人当たり面積"/>
        <xdr:cNvSpPr txBox="1"/>
      </xdr:nvSpPr>
      <xdr:spPr>
        <a:xfrm>
          <a:off x="20199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504"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505" name="n_4aveValue【認定こども園・幼稚園・保育所】&#10;一人当たり面積"/>
        <xdr:cNvSpPr txBox="1"/>
      </xdr:nvSpPr>
      <xdr:spPr>
        <a:xfrm>
          <a:off x="18421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138701</xdr:rowOff>
    </xdr:from>
    <xdr:ext cx="469744" cy="259045"/>
    <xdr:sp macro="" textlink="">
      <xdr:nvSpPr>
        <xdr:cNvPr id="506" name="n_1mainValue【認定こども園・幼稚園・保育所】&#10;一人当たり面積"/>
        <xdr:cNvSpPr txBox="1"/>
      </xdr:nvSpPr>
      <xdr:spPr>
        <a:xfrm>
          <a:off x="21075727" y="716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138701</xdr:rowOff>
    </xdr:from>
    <xdr:ext cx="469744" cy="259045"/>
    <xdr:sp macro="" textlink="">
      <xdr:nvSpPr>
        <xdr:cNvPr id="507" name="n_2mainValue【認定こども園・幼稚園・保育所】&#10;一人当たり面積"/>
        <xdr:cNvSpPr txBox="1"/>
      </xdr:nvSpPr>
      <xdr:spPr>
        <a:xfrm>
          <a:off x="20199427" y="716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138701</xdr:rowOff>
    </xdr:from>
    <xdr:ext cx="469744" cy="259045"/>
    <xdr:sp macro="" textlink="">
      <xdr:nvSpPr>
        <xdr:cNvPr id="508" name="n_3mainValue【認定こども園・幼稚園・保育所】&#10;一人当たり面積"/>
        <xdr:cNvSpPr txBox="1"/>
      </xdr:nvSpPr>
      <xdr:spPr>
        <a:xfrm>
          <a:off x="19310427" y="716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138701</xdr:rowOff>
    </xdr:from>
    <xdr:ext cx="469744" cy="259045"/>
    <xdr:sp macro="" textlink="">
      <xdr:nvSpPr>
        <xdr:cNvPr id="509" name="n_4mainValue【認定こども園・幼稚園・保育所】&#10;一人当たり面積"/>
        <xdr:cNvSpPr txBox="1"/>
      </xdr:nvSpPr>
      <xdr:spPr>
        <a:xfrm>
          <a:off x="18421427" y="716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1" name="直線コネクタ 5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22" name="テキスト ボックス 521"/>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3" name="直線コネクタ 5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4" name="テキスト ボックス 5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5" name="直線コネクタ 5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6" name="テキスト ボックス 5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7" name="直線コネクタ 5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8" name="テキスト ボックス 5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32" name="直線コネクタ 531"/>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33"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34" name="直線コネクタ 533"/>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35" name="【学校施設】&#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36" name="直線コネクタ 535"/>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31513</xdr:rowOff>
    </xdr:from>
    <xdr:ext cx="405111" cy="259045"/>
    <xdr:sp macro="" textlink="">
      <xdr:nvSpPr>
        <xdr:cNvPr id="537" name="【学校施設】&#10;有形固定資産減価償却率平均値テキスト"/>
        <xdr:cNvSpPr txBox="1"/>
      </xdr:nvSpPr>
      <xdr:spPr>
        <a:xfrm>
          <a:off x="16357600" y="997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38" name="フローチャート: 判断 537"/>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39" name="フローチャート: 判断 538"/>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40" name="フローチャート: 判断 539"/>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41" name="フローチャート: 判断 540"/>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42" name="フローチャート: 判断 541"/>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49784</xdr:rowOff>
    </xdr:from>
    <xdr:to>
      <xdr:col>85</xdr:col>
      <xdr:colOff>177800</xdr:colOff>
      <xdr:row>62</xdr:row>
      <xdr:rowOff>151384</xdr:rowOff>
    </xdr:to>
    <xdr:sp macro="" textlink="">
      <xdr:nvSpPr>
        <xdr:cNvPr id="548" name="楕円 547"/>
        <xdr:cNvSpPr/>
      </xdr:nvSpPr>
      <xdr:spPr>
        <a:xfrm>
          <a:off x="162687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136161</xdr:rowOff>
    </xdr:from>
    <xdr:ext cx="405111" cy="259045"/>
    <xdr:sp macro="" textlink="">
      <xdr:nvSpPr>
        <xdr:cNvPr id="549" name="【学校施設】&#10;有形固定資産減価償却率該当値テキスト"/>
        <xdr:cNvSpPr txBox="1"/>
      </xdr:nvSpPr>
      <xdr:spPr>
        <a:xfrm>
          <a:off x="16357600" y="10594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31496</xdr:rowOff>
    </xdr:from>
    <xdr:to>
      <xdr:col>81</xdr:col>
      <xdr:colOff>101600</xdr:colOff>
      <xdr:row>62</xdr:row>
      <xdr:rowOff>133096</xdr:rowOff>
    </xdr:to>
    <xdr:sp macro="" textlink="">
      <xdr:nvSpPr>
        <xdr:cNvPr id="550" name="楕円 549"/>
        <xdr:cNvSpPr/>
      </xdr:nvSpPr>
      <xdr:spPr>
        <a:xfrm>
          <a:off x="15430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82296</xdr:rowOff>
    </xdr:from>
    <xdr:to>
      <xdr:col>85</xdr:col>
      <xdr:colOff>127000</xdr:colOff>
      <xdr:row>62</xdr:row>
      <xdr:rowOff>100584</xdr:rowOff>
    </xdr:to>
    <xdr:cxnSp macro="">
      <xdr:nvCxnSpPr>
        <xdr:cNvPr id="551" name="直線コネクタ 550"/>
        <xdr:cNvCxnSpPr/>
      </xdr:nvCxnSpPr>
      <xdr:spPr>
        <a:xfrm>
          <a:off x="15481300" y="107121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77216</xdr:rowOff>
    </xdr:from>
    <xdr:to>
      <xdr:col>76</xdr:col>
      <xdr:colOff>165100</xdr:colOff>
      <xdr:row>63</xdr:row>
      <xdr:rowOff>7366</xdr:rowOff>
    </xdr:to>
    <xdr:sp macro="" textlink="">
      <xdr:nvSpPr>
        <xdr:cNvPr id="552" name="楕円 551"/>
        <xdr:cNvSpPr/>
      </xdr:nvSpPr>
      <xdr:spPr>
        <a:xfrm>
          <a:off x="14541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82296</xdr:rowOff>
    </xdr:from>
    <xdr:to>
      <xdr:col>81</xdr:col>
      <xdr:colOff>50800</xdr:colOff>
      <xdr:row>62</xdr:row>
      <xdr:rowOff>128016</xdr:rowOff>
    </xdr:to>
    <xdr:cxnSp macro="">
      <xdr:nvCxnSpPr>
        <xdr:cNvPr id="553" name="直線コネクタ 552"/>
        <xdr:cNvCxnSpPr/>
      </xdr:nvCxnSpPr>
      <xdr:spPr>
        <a:xfrm flipV="1">
          <a:off x="14592300" y="107121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84074</xdr:rowOff>
    </xdr:from>
    <xdr:to>
      <xdr:col>72</xdr:col>
      <xdr:colOff>38100</xdr:colOff>
      <xdr:row>61</xdr:row>
      <xdr:rowOff>14224</xdr:rowOff>
    </xdr:to>
    <xdr:sp macro="" textlink="">
      <xdr:nvSpPr>
        <xdr:cNvPr id="554" name="楕円 553"/>
        <xdr:cNvSpPr/>
      </xdr:nvSpPr>
      <xdr:spPr>
        <a:xfrm>
          <a:off x="13652500" y="1037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134874</xdr:rowOff>
    </xdr:from>
    <xdr:to>
      <xdr:col>76</xdr:col>
      <xdr:colOff>114300</xdr:colOff>
      <xdr:row>62</xdr:row>
      <xdr:rowOff>128016</xdr:rowOff>
    </xdr:to>
    <xdr:cxnSp macro="">
      <xdr:nvCxnSpPr>
        <xdr:cNvPr id="555" name="直線コネクタ 554"/>
        <xdr:cNvCxnSpPr/>
      </xdr:nvCxnSpPr>
      <xdr:spPr>
        <a:xfrm>
          <a:off x="13703300" y="10421874"/>
          <a:ext cx="889000" cy="33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90932</xdr:rowOff>
    </xdr:from>
    <xdr:to>
      <xdr:col>67</xdr:col>
      <xdr:colOff>101600</xdr:colOff>
      <xdr:row>63</xdr:row>
      <xdr:rowOff>21082</xdr:rowOff>
    </xdr:to>
    <xdr:sp macro="" textlink="">
      <xdr:nvSpPr>
        <xdr:cNvPr id="556" name="楕円 555"/>
        <xdr:cNvSpPr/>
      </xdr:nvSpPr>
      <xdr:spPr>
        <a:xfrm>
          <a:off x="12763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134874</xdr:rowOff>
    </xdr:from>
    <xdr:to>
      <xdr:col>71</xdr:col>
      <xdr:colOff>177800</xdr:colOff>
      <xdr:row>62</xdr:row>
      <xdr:rowOff>141732</xdr:rowOff>
    </xdr:to>
    <xdr:cxnSp macro="">
      <xdr:nvCxnSpPr>
        <xdr:cNvPr id="557" name="直線コネクタ 556"/>
        <xdr:cNvCxnSpPr/>
      </xdr:nvCxnSpPr>
      <xdr:spPr>
        <a:xfrm flipV="1">
          <a:off x="12814300" y="10421874"/>
          <a:ext cx="889000" cy="3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106189</xdr:rowOff>
    </xdr:from>
    <xdr:ext cx="405111" cy="259045"/>
    <xdr:sp macro="" textlink="">
      <xdr:nvSpPr>
        <xdr:cNvPr id="558" name="n_1aveValue【学校施設】&#10;有形固定資産減価償却率"/>
        <xdr:cNvSpPr txBox="1"/>
      </xdr:nvSpPr>
      <xdr:spPr>
        <a:xfrm>
          <a:off x="152660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103903</xdr:rowOff>
    </xdr:from>
    <xdr:ext cx="405111" cy="259045"/>
    <xdr:sp macro="" textlink="">
      <xdr:nvSpPr>
        <xdr:cNvPr id="559" name="n_2aveValue【学校施設】&#10;有形固定資産減価償却率"/>
        <xdr:cNvSpPr txBox="1"/>
      </xdr:nvSpPr>
      <xdr:spPr>
        <a:xfrm>
          <a:off x="14389744" y="98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92473</xdr:rowOff>
    </xdr:from>
    <xdr:ext cx="405111" cy="259045"/>
    <xdr:sp macro="" textlink="">
      <xdr:nvSpPr>
        <xdr:cNvPr id="560" name="n_3aveValue【学校施設】&#10;有形固定資産減価償却率"/>
        <xdr:cNvSpPr txBox="1"/>
      </xdr:nvSpPr>
      <xdr:spPr>
        <a:xfrm>
          <a:off x="13500744"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561" name="n_4aveValue【学校施設】&#10;有形固定資産減価償却率"/>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124223</xdr:rowOff>
    </xdr:from>
    <xdr:ext cx="405111" cy="259045"/>
    <xdr:sp macro="" textlink="">
      <xdr:nvSpPr>
        <xdr:cNvPr id="562" name="n_1mainValue【学校施設】&#10;有形固定資産減価償却率"/>
        <xdr:cNvSpPr txBox="1"/>
      </xdr:nvSpPr>
      <xdr:spPr>
        <a:xfrm>
          <a:off x="15266044" y="1075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169943</xdr:rowOff>
    </xdr:from>
    <xdr:ext cx="405111" cy="259045"/>
    <xdr:sp macro="" textlink="">
      <xdr:nvSpPr>
        <xdr:cNvPr id="563" name="n_2mainValue【学校施設】&#10;有形固定資産減価償却率"/>
        <xdr:cNvSpPr txBox="1"/>
      </xdr:nvSpPr>
      <xdr:spPr>
        <a:xfrm>
          <a:off x="14389744" y="10799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5351</xdr:rowOff>
    </xdr:from>
    <xdr:ext cx="405111" cy="259045"/>
    <xdr:sp macro="" textlink="">
      <xdr:nvSpPr>
        <xdr:cNvPr id="564" name="n_3mainValue【学校施設】&#10;有形固定資産減価償却率"/>
        <xdr:cNvSpPr txBox="1"/>
      </xdr:nvSpPr>
      <xdr:spPr>
        <a:xfrm>
          <a:off x="13500744" y="1046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12209</xdr:rowOff>
    </xdr:from>
    <xdr:ext cx="405111" cy="259045"/>
    <xdr:sp macro="" textlink="">
      <xdr:nvSpPr>
        <xdr:cNvPr id="565" name="n_4mainValue【学校施設】&#10;有形固定資産減価償却率"/>
        <xdr:cNvSpPr txBox="1"/>
      </xdr:nvSpPr>
      <xdr:spPr>
        <a:xfrm>
          <a:off x="12611744" y="1081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89" name="直線コネクタ 588"/>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0"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1" name="直線コネクタ 590"/>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92" name="【学校施設】&#10;一人当たり面積最大値テキスト"/>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93" name="直線コネクタ 592"/>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594" name="【学校施設】&#10;一人当たり面積平均値テキスト"/>
        <xdr:cNvSpPr txBox="1"/>
      </xdr:nvSpPr>
      <xdr:spPr>
        <a:xfrm>
          <a:off x="221996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95" name="フローチャート: 判断 594"/>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96" name="フローチャート: 判断 595"/>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7" name="フローチャート: 判断 596"/>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98" name="フローチャート: 判断 597"/>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599" name="フローチャート: 判断 598"/>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167513</xdr:rowOff>
    </xdr:from>
    <xdr:to>
      <xdr:col>116</xdr:col>
      <xdr:colOff>114300</xdr:colOff>
      <xdr:row>63</xdr:row>
      <xdr:rowOff>97663</xdr:rowOff>
    </xdr:to>
    <xdr:sp macro="" textlink="">
      <xdr:nvSpPr>
        <xdr:cNvPr id="605" name="楕円 604"/>
        <xdr:cNvSpPr/>
      </xdr:nvSpPr>
      <xdr:spPr>
        <a:xfrm>
          <a:off x="22110700" y="1079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82440</xdr:rowOff>
    </xdr:from>
    <xdr:ext cx="469744" cy="259045"/>
    <xdr:sp macro="" textlink="">
      <xdr:nvSpPr>
        <xdr:cNvPr id="606" name="【学校施設】&#10;一人当たり面積該当値テキスト"/>
        <xdr:cNvSpPr txBox="1"/>
      </xdr:nvSpPr>
      <xdr:spPr>
        <a:xfrm>
          <a:off x="22199600" y="1071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168084</xdr:rowOff>
    </xdr:from>
    <xdr:to>
      <xdr:col>112</xdr:col>
      <xdr:colOff>38100</xdr:colOff>
      <xdr:row>63</xdr:row>
      <xdr:rowOff>98234</xdr:rowOff>
    </xdr:to>
    <xdr:sp macro="" textlink="">
      <xdr:nvSpPr>
        <xdr:cNvPr id="607" name="楕円 606"/>
        <xdr:cNvSpPr/>
      </xdr:nvSpPr>
      <xdr:spPr>
        <a:xfrm>
          <a:off x="21272500" y="1079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46863</xdr:rowOff>
    </xdr:from>
    <xdr:to>
      <xdr:col>116</xdr:col>
      <xdr:colOff>63500</xdr:colOff>
      <xdr:row>63</xdr:row>
      <xdr:rowOff>47434</xdr:rowOff>
    </xdr:to>
    <xdr:cxnSp macro="">
      <xdr:nvCxnSpPr>
        <xdr:cNvPr id="608" name="直線コネクタ 607"/>
        <xdr:cNvCxnSpPr/>
      </xdr:nvCxnSpPr>
      <xdr:spPr>
        <a:xfrm flipV="1">
          <a:off x="21323300" y="10848213"/>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157988</xdr:rowOff>
    </xdr:from>
    <xdr:to>
      <xdr:col>107</xdr:col>
      <xdr:colOff>101600</xdr:colOff>
      <xdr:row>63</xdr:row>
      <xdr:rowOff>88138</xdr:rowOff>
    </xdr:to>
    <xdr:sp macro="" textlink="">
      <xdr:nvSpPr>
        <xdr:cNvPr id="609" name="楕円 608"/>
        <xdr:cNvSpPr/>
      </xdr:nvSpPr>
      <xdr:spPr>
        <a:xfrm>
          <a:off x="20383500" y="1078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37338</xdr:rowOff>
    </xdr:from>
    <xdr:to>
      <xdr:col>111</xdr:col>
      <xdr:colOff>177800</xdr:colOff>
      <xdr:row>63</xdr:row>
      <xdr:rowOff>47434</xdr:rowOff>
    </xdr:to>
    <xdr:cxnSp macro="">
      <xdr:nvCxnSpPr>
        <xdr:cNvPr id="610" name="直線コネクタ 609"/>
        <xdr:cNvCxnSpPr/>
      </xdr:nvCxnSpPr>
      <xdr:spPr>
        <a:xfrm>
          <a:off x="20434300" y="10838688"/>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149796</xdr:rowOff>
    </xdr:from>
    <xdr:to>
      <xdr:col>102</xdr:col>
      <xdr:colOff>165100</xdr:colOff>
      <xdr:row>63</xdr:row>
      <xdr:rowOff>79946</xdr:rowOff>
    </xdr:to>
    <xdr:sp macro="" textlink="">
      <xdr:nvSpPr>
        <xdr:cNvPr id="611" name="楕円 610"/>
        <xdr:cNvSpPr/>
      </xdr:nvSpPr>
      <xdr:spPr>
        <a:xfrm>
          <a:off x="19494500" y="1077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29146</xdr:rowOff>
    </xdr:from>
    <xdr:to>
      <xdr:col>107</xdr:col>
      <xdr:colOff>50800</xdr:colOff>
      <xdr:row>63</xdr:row>
      <xdr:rowOff>37338</xdr:rowOff>
    </xdr:to>
    <xdr:cxnSp macro="">
      <xdr:nvCxnSpPr>
        <xdr:cNvPr id="612" name="直線コネクタ 611"/>
        <xdr:cNvCxnSpPr/>
      </xdr:nvCxnSpPr>
      <xdr:spPr>
        <a:xfrm>
          <a:off x="19545300" y="10830496"/>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169228</xdr:rowOff>
    </xdr:from>
    <xdr:to>
      <xdr:col>98</xdr:col>
      <xdr:colOff>38100</xdr:colOff>
      <xdr:row>63</xdr:row>
      <xdr:rowOff>99378</xdr:rowOff>
    </xdr:to>
    <xdr:sp macro="" textlink="">
      <xdr:nvSpPr>
        <xdr:cNvPr id="613" name="楕円 612"/>
        <xdr:cNvSpPr/>
      </xdr:nvSpPr>
      <xdr:spPr>
        <a:xfrm>
          <a:off x="18605500" y="1079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29146</xdr:rowOff>
    </xdr:from>
    <xdr:to>
      <xdr:col>102</xdr:col>
      <xdr:colOff>114300</xdr:colOff>
      <xdr:row>63</xdr:row>
      <xdr:rowOff>48578</xdr:rowOff>
    </xdr:to>
    <xdr:cxnSp macro="">
      <xdr:nvCxnSpPr>
        <xdr:cNvPr id="614" name="直線コネクタ 613"/>
        <xdr:cNvCxnSpPr/>
      </xdr:nvCxnSpPr>
      <xdr:spPr>
        <a:xfrm flipV="1">
          <a:off x="18656300" y="10830496"/>
          <a:ext cx="8890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615" name="n_1aveValue【学校施設】&#10;一人当たり面積"/>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16"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617" name="n_3aveValue【学校施設】&#10;一人当たり面積"/>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618" name="n_4aveValue【学校施設】&#10;一人当たり面積"/>
        <xdr:cNvSpPr txBox="1"/>
      </xdr:nvSpPr>
      <xdr:spPr>
        <a:xfrm>
          <a:off x="184214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89361</xdr:rowOff>
    </xdr:from>
    <xdr:ext cx="469744" cy="259045"/>
    <xdr:sp macro="" textlink="">
      <xdr:nvSpPr>
        <xdr:cNvPr id="619" name="n_1mainValue【学校施設】&#10;一人当たり面積"/>
        <xdr:cNvSpPr txBox="1"/>
      </xdr:nvSpPr>
      <xdr:spPr>
        <a:xfrm>
          <a:off x="21075727" y="1089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79265</xdr:rowOff>
    </xdr:from>
    <xdr:ext cx="469744" cy="259045"/>
    <xdr:sp macro="" textlink="">
      <xdr:nvSpPr>
        <xdr:cNvPr id="620" name="n_2mainValue【学校施設】&#10;一人当たり面積"/>
        <xdr:cNvSpPr txBox="1"/>
      </xdr:nvSpPr>
      <xdr:spPr>
        <a:xfrm>
          <a:off x="20199427" y="1088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71073</xdr:rowOff>
    </xdr:from>
    <xdr:ext cx="469744" cy="259045"/>
    <xdr:sp macro="" textlink="">
      <xdr:nvSpPr>
        <xdr:cNvPr id="621" name="n_3mainValue【学校施設】&#10;一人当たり面積"/>
        <xdr:cNvSpPr txBox="1"/>
      </xdr:nvSpPr>
      <xdr:spPr>
        <a:xfrm>
          <a:off x="19310427" y="1087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90505</xdr:rowOff>
    </xdr:from>
    <xdr:ext cx="469744" cy="259045"/>
    <xdr:sp macro="" textlink="">
      <xdr:nvSpPr>
        <xdr:cNvPr id="622" name="n_4mainValue【学校施設】&#10;一人当たり面積"/>
        <xdr:cNvSpPr txBox="1"/>
      </xdr:nvSpPr>
      <xdr:spPr>
        <a:xfrm>
          <a:off x="18421427" y="108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648" name="直線コネクタ 647"/>
        <xdr:cNvCxnSpPr/>
      </xdr:nvCxnSpPr>
      <xdr:spPr>
        <a:xfrm flipV="1">
          <a:off x="16318864"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649" name="【児童館】&#10;有形固定資産減価償却率最小値テキスト"/>
        <xdr:cNvSpPr txBox="1"/>
      </xdr:nvSpPr>
      <xdr:spPr>
        <a:xfrm>
          <a:off x="16357600"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650" name="直線コネクタ 649"/>
        <xdr:cNvCxnSpPr/>
      </xdr:nvCxnSpPr>
      <xdr:spPr>
        <a:xfrm>
          <a:off x="16230600" y="1489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651" name="【児童館】&#10;有形固定資産減価償却率最大値テキスト"/>
        <xdr:cNvSpPr txBox="1"/>
      </xdr:nvSpPr>
      <xdr:spPr>
        <a:xfrm>
          <a:off x="16357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652" name="直線コネクタ 651"/>
        <xdr:cNvCxnSpPr/>
      </xdr:nvCxnSpPr>
      <xdr:spPr>
        <a:xfrm>
          <a:off x="16230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116313</xdr:rowOff>
    </xdr:from>
    <xdr:ext cx="405111" cy="259045"/>
    <xdr:sp macro="" textlink="">
      <xdr:nvSpPr>
        <xdr:cNvPr id="653" name="【児童館】&#10;有形固定資産減価償却率平均値テキスト"/>
        <xdr:cNvSpPr txBox="1"/>
      </xdr:nvSpPr>
      <xdr:spPr>
        <a:xfrm>
          <a:off x="16357600" y="1400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654" name="フローチャート: 判断 653"/>
        <xdr:cNvSpPr/>
      </xdr:nvSpPr>
      <xdr:spPr>
        <a:xfrm>
          <a:off x="162687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655" name="フローチャート: 判断 654"/>
        <xdr:cNvSpPr/>
      </xdr:nvSpPr>
      <xdr:spPr>
        <a:xfrm>
          <a:off x="15430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656" name="フローチャート: 判断 655"/>
        <xdr:cNvSpPr/>
      </xdr:nvSpPr>
      <xdr:spPr>
        <a:xfrm>
          <a:off x="14541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657" name="フローチャート: 判断 656"/>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73842</xdr:rowOff>
    </xdr:from>
    <xdr:to>
      <xdr:col>67</xdr:col>
      <xdr:colOff>101600</xdr:colOff>
      <xdr:row>82</xdr:row>
      <xdr:rowOff>3992</xdr:rowOff>
    </xdr:to>
    <xdr:sp macro="" textlink="">
      <xdr:nvSpPr>
        <xdr:cNvPr id="658" name="フローチャート: 判断 657"/>
        <xdr:cNvSpPr/>
      </xdr:nvSpPr>
      <xdr:spPr>
        <a:xfrm>
          <a:off x="12763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108131</xdr:rowOff>
    </xdr:from>
    <xdr:to>
      <xdr:col>85</xdr:col>
      <xdr:colOff>177800</xdr:colOff>
      <xdr:row>83</xdr:row>
      <xdr:rowOff>38281</xdr:rowOff>
    </xdr:to>
    <xdr:sp macro="" textlink="">
      <xdr:nvSpPr>
        <xdr:cNvPr id="664" name="楕円 663"/>
        <xdr:cNvSpPr/>
      </xdr:nvSpPr>
      <xdr:spPr>
        <a:xfrm>
          <a:off x="162687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86558</xdr:rowOff>
    </xdr:from>
    <xdr:ext cx="405111" cy="259045"/>
    <xdr:sp macro="" textlink="">
      <xdr:nvSpPr>
        <xdr:cNvPr id="665" name="【児童館】&#10;有形固定資産減価償却率該当値テキスト"/>
        <xdr:cNvSpPr txBox="1"/>
      </xdr:nvSpPr>
      <xdr:spPr>
        <a:xfrm>
          <a:off x="16357600" y="1414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98334</xdr:rowOff>
    </xdr:from>
    <xdr:to>
      <xdr:col>81</xdr:col>
      <xdr:colOff>101600</xdr:colOff>
      <xdr:row>83</xdr:row>
      <xdr:rowOff>28484</xdr:rowOff>
    </xdr:to>
    <xdr:sp macro="" textlink="">
      <xdr:nvSpPr>
        <xdr:cNvPr id="666" name="楕円 665"/>
        <xdr:cNvSpPr/>
      </xdr:nvSpPr>
      <xdr:spPr>
        <a:xfrm>
          <a:off x="154305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149134</xdr:rowOff>
    </xdr:from>
    <xdr:to>
      <xdr:col>85</xdr:col>
      <xdr:colOff>127000</xdr:colOff>
      <xdr:row>82</xdr:row>
      <xdr:rowOff>158931</xdr:rowOff>
    </xdr:to>
    <xdr:cxnSp macro="">
      <xdr:nvCxnSpPr>
        <xdr:cNvPr id="667" name="直線コネクタ 666"/>
        <xdr:cNvCxnSpPr/>
      </xdr:nvCxnSpPr>
      <xdr:spPr>
        <a:xfrm>
          <a:off x="15481300" y="14208034"/>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65677</xdr:rowOff>
    </xdr:from>
    <xdr:to>
      <xdr:col>76</xdr:col>
      <xdr:colOff>165100</xdr:colOff>
      <xdr:row>82</xdr:row>
      <xdr:rowOff>167277</xdr:rowOff>
    </xdr:to>
    <xdr:sp macro="" textlink="">
      <xdr:nvSpPr>
        <xdr:cNvPr id="668" name="楕円 667"/>
        <xdr:cNvSpPr/>
      </xdr:nvSpPr>
      <xdr:spPr>
        <a:xfrm>
          <a:off x="14541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116477</xdr:rowOff>
    </xdr:from>
    <xdr:to>
      <xdr:col>81</xdr:col>
      <xdr:colOff>50800</xdr:colOff>
      <xdr:row>82</xdr:row>
      <xdr:rowOff>149134</xdr:rowOff>
    </xdr:to>
    <xdr:cxnSp macro="">
      <xdr:nvCxnSpPr>
        <xdr:cNvPr id="669" name="直線コネクタ 668"/>
        <xdr:cNvCxnSpPr/>
      </xdr:nvCxnSpPr>
      <xdr:spPr>
        <a:xfrm>
          <a:off x="14592300" y="141753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33020</xdr:rowOff>
    </xdr:from>
    <xdr:to>
      <xdr:col>72</xdr:col>
      <xdr:colOff>38100</xdr:colOff>
      <xdr:row>82</xdr:row>
      <xdr:rowOff>134620</xdr:rowOff>
    </xdr:to>
    <xdr:sp macro="" textlink="">
      <xdr:nvSpPr>
        <xdr:cNvPr id="670" name="楕円 669"/>
        <xdr:cNvSpPr/>
      </xdr:nvSpPr>
      <xdr:spPr>
        <a:xfrm>
          <a:off x="13652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83820</xdr:rowOff>
    </xdr:from>
    <xdr:to>
      <xdr:col>76</xdr:col>
      <xdr:colOff>114300</xdr:colOff>
      <xdr:row>82</xdr:row>
      <xdr:rowOff>116477</xdr:rowOff>
    </xdr:to>
    <xdr:cxnSp macro="">
      <xdr:nvCxnSpPr>
        <xdr:cNvPr id="671" name="直線コネクタ 670"/>
        <xdr:cNvCxnSpPr/>
      </xdr:nvCxnSpPr>
      <xdr:spPr>
        <a:xfrm>
          <a:off x="13703300" y="141427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15620</xdr:rowOff>
    </xdr:from>
    <xdr:ext cx="405111" cy="259045"/>
    <xdr:sp macro="" textlink="">
      <xdr:nvSpPr>
        <xdr:cNvPr id="672" name="n_1aveValue【児童館】&#10;有形固定資産減価償却率"/>
        <xdr:cNvSpPr txBox="1"/>
      </xdr:nvSpPr>
      <xdr:spPr>
        <a:xfrm>
          <a:off x="152660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160038</xdr:rowOff>
    </xdr:from>
    <xdr:ext cx="405111" cy="259045"/>
    <xdr:sp macro="" textlink="">
      <xdr:nvSpPr>
        <xdr:cNvPr id="673" name="n_2aveValue【児童館】&#10;有形固定資産減価償却率"/>
        <xdr:cNvSpPr txBox="1"/>
      </xdr:nvSpPr>
      <xdr:spPr>
        <a:xfrm>
          <a:off x="14389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146975</xdr:rowOff>
    </xdr:from>
    <xdr:ext cx="405111" cy="259045"/>
    <xdr:sp macro="" textlink="">
      <xdr:nvSpPr>
        <xdr:cNvPr id="674" name="n_3aveValue【児童館】&#10;有形固定資産減価償却率"/>
        <xdr:cNvSpPr txBox="1"/>
      </xdr:nvSpPr>
      <xdr:spPr>
        <a:xfrm>
          <a:off x="13500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20519</xdr:rowOff>
    </xdr:from>
    <xdr:ext cx="405111" cy="259045"/>
    <xdr:sp macro="" textlink="">
      <xdr:nvSpPr>
        <xdr:cNvPr id="675" name="n_4aveValue【児童館】&#10;有形固定資産減価償却率"/>
        <xdr:cNvSpPr txBox="1"/>
      </xdr:nvSpPr>
      <xdr:spPr>
        <a:xfrm>
          <a:off x="12611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19611</xdr:rowOff>
    </xdr:from>
    <xdr:ext cx="405111" cy="259045"/>
    <xdr:sp macro="" textlink="">
      <xdr:nvSpPr>
        <xdr:cNvPr id="676" name="n_1mainValue【児童館】&#10;有形固定資産減価償却率"/>
        <xdr:cNvSpPr txBox="1"/>
      </xdr:nvSpPr>
      <xdr:spPr>
        <a:xfrm>
          <a:off x="152660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12354</xdr:rowOff>
    </xdr:from>
    <xdr:ext cx="405111" cy="259045"/>
    <xdr:sp macro="" textlink="">
      <xdr:nvSpPr>
        <xdr:cNvPr id="677" name="n_2mainValue【児童館】&#10;有形固定資産減価償却率"/>
        <xdr:cNvSpPr txBox="1"/>
      </xdr:nvSpPr>
      <xdr:spPr>
        <a:xfrm>
          <a:off x="14389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151147</xdr:rowOff>
    </xdr:from>
    <xdr:ext cx="405111" cy="259045"/>
    <xdr:sp macro="" textlink="">
      <xdr:nvSpPr>
        <xdr:cNvPr id="678" name="n_3mainValue【児童館】&#10;有形固定資産減価償却率"/>
        <xdr:cNvSpPr txBox="1"/>
      </xdr:nvSpPr>
      <xdr:spPr>
        <a:xfrm>
          <a:off x="13500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9" name="直線コネクタ 68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0" name="テキスト ボックス 68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1" name="直線コネクタ 69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2" name="テキスト ボックス 69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3" name="直線コネクタ 69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4" name="テキスト ボックス 69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5" name="直線コネクタ 69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6" name="テキスト ボックス 69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700" name="直線コネクタ 699"/>
        <xdr:cNvCxnSpPr/>
      </xdr:nvCxnSpPr>
      <xdr:spPr>
        <a:xfrm flipV="1">
          <a:off x="22160864" y="1336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1"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2" name="直線コネクタ 701"/>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703"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704" name="直線コネクタ 703"/>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705"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06" name="フローチャート: 判断 705"/>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707" name="フローチャート: 判断 706"/>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708" name="フローチャート: 判断 707"/>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09" name="フローチャート: 判断 708"/>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124461</xdr:rowOff>
    </xdr:from>
    <xdr:to>
      <xdr:col>98</xdr:col>
      <xdr:colOff>38100</xdr:colOff>
      <xdr:row>83</xdr:row>
      <xdr:rowOff>54611</xdr:rowOff>
    </xdr:to>
    <xdr:sp macro="" textlink="">
      <xdr:nvSpPr>
        <xdr:cNvPr id="710" name="フローチャート: 判断 709"/>
        <xdr:cNvSpPr/>
      </xdr:nvSpPr>
      <xdr:spPr>
        <a:xfrm>
          <a:off x="18605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16" name="楕円 715"/>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22877</xdr:rowOff>
    </xdr:from>
    <xdr:ext cx="469744" cy="259045"/>
    <xdr:sp macro="" textlink="">
      <xdr:nvSpPr>
        <xdr:cNvPr id="717" name="【児童館】&#10;一人当たり面積該当値テキスト"/>
        <xdr:cNvSpPr txBox="1"/>
      </xdr:nvSpPr>
      <xdr:spPr>
        <a:xfrm>
          <a:off x="221996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718" name="楕円 717"/>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95250</xdr:rowOff>
    </xdr:to>
    <xdr:cxnSp macro="">
      <xdr:nvCxnSpPr>
        <xdr:cNvPr id="719" name="直線コネクタ 718"/>
        <xdr:cNvCxnSpPr/>
      </xdr:nvCxnSpPr>
      <xdr:spPr>
        <a:xfrm>
          <a:off x="21323300" y="1432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720" name="楕円 719"/>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95250</xdr:rowOff>
    </xdr:to>
    <xdr:cxnSp macro="">
      <xdr:nvCxnSpPr>
        <xdr:cNvPr id="721" name="直線コネクタ 720"/>
        <xdr:cNvCxnSpPr/>
      </xdr:nvCxnSpPr>
      <xdr:spPr>
        <a:xfrm>
          <a:off x="20434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22" name="楕円 721"/>
        <xdr:cNvSpPr/>
      </xdr:nvSpPr>
      <xdr:spPr>
        <a:xfrm>
          <a:off x="19494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95250</xdr:rowOff>
    </xdr:to>
    <xdr:cxnSp macro="">
      <xdr:nvCxnSpPr>
        <xdr:cNvPr id="723" name="直線コネクタ 722"/>
        <xdr:cNvCxnSpPr/>
      </xdr:nvCxnSpPr>
      <xdr:spPr>
        <a:xfrm>
          <a:off x="19545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71138</xdr:rowOff>
    </xdr:from>
    <xdr:ext cx="469744" cy="259045"/>
    <xdr:sp macro="" textlink="">
      <xdr:nvSpPr>
        <xdr:cNvPr id="724" name="n_1aveValue【児童館】&#10;一人当たり面積"/>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725" name="n_2aveValue【児童館】&#10;一人当たり面積"/>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726" name="n_3aveValue【児童館】&#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71138</xdr:rowOff>
    </xdr:from>
    <xdr:ext cx="469744" cy="259045"/>
    <xdr:sp macro="" textlink="">
      <xdr:nvSpPr>
        <xdr:cNvPr id="727" name="n_4aveValue【児童館】&#10;一人当たり面積"/>
        <xdr:cNvSpPr txBox="1"/>
      </xdr:nvSpPr>
      <xdr:spPr>
        <a:xfrm>
          <a:off x="18421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137177</xdr:rowOff>
    </xdr:from>
    <xdr:ext cx="469744" cy="259045"/>
    <xdr:sp macro="" textlink="">
      <xdr:nvSpPr>
        <xdr:cNvPr id="728" name="n_1main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729" name="n_2main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730" name="n_3mainValue【児童館】&#10;一人当たり面積"/>
        <xdr:cNvSpPr txBox="1"/>
      </xdr:nvSpPr>
      <xdr:spPr>
        <a:xfrm>
          <a:off x="19310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1" name="正方形/長方形 7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2" name="正方形/長方形 7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3" name="正方形/長方形 7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4" name="正方形/長方形 7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5" name="正方形/長方形 7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6" name="正方形/長方形 7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7" name="正方形/長方形 7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正方形/長方形 7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9" name="テキスト ボックス 7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0" name="直線コネクタ 7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1" name="テキスト ボックス 7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2" name="直線コネクタ 7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3" name="テキスト ボックス 74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4" name="直線コネクタ 7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5" name="テキスト ボックス 7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6" name="直線コネクタ 7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7" name="テキスト ボックス 7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8" name="直線コネクタ 7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9" name="テキスト ボックス 7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0" name="直線コネクタ 7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1" name="テキスト ボックス 7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2" name="直線コネクタ 7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3" name="テキスト ボックス 75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4" name="直線コネクタ 7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756" name="直線コネクタ 755"/>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7"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8" name="直線コネクタ 75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59"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0" name="直線コネクタ 759"/>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7456</xdr:rowOff>
    </xdr:from>
    <xdr:ext cx="405111" cy="259045"/>
    <xdr:sp macro="" textlink="">
      <xdr:nvSpPr>
        <xdr:cNvPr id="761" name="【公民館】&#10;有形固定資産減価償却率平均値テキスト"/>
        <xdr:cNvSpPr txBox="1"/>
      </xdr:nvSpPr>
      <xdr:spPr>
        <a:xfrm>
          <a:off x="16357600" y="1783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762" name="フローチャート: 判断 761"/>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763" name="フローチャート: 判断 762"/>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764" name="フローチャート: 判断 763"/>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65" name="フローチャート: 判断 764"/>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766" name="フローチャート: 判断 765"/>
        <xdr:cNvSpPr/>
      </xdr:nvSpPr>
      <xdr:spPr>
        <a:xfrm>
          <a:off x="1276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149498</xdr:rowOff>
    </xdr:from>
    <xdr:to>
      <xdr:col>85</xdr:col>
      <xdr:colOff>177800</xdr:colOff>
      <xdr:row>106</xdr:row>
      <xdr:rowOff>79648</xdr:rowOff>
    </xdr:to>
    <xdr:sp macro="" textlink="">
      <xdr:nvSpPr>
        <xdr:cNvPr id="772" name="楕円 771"/>
        <xdr:cNvSpPr/>
      </xdr:nvSpPr>
      <xdr:spPr>
        <a:xfrm>
          <a:off x="162687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127925</xdr:rowOff>
    </xdr:from>
    <xdr:ext cx="405111" cy="259045"/>
    <xdr:sp macro="" textlink="">
      <xdr:nvSpPr>
        <xdr:cNvPr id="773" name="【公民館】&#10;有形固定資産減価償却率該当値テキスト"/>
        <xdr:cNvSpPr txBox="1"/>
      </xdr:nvSpPr>
      <xdr:spPr>
        <a:xfrm>
          <a:off x="16357600"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53158</xdr:rowOff>
    </xdr:from>
    <xdr:to>
      <xdr:col>81</xdr:col>
      <xdr:colOff>101600</xdr:colOff>
      <xdr:row>106</xdr:row>
      <xdr:rowOff>154758</xdr:rowOff>
    </xdr:to>
    <xdr:sp macro="" textlink="">
      <xdr:nvSpPr>
        <xdr:cNvPr id="774" name="楕円 773"/>
        <xdr:cNvSpPr/>
      </xdr:nvSpPr>
      <xdr:spPr>
        <a:xfrm>
          <a:off x="15430500"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28848</xdr:rowOff>
    </xdr:from>
    <xdr:to>
      <xdr:col>85</xdr:col>
      <xdr:colOff>127000</xdr:colOff>
      <xdr:row>106</xdr:row>
      <xdr:rowOff>103958</xdr:rowOff>
    </xdr:to>
    <xdr:cxnSp macro="">
      <xdr:nvCxnSpPr>
        <xdr:cNvPr id="775" name="直線コネクタ 774"/>
        <xdr:cNvCxnSpPr/>
      </xdr:nvCxnSpPr>
      <xdr:spPr>
        <a:xfrm flipV="1">
          <a:off x="15481300" y="18202548"/>
          <a:ext cx="8382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20501</xdr:rowOff>
    </xdr:from>
    <xdr:to>
      <xdr:col>76</xdr:col>
      <xdr:colOff>165100</xdr:colOff>
      <xdr:row>106</xdr:row>
      <xdr:rowOff>122101</xdr:rowOff>
    </xdr:to>
    <xdr:sp macro="" textlink="">
      <xdr:nvSpPr>
        <xdr:cNvPr id="776" name="楕円 775"/>
        <xdr:cNvSpPr/>
      </xdr:nvSpPr>
      <xdr:spPr>
        <a:xfrm>
          <a:off x="14541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71301</xdr:rowOff>
    </xdr:from>
    <xdr:to>
      <xdr:col>81</xdr:col>
      <xdr:colOff>50800</xdr:colOff>
      <xdr:row>106</xdr:row>
      <xdr:rowOff>103958</xdr:rowOff>
    </xdr:to>
    <xdr:cxnSp macro="">
      <xdr:nvCxnSpPr>
        <xdr:cNvPr id="777" name="直線コネクタ 776"/>
        <xdr:cNvCxnSpPr/>
      </xdr:nvCxnSpPr>
      <xdr:spPr>
        <a:xfrm>
          <a:off x="14592300" y="1824500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159294</xdr:rowOff>
    </xdr:from>
    <xdr:to>
      <xdr:col>72</xdr:col>
      <xdr:colOff>38100</xdr:colOff>
      <xdr:row>106</xdr:row>
      <xdr:rowOff>89444</xdr:rowOff>
    </xdr:to>
    <xdr:sp macro="" textlink="">
      <xdr:nvSpPr>
        <xdr:cNvPr id="778" name="楕円 777"/>
        <xdr:cNvSpPr/>
      </xdr:nvSpPr>
      <xdr:spPr>
        <a:xfrm>
          <a:off x="13652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38644</xdr:rowOff>
    </xdr:from>
    <xdr:to>
      <xdr:col>76</xdr:col>
      <xdr:colOff>114300</xdr:colOff>
      <xdr:row>106</xdr:row>
      <xdr:rowOff>71301</xdr:rowOff>
    </xdr:to>
    <xdr:cxnSp macro="">
      <xdr:nvCxnSpPr>
        <xdr:cNvPr id="779" name="直線コネクタ 778"/>
        <xdr:cNvCxnSpPr/>
      </xdr:nvCxnSpPr>
      <xdr:spPr>
        <a:xfrm>
          <a:off x="13703300" y="182123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139700</xdr:rowOff>
    </xdr:from>
    <xdr:to>
      <xdr:col>67</xdr:col>
      <xdr:colOff>101600</xdr:colOff>
      <xdr:row>107</xdr:row>
      <xdr:rowOff>69850</xdr:rowOff>
    </xdr:to>
    <xdr:sp macro="" textlink="">
      <xdr:nvSpPr>
        <xdr:cNvPr id="780" name="楕円 779"/>
        <xdr:cNvSpPr/>
      </xdr:nvSpPr>
      <xdr:spPr>
        <a:xfrm>
          <a:off x="1276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38644</xdr:rowOff>
    </xdr:from>
    <xdr:to>
      <xdr:col>71</xdr:col>
      <xdr:colOff>177800</xdr:colOff>
      <xdr:row>107</xdr:row>
      <xdr:rowOff>19050</xdr:rowOff>
    </xdr:to>
    <xdr:cxnSp macro="">
      <xdr:nvCxnSpPr>
        <xdr:cNvPr id="781" name="直線コネクタ 780"/>
        <xdr:cNvCxnSpPr/>
      </xdr:nvCxnSpPr>
      <xdr:spPr>
        <a:xfrm flipV="1">
          <a:off x="12814300" y="18212344"/>
          <a:ext cx="889000" cy="15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84745</xdr:rowOff>
    </xdr:from>
    <xdr:ext cx="405111" cy="259045"/>
    <xdr:sp macro="" textlink="">
      <xdr:nvSpPr>
        <xdr:cNvPr id="782" name="n_1aveValue【公民館】&#10;有形固定資産減価償却率"/>
        <xdr:cNvSpPr txBox="1"/>
      </xdr:nvSpPr>
      <xdr:spPr>
        <a:xfrm>
          <a:off x="15266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115769</xdr:rowOff>
    </xdr:from>
    <xdr:ext cx="405111" cy="259045"/>
    <xdr:sp macro="" textlink="">
      <xdr:nvSpPr>
        <xdr:cNvPr id="783" name="n_2aveValue【公民館】&#10;有形固定資産減価償却率"/>
        <xdr:cNvSpPr txBox="1"/>
      </xdr:nvSpPr>
      <xdr:spPr>
        <a:xfrm>
          <a:off x="14389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784" name="n_3aveValue【公民館】&#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128832</xdr:rowOff>
    </xdr:from>
    <xdr:ext cx="405111" cy="259045"/>
    <xdr:sp macro="" textlink="">
      <xdr:nvSpPr>
        <xdr:cNvPr id="785" name="n_4aveValue【公民館】&#10;有形固定資産減価償却率"/>
        <xdr:cNvSpPr txBox="1"/>
      </xdr:nvSpPr>
      <xdr:spPr>
        <a:xfrm>
          <a:off x="12611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145885</xdr:rowOff>
    </xdr:from>
    <xdr:ext cx="405111" cy="259045"/>
    <xdr:sp macro="" textlink="">
      <xdr:nvSpPr>
        <xdr:cNvPr id="786" name="n_1mainValue【公民館】&#10;有形固定資産減価償却率"/>
        <xdr:cNvSpPr txBox="1"/>
      </xdr:nvSpPr>
      <xdr:spPr>
        <a:xfrm>
          <a:off x="15266044" y="1831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113228</xdr:rowOff>
    </xdr:from>
    <xdr:ext cx="405111" cy="259045"/>
    <xdr:sp macro="" textlink="">
      <xdr:nvSpPr>
        <xdr:cNvPr id="787" name="n_2mainValue【公民館】&#10;有形固定資産減価償却率"/>
        <xdr:cNvSpPr txBox="1"/>
      </xdr:nvSpPr>
      <xdr:spPr>
        <a:xfrm>
          <a:off x="143897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80571</xdr:rowOff>
    </xdr:from>
    <xdr:ext cx="405111" cy="259045"/>
    <xdr:sp macro="" textlink="">
      <xdr:nvSpPr>
        <xdr:cNvPr id="788" name="n_3mainValue【公民館】&#10;有形固定資産減価償却率"/>
        <xdr:cNvSpPr txBox="1"/>
      </xdr:nvSpPr>
      <xdr:spPr>
        <a:xfrm>
          <a:off x="13500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60977</xdr:rowOff>
    </xdr:from>
    <xdr:ext cx="405111" cy="259045"/>
    <xdr:sp macro="" textlink="">
      <xdr:nvSpPr>
        <xdr:cNvPr id="789" name="n_4mainValue【公民館】&#10;有形固定資産減価償却率"/>
        <xdr:cNvSpPr txBox="1"/>
      </xdr:nvSpPr>
      <xdr:spPr>
        <a:xfrm>
          <a:off x="12611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0" name="直線コネクタ 7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1" name="テキスト ボックス 8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2" name="直線コネクタ 8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3" name="テキスト ボックス 8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4" name="直線コネクタ 8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5" name="テキスト ボックス 8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6" name="直線コネクタ 8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7" name="テキスト ボックス 8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8" name="直線コネクタ 8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9" name="テキスト ボックス 8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0" name="直線コネクタ 8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1" name="テキスト ボックス 8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815" name="直線コネクタ 814"/>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816"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817" name="直線コネクタ 816"/>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818" name="【公民館】&#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819" name="直線コネクタ 818"/>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53176</xdr:rowOff>
    </xdr:from>
    <xdr:ext cx="469744" cy="259045"/>
    <xdr:sp macro="" textlink="">
      <xdr:nvSpPr>
        <xdr:cNvPr id="820" name="【公民館】&#10;一人当たり面積平均値テキスト"/>
        <xdr:cNvSpPr txBox="1"/>
      </xdr:nvSpPr>
      <xdr:spPr>
        <a:xfrm>
          <a:off x="22199600" y="18226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821" name="フローチャート: 判断 820"/>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822" name="フローチャート: 判断 821"/>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823" name="フローチャート: 判断 822"/>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824" name="フローチャート: 判断 823"/>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825" name="フローチャート: 判断 824"/>
        <xdr:cNvSpPr/>
      </xdr:nvSpPr>
      <xdr:spPr>
        <a:xfrm>
          <a:off x="18605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151130</xdr:rowOff>
    </xdr:from>
    <xdr:to>
      <xdr:col>116</xdr:col>
      <xdr:colOff>114300</xdr:colOff>
      <xdr:row>108</xdr:row>
      <xdr:rowOff>81280</xdr:rowOff>
    </xdr:to>
    <xdr:sp macro="" textlink="">
      <xdr:nvSpPr>
        <xdr:cNvPr id="831" name="楕円 830"/>
        <xdr:cNvSpPr/>
      </xdr:nvSpPr>
      <xdr:spPr>
        <a:xfrm>
          <a:off x="22110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129557</xdr:rowOff>
    </xdr:from>
    <xdr:ext cx="469744" cy="259045"/>
    <xdr:sp macro="" textlink="">
      <xdr:nvSpPr>
        <xdr:cNvPr id="832" name="【公民館】&#10;一人当たり面積該当値テキスト"/>
        <xdr:cNvSpPr txBox="1"/>
      </xdr:nvSpPr>
      <xdr:spPr>
        <a:xfrm>
          <a:off x="22199600"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151130</xdr:rowOff>
    </xdr:from>
    <xdr:to>
      <xdr:col>112</xdr:col>
      <xdr:colOff>38100</xdr:colOff>
      <xdr:row>108</xdr:row>
      <xdr:rowOff>81280</xdr:rowOff>
    </xdr:to>
    <xdr:sp macro="" textlink="">
      <xdr:nvSpPr>
        <xdr:cNvPr id="833" name="楕円 832"/>
        <xdr:cNvSpPr/>
      </xdr:nvSpPr>
      <xdr:spPr>
        <a:xfrm>
          <a:off x="21272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30480</xdr:rowOff>
    </xdr:from>
    <xdr:to>
      <xdr:col>116</xdr:col>
      <xdr:colOff>63500</xdr:colOff>
      <xdr:row>108</xdr:row>
      <xdr:rowOff>30480</xdr:rowOff>
    </xdr:to>
    <xdr:cxnSp macro="">
      <xdr:nvCxnSpPr>
        <xdr:cNvPr id="834" name="直線コネクタ 833"/>
        <xdr:cNvCxnSpPr/>
      </xdr:nvCxnSpPr>
      <xdr:spPr>
        <a:xfrm>
          <a:off x="21323300" y="1854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151130</xdr:rowOff>
    </xdr:from>
    <xdr:to>
      <xdr:col>107</xdr:col>
      <xdr:colOff>101600</xdr:colOff>
      <xdr:row>108</xdr:row>
      <xdr:rowOff>81280</xdr:rowOff>
    </xdr:to>
    <xdr:sp macro="" textlink="">
      <xdr:nvSpPr>
        <xdr:cNvPr id="835" name="楕円 834"/>
        <xdr:cNvSpPr/>
      </xdr:nvSpPr>
      <xdr:spPr>
        <a:xfrm>
          <a:off x="20383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30480</xdr:rowOff>
    </xdr:from>
    <xdr:to>
      <xdr:col>111</xdr:col>
      <xdr:colOff>177800</xdr:colOff>
      <xdr:row>108</xdr:row>
      <xdr:rowOff>30480</xdr:rowOff>
    </xdr:to>
    <xdr:cxnSp macro="">
      <xdr:nvCxnSpPr>
        <xdr:cNvPr id="836" name="直線コネクタ 835"/>
        <xdr:cNvCxnSpPr/>
      </xdr:nvCxnSpPr>
      <xdr:spPr>
        <a:xfrm>
          <a:off x="20434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151130</xdr:rowOff>
    </xdr:from>
    <xdr:to>
      <xdr:col>102</xdr:col>
      <xdr:colOff>165100</xdr:colOff>
      <xdr:row>108</xdr:row>
      <xdr:rowOff>81280</xdr:rowOff>
    </xdr:to>
    <xdr:sp macro="" textlink="">
      <xdr:nvSpPr>
        <xdr:cNvPr id="837" name="楕円 836"/>
        <xdr:cNvSpPr/>
      </xdr:nvSpPr>
      <xdr:spPr>
        <a:xfrm>
          <a:off x="19494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30480</xdr:rowOff>
    </xdr:from>
    <xdr:to>
      <xdr:col>107</xdr:col>
      <xdr:colOff>50800</xdr:colOff>
      <xdr:row>108</xdr:row>
      <xdr:rowOff>30480</xdr:rowOff>
    </xdr:to>
    <xdr:cxnSp macro="">
      <xdr:nvCxnSpPr>
        <xdr:cNvPr id="838" name="直線コネクタ 837"/>
        <xdr:cNvCxnSpPr/>
      </xdr:nvCxnSpPr>
      <xdr:spPr>
        <a:xfrm>
          <a:off x="19545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28666</xdr:rowOff>
    </xdr:from>
    <xdr:to>
      <xdr:col>98</xdr:col>
      <xdr:colOff>38100</xdr:colOff>
      <xdr:row>108</xdr:row>
      <xdr:rowOff>130266</xdr:rowOff>
    </xdr:to>
    <xdr:sp macro="" textlink="">
      <xdr:nvSpPr>
        <xdr:cNvPr id="839" name="楕円 838"/>
        <xdr:cNvSpPr/>
      </xdr:nvSpPr>
      <xdr:spPr>
        <a:xfrm>
          <a:off x="18605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30480</xdr:rowOff>
    </xdr:from>
    <xdr:to>
      <xdr:col>102</xdr:col>
      <xdr:colOff>114300</xdr:colOff>
      <xdr:row>108</xdr:row>
      <xdr:rowOff>79466</xdr:rowOff>
    </xdr:to>
    <xdr:cxnSp macro="">
      <xdr:nvCxnSpPr>
        <xdr:cNvPr id="840" name="直線コネクタ 839"/>
        <xdr:cNvCxnSpPr/>
      </xdr:nvCxnSpPr>
      <xdr:spPr>
        <a:xfrm flipV="1">
          <a:off x="18656300" y="1854708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161489</xdr:rowOff>
    </xdr:from>
    <xdr:ext cx="469744" cy="259045"/>
    <xdr:sp macro="" textlink="">
      <xdr:nvSpPr>
        <xdr:cNvPr id="841" name="n_1aveValue【公民館】&#10;一人当たり面積"/>
        <xdr:cNvSpPr txBox="1"/>
      </xdr:nvSpPr>
      <xdr:spPr>
        <a:xfrm>
          <a:off x="21075727"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9633</xdr:rowOff>
    </xdr:from>
    <xdr:ext cx="469744" cy="259045"/>
    <xdr:sp macro="" textlink="">
      <xdr:nvSpPr>
        <xdr:cNvPr id="842" name="n_2aveValue【公民館】&#10;一人当たり面積"/>
        <xdr:cNvSpPr txBox="1"/>
      </xdr:nvSpPr>
      <xdr:spPr>
        <a:xfrm>
          <a:off x="20199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168020</xdr:rowOff>
    </xdr:from>
    <xdr:ext cx="469744" cy="259045"/>
    <xdr:sp macro="" textlink="">
      <xdr:nvSpPr>
        <xdr:cNvPr id="843" name="n_3aveValue【公民館】&#10;一人当たり面積"/>
        <xdr:cNvSpPr txBox="1"/>
      </xdr:nvSpPr>
      <xdr:spPr>
        <a:xfrm>
          <a:off x="19310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164754</xdr:rowOff>
    </xdr:from>
    <xdr:ext cx="469744" cy="259045"/>
    <xdr:sp macro="" textlink="">
      <xdr:nvSpPr>
        <xdr:cNvPr id="844" name="n_4aveValue【公民館】&#10;一人当たり面積"/>
        <xdr:cNvSpPr txBox="1"/>
      </xdr:nvSpPr>
      <xdr:spPr>
        <a:xfrm>
          <a:off x="18421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72407</xdr:rowOff>
    </xdr:from>
    <xdr:ext cx="469744" cy="259045"/>
    <xdr:sp macro="" textlink="">
      <xdr:nvSpPr>
        <xdr:cNvPr id="845" name="n_1mainValue【公民館】&#10;一人当たり面積"/>
        <xdr:cNvSpPr txBox="1"/>
      </xdr:nvSpPr>
      <xdr:spPr>
        <a:xfrm>
          <a:off x="21075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72407</xdr:rowOff>
    </xdr:from>
    <xdr:ext cx="469744" cy="259045"/>
    <xdr:sp macro="" textlink="">
      <xdr:nvSpPr>
        <xdr:cNvPr id="846" name="n_2mainValue【公民館】&#10;一人当たり面積"/>
        <xdr:cNvSpPr txBox="1"/>
      </xdr:nvSpPr>
      <xdr:spPr>
        <a:xfrm>
          <a:off x="20199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72407</xdr:rowOff>
    </xdr:from>
    <xdr:ext cx="469744" cy="259045"/>
    <xdr:sp macro="" textlink="">
      <xdr:nvSpPr>
        <xdr:cNvPr id="847" name="n_3mainValue【公民館】&#10;一人当たり面積"/>
        <xdr:cNvSpPr txBox="1"/>
      </xdr:nvSpPr>
      <xdr:spPr>
        <a:xfrm>
          <a:off x="19310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121393</xdr:rowOff>
    </xdr:from>
    <xdr:ext cx="469744" cy="259045"/>
    <xdr:sp macro="" textlink="">
      <xdr:nvSpPr>
        <xdr:cNvPr id="848" name="n_4mainValue【公民館】&#10;一人当たり面積"/>
        <xdr:cNvSpPr txBox="1"/>
      </xdr:nvSpPr>
      <xdr:spPr>
        <a:xfrm>
          <a:off x="18421427" y="1863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類似団体の平均値と比較して、有形固定資産減価償却率が高くなっている資産は「道路」「公営住宅」、「認定こども園・幼稚園・保育所」、「学校施設」、「公民館」である。</a:t>
          </a:r>
          <a:endParaRPr lang="ja-JP" altLang="ja-JP" sz="1400">
            <a:effectLst/>
          </a:endParaRPr>
        </a:p>
        <a:p>
          <a:r>
            <a:rPr kumimoji="1" lang="ja-JP" altLang="ja-JP" sz="1100">
              <a:solidFill>
                <a:schemeClr val="dk1"/>
              </a:solidFill>
              <a:effectLst/>
              <a:latin typeface="+mn-lt"/>
              <a:ea typeface="+mn-ea"/>
              <a:cs typeface="+mn-cs"/>
            </a:rPr>
            <a:t>　東大和市の公共施設は、昭和６１年以前に建設された施設の割合が約７５％（床面積での割合）を占めているため、全体的に減価償却率が高い状況にある。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減価償却率が低い結果となった「橋りょう・トンネル」については、施設自体の耐用年数が長いことや、東京都が管理する河川の改修に伴い、平成２０年代に新たな橋りょうが築造されたためである。</a:t>
          </a:r>
          <a:endParaRPr lang="ja-JP" altLang="ja-JP" sz="1400">
            <a:effectLst/>
          </a:endParaRPr>
        </a:p>
        <a:p>
          <a:r>
            <a:rPr kumimoji="1" lang="ja-JP" altLang="ja-JP" sz="1100">
              <a:solidFill>
                <a:schemeClr val="dk1"/>
              </a:solidFill>
              <a:effectLst/>
              <a:latin typeface="+mn-lt"/>
              <a:ea typeface="+mn-ea"/>
              <a:cs typeface="+mn-cs"/>
            </a:rPr>
            <a:t>　これらの施設に関しては、公共施設等総合管理計画（平成２８年度策定）に基づき、</a:t>
          </a:r>
          <a:r>
            <a:rPr lang="ja-JP" altLang="ja-JP" sz="1100" b="0" i="0" baseline="0">
              <a:solidFill>
                <a:schemeClr val="dk1"/>
              </a:solidFill>
              <a:effectLst/>
              <a:latin typeface="+mn-lt"/>
              <a:ea typeface="+mn-ea"/>
              <a:cs typeface="+mn-cs"/>
            </a:rPr>
            <a:t>中長期的な老朽化対策の実施と維持更新に係る財政負担の平準化とともに、公共施設等の最適化に取り組んでいくこととする。</a:t>
          </a:r>
          <a:endParaRPr lang="ja-JP" altLang="ja-JP" sz="1400">
            <a:effectLst/>
          </a:endParaRPr>
        </a:p>
        <a:p>
          <a:r>
            <a:rPr kumimoji="1" lang="ja-JP" altLang="ja-JP" sz="1100" b="0" i="0" baseline="0">
              <a:solidFill>
                <a:schemeClr val="dk1"/>
              </a:solidFill>
              <a:effectLst/>
              <a:latin typeface="+mn-lt"/>
              <a:ea typeface="+mn-ea"/>
              <a:cs typeface="+mn-cs"/>
            </a:rPr>
            <a:t>　また、「橋りょう」、「</a:t>
          </a:r>
          <a:r>
            <a:rPr kumimoji="1" lang="ja-JP" altLang="ja-JP" sz="1100">
              <a:solidFill>
                <a:schemeClr val="dk1"/>
              </a:solidFill>
              <a:effectLst/>
              <a:latin typeface="+mn-lt"/>
              <a:ea typeface="+mn-ea"/>
              <a:cs typeface="+mn-cs"/>
            </a:rPr>
            <a:t>学校施設」については個別計画を策定し、施設の適切な維持管理に取り組んでいく。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東京都東大和市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85,301
84,116
13.42
33,397,772
31,933,530
1,384,102
17,000,011
20,480,369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xdr:cNvSpPr txBox="1"/>
      </xdr:nvSpPr>
      <xdr:spPr>
        <a:xfrm>
          <a:off x="4673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76019</xdr:rowOff>
    </xdr:from>
    <xdr:to>
      <xdr:col>24</xdr:col>
      <xdr:colOff>114300</xdr:colOff>
      <xdr:row>40</xdr:row>
      <xdr:rowOff>6169</xdr:rowOff>
    </xdr:to>
    <xdr:sp macro="" textlink="">
      <xdr:nvSpPr>
        <xdr:cNvPr id="74" name="楕円 73"/>
        <xdr:cNvSpPr/>
      </xdr:nvSpPr>
      <xdr:spPr>
        <a:xfrm>
          <a:off x="45847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54446</xdr:rowOff>
    </xdr:from>
    <xdr:ext cx="405111" cy="259045"/>
    <xdr:sp macro="" textlink="">
      <xdr:nvSpPr>
        <xdr:cNvPr id="75" name="【図書館】&#10;有形固定資産減価償却率該当値テキスト"/>
        <xdr:cNvSpPr txBox="1"/>
      </xdr:nvSpPr>
      <xdr:spPr>
        <a:xfrm>
          <a:off x="4673600"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51526</xdr:rowOff>
    </xdr:from>
    <xdr:to>
      <xdr:col>20</xdr:col>
      <xdr:colOff>38100</xdr:colOff>
      <xdr:row>39</xdr:row>
      <xdr:rowOff>153126</xdr:rowOff>
    </xdr:to>
    <xdr:sp macro="" textlink="">
      <xdr:nvSpPr>
        <xdr:cNvPr id="76" name="楕円 75"/>
        <xdr:cNvSpPr/>
      </xdr:nvSpPr>
      <xdr:spPr>
        <a:xfrm>
          <a:off x="37465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102326</xdr:rowOff>
    </xdr:from>
    <xdr:to>
      <xdr:col>24</xdr:col>
      <xdr:colOff>63500</xdr:colOff>
      <xdr:row>39</xdr:row>
      <xdr:rowOff>126819</xdr:rowOff>
    </xdr:to>
    <xdr:cxnSp macro="">
      <xdr:nvCxnSpPr>
        <xdr:cNvPr id="77" name="直線コネクタ 76"/>
        <xdr:cNvCxnSpPr/>
      </xdr:nvCxnSpPr>
      <xdr:spPr>
        <a:xfrm>
          <a:off x="3797300" y="678887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18869</xdr:rowOff>
    </xdr:from>
    <xdr:to>
      <xdr:col>15</xdr:col>
      <xdr:colOff>101600</xdr:colOff>
      <xdr:row>39</xdr:row>
      <xdr:rowOff>120469</xdr:rowOff>
    </xdr:to>
    <xdr:sp macro="" textlink="">
      <xdr:nvSpPr>
        <xdr:cNvPr id="78" name="楕円 77"/>
        <xdr:cNvSpPr/>
      </xdr:nvSpPr>
      <xdr:spPr>
        <a:xfrm>
          <a:off x="28575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69669</xdr:rowOff>
    </xdr:from>
    <xdr:to>
      <xdr:col>19</xdr:col>
      <xdr:colOff>177800</xdr:colOff>
      <xdr:row>39</xdr:row>
      <xdr:rowOff>102326</xdr:rowOff>
    </xdr:to>
    <xdr:cxnSp macro="">
      <xdr:nvCxnSpPr>
        <xdr:cNvPr id="79" name="直線コネクタ 78"/>
        <xdr:cNvCxnSpPr/>
      </xdr:nvCxnSpPr>
      <xdr:spPr>
        <a:xfrm>
          <a:off x="2908300" y="67562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170724</xdr:rowOff>
    </xdr:from>
    <xdr:to>
      <xdr:col>10</xdr:col>
      <xdr:colOff>165100</xdr:colOff>
      <xdr:row>39</xdr:row>
      <xdr:rowOff>100874</xdr:rowOff>
    </xdr:to>
    <xdr:sp macro="" textlink="">
      <xdr:nvSpPr>
        <xdr:cNvPr id="80" name="楕円 79"/>
        <xdr:cNvSpPr/>
      </xdr:nvSpPr>
      <xdr:spPr>
        <a:xfrm>
          <a:off x="19685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50074</xdr:rowOff>
    </xdr:from>
    <xdr:to>
      <xdr:col>15</xdr:col>
      <xdr:colOff>50800</xdr:colOff>
      <xdr:row>39</xdr:row>
      <xdr:rowOff>69669</xdr:rowOff>
    </xdr:to>
    <xdr:cxnSp macro="">
      <xdr:nvCxnSpPr>
        <xdr:cNvPr id="81" name="直線コネクタ 80"/>
        <xdr:cNvCxnSpPr/>
      </xdr:nvCxnSpPr>
      <xdr:spPr>
        <a:xfrm>
          <a:off x="2019300" y="673662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139700</xdr:rowOff>
    </xdr:from>
    <xdr:to>
      <xdr:col>6</xdr:col>
      <xdr:colOff>38100</xdr:colOff>
      <xdr:row>39</xdr:row>
      <xdr:rowOff>69850</xdr:rowOff>
    </xdr:to>
    <xdr:sp macro="" textlink="">
      <xdr:nvSpPr>
        <xdr:cNvPr id="82" name="楕円 81"/>
        <xdr:cNvSpPr/>
      </xdr:nvSpPr>
      <xdr:spPr>
        <a:xfrm>
          <a:off x="107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19050</xdr:rowOff>
    </xdr:from>
    <xdr:to>
      <xdr:col>10</xdr:col>
      <xdr:colOff>114300</xdr:colOff>
      <xdr:row>39</xdr:row>
      <xdr:rowOff>50074</xdr:rowOff>
    </xdr:to>
    <xdr:cxnSp macro="">
      <xdr:nvCxnSpPr>
        <xdr:cNvPr id="83" name="直線コネクタ 82"/>
        <xdr:cNvCxnSpPr/>
      </xdr:nvCxnSpPr>
      <xdr:spPr>
        <a:xfrm>
          <a:off x="1130300" y="67056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4"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5" name="n_2aveValue【図書館】&#10;有形固定資産減価償却率"/>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6" name="n_3aveValue【図書館】&#10;有形固定資産減価償却率"/>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7" name="n_4aveValue【図書館】&#10;有形固定資産減価償却率"/>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144253</xdr:rowOff>
    </xdr:from>
    <xdr:ext cx="405111" cy="259045"/>
    <xdr:sp macro="" textlink="">
      <xdr:nvSpPr>
        <xdr:cNvPr id="88" name="n_1mainValue【図書館】&#10;有形固定資産減価償却率"/>
        <xdr:cNvSpPr txBox="1"/>
      </xdr:nvSpPr>
      <xdr:spPr>
        <a:xfrm>
          <a:off x="3582044" y="683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111596</xdr:rowOff>
    </xdr:from>
    <xdr:ext cx="405111" cy="259045"/>
    <xdr:sp macro="" textlink="">
      <xdr:nvSpPr>
        <xdr:cNvPr id="89" name="n_2mainValue【図書館】&#10;有形固定資産減価償却率"/>
        <xdr:cNvSpPr txBox="1"/>
      </xdr:nvSpPr>
      <xdr:spPr>
        <a:xfrm>
          <a:off x="2705744" y="679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92001</xdr:rowOff>
    </xdr:from>
    <xdr:ext cx="405111" cy="259045"/>
    <xdr:sp macro="" textlink="">
      <xdr:nvSpPr>
        <xdr:cNvPr id="90" name="n_3mainValue【図書館】&#10;有形固定資産減価償却率"/>
        <xdr:cNvSpPr txBox="1"/>
      </xdr:nvSpPr>
      <xdr:spPr>
        <a:xfrm>
          <a:off x="18167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60977</xdr:rowOff>
    </xdr:from>
    <xdr:ext cx="405111" cy="259045"/>
    <xdr:sp macro="" textlink="">
      <xdr:nvSpPr>
        <xdr:cNvPr id="91" name="n_4mainValue【図書館】&#10;有形固定資産減価償却率"/>
        <xdr:cNvSpPr txBox="1"/>
      </xdr:nvSpPr>
      <xdr:spPr>
        <a:xfrm>
          <a:off x="927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11" name="直線コネクタ 110"/>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4"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5" name="直線コネクタ 114"/>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99712</xdr:rowOff>
    </xdr:from>
    <xdr:ext cx="469744" cy="259045"/>
    <xdr:sp macro="" textlink="">
      <xdr:nvSpPr>
        <xdr:cNvPr id="116" name="【図書館】&#10;一人当たり面積平均値テキスト"/>
        <xdr:cNvSpPr txBox="1"/>
      </xdr:nvSpPr>
      <xdr:spPr>
        <a:xfrm>
          <a:off x="10515600" y="6614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7" name="フローチャート: 判断 116"/>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20" name="フローチャート: 判断 119"/>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128270</xdr:rowOff>
    </xdr:from>
    <xdr:to>
      <xdr:col>55</xdr:col>
      <xdr:colOff>50800</xdr:colOff>
      <xdr:row>40</xdr:row>
      <xdr:rowOff>58420</xdr:rowOff>
    </xdr:to>
    <xdr:sp macro="" textlink="">
      <xdr:nvSpPr>
        <xdr:cNvPr id="127" name="楕円 126"/>
        <xdr:cNvSpPr/>
      </xdr:nvSpPr>
      <xdr:spPr>
        <a:xfrm>
          <a:off x="10426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106697</xdr:rowOff>
    </xdr:from>
    <xdr:ext cx="469744" cy="259045"/>
    <xdr:sp macro="" textlink="">
      <xdr:nvSpPr>
        <xdr:cNvPr id="128" name="【図書館】&#10;一人当たり面積該当値テキスト"/>
        <xdr:cNvSpPr txBox="1"/>
      </xdr:nvSpPr>
      <xdr:spPr>
        <a:xfrm>
          <a:off x="10515600"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133985</xdr:rowOff>
    </xdr:from>
    <xdr:to>
      <xdr:col>50</xdr:col>
      <xdr:colOff>165100</xdr:colOff>
      <xdr:row>40</xdr:row>
      <xdr:rowOff>64135</xdr:rowOff>
    </xdr:to>
    <xdr:sp macro="" textlink="">
      <xdr:nvSpPr>
        <xdr:cNvPr id="129" name="楕円 128"/>
        <xdr:cNvSpPr/>
      </xdr:nvSpPr>
      <xdr:spPr>
        <a:xfrm>
          <a:off x="9588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xdr:rowOff>
    </xdr:from>
    <xdr:to>
      <xdr:col>55</xdr:col>
      <xdr:colOff>0</xdr:colOff>
      <xdr:row>40</xdr:row>
      <xdr:rowOff>13335</xdr:rowOff>
    </xdr:to>
    <xdr:cxnSp macro="">
      <xdr:nvCxnSpPr>
        <xdr:cNvPr id="130" name="直線コネクタ 129"/>
        <xdr:cNvCxnSpPr/>
      </xdr:nvCxnSpPr>
      <xdr:spPr>
        <a:xfrm flipV="1">
          <a:off x="9639300" y="686562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133985</xdr:rowOff>
    </xdr:from>
    <xdr:to>
      <xdr:col>46</xdr:col>
      <xdr:colOff>38100</xdr:colOff>
      <xdr:row>40</xdr:row>
      <xdr:rowOff>64135</xdr:rowOff>
    </xdr:to>
    <xdr:sp macro="" textlink="">
      <xdr:nvSpPr>
        <xdr:cNvPr id="131" name="楕円 130"/>
        <xdr:cNvSpPr/>
      </xdr:nvSpPr>
      <xdr:spPr>
        <a:xfrm>
          <a:off x="8699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13335</xdr:rowOff>
    </xdr:from>
    <xdr:to>
      <xdr:col>50</xdr:col>
      <xdr:colOff>114300</xdr:colOff>
      <xdr:row>40</xdr:row>
      <xdr:rowOff>13335</xdr:rowOff>
    </xdr:to>
    <xdr:cxnSp macro="">
      <xdr:nvCxnSpPr>
        <xdr:cNvPr id="132" name="直線コネクタ 131"/>
        <xdr:cNvCxnSpPr/>
      </xdr:nvCxnSpPr>
      <xdr:spPr>
        <a:xfrm>
          <a:off x="8750300" y="68713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133985</xdr:rowOff>
    </xdr:from>
    <xdr:to>
      <xdr:col>41</xdr:col>
      <xdr:colOff>101600</xdr:colOff>
      <xdr:row>40</xdr:row>
      <xdr:rowOff>64135</xdr:rowOff>
    </xdr:to>
    <xdr:sp macro="" textlink="">
      <xdr:nvSpPr>
        <xdr:cNvPr id="133" name="楕円 132"/>
        <xdr:cNvSpPr/>
      </xdr:nvSpPr>
      <xdr:spPr>
        <a:xfrm>
          <a:off x="7810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13335</xdr:rowOff>
    </xdr:from>
    <xdr:to>
      <xdr:col>45</xdr:col>
      <xdr:colOff>177800</xdr:colOff>
      <xdr:row>40</xdr:row>
      <xdr:rowOff>13335</xdr:rowOff>
    </xdr:to>
    <xdr:cxnSp macro="">
      <xdr:nvCxnSpPr>
        <xdr:cNvPr id="134" name="直線コネクタ 133"/>
        <xdr:cNvCxnSpPr/>
      </xdr:nvCxnSpPr>
      <xdr:spPr>
        <a:xfrm>
          <a:off x="7861300" y="68713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133985</xdr:rowOff>
    </xdr:from>
    <xdr:to>
      <xdr:col>36</xdr:col>
      <xdr:colOff>165100</xdr:colOff>
      <xdr:row>40</xdr:row>
      <xdr:rowOff>64135</xdr:rowOff>
    </xdr:to>
    <xdr:sp macro="" textlink="">
      <xdr:nvSpPr>
        <xdr:cNvPr id="135" name="楕円 134"/>
        <xdr:cNvSpPr/>
      </xdr:nvSpPr>
      <xdr:spPr>
        <a:xfrm>
          <a:off x="6921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13335</xdr:rowOff>
    </xdr:from>
    <xdr:to>
      <xdr:col>41</xdr:col>
      <xdr:colOff>50800</xdr:colOff>
      <xdr:row>40</xdr:row>
      <xdr:rowOff>13335</xdr:rowOff>
    </xdr:to>
    <xdr:cxnSp macro="">
      <xdr:nvCxnSpPr>
        <xdr:cNvPr id="136" name="直線コネクタ 135"/>
        <xdr:cNvCxnSpPr/>
      </xdr:nvCxnSpPr>
      <xdr:spPr>
        <a:xfrm>
          <a:off x="6972300" y="68713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40657</xdr:rowOff>
    </xdr:from>
    <xdr:ext cx="469744" cy="259045"/>
    <xdr:sp macro="" textlink="">
      <xdr:nvSpPr>
        <xdr:cNvPr id="139" name="n_3aveValue【図書館】&#10;一人当たり面積"/>
        <xdr:cNvSpPr txBox="1"/>
      </xdr:nvSpPr>
      <xdr:spPr>
        <a:xfrm>
          <a:off x="7626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55262</xdr:rowOff>
    </xdr:from>
    <xdr:ext cx="469744" cy="259045"/>
    <xdr:sp macro="" textlink="">
      <xdr:nvSpPr>
        <xdr:cNvPr id="141" name="n_1mainValue【図書館】&#10;一人当たり面積"/>
        <xdr:cNvSpPr txBox="1"/>
      </xdr:nvSpPr>
      <xdr:spPr>
        <a:xfrm>
          <a:off x="9391727" y="691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55262</xdr:rowOff>
    </xdr:from>
    <xdr:ext cx="469744" cy="259045"/>
    <xdr:sp macro="" textlink="">
      <xdr:nvSpPr>
        <xdr:cNvPr id="142" name="n_2mainValue【図書館】&#10;一人当たり面積"/>
        <xdr:cNvSpPr txBox="1"/>
      </xdr:nvSpPr>
      <xdr:spPr>
        <a:xfrm>
          <a:off x="8515427" y="691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55262</xdr:rowOff>
    </xdr:from>
    <xdr:ext cx="469744" cy="259045"/>
    <xdr:sp macro="" textlink="">
      <xdr:nvSpPr>
        <xdr:cNvPr id="143" name="n_3mainValue【図書館】&#10;一人当たり面積"/>
        <xdr:cNvSpPr txBox="1"/>
      </xdr:nvSpPr>
      <xdr:spPr>
        <a:xfrm>
          <a:off x="7626427" y="691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55262</xdr:rowOff>
    </xdr:from>
    <xdr:ext cx="469744" cy="259045"/>
    <xdr:sp macro="" textlink="">
      <xdr:nvSpPr>
        <xdr:cNvPr id="144" name="n_4mainValue【図書館】&#10;一人当たり面積"/>
        <xdr:cNvSpPr txBox="1"/>
      </xdr:nvSpPr>
      <xdr:spPr>
        <a:xfrm>
          <a:off x="6737427" y="691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9" name="直線コネクタ 168"/>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70" name="【体育館・プール】&#10;有形固定資産減価償却率最小値テキスト"/>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71" name="直線コネクタ 170"/>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2" name="【体育館・プー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3" name="直線コネクタ 172"/>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74" name="【体育館・プール】&#10;有形固定資産減価償却率平均値テキスト"/>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5" name="フローチャート: 判断 174"/>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6" name="フローチャート: 判断 175"/>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7" name="フローチャート: 判断 176"/>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8" name="フローチャート: 判断 177"/>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9" name="フローチャート: 判断 178"/>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82550</xdr:rowOff>
    </xdr:from>
    <xdr:to>
      <xdr:col>24</xdr:col>
      <xdr:colOff>114300</xdr:colOff>
      <xdr:row>61</xdr:row>
      <xdr:rowOff>12700</xdr:rowOff>
    </xdr:to>
    <xdr:sp macro="" textlink="">
      <xdr:nvSpPr>
        <xdr:cNvPr id="185" name="楕円 184"/>
        <xdr:cNvSpPr/>
      </xdr:nvSpPr>
      <xdr:spPr>
        <a:xfrm>
          <a:off x="45847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60977</xdr:rowOff>
    </xdr:from>
    <xdr:ext cx="405111" cy="259045"/>
    <xdr:sp macro="" textlink="">
      <xdr:nvSpPr>
        <xdr:cNvPr id="186" name="【体育館・プール】&#10;有形固定資産減価償却率該当値テキスト"/>
        <xdr:cNvSpPr txBox="1"/>
      </xdr:nvSpPr>
      <xdr:spPr>
        <a:xfrm>
          <a:off x="4673600"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42545</xdr:rowOff>
    </xdr:from>
    <xdr:to>
      <xdr:col>20</xdr:col>
      <xdr:colOff>38100</xdr:colOff>
      <xdr:row>60</xdr:row>
      <xdr:rowOff>144145</xdr:rowOff>
    </xdr:to>
    <xdr:sp macro="" textlink="">
      <xdr:nvSpPr>
        <xdr:cNvPr id="187" name="楕円 186"/>
        <xdr:cNvSpPr/>
      </xdr:nvSpPr>
      <xdr:spPr>
        <a:xfrm>
          <a:off x="3746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93345</xdr:rowOff>
    </xdr:from>
    <xdr:to>
      <xdr:col>24</xdr:col>
      <xdr:colOff>63500</xdr:colOff>
      <xdr:row>60</xdr:row>
      <xdr:rowOff>133350</xdr:rowOff>
    </xdr:to>
    <xdr:cxnSp macro="">
      <xdr:nvCxnSpPr>
        <xdr:cNvPr id="188" name="直線コネクタ 187"/>
        <xdr:cNvCxnSpPr/>
      </xdr:nvCxnSpPr>
      <xdr:spPr>
        <a:xfrm>
          <a:off x="3797300" y="103803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xdr:rowOff>
    </xdr:from>
    <xdr:to>
      <xdr:col>15</xdr:col>
      <xdr:colOff>101600</xdr:colOff>
      <xdr:row>60</xdr:row>
      <xdr:rowOff>102235</xdr:rowOff>
    </xdr:to>
    <xdr:sp macro="" textlink="">
      <xdr:nvSpPr>
        <xdr:cNvPr id="189" name="楕円 188"/>
        <xdr:cNvSpPr/>
      </xdr:nvSpPr>
      <xdr:spPr>
        <a:xfrm>
          <a:off x="2857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51435</xdr:rowOff>
    </xdr:from>
    <xdr:to>
      <xdr:col>19</xdr:col>
      <xdr:colOff>177800</xdr:colOff>
      <xdr:row>60</xdr:row>
      <xdr:rowOff>93345</xdr:rowOff>
    </xdr:to>
    <xdr:cxnSp macro="">
      <xdr:nvCxnSpPr>
        <xdr:cNvPr id="190" name="直線コネクタ 189"/>
        <xdr:cNvCxnSpPr/>
      </xdr:nvCxnSpPr>
      <xdr:spPr>
        <a:xfrm>
          <a:off x="2908300" y="103384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15875</xdr:rowOff>
    </xdr:from>
    <xdr:to>
      <xdr:col>10</xdr:col>
      <xdr:colOff>165100</xdr:colOff>
      <xdr:row>60</xdr:row>
      <xdr:rowOff>117475</xdr:rowOff>
    </xdr:to>
    <xdr:sp macro="" textlink="">
      <xdr:nvSpPr>
        <xdr:cNvPr id="191" name="楕円 190"/>
        <xdr:cNvSpPr/>
      </xdr:nvSpPr>
      <xdr:spPr>
        <a:xfrm>
          <a:off x="1968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51435</xdr:rowOff>
    </xdr:from>
    <xdr:to>
      <xdr:col>15</xdr:col>
      <xdr:colOff>50800</xdr:colOff>
      <xdr:row>60</xdr:row>
      <xdr:rowOff>66675</xdr:rowOff>
    </xdr:to>
    <xdr:cxnSp macro="">
      <xdr:nvCxnSpPr>
        <xdr:cNvPr id="192" name="直線コネクタ 191"/>
        <xdr:cNvCxnSpPr/>
      </xdr:nvCxnSpPr>
      <xdr:spPr>
        <a:xfrm flipV="1">
          <a:off x="2019300" y="1033843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153035</xdr:rowOff>
    </xdr:from>
    <xdr:to>
      <xdr:col>6</xdr:col>
      <xdr:colOff>38100</xdr:colOff>
      <xdr:row>60</xdr:row>
      <xdr:rowOff>83185</xdr:rowOff>
    </xdr:to>
    <xdr:sp macro="" textlink="">
      <xdr:nvSpPr>
        <xdr:cNvPr id="193" name="楕円 192"/>
        <xdr:cNvSpPr/>
      </xdr:nvSpPr>
      <xdr:spPr>
        <a:xfrm>
          <a:off x="1079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32385</xdr:rowOff>
    </xdr:from>
    <xdr:to>
      <xdr:col>10</xdr:col>
      <xdr:colOff>114300</xdr:colOff>
      <xdr:row>60</xdr:row>
      <xdr:rowOff>66675</xdr:rowOff>
    </xdr:to>
    <xdr:cxnSp macro="">
      <xdr:nvCxnSpPr>
        <xdr:cNvPr id="194" name="直線コネクタ 193"/>
        <xdr:cNvCxnSpPr/>
      </xdr:nvCxnSpPr>
      <xdr:spPr>
        <a:xfrm>
          <a:off x="1130300" y="103193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95"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96" name="n_2aveValue【体育館・プール】&#10;有形固定資産減価償却率"/>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97" name="n_3aveValue【体育館・プール】&#10;有形固定資産減価償却率"/>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98" name="n_4aveValue【体育館・プール】&#10;有形固定資産減価償却率"/>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135272</xdr:rowOff>
    </xdr:from>
    <xdr:ext cx="405111" cy="259045"/>
    <xdr:sp macro="" textlink="">
      <xdr:nvSpPr>
        <xdr:cNvPr id="199" name="n_1mainValue【体育館・プール】&#10;有形固定資産減価償却率"/>
        <xdr:cNvSpPr txBox="1"/>
      </xdr:nvSpPr>
      <xdr:spPr>
        <a:xfrm>
          <a:off x="35820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93362</xdr:rowOff>
    </xdr:from>
    <xdr:ext cx="405111" cy="259045"/>
    <xdr:sp macro="" textlink="">
      <xdr:nvSpPr>
        <xdr:cNvPr id="200" name="n_2mainValue【体育館・プール】&#10;有形固定資産減価償却率"/>
        <xdr:cNvSpPr txBox="1"/>
      </xdr:nvSpPr>
      <xdr:spPr>
        <a:xfrm>
          <a:off x="27057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108602</xdr:rowOff>
    </xdr:from>
    <xdr:ext cx="405111" cy="259045"/>
    <xdr:sp macro="" textlink="">
      <xdr:nvSpPr>
        <xdr:cNvPr id="201" name="n_3mainValue【体育館・プール】&#10;有形固定資産減価償却率"/>
        <xdr:cNvSpPr txBox="1"/>
      </xdr:nvSpPr>
      <xdr:spPr>
        <a:xfrm>
          <a:off x="18167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74312</xdr:rowOff>
    </xdr:from>
    <xdr:ext cx="405111" cy="259045"/>
    <xdr:sp macro="" textlink="">
      <xdr:nvSpPr>
        <xdr:cNvPr id="202" name="n_4mainValue【体育館・プール】&#10;有形固定資産減価償却率"/>
        <xdr:cNvSpPr txBox="1"/>
      </xdr:nvSpPr>
      <xdr:spPr>
        <a:xfrm>
          <a:off x="927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28" name="直線コネクタ 227"/>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31" name="【体育館・プール】&#10;一人当たり面積最大値テキスト"/>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32" name="直線コネクタ 231"/>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33" name="【体育館・プール】&#10;一人当たり面積平均値テキスト"/>
        <xdr:cNvSpPr txBox="1"/>
      </xdr:nvSpPr>
      <xdr:spPr>
        <a:xfrm>
          <a:off x="10515600" y="1064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34" name="フローチャート: 判断 233"/>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36" name="フローチャート: 判断 235"/>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37" name="フローチャート: 判断 236"/>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38" name="フローチャート: 判断 237"/>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148409</xdr:rowOff>
    </xdr:from>
    <xdr:to>
      <xdr:col>55</xdr:col>
      <xdr:colOff>50800</xdr:colOff>
      <xdr:row>64</xdr:row>
      <xdr:rowOff>78559</xdr:rowOff>
    </xdr:to>
    <xdr:sp macro="" textlink="">
      <xdr:nvSpPr>
        <xdr:cNvPr id="244" name="楕円 243"/>
        <xdr:cNvSpPr/>
      </xdr:nvSpPr>
      <xdr:spPr>
        <a:xfrm>
          <a:off x="10426700" y="1094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63336</xdr:rowOff>
    </xdr:from>
    <xdr:ext cx="469744" cy="259045"/>
    <xdr:sp macro="" textlink="">
      <xdr:nvSpPr>
        <xdr:cNvPr id="245" name="【体育館・プール】&#10;一人当たり面積該当値テキスト"/>
        <xdr:cNvSpPr txBox="1"/>
      </xdr:nvSpPr>
      <xdr:spPr>
        <a:xfrm>
          <a:off x="10515600" y="1086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148409</xdr:rowOff>
    </xdr:from>
    <xdr:to>
      <xdr:col>50</xdr:col>
      <xdr:colOff>165100</xdr:colOff>
      <xdr:row>64</xdr:row>
      <xdr:rowOff>78559</xdr:rowOff>
    </xdr:to>
    <xdr:sp macro="" textlink="">
      <xdr:nvSpPr>
        <xdr:cNvPr id="246" name="楕円 245"/>
        <xdr:cNvSpPr/>
      </xdr:nvSpPr>
      <xdr:spPr>
        <a:xfrm>
          <a:off x="9588500" y="1094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27759</xdr:rowOff>
    </xdr:from>
    <xdr:to>
      <xdr:col>55</xdr:col>
      <xdr:colOff>0</xdr:colOff>
      <xdr:row>64</xdr:row>
      <xdr:rowOff>27759</xdr:rowOff>
    </xdr:to>
    <xdr:cxnSp macro="">
      <xdr:nvCxnSpPr>
        <xdr:cNvPr id="247" name="直線コネクタ 246"/>
        <xdr:cNvCxnSpPr/>
      </xdr:nvCxnSpPr>
      <xdr:spPr>
        <a:xfrm>
          <a:off x="9639300" y="1100055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148409</xdr:rowOff>
    </xdr:from>
    <xdr:to>
      <xdr:col>46</xdr:col>
      <xdr:colOff>38100</xdr:colOff>
      <xdr:row>64</xdr:row>
      <xdr:rowOff>78559</xdr:rowOff>
    </xdr:to>
    <xdr:sp macro="" textlink="">
      <xdr:nvSpPr>
        <xdr:cNvPr id="248" name="楕円 247"/>
        <xdr:cNvSpPr/>
      </xdr:nvSpPr>
      <xdr:spPr>
        <a:xfrm>
          <a:off x="8699500" y="1094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27759</xdr:rowOff>
    </xdr:from>
    <xdr:to>
      <xdr:col>50</xdr:col>
      <xdr:colOff>114300</xdr:colOff>
      <xdr:row>64</xdr:row>
      <xdr:rowOff>27759</xdr:rowOff>
    </xdr:to>
    <xdr:cxnSp macro="">
      <xdr:nvCxnSpPr>
        <xdr:cNvPr id="249" name="直線コネクタ 248"/>
        <xdr:cNvCxnSpPr/>
      </xdr:nvCxnSpPr>
      <xdr:spPr>
        <a:xfrm>
          <a:off x="8750300" y="110005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148409</xdr:rowOff>
    </xdr:from>
    <xdr:to>
      <xdr:col>41</xdr:col>
      <xdr:colOff>101600</xdr:colOff>
      <xdr:row>64</xdr:row>
      <xdr:rowOff>78559</xdr:rowOff>
    </xdr:to>
    <xdr:sp macro="" textlink="">
      <xdr:nvSpPr>
        <xdr:cNvPr id="250" name="楕円 249"/>
        <xdr:cNvSpPr/>
      </xdr:nvSpPr>
      <xdr:spPr>
        <a:xfrm>
          <a:off x="7810500" y="1094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27759</xdr:rowOff>
    </xdr:from>
    <xdr:to>
      <xdr:col>45</xdr:col>
      <xdr:colOff>177800</xdr:colOff>
      <xdr:row>64</xdr:row>
      <xdr:rowOff>27759</xdr:rowOff>
    </xdr:to>
    <xdr:cxnSp macro="">
      <xdr:nvCxnSpPr>
        <xdr:cNvPr id="251" name="直線コネクタ 250"/>
        <xdr:cNvCxnSpPr/>
      </xdr:nvCxnSpPr>
      <xdr:spPr>
        <a:xfrm>
          <a:off x="7861300" y="110005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148409</xdr:rowOff>
    </xdr:from>
    <xdr:to>
      <xdr:col>36</xdr:col>
      <xdr:colOff>165100</xdr:colOff>
      <xdr:row>64</xdr:row>
      <xdr:rowOff>78559</xdr:rowOff>
    </xdr:to>
    <xdr:sp macro="" textlink="">
      <xdr:nvSpPr>
        <xdr:cNvPr id="252" name="楕円 251"/>
        <xdr:cNvSpPr/>
      </xdr:nvSpPr>
      <xdr:spPr>
        <a:xfrm>
          <a:off x="6921500" y="1094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27759</xdr:rowOff>
    </xdr:from>
    <xdr:to>
      <xdr:col>41</xdr:col>
      <xdr:colOff>50800</xdr:colOff>
      <xdr:row>64</xdr:row>
      <xdr:rowOff>27759</xdr:rowOff>
    </xdr:to>
    <xdr:cxnSp macro="">
      <xdr:nvCxnSpPr>
        <xdr:cNvPr id="253" name="直線コネクタ 252"/>
        <xdr:cNvCxnSpPr/>
      </xdr:nvCxnSpPr>
      <xdr:spPr>
        <a:xfrm>
          <a:off x="6972300" y="110005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55" name="n_2aveValue【体育館・プール】&#10;一人当たり面積"/>
        <xdr:cNvSpPr txBox="1"/>
      </xdr:nvSpPr>
      <xdr:spPr>
        <a:xfrm>
          <a:off x="8515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56" name="n_3aveValue【体育館・プール】&#10;一人当たり面積"/>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145704</xdr:rowOff>
    </xdr:from>
    <xdr:ext cx="469744" cy="259045"/>
    <xdr:sp macro="" textlink="">
      <xdr:nvSpPr>
        <xdr:cNvPr id="257" name="n_4aveValue【体育館・プール】&#10;一人当たり面積"/>
        <xdr:cNvSpPr txBox="1"/>
      </xdr:nvSpPr>
      <xdr:spPr>
        <a:xfrm>
          <a:off x="6737427" y="1060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69686</xdr:rowOff>
    </xdr:from>
    <xdr:ext cx="469744" cy="259045"/>
    <xdr:sp macro="" textlink="">
      <xdr:nvSpPr>
        <xdr:cNvPr id="258" name="n_1mainValue【体育館・プール】&#10;一人当たり面積"/>
        <xdr:cNvSpPr txBox="1"/>
      </xdr:nvSpPr>
      <xdr:spPr>
        <a:xfrm>
          <a:off x="9391727" y="1104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69686</xdr:rowOff>
    </xdr:from>
    <xdr:ext cx="469744" cy="259045"/>
    <xdr:sp macro="" textlink="">
      <xdr:nvSpPr>
        <xdr:cNvPr id="259" name="n_2mainValue【体育館・プール】&#10;一人当たり面積"/>
        <xdr:cNvSpPr txBox="1"/>
      </xdr:nvSpPr>
      <xdr:spPr>
        <a:xfrm>
          <a:off x="8515427" y="1104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69686</xdr:rowOff>
    </xdr:from>
    <xdr:ext cx="469744" cy="259045"/>
    <xdr:sp macro="" textlink="">
      <xdr:nvSpPr>
        <xdr:cNvPr id="260" name="n_3mainValue【体育館・プール】&#10;一人当たり面積"/>
        <xdr:cNvSpPr txBox="1"/>
      </xdr:nvSpPr>
      <xdr:spPr>
        <a:xfrm>
          <a:off x="7626427" y="1104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69686</xdr:rowOff>
    </xdr:from>
    <xdr:ext cx="469744" cy="259045"/>
    <xdr:sp macro="" textlink="">
      <xdr:nvSpPr>
        <xdr:cNvPr id="261" name="n_4mainValue【体育館・プール】&#10;一人当たり面積"/>
        <xdr:cNvSpPr txBox="1"/>
      </xdr:nvSpPr>
      <xdr:spPr>
        <a:xfrm>
          <a:off x="6737427" y="1104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84" name="直線コネクタ 283"/>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87" name="【福祉施設】&#10;有形固定資産減価償却率最大値テキスト"/>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88" name="直線コネクタ 287"/>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36592</xdr:rowOff>
    </xdr:from>
    <xdr:ext cx="405111" cy="259045"/>
    <xdr:sp macro="" textlink="">
      <xdr:nvSpPr>
        <xdr:cNvPr id="289" name="【福祉施設】&#10;有形固定資産減価償却率平均値テキスト"/>
        <xdr:cNvSpPr txBox="1"/>
      </xdr:nvSpPr>
      <xdr:spPr>
        <a:xfrm>
          <a:off x="4673600" y="13752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90" name="フローチャート: 判断 289"/>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91" name="フローチャート: 判断 290"/>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92" name="フローチャート: 判断 291"/>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93" name="フローチャート: 判断 292"/>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94" name="フローチャート: 判断 293"/>
        <xdr:cNvSpPr/>
      </xdr:nvSpPr>
      <xdr:spPr>
        <a:xfrm>
          <a:off x="1079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76454</xdr:rowOff>
    </xdr:from>
    <xdr:to>
      <xdr:col>24</xdr:col>
      <xdr:colOff>114300</xdr:colOff>
      <xdr:row>79</xdr:row>
      <xdr:rowOff>6604</xdr:rowOff>
    </xdr:to>
    <xdr:sp macro="" textlink="">
      <xdr:nvSpPr>
        <xdr:cNvPr id="300" name="楕円 299"/>
        <xdr:cNvSpPr/>
      </xdr:nvSpPr>
      <xdr:spPr>
        <a:xfrm>
          <a:off x="4584700" y="134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99331</xdr:rowOff>
    </xdr:from>
    <xdr:ext cx="405111" cy="259045"/>
    <xdr:sp macro="" textlink="">
      <xdr:nvSpPr>
        <xdr:cNvPr id="301" name="【福祉施設】&#10;有形固定資産減価償却率該当値テキスト"/>
        <xdr:cNvSpPr txBox="1"/>
      </xdr:nvSpPr>
      <xdr:spPr>
        <a:xfrm>
          <a:off x="4673600" y="1330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30735</xdr:rowOff>
    </xdr:from>
    <xdr:to>
      <xdr:col>20</xdr:col>
      <xdr:colOff>38100</xdr:colOff>
      <xdr:row>78</xdr:row>
      <xdr:rowOff>132335</xdr:rowOff>
    </xdr:to>
    <xdr:sp macro="" textlink="">
      <xdr:nvSpPr>
        <xdr:cNvPr id="302" name="楕円 301"/>
        <xdr:cNvSpPr/>
      </xdr:nvSpPr>
      <xdr:spPr>
        <a:xfrm>
          <a:off x="3746500" y="134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81535</xdr:rowOff>
    </xdr:from>
    <xdr:to>
      <xdr:col>24</xdr:col>
      <xdr:colOff>63500</xdr:colOff>
      <xdr:row>78</xdr:row>
      <xdr:rowOff>127254</xdr:rowOff>
    </xdr:to>
    <xdr:cxnSp macro="">
      <xdr:nvCxnSpPr>
        <xdr:cNvPr id="303" name="直線コネクタ 302"/>
        <xdr:cNvCxnSpPr/>
      </xdr:nvCxnSpPr>
      <xdr:spPr>
        <a:xfrm>
          <a:off x="3797300" y="1345463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158750</xdr:rowOff>
    </xdr:from>
    <xdr:to>
      <xdr:col>15</xdr:col>
      <xdr:colOff>101600</xdr:colOff>
      <xdr:row>78</xdr:row>
      <xdr:rowOff>88900</xdr:rowOff>
    </xdr:to>
    <xdr:sp macro="" textlink="">
      <xdr:nvSpPr>
        <xdr:cNvPr id="304" name="楕円 303"/>
        <xdr:cNvSpPr/>
      </xdr:nvSpPr>
      <xdr:spPr>
        <a:xfrm>
          <a:off x="2857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38100</xdr:rowOff>
    </xdr:from>
    <xdr:to>
      <xdr:col>19</xdr:col>
      <xdr:colOff>177800</xdr:colOff>
      <xdr:row>78</xdr:row>
      <xdr:rowOff>81535</xdr:rowOff>
    </xdr:to>
    <xdr:cxnSp macro="">
      <xdr:nvCxnSpPr>
        <xdr:cNvPr id="305" name="直線コネクタ 304"/>
        <xdr:cNvCxnSpPr/>
      </xdr:nvCxnSpPr>
      <xdr:spPr>
        <a:xfrm>
          <a:off x="2908300" y="13411200"/>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158750</xdr:rowOff>
    </xdr:from>
    <xdr:to>
      <xdr:col>10</xdr:col>
      <xdr:colOff>165100</xdr:colOff>
      <xdr:row>86</xdr:row>
      <xdr:rowOff>88900</xdr:rowOff>
    </xdr:to>
    <xdr:sp macro="" textlink="">
      <xdr:nvSpPr>
        <xdr:cNvPr id="306" name="楕円 305"/>
        <xdr:cNvSpPr/>
      </xdr:nvSpPr>
      <xdr:spPr>
        <a:xfrm>
          <a:off x="1968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38100</xdr:rowOff>
    </xdr:from>
    <xdr:to>
      <xdr:col>15</xdr:col>
      <xdr:colOff>50800</xdr:colOff>
      <xdr:row>86</xdr:row>
      <xdr:rowOff>38100</xdr:rowOff>
    </xdr:to>
    <xdr:cxnSp macro="">
      <xdr:nvCxnSpPr>
        <xdr:cNvPr id="307" name="直線コネクタ 306"/>
        <xdr:cNvCxnSpPr/>
      </xdr:nvCxnSpPr>
      <xdr:spPr>
        <a:xfrm flipV="1">
          <a:off x="2019300" y="13411200"/>
          <a:ext cx="889000" cy="137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115315</xdr:rowOff>
    </xdr:from>
    <xdr:to>
      <xdr:col>6</xdr:col>
      <xdr:colOff>38100</xdr:colOff>
      <xdr:row>80</xdr:row>
      <xdr:rowOff>45465</xdr:rowOff>
    </xdr:to>
    <xdr:sp macro="" textlink="">
      <xdr:nvSpPr>
        <xdr:cNvPr id="308" name="楕円 307"/>
        <xdr:cNvSpPr/>
      </xdr:nvSpPr>
      <xdr:spPr>
        <a:xfrm>
          <a:off x="1079500" y="1365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166115</xdr:rowOff>
    </xdr:from>
    <xdr:to>
      <xdr:col>10</xdr:col>
      <xdr:colOff>114300</xdr:colOff>
      <xdr:row>86</xdr:row>
      <xdr:rowOff>38100</xdr:rowOff>
    </xdr:to>
    <xdr:cxnSp macro="">
      <xdr:nvCxnSpPr>
        <xdr:cNvPr id="309" name="直線コネクタ 308"/>
        <xdr:cNvCxnSpPr/>
      </xdr:nvCxnSpPr>
      <xdr:spPr>
        <a:xfrm>
          <a:off x="1130300" y="13710665"/>
          <a:ext cx="889000" cy="107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153179</xdr:rowOff>
    </xdr:from>
    <xdr:ext cx="405111" cy="259045"/>
    <xdr:sp macro="" textlink="">
      <xdr:nvSpPr>
        <xdr:cNvPr id="310" name="n_1aveValue【福祉施設】&#10;有形固定資産減価償却率"/>
        <xdr:cNvSpPr txBox="1"/>
      </xdr:nvSpPr>
      <xdr:spPr>
        <a:xfrm>
          <a:off x="3582044" y="1386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102888</xdr:rowOff>
    </xdr:from>
    <xdr:ext cx="405111" cy="259045"/>
    <xdr:sp macro="" textlink="">
      <xdr:nvSpPr>
        <xdr:cNvPr id="311" name="n_2aveValue【福祉施設】&#10;有形固定資産減価償却率"/>
        <xdr:cNvSpPr txBox="1"/>
      </xdr:nvSpPr>
      <xdr:spPr>
        <a:xfrm>
          <a:off x="2705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312" name="n_3aveValue【福祉施設】&#10;有形固定資産減価償却率"/>
        <xdr:cNvSpPr txBox="1"/>
      </xdr:nvSpPr>
      <xdr:spPr>
        <a:xfrm>
          <a:off x="1816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313" name="n_4aveValue【福祉施設】&#10;有形固定資産減価償却率"/>
        <xdr:cNvSpPr txBox="1"/>
      </xdr:nvSpPr>
      <xdr:spPr>
        <a:xfrm>
          <a:off x="927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148862</xdr:rowOff>
    </xdr:from>
    <xdr:ext cx="405111" cy="259045"/>
    <xdr:sp macro="" textlink="">
      <xdr:nvSpPr>
        <xdr:cNvPr id="314" name="n_1mainValue【福祉施設】&#10;有形固定資産減価償却率"/>
        <xdr:cNvSpPr txBox="1"/>
      </xdr:nvSpPr>
      <xdr:spPr>
        <a:xfrm>
          <a:off x="3582044" y="1317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105427</xdr:rowOff>
    </xdr:from>
    <xdr:ext cx="405111" cy="259045"/>
    <xdr:sp macro="" textlink="">
      <xdr:nvSpPr>
        <xdr:cNvPr id="315" name="n_2mainValue【福祉施設】&#10;有形固定資産減価償却率"/>
        <xdr:cNvSpPr txBox="1"/>
      </xdr:nvSpPr>
      <xdr:spPr>
        <a:xfrm>
          <a:off x="2705744" y="1313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80027</xdr:rowOff>
    </xdr:from>
    <xdr:ext cx="469744" cy="259045"/>
    <xdr:sp macro="" textlink="">
      <xdr:nvSpPr>
        <xdr:cNvPr id="316" name="n_3mainValue【福祉施設】&#10;有形固定資産減価償却率"/>
        <xdr:cNvSpPr txBox="1"/>
      </xdr:nvSpPr>
      <xdr:spPr>
        <a:xfrm>
          <a:off x="1784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36592</xdr:rowOff>
    </xdr:from>
    <xdr:ext cx="405111" cy="259045"/>
    <xdr:sp macro="" textlink="">
      <xdr:nvSpPr>
        <xdr:cNvPr id="317" name="n_4mainValue【福祉施設】&#10;有形固定資産減価償却率"/>
        <xdr:cNvSpPr txBox="1"/>
      </xdr:nvSpPr>
      <xdr:spPr>
        <a:xfrm>
          <a:off x="927744" y="13752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37" name="直線コネクタ 336"/>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40" name="【福祉施設】&#10;一人当たり面積最大値テキスト"/>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41" name="直線コネクタ 340"/>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42" name="【福祉施設】&#10;一人当たり面積平均値テキスト"/>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43" name="フローチャート: 判断 342"/>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46" name="フローチャート: 判断 345"/>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47" name="フローチャート: 判断 346"/>
        <xdr:cNvSpPr/>
      </xdr:nvSpPr>
      <xdr:spPr>
        <a:xfrm>
          <a:off x="6921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50164</xdr:rowOff>
    </xdr:from>
    <xdr:to>
      <xdr:col>55</xdr:col>
      <xdr:colOff>50800</xdr:colOff>
      <xdr:row>84</xdr:row>
      <xdr:rowOff>151764</xdr:rowOff>
    </xdr:to>
    <xdr:sp macro="" textlink="">
      <xdr:nvSpPr>
        <xdr:cNvPr id="353" name="楕円 352"/>
        <xdr:cNvSpPr/>
      </xdr:nvSpPr>
      <xdr:spPr>
        <a:xfrm>
          <a:off x="104267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28591</xdr:rowOff>
    </xdr:from>
    <xdr:ext cx="469744" cy="259045"/>
    <xdr:sp macro="" textlink="">
      <xdr:nvSpPr>
        <xdr:cNvPr id="354" name="【福祉施設】&#10;一人当たり面積該当値テキスト"/>
        <xdr:cNvSpPr txBox="1"/>
      </xdr:nvSpPr>
      <xdr:spPr>
        <a:xfrm>
          <a:off x="10515600" y="144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50164</xdr:rowOff>
    </xdr:from>
    <xdr:to>
      <xdr:col>50</xdr:col>
      <xdr:colOff>165100</xdr:colOff>
      <xdr:row>84</xdr:row>
      <xdr:rowOff>151764</xdr:rowOff>
    </xdr:to>
    <xdr:sp macro="" textlink="">
      <xdr:nvSpPr>
        <xdr:cNvPr id="355" name="楕円 354"/>
        <xdr:cNvSpPr/>
      </xdr:nvSpPr>
      <xdr:spPr>
        <a:xfrm>
          <a:off x="9588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100964</xdr:rowOff>
    </xdr:from>
    <xdr:to>
      <xdr:col>55</xdr:col>
      <xdr:colOff>0</xdr:colOff>
      <xdr:row>84</xdr:row>
      <xdr:rowOff>100964</xdr:rowOff>
    </xdr:to>
    <xdr:cxnSp macro="">
      <xdr:nvCxnSpPr>
        <xdr:cNvPr id="356" name="直線コネクタ 355"/>
        <xdr:cNvCxnSpPr/>
      </xdr:nvCxnSpPr>
      <xdr:spPr>
        <a:xfrm>
          <a:off x="9639300" y="145027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50164</xdr:rowOff>
    </xdr:from>
    <xdr:to>
      <xdr:col>46</xdr:col>
      <xdr:colOff>38100</xdr:colOff>
      <xdr:row>84</xdr:row>
      <xdr:rowOff>151764</xdr:rowOff>
    </xdr:to>
    <xdr:sp macro="" textlink="">
      <xdr:nvSpPr>
        <xdr:cNvPr id="357" name="楕円 356"/>
        <xdr:cNvSpPr/>
      </xdr:nvSpPr>
      <xdr:spPr>
        <a:xfrm>
          <a:off x="8699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100964</xdr:rowOff>
    </xdr:from>
    <xdr:to>
      <xdr:col>50</xdr:col>
      <xdr:colOff>114300</xdr:colOff>
      <xdr:row>84</xdr:row>
      <xdr:rowOff>100964</xdr:rowOff>
    </xdr:to>
    <xdr:cxnSp macro="">
      <xdr:nvCxnSpPr>
        <xdr:cNvPr id="358" name="直線コネクタ 357"/>
        <xdr:cNvCxnSpPr/>
      </xdr:nvCxnSpPr>
      <xdr:spPr>
        <a:xfrm>
          <a:off x="8750300" y="14502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27305</xdr:rowOff>
    </xdr:from>
    <xdr:to>
      <xdr:col>41</xdr:col>
      <xdr:colOff>101600</xdr:colOff>
      <xdr:row>85</xdr:row>
      <xdr:rowOff>128905</xdr:rowOff>
    </xdr:to>
    <xdr:sp macro="" textlink="">
      <xdr:nvSpPr>
        <xdr:cNvPr id="359" name="楕円 358"/>
        <xdr:cNvSpPr/>
      </xdr:nvSpPr>
      <xdr:spPr>
        <a:xfrm>
          <a:off x="78105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100964</xdr:rowOff>
    </xdr:from>
    <xdr:to>
      <xdr:col>45</xdr:col>
      <xdr:colOff>177800</xdr:colOff>
      <xdr:row>85</xdr:row>
      <xdr:rowOff>78105</xdr:rowOff>
    </xdr:to>
    <xdr:cxnSp macro="">
      <xdr:nvCxnSpPr>
        <xdr:cNvPr id="360" name="直線コネクタ 359"/>
        <xdr:cNvCxnSpPr/>
      </xdr:nvCxnSpPr>
      <xdr:spPr>
        <a:xfrm flipV="1">
          <a:off x="7861300" y="14502764"/>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130175</xdr:rowOff>
    </xdr:from>
    <xdr:to>
      <xdr:col>36</xdr:col>
      <xdr:colOff>165100</xdr:colOff>
      <xdr:row>84</xdr:row>
      <xdr:rowOff>60325</xdr:rowOff>
    </xdr:to>
    <xdr:sp macro="" textlink="">
      <xdr:nvSpPr>
        <xdr:cNvPr id="361" name="楕円 360"/>
        <xdr:cNvSpPr/>
      </xdr:nvSpPr>
      <xdr:spPr>
        <a:xfrm>
          <a:off x="6921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9525</xdr:rowOff>
    </xdr:from>
    <xdr:to>
      <xdr:col>41</xdr:col>
      <xdr:colOff>50800</xdr:colOff>
      <xdr:row>85</xdr:row>
      <xdr:rowOff>78105</xdr:rowOff>
    </xdr:to>
    <xdr:cxnSp macro="">
      <xdr:nvCxnSpPr>
        <xdr:cNvPr id="362" name="直線コネクタ 361"/>
        <xdr:cNvCxnSpPr/>
      </xdr:nvCxnSpPr>
      <xdr:spPr>
        <a:xfrm>
          <a:off x="6972300" y="14411325"/>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63" name="n_1ave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64" name="n_2aveValue【福祉施設】&#10;一人当たり面積"/>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65" name="n_3aveValue【福祉施設】&#10;一人当たり面積"/>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19702</xdr:rowOff>
    </xdr:from>
    <xdr:ext cx="469744" cy="259045"/>
    <xdr:sp macro="" textlink="">
      <xdr:nvSpPr>
        <xdr:cNvPr id="366" name="n_4aveValue【福祉施設】&#10;一人当たり面積"/>
        <xdr:cNvSpPr txBox="1"/>
      </xdr:nvSpPr>
      <xdr:spPr>
        <a:xfrm>
          <a:off x="6737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142891</xdr:rowOff>
    </xdr:from>
    <xdr:ext cx="469744" cy="259045"/>
    <xdr:sp macro="" textlink="">
      <xdr:nvSpPr>
        <xdr:cNvPr id="367" name="n_1mainValue【福祉施設】&#10;一人当たり面積"/>
        <xdr:cNvSpPr txBox="1"/>
      </xdr:nvSpPr>
      <xdr:spPr>
        <a:xfrm>
          <a:off x="9391727" y="1454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142891</xdr:rowOff>
    </xdr:from>
    <xdr:ext cx="469744" cy="259045"/>
    <xdr:sp macro="" textlink="">
      <xdr:nvSpPr>
        <xdr:cNvPr id="368" name="n_2mainValue【福祉施設】&#10;一人当たり面積"/>
        <xdr:cNvSpPr txBox="1"/>
      </xdr:nvSpPr>
      <xdr:spPr>
        <a:xfrm>
          <a:off x="8515427" y="1454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120032</xdr:rowOff>
    </xdr:from>
    <xdr:ext cx="469744" cy="259045"/>
    <xdr:sp macro="" textlink="">
      <xdr:nvSpPr>
        <xdr:cNvPr id="369" name="n_3mainValue【福祉施設】&#10;一人当たり面積"/>
        <xdr:cNvSpPr txBox="1"/>
      </xdr:nvSpPr>
      <xdr:spPr>
        <a:xfrm>
          <a:off x="7626427" y="1469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51452</xdr:rowOff>
    </xdr:from>
    <xdr:ext cx="469744" cy="259045"/>
    <xdr:sp macro="" textlink="">
      <xdr:nvSpPr>
        <xdr:cNvPr id="370" name="n_4mainValue【福祉施設】&#10;一人当たり面積"/>
        <xdr:cNvSpPr txBox="1"/>
      </xdr:nvSpPr>
      <xdr:spPr>
        <a:xfrm>
          <a:off x="6737427" y="1445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96" name="直線コネクタ 395"/>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97" name="【市民会館】&#10;有形固定資産減価償却率最小値テキスト"/>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98" name="直線コネクタ 397"/>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99" name="【市民会館】&#10;有形固定資産減価償却率最大値テキスト"/>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400" name="直線コネクタ 399"/>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150784</xdr:rowOff>
    </xdr:from>
    <xdr:ext cx="405111" cy="259045"/>
    <xdr:sp macro="" textlink="">
      <xdr:nvSpPr>
        <xdr:cNvPr id="401" name="【市民会館】&#10;有形固定資産減価償却率平均値テキスト"/>
        <xdr:cNvSpPr txBox="1"/>
      </xdr:nvSpPr>
      <xdr:spPr>
        <a:xfrm>
          <a:off x="4673600" y="1798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402" name="フローチャート: 判断 401"/>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403" name="フローチャート: 判断 402"/>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404" name="フローチャート: 判断 403"/>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405" name="フローチャート: 判断 404"/>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406" name="フローチャート: 判断 405"/>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159294</xdr:rowOff>
    </xdr:from>
    <xdr:to>
      <xdr:col>24</xdr:col>
      <xdr:colOff>114300</xdr:colOff>
      <xdr:row>103</xdr:row>
      <xdr:rowOff>89444</xdr:rowOff>
    </xdr:to>
    <xdr:sp macro="" textlink="">
      <xdr:nvSpPr>
        <xdr:cNvPr id="412" name="楕円 411"/>
        <xdr:cNvSpPr/>
      </xdr:nvSpPr>
      <xdr:spPr>
        <a:xfrm>
          <a:off x="45847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10721</xdr:rowOff>
    </xdr:from>
    <xdr:ext cx="405111" cy="259045"/>
    <xdr:sp macro="" textlink="">
      <xdr:nvSpPr>
        <xdr:cNvPr id="413" name="【市民会館】&#10;有形固定資産減価償却率該当値テキスト"/>
        <xdr:cNvSpPr txBox="1"/>
      </xdr:nvSpPr>
      <xdr:spPr>
        <a:xfrm>
          <a:off x="4673600" y="1749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128270</xdr:rowOff>
    </xdr:from>
    <xdr:to>
      <xdr:col>20</xdr:col>
      <xdr:colOff>38100</xdr:colOff>
      <xdr:row>103</xdr:row>
      <xdr:rowOff>58420</xdr:rowOff>
    </xdr:to>
    <xdr:sp macro="" textlink="">
      <xdr:nvSpPr>
        <xdr:cNvPr id="414" name="楕円 413"/>
        <xdr:cNvSpPr/>
      </xdr:nvSpPr>
      <xdr:spPr>
        <a:xfrm>
          <a:off x="3746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7620</xdr:rowOff>
    </xdr:from>
    <xdr:to>
      <xdr:col>24</xdr:col>
      <xdr:colOff>63500</xdr:colOff>
      <xdr:row>103</xdr:row>
      <xdr:rowOff>38644</xdr:rowOff>
    </xdr:to>
    <xdr:cxnSp macro="">
      <xdr:nvCxnSpPr>
        <xdr:cNvPr id="415" name="直線コネクタ 414"/>
        <xdr:cNvCxnSpPr/>
      </xdr:nvCxnSpPr>
      <xdr:spPr>
        <a:xfrm>
          <a:off x="3797300" y="1766697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95613</xdr:rowOff>
    </xdr:from>
    <xdr:to>
      <xdr:col>15</xdr:col>
      <xdr:colOff>101600</xdr:colOff>
      <xdr:row>103</xdr:row>
      <xdr:rowOff>25763</xdr:rowOff>
    </xdr:to>
    <xdr:sp macro="" textlink="">
      <xdr:nvSpPr>
        <xdr:cNvPr id="416" name="楕円 415"/>
        <xdr:cNvSpPr/>
      </xdr:nvSpPr>
      <xdr:spPr>
        <a:xfrm>
          <a:off x="2857500" y="175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146413</xdr:rowOff>
    </xdr:from>
    <xdr:to>
      <xdr:col>19</xdr:col>
      <xdr:colOff>177800</xdr:colOff>
      <xdr:row>103</xdr:row>
      <xdr:rowOff>7620</xdr:rowOff>
    </xdr:to>
    <xdr:cxnSp macro="">
      <xdr:nvCxnSpPr>
        <xdr:cNvPr id="417" name="直線コネクタ 416"/>
        <xdr:cNvCxnSpPr/>
      </xdr:nvCxnSpPr>
      <xdr:spPr>
        <a:xfrm>
          <a:off x="2908300" y="176343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64588</xdr:rowOff>
    </xdr:from>
    <xdr:to>
      <xdr:col>10</xdr:col>
      <xdr:colOff>165100</xdr:colOff>
      <xdr:row>102</xdr:row>
      <xdr:rowOff>166188</xdr:rowOff>
    </xdr:to>
    <xdr:sp macro="" textlink="">
      <xdr:nvSpPr>
        <xdr:cNvPr id="418" name="楕円 417"/>
        <xdr:cNvSpPr/>
      </xdr:nvSpPr>
      <xdr:spPr>
        <a:xfrm>
          <a:off x="19685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115388</xdr:rowOff>
    </xdr:from>
    <xdr:to>
      <xdr:col>15</xdr:col>
      <xdr:colOff>50800</xdr:colOff>
      <xdr:row>102</xdr:row>
      <xdr:rowOff>146413</xdr:rowOff>
    </xdr:to>
    <xdr:cxnSp macro="">
      <xdr:nvCxnSpPr>
        <xdr:cNvPr id="419" name="直線コネクタ 418"/>
        <xdr:cNvCxnSpPr/>
      </xdr:nvCxnSpPr>
      <xdr:spPr>
        <a:xfrm>
          <a:off x="2019300" y="176032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41729</xdr:rowOff>
    </xdr:from>
    <xdr:to>
      <xdr:col>6</xdr:col>
      <xdr:colOff>38100</xdr:colOff>
      <xdr:row>102</xdr:row>
      <xdr:rowOff>143329</xdr:rowOff>
    </xdr:to>
    <xdr:sp macro="" textlink="">
      <xdr:nvSpPr>
        <xdr:cNvPr id="420" name="楕円 419"/>
        <xdr:cNvSpPr/>
      </xdr:nvSpPr>
      <xdr:spPr>
        <a:xfrm>
          <a:off x="1079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92529</xdr:rowOff>
    </xdr:from>
    <xdr:to>
      <xdr:col>10</xdr:col>
      <xdr:colOff>114300</xdr:colOff>
      <xdr:row>102</xdr:row>
      <xdr:rowOff>115388</xdr:rowOff>
    </xdr:to>
    <xdr:cxnSp macro="">
      <xdr:nvCxnSpPr>
        <xdr:cNvPr id="421" name="直線コネクタ 420"/>
        <xdr:cNvCxnSpPr/>
      </xdr:nvCxnSpPr>
      <xdr:spPr>
        <a:xfrm>
          <a:off x="1130300" y="1758042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62609</xdr:rowOff>
    </xdr:from>
    <xdr:ext cx="405111" cy="259045"/>
    <xdr:sp macro="" textlink="">
      <xdr:nvSpPr>
        <xdr:cNvPr id="422" name="n_1aveValue【市民会館】&#10;有形固定資産減価償却率"/>
        <xdr:cNvSpPr txBox="1"/>
      </xdr:nvSpPr>
      <xdr:spPr>
        <a:xfrm>
          <a:off x="35820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163847</xdr:rowOff>
    </xdr:from>
    <xdr:ext cx="405111" cy="259045"/>
    <xdr:sp macro="" textlink="">
      <xdr:nvSpPr>
        <xdr:cNvPr id="423" name="n_2aveValue【市民会館】&#10;有形固定資産減価償却率"/>
        <xdr:cNvSpPr txBox="1"/>
      </xdr:nvSpPr>
      <xdr:spPr>
        <a:xfrm>
          <a:off x="2705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26688</xdr:rowOff>
    </xdr:from>
    <xdr:ext cx="405111" cy="259045"/>
    <xdr:sp macro="" textlink="">
      <xdr:nvSpPr>
        <xdr:cNvPr id="424" name="n_3aveValue【市民会館】&#10;有形固定資産減価償却率"/>
        <xdr:cNvSpPr txBox="1"/>
      </xdr:nvSpPr>
      <xdr:spPr>
        <a:xfrm>
          <a:off x="1816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126291</xdr:rowOff>
    </xdr:from>
    <xdr:ext cx="405111" cy="259045"/>
    <xdr:sp macro="" textlink="">
      <xdr:nvSpPr>
        <xdr:cNvPr id="425" name="n_4aveValue【市民会館】&#10;有形固定資産減価償却率"/>
        <xdr:cNvSpPr txBox="1"/>
      </xdr:nvSpPr>
      <xdr:spPr>
        <a:xfrm>
          <a:off x="927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74947</xdr:rowOff>
    </xdr:from>
    <xdr:ext cx="405111" cy="259045"/>
    <xdr:sp macro="" textlink="">
      <xdr:nvSpPr>
        <xdr:cNvPr id="426" name="n_1mainValue【市民会館】&#10;有形固定資産減価償却率"/>
        <xdr:cNvSpPr txBox="1"/>
      </xdr:nvSpPr>
      <xdr:spPr>
        <a:xfrm>
          <a:off x="35820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42290</xdr:rowOff>
    </xdr:from>
    <xdr:ext cx="405111" cy="259045"/>
    <xdr:sp macro="" textlink="">
      <xdr:nvSpPr>
        <xdr:cNvPr id="427" name="n_2mainValue【市民会館】&#10;有形固定資産減価償却率"/>
        <xdr:cNvSpPr txBox="1"/>
      </xdr:nvSpPr>
      <xdr:spPr>
        <a:xfrm>
          <a:off x="2705744" y="1735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11265</xdr:rowOff>
    </xdr:from>
    <xdr:ext cx="405111" cy="259045"/>
    <xdr:sp macro="" textlink="">
      <xdr:nvSpPr>
        <xdr:cNvPr id="428" name="n_3mainValue【市民会館】&#10;有形固定資産減価償却率"/>
        <xdr:cNvSpPr txBox="1"/>
      </xdr:nvSpPr>
      <xdr:spPr>
        <a:xfrm>
          <a:off x="1816744" y="1732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159856</xdr:rowOff>
    </xdr:from>
    <xdr:ext cx="405111" cy="259045"/>
    <xdr:sp macro="" textlink="">
      <xdr:nvSpPr>
        <xdr:cNvPr id="429" name="n_4mainValue【市民会館】&#10;有形固定資産減価償却率"/>
        <xdr:cNvSpPr txBox="1"/>
      </xdr:nvSpPr>
      <xdr:spPr>
        <a:xfrm>
          <a:off x="9277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55" name="直線コネクタ 454"/>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56" name="【市民会館】&#10;一人当たり面積最小値テキスト"/>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57" name="直線コネクタ 456"/>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58"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59" name="直線コネクタ 458"/>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100528</xdr:rowOff>
    </xdr:from>
    <xdr:ext cx="469744" cy="259045"/>
    <xdr:sp macro="" textlink="">
      <xdr:nvSpPr>
        <xdr:cNvPr id="460" name="【市民会館】&#10;一人当たり面積平均値テキスト"/>
        <xdr:cNvSpPr txBox="1"/>
      </xdr:nvSpPr>
      <xdr:spPr>
        <a:xfrm>
          <a:off x="10515600" y="18102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61" name="フローチャート: 判断 460"/>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62" name="フローチャート: 判断 461"/>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63" name="フローチャート: 判断 462"/>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64" name="フローチャート: 判断 463"/>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65" name="フローチャート: 判断 464"/>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139700</xdr:rowOff>
    </xdr:from>
    <xdr:to>
      <xdr:col>55</xdr:col>
      <xdr:colOff>50800</xdr:colOff>
      <xdr:row>107</xdr:row>
      <xdr:rowOff>69850</xdr:rowOff>
    </xdr:to>
    <xdr:sp macro="" textlink="">
      <xdr:nvSpPr>
        <xdr:cNvPr id="471" name="楕円 470"/>
        <xdr:cNvSpPr/>
      </xdr:nvSpPr>
      <xdr:spPr>
        <a:xfrm>
          <a:off x="10426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118127</xdr:rowOff>
    </xdr:from>
    <xdr:ext cx="469744" cy="259045"/>
    <xdr:sp macro="" textlink="">
      <xdr:nvSpPr>
        <xdr:cNvPr id="472" name="【市民会館】&#10;一人当たり面積該当値テキスト"/>
        <xdr:cNvSpPr txBox="1"/>
      </xdr:nvSpPr>
      <xdr:spPr>
        <a:xfrm>
          <a:off x="105156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139700</xdr:rowOff>
    </xdr:from>
    <xdr:to>
      <xdr:col>50</xdr:col>
      <xdr:colOff>165100</xdr:colOff>
      <xdr:row>107</xdr:row>
      <xdr:rowOff>69850</xdr:rowOff>
    </xdr:to>
    <xdr:sp macro="" textlink="">
      <xdr:nvSpPr>
        <xdr:cNvPr id="473" name="楕円 472"/>
        <xdr:cNvSpPr/>
      </xdr:nvSpPr>
      <xdr:spPr>
        <a:xfrm>
          <a:off x="9588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19050</xdr:rowOff>
    </xdr:from>
    <xdr:to>
      <xdr:col>55</xdr:col>
      <xdr:colOff>0</xdr:colOff>
      <xdr:row>107</xdr:row>
      <xdr:rowOff>19050</xdr:rowOff>
    </xdr:to>
    <xdr:cxnSp macro="">
      <xdr:nvCxnSpPr>
        <xdr:cNvPr id="474" name="直線コネクタ 473"/>
        <xdr:cNvCxnSpPr/>
      </xdr:nvCxnSpPr>
      <xdr:spPr>
        <a:xfrm>
          <a:off x="9639300" y="1836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142966</xdr:rowOff>
    </xdr:from>
    <xdr:to>
      <xdr:col>46</xdr:col>
      <xdr:colOff>38100</xdr:colOff>
      <xdr:row>107</xdr:row>
      <xdr:rowOff>73116</xdr:rowOff>
    </xdr:to>
    <xdr:sp macro="" textlink="">
      <xdr:nvSpPr>
        <xdr:cNvPr id="475" name="楕円 474"/>
        <xdr:cNvSpPr/>
      </xdr:nvSpPr>
      <xdr:spPr>
        <a:xfrm>
          <a:off x="8699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19050</xdr:rowOff>
    </xdr:from>
    <xdr:to>
      <xdr:col>50</xdr:col>
      <xdr:colOff>114300</xdr:colOff>
      <xdr:row>107</xdr:row>
      <xdr:rowOff>22316</xdr:rowOff>
    </xdr:to>
    <xdr:cxnSp macro="">
      <xdr:nvCxnSpPr>
        <xdr:cNvPr id="476" name="直線コネクタ 475"/>
        <xdr:cNvCxnSpPr/>
      </xdr:nvCxnSpPr>
      <xdr:spPr>
        <a:xfrm flipV="1">
          <a:off x="8750300" y="183642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142966</xdr:rowOff>
    </xdr:from>
    <xdr:to>
      <xdr:col>41</xdr:col>
      <xdr:colOff>101600</xdr:colOff>
      <xdr:row>107</xdr:row>
      <xdr:rowOff>73116</xdr:rowOff>
    </xdr:to>
    <xdr:sp macro="" textlink="">
      <xdr:nvSpPr>
        <xdr:cNvPr id="477" name="楕円 476"/>
        <xdr:cNvSpPr/>
      </xdr:nvSpPr>
      <xdr:spPr>
        <a:xfrm>
          <a:off x="7810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22316</xdr:rowOff>
    </xdr:from>
    <xdr:to>
      <xdr:col>45</xdr:col>
      <xdr:colOff>177800</xdr:colOff>
      <xdr:row>107</xdr:row>
      <xdr:rowOff>22316</xdr:rowOff>
    </xdr:to>
    <xdr:cxnSp macro="">
      <xdr:nvCxnSpPr>
        <xdr:cNvPr id="478" name="直線コネクタ 477"/>
        <xdr:cNvCxnSpPr/>
      </xdr:nvCxnSpPr>
      <xdr:spPr>
        <a:xfrm>
          <a:off x="7861300" y="183674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142966</xdr:rowOff>
    </xdr:from>
    <xdr:to>
      <xdr:col>36</xdr:col>
      <xdr:colOff>165100</xdr:colOff>
      <xdr:row>107</xdr:row>
      <xdr:rowOff>73116</xdr:rowOff>
    </xdr:to>
    <xdr:sp macro="" textlink="">
      <xdr:nvSpPr>
        <xdr:cNvPr id="479" name="楕円 478"/>
        <xdr:cNvSpPr/>
      </xdr:nvSpPr>
      <xdr:spPr>
        <a:xfrm>
          <a:off x="6921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22316</xdr:rowOff>
    </xdr:from>
    <xdr:to>
      <xdr:col>41</xdr:col>
      <xdr:colOff>50800</xdr:colOff>
      <xdr:row>107</xdr:row>
      <xdr:rowOff>22316</xdr:rowOff>
    </xdr:to>
    <xdr:cxnSp macro="">
      <xdr:nvCxnSpPr>
        <xdr:cNvPr id="480" name="直線コネクタ 479"/>
        <xdr:cNvCxnSpPr/>
      </xdr:nvCxnSpPr>
      <xdr:spPr>
        <a:xfrm>
          <a:off x="6972300" y="183674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30859</xdr:rowOff>
    </xdr:from>
    <xdr:ext cx="469744" cy="259045"/>
    <xdr:sp macro="" textlink="">
      <xdr:nvSpPr>
        <xdr:cNvPr id="481" name="n_1aveValue【市民会館】&#10;一人当たり面積"/>
        <xdr:cNvSpPr txBox="1"/>
      </xdr:nvSpPr>
      <xdr:spPr>
        <a:xfrm>
          <a:off x="9391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82" name="n_2aveValue【市民会館】&#10;一人当たり面積"/>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21063</xdr:rowOff>
    </xdr:from>
    <xdr:ext cx="469744" cy="259045"/>
    <xdr:sp macro="" textlink="">
      <xdr:nvSpPr>
        <xdr:cNvPr id="483" name="n_3aveValue【市民会館】&#10;一人当たり面積"/>
        <xdr:cNvSpPr txBox="1"/>
      </xdr:nvSpPr>
      <xdr:spPr>
        <a:xfrm>
          <a:off x="7626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56985</xdr:rowOff>
    </xdr:from>
    <xdr:ext cx="469744" cy="259045"/>
    <xdr:sp macro="" textlink="">
      <xdr:nvSpPr>
        <xdr:cNvPr id="484" name="n_4aveValue【市民会館】&#10;一人当たり面積"/>
        <xdr:cNvSpPr txBox="1"/>
      </xdr:nvSpPr>
      <xdr:spPr>
        <a:xfrm>
          <a:off x="6737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60977</xdr:rowOff>
    </xdr:from>
    <xdr:ext cx="469744" cy="259045"/>
    <xdr:sp macro="" textlink="">
      <xdr:nvSpPr>
        <xdr:cNvPr id="485" name="n_1mainValue【市民会館】&#10;一人当たり面積"/>
        <xdr:cNvSpPr txBox="1"/>
      </xdr:nvSpPr>
      <xdr:spPr>
        <a:xfrm>
          <a:off x="9391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64243</xdr:rowOff>
    </xdr:from>
    <xdr:ext cx="469744" cy="259045"/>
    <xdr:sp macro="" textlink="">
      <xdr:nvSpPr>
        <xdr:cNvPr id="486" name="n_2mainValue【市民会館】&#10;一人当たり面積"/>
        <xdr:cNvSpPr txBox="1"/>
      </xdr:nvSpPr>
      <xdr:spPr>
        <a:xfrm>
          <a:off x="8515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64243</xdr:rowOff>
    </xdr:from>
    <xdr:ext cx="469744" cy="259045"/>
    <xdr:sp macro="" textlink="">
      <xdr:nvSpPr>
        <xdr:cNvPr id="487" name="n_3mainValue【市民会館】&#10;一人当たり面積"/>
        <xdr:cNvSpPr txBox="1"/>
      </xdr:nvSpPr>
      <xdr:spPr>
        <a:xfrm>
          <a:off x="7626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64243</xdr:rowOff>
    </xdr:from>
    <xdr:ext cx="469744" cy="259045"/>
    <xdr:sp macro="" textlink="">
      <xdr:nvSpPr>
        <xdr:cNvPr id="488" name="n_4mainValue【市民会館】&#10;一人当たり面積"/>
        <xdr:cNvSpPr txBox="1"/>
      </xdr:nvSpPr>
      <xdr:spPr>
        <a:xfrm>
          <a:off x="6737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514" name="直線コネクタ 513"/>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5"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16" name="直線コネクタ 515"/>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517" name="【一般廃棄物処理施設】&#10;有形固定資産減価償却率最大値テキスト"/>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518" name="直線コネクタ 517"/>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33218</xdr:rowOff>
    </xdr:from>
    <xdr:ext cx="405111" cy="259045"/>
    <xdr:sp macro="" textlink="">
      <xdr:nvSpPr>
        <xdr:cNvPr id="519" name="【一般廃棄物処理施設】&#10;有形固定資産減価償却率平均値テキスト"/>
        <xdr:cNvSpPr txBox="1"/>
      </xdr:nvSpPr>
      <xdr:spPr>
        <a:xfrm>
          <a:off x="16357600" y="65483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520" name="フローチャート: 判断 519"/>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521" name="フローチャート: 判断 520"/>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522" name="フローチャート: 判断 521"/>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523" name="フローチャート: 判断 522"/>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524" name="フローチャート: 判断 523"/>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87449</xdr:rowOff>
    </xdr:from>
    <xdr:to>
      <xdr:col>85</xdr:col>
      <xdr:colOff>177800</xdr:colOff>
      <xdr:row>38</xdr:row>
      <xdr:rowOff>17599</xdr:rowOff>
    </xdr:to>
    <xdr:sp macro="" textlink="">
      <xdr:nvSpPr>
        <xdr:cNvPr id="530" name="楕円 529"/>
        <xdr:cNvSpPr/>
      </xdr:nvSpPr>
      <xdr:spPr>
        <a:xfrm>
          <a:off x="162687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110326</xdr:rowOff>
    </xdr:from>
    <xdr:ext cx="405111" cy="259045"/>
    <xdr:sp macro="" textlink="">
      <xdr:nvSpPr>
        <xdr:cNvPr id="531" name="【一般廃棄物処理施設】&#10;有形固定資産減価償却率該当値テキスト"/>
        <xdr:cNvSpPr txBox="1"/>
      </xdr:nvSpPr>
      <xdr:spPr>
        <a:xfrm>
          <a:off x="16357600" y="6282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103777</xdr:rowOff>
    </xdr:from>
    <xdr:to>
      <xdr:col>81</xdr:col>
      <xdr:colOff>101600</xdr:colOff>
      <xdr:row>40</xdr:row>
      <xdr:rowOff>33927</xdr:rowOff>
    </xdr:to>
    <xdr:sp macro="" textlink="">
      <xdr:nvSpPr>
        <xdr:cNvPr id="532" name="楕円 531"/>
        <xdr:cNvSpPr/>
      </xdr:nvSpPr>
      <xdr:spPr>
        <a:xfrm>
          <a:off x="15430500" y="6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138249</xdr:rowOff>
    </xdr:from>
    <xdr:to>
      <xdr:col>85</xdr:col>
      <xdr:colOff>127000</xdr:colOff>
      <xdr:row>39</xdr:row>
      <xdr:rowOff>154577</xdr:rowOff>
    </xdr:to>
    <xdr:cxnSp macro="">
      <xdr:nvCxnSpPr>
        <xdr:cNvPr id="533" name="直線コネクタ 532"/>
        <xdr:cNvCxnSpPr/>
      </xdr:nvCxnSpPr>
      <xdr:spPr>
        <a:xfrm flipV="1">
          <a:off x="15481300" y="6481899"/>
          <a:ext cx="8382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77651</xdr:rowOff>
    </xdr:from>
    <xdr:to>
      <xdr:col>76</xdr:col>
      <xdr:colOff>165100</xdr:colOff>
      <xdr:row>40</xdr:row>
      <xdr:rowOff>7801</xdr:rowOff>
    </xdr:to>
    <xdr:sp macro="" textlink="">
      <xdr:nvSpPr>
        <xdr:cNvPr id="534" name="楕円 533"/>
        <xdr:cNvSpPr/>
      </xdr:nvSpPr>
      <xdr:spPr>
        <a:xfrm>
          <a:off x="145415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128451</xdr:rowOff>
    </xdr:from>
    <xdr:to>
      <xdr:col>81</xdr:col>
      <xdr:colOff>50800</xdr:colOff>
      <xdr:row>39</xdr:row>
      <xdr:rowOff>154577</xdr:rowOff>
    </xdr:to>
    <xdr:cxnSp macro="">
      <xdr:nvCxnSpPr>
        <xdr:cNvPr id="535" name="直線コネクタ 534"/>
        <xdr:cNvCxnSpPr/>
      </xdr:nvCxnSpPr>
      <xdr:spPr>
        <a:xfrm>
          <a:off x="14592300" y="681500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44994</xdr:rowOff>
    </xdr:from>
    <xdr:to>
      <xdr:col>72</xdr:col>
      <xdr:colOff>38100</xdr:colOff>
      <xdr:row>39</xdr:row>
      <xdr:rowOff>146594</xdr:rowOff>
    </xdr:to>
    <xdr:sp macro="" textlink="">
      <xdr:nvSpPr>
        <xdr:cNvPr id="536" name="楕円 535"/>
        <xdr:cNvSpPr/>
      </xdr:nvSpPr>
      <xdr:spPr>
        <a:xfrm>
          <a:off x="13652500" y="673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95794</xdr:rowOff>
    </xdr:from>
    <xdr:to>
      <xdr:col>76</xdr:col>
      <xdr:colOff>114300</xdr:colOff>
      <xdr:row>39</xdr:row>
      <xdr:rowOff>128451</xdr:rowOff>
    </xdr:to>
    <xdr:cxnSp macro="">
      <xdr:nvCxnSpPr>
        <xdr:cNvPr id="537" name="直線コネクタ 536"/>
        <xdr:cNvCxnSpPr/>
      </xdr:nvCxnSpPr>
      <xdr:spPr>
        <a:xfrm>
          <a:off x="13703300" y="67823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156590</xdr:rowOff>
    </xdr:from>
    <xdr:ext cx="405111" cy="259045"/>
    <xdr:sp macro="" textlink="">
      <xdr:nvSpPr>
        <xdr:cNvPr id="538" name="n_1aveValue【一般廃棄物処理施設】&#10;有形固定資産減価償却率"/>
        <xdr:cNvSpPr txBox="1"/>
      </xdr:nvSpPr>
      <xdr:spPr>
        <a:xfrm>
          <a:off x="15266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14531</xdr:rowOff>
    </xdr:from>
    <xdr:ext cx="405111" cy="259045"/>
    <xdr:sp macro="" textlink="">
      <xdr:nvSpPr>
        <xdr:cNvPr id="539" name="n_2aveValue【一般廃棄物処理施設】&#10;有形固定資産減価償却率"/>
        <xdr:cNvSpPr txBox="1"/>
      </xdr:nvSpPr>
      <xdr:spPr>
        <a:xfrm>
          <a:off x="14389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19430</xdr:rowOff>
    </xdr:from>
    <xdr:ext cx="405111" cy="259045"/>
    <xdr:sp macro="" textlink="">
      <xdr:nvSpPr>
        <xdr:cNvPr id="540" name="n_3aveValue【一般廃棄物処理施設】&#10;有形固定資産減価償却率"/>
        <xdr:cNvSpPr txBox="1"/>
      </xdr:nvSpPr>
      <xdr:spPr>
        <a:xfrm>
          <a:off x="13500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74947</xdr:rowOff>
    </xdr:from>
    <xdr:ext cx="405111" cy="259045"/>
    <xdr:sp macro="" textlink="">
      <xdr:nvSpPr>
        <xdr:cNvPr id="541" name="n_4aveValue【一般廃棄物処理施設】&#10;有形固定資産減価償却率"/>
        <xdr:cNvSpPr txBox="1"/>
      </xdr:nvSpPr>
      <xdr:spPr>
        <a:xfrm>
          <a:off x="126117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25054</xdr:rowOff>
    </xdr:from>
    <xdr:ext cx="405111" cy="259045"/>
    <xdr:sp macro="" textlink="">
      <xdr:nvSpPr>
        <xdr:cNvPr id="542" name="n_1mainValue【一般廃棄物処理施設】&#10;有形固定資産減価償却率"/>
        <xdr:cNvSpPr txBox="1"/>
      </xdr:nvSpPr>
      <xdr:spPr>
        <a:xfrm>
          <a:off x="15266044" y="688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170378</xdr:rowOff>
    </xdr:from>
    <xdr:ext cx="405111" cy="259045"/>
    <xdr:sp macro="" textlink="">
      <xdr:nvSpPr>
        <xdr:cNvPr id="543" name="n_2mainValue【一般廃棄物処理施設】&#10;有形固定資産減価償却率"/>
        <xdr:cNvSpPr txBox="1"/>
      </xdr:nvSpPr>
      <xdr:spPr>
        <a:xfrm>
          <a:off x="14389744" y="685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137721</xdr:rowOff>
    </xdr:from>
    <xdr:ext cx="405111" cy="259045"/>
    <xdr:sp macro="" textlink="">
      <xdr:nvSpPr>
        <xdr:cNvPr id="544" name="n_3mainValue【一般廃棄物処理施設】&#10;有形固定資産減価償却率"/>
        <xdr:cNvSpPr txBox="1"/>
      </xdr:nvSpPr>
      <xdr:spPr>
        <a:xfrm>
          <a:off x="13500744" y="682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5" name="直線コネクタ 55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6" name="テキスト ボックス 55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7" name="直線コネクタ 55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8" name="テキスト ボックス 55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0" name="テキスト ボックス 55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1" name="直線コネクタ 56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2" name="テキスト ボックス 56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3" name="直線コネクタ 56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4" name="テキスト ボックス 56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6" name="テキスト ボックス 56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68" name="直線コネクタ 567"/>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69"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70" name="直線コネクタ 569"/>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71" name="【一般廃棄物処理施設】&#10;一人当たり有形固定資産（償却資産）額最大値テキスト"/>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72" name="直線コネクタ 571"/>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150484</xdr:rowOff>
    </xdr:from>
    <xdr:ext cx="534377" cy="259045"/>
    <xdr:sp macro="" textlink="">
      <xdr:nvSpPr>
        <xdr:cNvPr id="573" name="【一般廃棄物処理施設】&#10;一人当たり有形固定資産（償却資産）額平均値テキスト"/>
        <xdr:cNvSpPr txBox="1"/>
      </xdr:nvSpPr>
      <xdr:spPr>
        <a:xfrm>
          <a:off x="22199600" y="6494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74" name="フローチャート: 判断 573"/>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75" name="フローチャート: 判断 574"/>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76" name="フローチャート: 判断 575"/>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77" name="フローチャート: 判断 576"/>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578" name="フローチャート: 判断 577"/>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169083</xdr:rowOff>
    </xdr:from>
    <xdr:to>
      <xdr:col>116</xdr:col>
      <xdr:colOff>114300</xdr:colOff>
      <xdr:row>40</xdr:row>
      <xdr:rowOff>99233</xdr:rowOff>
    </xdr:to>
    <xdr:sp macro="" textlink="">
      <xdr:nvSpPr>
        <xdr:cNvPr id="584" name="楕円 583"/>
        <xdr:cNvSpPr/>
      </xdr:nvSpPr>
      <xdr:spPr>
        <a:xfrm>
          <a:off x="22110700" y="685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147510</xdr:rowOff>
    </xdr:from>
    <xdr:ext cx="534377" cy="259045"/>
    <xdr:sp macro="" textlink="">
      <xdr:nvSpPr>
        <xdr:cNvPr id="585" name="【一般廃棄物処理施設】&#10;一人当たり有形固定資産（償却資産）額該当値テキスト"/>
        <xdr:cNvSpPr txBox="1"/>
      </xdr:nvSpPr>
      <xdr:spPr>
        <a:xfrm>
          <a:off x="22199600" y="683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121549</xdr:rowOff>
    </xdr:from>
    <xdr:to>
      <xdr:col>112</xdr:col>
      <xdr:colOff>38100</xdr:colOff>
      <xdr:row>41</xdr:row>
      <xdr:rowOff>51699</xdr:rowOff>
    </xdr:to>
    <xdr:sp macro="" textlink="">
      <xdr:nvSpPr>
        <xdr:cNvPr id="586" name="楕円 585"/>
        <xdr:cNvSpPr/>
      </xdr:nvSpPr>
      <xdr:spPr>
        <a:xfrm>
          <a:off x="21272500" y="697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48433</xdr:rowOff>
    </xdr:from>
    <xdr:to>
      <xdr:col>116</xdr:col>
      <xdr:colOff>63500</xdr:colOff>
      <xdr:row>41</xdr:row>
      <xdr:rowOff>899</xdr:rowOff>
    </xdr:to>
    <xdr:cxnSp macro="">
      <xdr:nvCxnSpPr>
        <xdr:cNvPr id="587" name="直線コネクタ 586"/>
        <xdr:cNvCxnSpPr/>
      </xdr:nvCxnSpPr>
      <xdr:spPr>
        <a:xfrm flipV="1">
          <a:off x="21323300" y="6906433"/>
          <a:ext cx="838200" cy="12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116596</xdr:rowOff>
    </xdr:from>
    <xdr:to>
      <xdr:col>107</xdr:col>
      <xdr:colOff>101600</xdr:colOff>
      <xdr:row>41</xdr:row>
      <xdr:rowOff>46746</xdr:rowOff>
    </xdr:to>
    <xdr:sp macro="" textlink="">
      <xdr:nvSpPr>
        <xdr:cNvPr id="588" name="楕円 587"/>
        <xdr:cNvSpPr/>
      </xdr:nvSpPr>
      <xdr:spPr>
        <a:xfrm>
          <a:off x="20383500" y="697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167396</xdr:rowOff>
    </xdr:from>
    <xdr:to>
      <xdr:col>111</xdr:col>
      <xdr:colOff>177800</xdr:colOff>
      <xdr:row>41</xdr:row>
      <xdr:rowOff>899</xdr:rowOff>
    </xdr:to>
    <xdr:cxnSp macro="">
      <xdr:nvCxnSpPr>
        <xdr:cNvPr id="589" name="直線コネクタ 588"/>
        <xdr:cNvCxnSpPr/>
      </xdr:nvCxnSpPr>
      <xdr:spPr>
        <a:xfrm>
          <a:off x="20434300" y="702539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115324</xdr:rowOff>
    </xdr:from>
    <xdr:to>
      <xdr:col>102</xdr:col>
      <xdr:colOff>165100</xdr:colOff>
      <xdr:row>41</xdr:row>
      <xdr:rowOff>45474</xdr:rowOff>
    </xdr:to>
    <xdr:sp macro="" textlink="">
      <xdr:nvSpPr>
        <xdr:cNvPr id="590" name="楕円 589"/>
        <xdr:cNvSpPr/>
      </xdr:nvSpPr>
      <xdr:spPr>
        <a:xfrm>
          <a:off x="19494500" y="697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166124</xdr:rowOff>
    </xdr:from>
    <xdr:to>
      <xdr:col>107</xdr:col>
      <xdr:colOff>50800</xdr:colOff>
      <xdr:row>40</xdr:row>
      <xdr:rowOff>167396</xdr:rowOff>
    </xdr:to>
    <xdr:cxnSp macro="">
      <xdr:nvCxnSpPr>
        <xdr:cNvPr id="591" name="直線コネクタ 590"/>
        <xdr:cNvCxnSpPr/>
      </xdr:nvCxnSpPr>
      <xdr:spPr>
        <a:xfrm>
          <a:off x="19545300" y="7024124"/>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95292</xdr:rowOff>
    </xdr:from>
    <xdr:ext cx="534377" cy="259045"/>
    <xdr:sp macro="" textlink="">
      <xdr:nvSpPr>
        <xdr:cNvPr id="592" name="n_1aveValue【一般廃棄物処理施設】&#10;一人当たり有形固定資産（償却資産）額"/>
        <xdr:cNvSpPr txBox="1"/>
      </xdr:nvSpPr>
      <xdr:spPr>
        <a:xfrm>
          <a:off x="21043411" y="64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109969</xdr:rowOff>
    </xdr:from>
    <xdr:ext cx="534377" cy="259045"/>
    <xdr:sp macro="" textlink="">
      <xdr:nvSpPr>
        <xdr:cNvPr id="593" name="n_2aveValue【一般廃棄物処理施設】&#10;一人当たり有形固定資産（償却資産）額"/>
        <xdr:cNvSpPr txBox="1"/>
      </xdr:nvSpPr>
      <xdr:spPr>
        <a:xfrm>
          <a:off x="201671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117962</xdr:rowOff>
    </xdr:from>
    <xdr:ext cx="534377" cy="259045"/>
    <xdr:sp macro="" textlink="">
      <xdr:nvSpPr>
        <xdr:cNvPr id="594" name="n_3aveValue【一般廃棄物処理施設】&#10;一人当たり有形固定資産（償却資産）額"/>
        <xdr:cNvSpPr txBox="1"/>
      </xdr:nvSpPr>
      <xdr:spPr>
        <a:xfrm>
          <a:off x="19278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165983</xdr:rowOff>
    </xdr:from>
    <xdr:ext cx="534377" cy="259045"/>
    <xdr:sp macro="" textlink="">
      <xdr:nvSpPr>
        <xdr:cNvPr id="595" name="n_4aveValue【一般廃棄物処理施設】&#10;一人当たり有形固定資産（償却資産）額"/>
        <xdr:cNvSpPr txBox="1"/>
      </xdr:nvSpPr>
      <xdr:spPr>
        <a:xfrm>
          <a:off x="18389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42826</xdr:rowOff>
    </xdr:from>
    <xdr:ext cx="534377" cy="259045"/>
    <xdr:sp macro="" textlink="">
      <xdr:nvSpPr>
        <xdr:cNvPr id="596" name="n_1mainValue【一般廃棄物処理施設】&#10;一人当たり有形固定資産（償却資産）額"/>
        <xdr:cNvSpPr txBox="1"/>
      </xdr:nvSpPr>
      <xdr:spPr>
        <a:xfrm>
          <a:off x="21043411" y="707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37873</xdr:rowOff>
    </xdr:from>
    <xdr:ext cx="534377" cy="259045"/>
    <xdr:sp macro="" textlink="">
      <xdr:nvSpPr>
        <xdr:cNvPr id="597" name="n_2mainValue【一般廃棄物処理施設】&#10;一人当たり有形固定資産（償却資産）額"/>
        <xdr:cNvSpPr txBox="1"/>
      </xdr:nvSpPr>
      <xdr:spPr>
        <a:xfrm>
          <a:off x="20167111" y="70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36601</xdr:rowOff>
    </xdr:from>
    <xdr:ext cx="534377" cy="259045"/>
    <xdr:sp macro="" textlink="">
      <xdr:nvSpPr>
        <xdr:cNvPr id="598" name="n_3mainValue【一般廃棄物処理施設】&#10;一人当たり有形固定資産（償却資産）額"/>
        <xdr:cNvSpPr txBox="1"/>
      </xdr:nvSpPr>
      <xdr:spPr>
        <a:xfrm>
          <a:off x="19278111" y="70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0" name="直線コネクタ 60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1" name="テキスト ボックス 61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2" name="直線コネクタ 61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3" name="テキスト ボックス 61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4" name="直線コネクタ 61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5" name="テキスト ボックス 61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6" name="直線コネクタ 61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7" name="テキスト ボックス 61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8" name="直線コネクタ 61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9" name="テキスト ボックス 61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0" name="直線コネクタ 61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1" name="テキスト ボックス 62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624" name="直線コネクタ 623"/>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625" name="【保健センター・保健所】&#10;有形固定資産減価償却率最小値テキスト"/>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626" name="直線コネクタ 625"/>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627" name="【保健センター・保健所】&#10;有形固定資産減価償却率最大値テキスト"/>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628" name="直線コネクタ 627"/>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117039</xdr:rowOff>
    </xdr:from>
    <xdr:ext cx="405111" cy="259045"/>
    <xdr:sp macro="" textlink="">
      <xdr:nvSpPr>
        <xdr:cNvPr id="629" name="【保健センター・保健所】&#10;有形固定資産減価償却率平均値テキスト"/>
        <xdr:cNvSpPr txBox="1"/>
      </xdr:nvSpPr>
      <xdr:spPr>
        <a:xfrm>
          <a:off x="16357600" y="1006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630" name="フローチャート: 判断 629"/>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631" name="フローチャート: 判断 630"/>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32" name="フローチャート: 判断 631"/>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633" name="フローチャート: 判断 632"/>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634" name="フローチャート: 判断 633"/>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4717</xdr:rowOff>
    </xdr:from>
    <xdr:to>
      <xdr:col>85</xdr:col>
      <xdr:colOff>177800</xdr:colOff>
      <xdr:row>58</xdr:row>
      <xdr:rowOff>106317</xdr:rowOff>
    </xdr:to>
    <xdr:sp macro="" textlink="">
      <xdr:nvSpPr>
        <xdr:cNvPr id="640" name="楕円 639"/>
        <xdr:cNvSpPr/>
      </xdr:nvSpPr>
      <xdr:spPr>
        <a:xfrm>
          <a:off x="162687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27594</xdr:rowOff>
    </xdr:from>
    <xdr:ext cx="405111" cy="259045"/>
    <xdr:sp macro="" textlink="">
      <xdr:nvSpPr>
        <xdr:cNvPr id="641" name="【保健センター・保健所】&#10;有形固定資産減価償却率該当値テキスト"/>
        <xdr:cNvSpPr txBox="1"/>
      </xdr:nvSpPr>
      <xdr:spPr>
        <a:xfrm>
          <a:off x="16357600" y="980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132080</xdr:rowOff>
    </xdr:from>
    <xdr:to>
      <xdr:col>81</xdr:col>
      <xdr:colOff>101600</xdr:colOff>
      <xdr:row>58</xdr:row>
      <xdr:rowOff>62230</xdr:rowOff>
    </xdr:to>
    <xdr:sp macro="" textlink="">
      <xdr:nvSpPr>
        <xdr:cNvPr id="642" name="楕円 641"/>
        <xdr:cNvSpPr/>
      </xdr:nvSpPr>
      <xdr:spPr>
        <a:xfrm>
          <a:off x="15430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11430</xdr:rowOff>
    </xdr:from>
    <xdr:to>
      <xdr:col>85</xdr:col>
      <xdr:colOff>127000</xdr:colOff>
      <xdr:row>58</xdr:row>
      <xdr:rowOff>55517</xdr:rowOff>
    </xdr:to>
    <xdr:cxnSp macro="">
      <xdr:nvCxnSpPr>
        <xdr:cNvPr id="643" name="直線コネクタ 642"/>
        <xdr:cNvCxnSpPr/>
      </xdr:nvCxnSpPr>
      <xdr:spPr>
        <a:xfrm>
          <a:off x="15481300" y="995553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87993</xdr:rowOff>
    </xdr:from>
    <xdr:to>
      <xdr:col>76</xdr:col>
      <xdr:colOff>165100</xdr:colOff>
      <xdr:row>58</xdr:row>
      <xdr:rowOff>18143</xdr:rowOff>
    </xdr:to>
    <xdr:sp macro="" textlink="">
      <xdr:nvSpPr>
        <xdr:cNvPr id="644" name="楕円 643"/>
        <xdr:cNvSpPr/>
      </xdr:nvSpPr>
      <xdr:spPr>
        <a:xfrm>
          <a:off x="14541500" y="986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138793</xdr:rowOff>
    </xdr:from>
    <xdr:to>
      <xdr:col>81</xdr:col>
      <xdr:colOff>50800</xdr:colOff>
      <xdr:row>58</xdr:row>
      <xdr:rowOff>11430</xdr:rowOff>
    </xdr:to>
    <xdr:cxnSp macro="">
      <xdr:nvCxnSpPr>
        <xdr:cNvPr id="645" name="直線コネクタ 644"/>
        <xdr:cNvCxnSpPr/>
      </xdr:nvCxnSpPr>
      <xdr:spPr>
        <a:xfrm>
          <a:off x="14592300" y="991144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42273</xdr:rowOff>
    </xdr:from>
    <xdr:to>
      <xdr:col>72</xdr:col>
      <xdr:colOff>38100</xdr:colOff>
      <xdr:row>57</xdr:row>
      <xdr:rowOff>143873</xdr:rowOff>
    </xdr:to>
    <xdr:sp macro="" textlink="">
      <xdr:nvSpPr>
        <xdr:cNvPr id="646" name="楕円 645"/>
        <xdr:cNvSpPr/>
      </xdr:nvSpPr>
      <xdr:spPr>
        <a:xfrm>
          <a:off x="13652500" y="98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93073</xdr:rowOff>
    </xdr:from>
    <xdr:to>
      <xdr:col>76</xdr:col>
      <xdr:colOff>114300</xdr:colOff>
      <xdr:row>57</xdr:row>
      <xdr:rowOff>138793</xdr:rowOff>
    </xdr:to>
    <xdr:cxnSp macro="">
      <xdr:nvCxnSpPr>
        <xdr:cNvPr id="647" name="直線コネクタ 646"/>
        <xdr:cNvCxnSpPr/>
      </xdr:nvCxnSpPr>
      <xdr:spPr>
        <a:xfrm>
          <a:off x="13703300" y="986572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65133</xdr:rowOff>
    </xdr:from>
    <xdr:to>
      <xdr:col>67</xdr:col>
      <xdr:colOff>101600</xdr:colOff>
      <xdr:row>57</xdr:row>
      <xdr:rowOff>166733</xdr:rowOff>
    </xdr:to>
    <xdr:sp macro="" textlink="">
      <xdr:nvSpPr>
        <xdr:cNvPr id="648" name="楕円 647"/>
        <xdr:cNvSpPr/>
      </xdr:nvSpPr>
      <xdr:spPr>
        <a:xfrm>
          <a:off x="12763500" y="98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93073</xdr:rowOff>
    </xdr:from>
    <xdr:to>
      <xdr:col>71</xdr:col>
      <xdr:colOff>177800</xdr:colOff>
      <xdr:row>57</xdr:row>
      <xdr:rowOff>115933</xdr:rowOff>
    </xdr:to>
    <xdr:cxnSp macro="">
      <xdr:nvCxnSpPr>
        <xdr:cNvPr id="649" name="直線コネクタ 648"/>
        <xdr:cNvCxnSpPr/>
      </xdr:nvCxnSpPr>
      <xdr:spPr>
        <a:xfrm flipV="1">
          <a:off x="12814300" y="986572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48458</xdr:rowOff>
    </xdr:from>
    <xdr:ext cx="405111" cy="259045"/>
    <xdr:sp macro="" textlink="">
      <xdr:nvSpPr>
        <xdr:cNvPr id="650" name="n_1aveValue【保健センター・保健所】&#10;有形固定資産減価償却率"/>
        <xdr:cNvSpPr txBox="1"/>
      </xdr:nvSpPr>
      <xdr:spPr>
        <a:xfrm>
          <a:off x="15266044" y="1016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30497</xdr:rowOff>
    </xdr:from>
    <xdr:ext cx="405111" cy="259045"/>
    <xdr:sp macro="" textlink="">
      <xdr:nvSpPr>
        <xdr:cNvPr id="651" name="n_2aveValue【保健センター・保健所】&#10;有形固定資産減価償却率"/>
        <xdr:cNvSpPr txBox="1"/>
      </xdr:nvSpPr>
      <xdr:spPr>
        <a:xfrm>
          <a:off x="14389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22333</xdr:rowOff>
    </xdr:from>
    <xdr:ext cx="405111" cy="259045"/>
    <xdr:sp macro="" textlink="">
      <xdr:nvSpPr>
        <xdr:cNvPr id="652" name="n_3aveValue【保健センター・保健所】&#10;有形固定資産減価償却率"/>
        <xdr:cNvSpPr txBox="1"/>
      </xdr:nvSpPr>
      <xdr:spPr>
        <a:xfrm>
          <a:off x="13500744" y="1013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99077</xdr:rowOff>
    </xdr:from>
    <xdr:ext cx="405111" cy="259045"/>
    <xdr:sp macro="" textlink="">
      <xdr:nvSpPr>
        <xdr:cNvPr id="653" name="n_4aveValue【保健センター・保健所】&#10;有形固定資産減価償却率"/>
        <xdr:cNvSpPr txBox="1"/>
      </xdr:nvSpPr>
      <xdr:spPr>
        <a:xfrm>
          <a:off x="12611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78757</xdr:rowOff>
    </xdr:from>
    <xdr:ext cx="405111" cy="259045"/>
    <xdr:sp macro="" textlink="">
      <xdr:nvSpPr>
        <xdr:cNvPr id="654" name="n_1mainValue【保健センター・保健所】&#10;有形固定資産減価償却率"/>
        <xdr:cNvSpPr txBox="1"/>
      </xdr:nvSpPr>
      <xdr:spPr>
        <a:xfrm>
          <a:off x="152660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34670</xdr:rowOff>
    </xdr:from>
    <xdr:ext cx="405111" cy="259045"/>
    <xdr:sp macro="" textlink="">
      <xdr:nvSpPr>
        <xdr:cNvPr id="655" name="n_2mainValue【保健センター・保健所】&#10;有形固定資産減価償却率"/>
        <xdr:cNvSpPr txBox="1"/>
      </xdr:nvSpPr>
      <xdr:spPr>
        <a:xfrm>
          <a:off x="14389744" y="963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160400</xdr:rowOff>
    </xdr:from>
    <xdr:ext cx="405111" cy="259045"/>
    <xdr:sp macro="" textlink="">
      <xdr:nvSpPr>
        <xdr:cNvPr id="656" name="n_3mainValue【保健センター・保健所】&#10;有形固定資産減価償却率"/>
        <xdr:cNvSpPr txBox="1"/>
      </xdr:nvSpPr>
      <xdr:spPr>
        <a:xfrm>
          <a:off x="13500744" y="959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11810</xdr:rowOff>
    </xdr:from>
    <xdr:ext cx="405111" cy="259045"/>
    <xdr:sp macro="" textlink="">
      <xdr:nvSpPr>
        <xdr:cNvPr id="657" name="n_4mainValue【保健センター・保健所】&#10;有形固定資産減価償却率"/>
        <xdr:cNvSpPr txBox="1"/>
      </xdr:nvSpPr>
      <xdr:spPr>
        <a:xfrm>
          <a:off x="12611744" y="961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68" name="直線コネクタ 667"/>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69" name="テキスト ボックス 668"/>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0" name="直線コネクタ 66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1" name="テキスト ボックス 67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72" name="直線コネクタ 671"/>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73" name="テキスト ボックス 672"/>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4" name="直線コネクタ 6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5" name="テキスト ボックス 6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677" name="直線コネクタ 676"/>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678" name="【保健センター・保健所】&#10;一人当たり面積最小値テキスト"/>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679" name="直線コネクタ 678"/>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80"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81" name="直線コネクタ 680"/>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12082</xdr:rowOff>
    </xdr:from>
    <xdr:ext cx="469744" cy="259045"/>
    <xdr:sp macro="" textlink="">
      <xdr:nvSpPr>
        <xdr:cNvPr id="682" name="【保健センター・保健所】&#10;一人当たり面積平均値テキスト"/>
        <xdr:cNvSpPr txBox="1"/>
      </xdr:nvSpPr>
      <xdr:spPr>
        <a:xfrm>
          <a:off x="22199600" y="10470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683" name="フローチャート: 判断 682"/>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684" name="フローチャート: 判断 683"/>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85" name="フローチャート: 判断 684"/>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86" name="フローチャート: 判断 685"/>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687" name="フローチャート: 判断 686"/>
        <xdr:cNvSpPr/>
      </xdr:nvSpPr>
      <xdr:spPr>
        <a:xfrm>
          <a:off x="18605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8" name="テキスト ボックス 6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9" name="テキスト ボックス 6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0" name="テキスト ボックス 6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1" name="テキスト ボックス 6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2" name="テキスト ボックス 6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137795</xdr:rowOff>
    </xdr:from>
    <xdr:to>
      <xdr:col>116</xdr:col>
      <xdr:colOff>114300</xdr:colOff>
      <xdr:row>63</xdr:row>
      <xdr:rowOff>67945</xdr:rowOff>
    </xdr:to>
    <xdr:sp macro="" textlink="">
      <xdr:nvSpPr>
        <xdr:cNvPr id="693" name="楕円 692"/>
        <xdr:cNvSpPr/>
      </xdr:nvSpPr>
      <xdr:spPr>
        <a:xfrm>
          <a:off x="221107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52722</xdr:rowOff>
    </xdr:from>
    <xdr:ext cx="469744" cy="259045"/>
    <xdr:sp macro="" textlink="">
      <xdr:nvSpPr>
        <xdr:cNvPr id="694" name="【保健センター・保健所】&#10;一人当たり面積該当値テキスト"/>
        <xdr:cNvSpPr txBox="1"/>
      </xdr:nvSpPr>
      <xdr:spPr>
        <a:xfrm>
          <a:off x="22199600" y="1068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137795</xdr:rowOff>
    </xdr:from>
    <xdr:to>
      <xdr:col>112</xdr:col>
      <xdr:colOff>38100</xdr:colOff>
      <xdr:row>63</xdr:row>
      <xdr:rowOff>67945</xdr:rowOff>
    </xdr:to>
    <xdr:sp macro="" textlink="">
      <xdr:nvSpPr>
        <xdr:cNvPr id="695" name="楕円 694"/>
        <xdr:cNvSpPr/>
      </xdr:nvSpPr>
      <xdr:spPr>
        <a:xfrm>
          <a:off x="21272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17145</xdr:rowOff>
    </xdr:from>
    <xdr:to>
      <xdr:col>116</xdr:col>
      <xdr:colOff>63500</xdr:colOff>
      <xdr:row>63</xdr:row>
      <xdr:rowOff>17145</xdr:rowOff>
    </xdr:to>
    <xdr:cxnSp macro="">
      <xdr:nvCxnSpPr>
        <xdr:cNvPr id="696" name="直線コネクタ 695"/>
        <xdr:cNvCxnSpPr/>
      </xdr:nvCxnSpPr>
      <xdr:spPr>
        <a:xfrm>
          <a:off x="21323300" y="108184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137795</xdr:rowOff>
    </xdr:from>
    <xdr:to>
      <xdr:col>107</xdr:col>
      <xdr:colOff>101600</xdr:colOff>
      <xdr:row>63</xdr:row>
      <xdr:rowOff>67945</xdr:rowOff>
    </xdr:to>
    <xdr:sp macro="" textlink="">
      <xdr:nvSpPr>
        <xdr:cNvPr id="697" name="楕円 696"/>
        <xdr:cNvSpPr/>
      </xdr:nvSpPr>
      <xdr:spPr>
        <a:xfrm>
          <a:off x="20383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17145</xdr:rowOff>
    </xdr:from>
    <xdr:to>
      <xdr:col>111</xdr:col>
      <xdr:colOff>177800</xdr:colOff>
      <xdr:row>63</xdr:row>
      <xdr:rowOff>17145</xdr:rowOff>
    </xdr:to>
    <xdr:cxnSp macro="">
      <xdr:nvCxnSpPr>
        <xdr:cNvPr id="698" name="直線コネクタ 697"/>
        <xdr:cNvCxnSpPr/>
      </xdr:nvCxnSpPr>
      <xdr:spPr>
        <a:xfrm>
          <a:off x="20434300" y="108184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137795</xdr:rowOff>
    </xdr:from>
    <xdr:to>
      <xdr:col>102</xdr:col>
      <xdr:colOff>165100</xdr:colOff>
      <xdr:row>63</xdr:row>
      <xdr:rowOff>67945</xdr:rowOff>
    </xdr:to>
    <xdr:sp macro="" textlink="">
      <xdr:nvSpPr>
        <xdr:cNvPr id="699" name="楕円 698"/>
        <xdr:cNvSpPr/>
      </xdr:nvSpPr>
      <xdr:spPr>
        <a:xfrm>
          <a:off x="19494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17145</xdr:rowOff>
    </xdr:from>
    <xdr:to>
      <xdr:col>107</xdr:col>
      <xdr:colOff>50800</xdr:colOff>
      <xdr:row>63</xdr:row>
      <xdr:rowOff>17145</xdr:rowOff>
    </xdr:to>
    <xdr:cxnSp macro="">
      <xdr:nvCxnSpPr>
        <xdr:cNvPr id="700" name="直線コネクタ 699"/>
        <xdr:cNvCxnSpPr/>
      </xdr:nvCxnSpPr>
      <xdr:spPr>
        <a:xfrm>
          <a:off x="19545300" y="108184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137795</xdr:rowOff>
    </xdr:from>
    <xdr:to>
      <xdr:col>98</xdr:col>
      <xdr:colOff>38100</xdr:colOff>
      <xdr:row>63</xdr:row>
      <xdr:rowOff>67945</xdr:rowOff>
    </xdr:to>
    <xdr:sp macro="" textlink="">
      <xdr:nvSpPr>
        <xdr:cNvPr id="701" name="楕円 700"/>
        <xdr:cNvSpPr/>
      </xdr:nvSpPr>
      <xdr:spPr>
        <a:xfrm>
          <a:off x="18605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17145</xdr:rowOff>
    </xdr:from>
    <xdr:to>
      <xdr:col>102</xdr:col>
      <xdr:colOff>114300</xdr:colOff>
      <xdr:row>63</xdr:row>
      <xdr:rowOff>17145</xdr:rowOff>
    </xdr:to>
    <xdr:cxnSp macro="">
      <xdr:nvCxnSpPr>
        <xdr:cNvPr id="702" name="直線コネクタ 701"/>
        <xdr:cNvCxnSpPr/>
      </xdr:nvCxnSpPr>
      <xdr:spPr>
        <a:xfrm>
          <a:off x="18656300" y="108184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95902</xdr:rowOff>
    </xdr:from>
    <xdr:ext cx="469744" cy="259045"/>
    <xdr:sp macro="" textlink="">
      <xdr:nvSpPr>
        <xdr:cNvPr id="703" name="n_1aveValue【保健センター・保健所】&#10;一人当たり面積"/>
        <xdr:cNvSpPr txBox="1"/>
      </xdr:nvSpPr>
      <xdr:spPr>
        <a:xfrm>
          <a:off x="21075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704" name="n_2aveValue【保健センター・保健所】&#10;一人当たり面積"/>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705" name="n_3aveValue【保健センター・保健所】&#10;一人当たり面積"/>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101617</xdr:rowOff>
    </xdr:from>
    <xdr:ext cx="469744" cy="259045"/>
    <xdr:sp macro="" textlink="">
      <xdr:nvSpPr>
        <xdr:cNvPr id="706" name="n_4aveValue【保健センター・保健所】&#10;一人当たり面積"/>
        <xdr:cNvSpPr txBox="1"/>
      </xdr:nvSpPr>
      <xdr:spPr>
        <a:xfrm>
          <a:off x="18421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59072</xdr:rowOff>
    </xdr:from>
    <xdr:ext cx="469744" cy="259045"/>
    <xdr:sp macro="" textlink="">
      <xdr:nvSpPr>
        <xdr:cNvPr id="707" name="n_1mainValue【保健センター・保健所】&#10;一人当たり面積"/>
        <xdr:cNvSpPr txBox="1"/>
      </xdr:nvSpPr>
      <xdr:spPr>
        <a:xfrm>
          <a:off x="21075727" y="108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59072</xdr:rowOff>
    </xdr:from>
    <xdr:ext cx="469744" cy="259045"/>
    <xdr:sp macro="" textlink="">
      <xdr:nvSpPr>
        <xdr:cNvPr id="708" name="n_2mainValue【保健センター・保健所】&#10;一人当たり面積"/>
        <xdr:cNvSpPr txBox="1"/>
      </xdr:nvSpPr>
      <xdr:spPr>
        <a:xfrm>
          <a:off x="20199427" y="108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59072</xdr:rowOff>
    </xdr:from>
    <xdr:ext cx="469744" cy="259045"/>
    <xdr:sp macro="" textlink="">
      <xdr:nvSpPr>
        <xdr:cNvPr id="709" name="n_3mainValue【保健センター・保健所】&#10;一人当たり面積"/>
        <xdr:cNvSpPr txBox="1"/>
      </xdr:nvSpPr>
      <xdr:spPr>
        <a:xfrm>
          <a:off x="19310427" y="108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59072</xdr:rowOff>
    </xdr:from>
    <xdr:ext cx="469744" cy="259045"/>
    <xdr:sp macro="" textlink="">
      <xdr:nvSpPr>
        <xdr:cNvPr id="710" name="n_4mainValue【保健センター・保健所】&#10;一人当たり面積"/>
        <xdr:cNvSpPr txBox="1"/>
      </xdr:nvSpPr>
      <xdr:spPr>
        <a:xfrm>
          <a:off x="18421427" y="108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1" name="正方形/長方形 7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2" name="正方形/長方形 7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3" name="正方形/長方形 7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4" name="正方形/長方形 7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5" name="正方形/長方形 7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6" name="正方形/長方形 7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7" name="正方形/長方形 7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8" name="正方形/長方形 71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9" name="テキスト ボックス 7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0" name="直線コネクタ 7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1" name="テキスト ボックス 72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2" name="直線コネクタ 72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3" name="テキスト ボックス 72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4" name="直線コネクタ 72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5" name="テキスト ボックス 72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6" name="直線コネクタ 72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7" name="テキスト ボックス 72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8" name="直線コネクタ 72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9" name="テキスト ボックス 72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0" name="直線コネクタ 72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1" name="テキスト ボックス 73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2" name="直線コネクタ 73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3" name="テキスト ボックス 73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4" name="直線コネクタ 7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736" name="直線コネクタ 735"/>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737" name="【消防施設】&#10;有形固定資産減価償却率最小値テキスト"/>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738" name="直線コネクタ 737"/>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39"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40" name="直線コネクタ 739"/>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122845</xdr:rowOff>
    </xdr:from>
    <xdr:ext cx="405111" cy="259045"/>
    <xdr:sp macro="" textlink="">
      <xdr:nvSpPr>
        <xdr:cNvPr id="741" name="【消防施設】&#10;有形固定資産減価償却率平均値テキスト"/>
        <xdr:cNvSpPr txBox="1"/>
      </xdr:nvSpPr>
      <xdr:spPr>
        <a:xfrm>
          <a:off x="16357600" y="14181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742" name="フローチャート: 判断 741"/>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743" name="フローチャート: 判断 742"/>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744" name="フローチャート: 判断 743"/>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745" name="フローチャート: 判断 744"/>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46" name="フローチャート: 判断 745"/>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1995</xdr:rowOff>
    </xdr:from>
    <xdr:to>
      <xdr:col>85</xdr:col>
      <xdr:colOff>177800</xdr:colOff>
      <xdr:row>85</xdr:row>
      <xdr:rowOff>103595</xdr:rowOff>
    </xdr:to>
    <xdr:sp macro="" textlink="">
      <xdr:nvSpPr>
        <xdr:cNvPr id="752" name="楕円 751"/>
        <xdr:cNvSpPr/>
      </xdr:nvSpPr>
      <xdr:spPr>
        <a:xfrm>
          <a:off x="16268700" y="145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151872</xdr:rowOff>
    </xdr:from>
    <xdr:ext cx="405111" cy="259045"/>
    <xdr:sp macro="" textlink="">
      <xdr:nvSpPr>
        <xdr:cNvPr id="753" name="【消防施設】&#10;有形固定資産減価償却率該当値テキスト"/>
        <xdr:cNvSpPr txBox="1"/>
      </xdr:nvSpPr>
      <xdr:spPr>
        <a:xfrm>
          <a:off x="16357600" y="1455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3629</xdr:rowOff>
    </xdr:from>
    <xdr:to>
      <xdr:col>81</xdr:col>
      <xdr:colOff>101600</xdr:colOff>
      <xdr:row>85</xdr:row>
      <xdr:rowOff>105229</xdr:rowOff>
    </xdr:to>
    <xdr:sp macro="" textlink="">
      <xdr:nvSpPr>
        <xdr:cNvPr id="754" name="楕円 753"/>
        <xdr:cNvSpPr/>
      </xdr:nvSpPr>
      <xdr:spPr>
        <a:xfrm>
          <a:off x="15430500" y="145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52795</xdr:rowOff>
    </xdr:from>
    <xdr:to>
      <xdr:col>85</xdr:col>
      <xdr:colOff>127000</xdr:colOff>
      <xdr:row>85</xdr:row>
      <xdr:rowOff>54429</xdr:rowOff>
    </xdr:to>
    <xdr:cxnSp macro="">
      <xdr:nvCxnSpPr>
        <xdr:cNvPr id="755" name="直線コネクタ 754"/>
        <xdr:cNvCxnSpPr/>
      </xdr:nvCxnSpPr>
      <xdr:spPr>
        <a:xfrm flipV="1">
          <a:off x="15481300" y="14626045"/>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148952</xdr:rowOff>
    </xdr:from>
    <xdr:to>
      <xdr:col>76</xdr:col>
      <xdr:colOff>165100</xdr:colOff>
      <xdr:row>85</xdr:row>
      <xdr:rowOff>79102</xdr:rowOff>
    </xdr:to>
    <xdr:sp macro="" textlink="">
      <xdr:nvSpPr>
        <xdr:cNvPr id="756" name="楕円 755"/>
        <xdr:cNvSpPr/>
      </xdr:nvSpPr>
      <xdr:spPr>
        <a:xfrm>
          <a:off x="14541500" y="1455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28302</xdr:rowOff>
    </xdr:from>
    <xdr:to>
      <xdr:col>81</xdr:col>
      <xdr:colOff>50800</xdr:colOff>
      <xdr:row>85</xdr:row>
      <xdr:rowOff>54429</xdr:rowOff>
    </xdr:to>
    <xdr:cxnSp macro="">
      <xdr:nvCxnSpPr>
        <xdr:cNvPr id="757" name="直線コネクタ 756"/>
        <xdr:cNvCxnSpPr/>
      </xdr:nvCxnSpPr>
      <xdr:spPr>
        <a:xfrm>
          <a:off x="14592300" y="14601552"/>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122827</xdr:rowOff>
    </xdr:from>
    <xdr:to>
      <xdr:col>72</xdr:col>
      <xdr:colOff>38100</xdr:colOff>
      <xdr:row>85</xdr:row>
      <xdr:rowOff>52977</xdr:rowOff>
    </xdr:to>
    <xdr:sp macro="" textlink="">
      <xdr:nvSpPr>
        <xdr:cNvPr id="758" name="楕円 757"/>
        <xdr:cNvSpPr/>
      </xdr:nvSpPr>
      <xdr:spPr>
        <a:xfrm>
          <a:off x="13652500" y="1452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2177</xdr:rowOff>
    </xdr:from>
    <xdr:to>
      <xdr:col>76</xdr:col>
      <xdr:colOff>114300</xdr:colOff>
      <xdr:row>85</xdr:row>
      <xdr:rowOff>28302</xdr:rowOff>
    </xdr:to>
    <xdr:cxnSp macro="">
      <xdr:nvCxnSpPr>
        <xdr:cNvPr id="759" name="直線コネクタ 758"/>
        <xdr:cNvCxnSpPr/>
      </xdr:nvCxnSpPr>
      <xdr:spPr>
        <a:xfrm>
          <a:off x="13703300" y="1457542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68943</xdr:rowOff>
    </xdr:from>
    <xdr:to>
      <xdr:col>67</xdr:col>
      <xdr:colOff>101600</xdr:colOff>
      <xdr:row>84</xdr:row>
      <xdr:rowOff>170543</xdr:rowOff>
    </xdr:to>
    <xdr:sp macro="" textlink="">
      <xdr:nvSpPr>
        <xdr:cNvPr id="760" name="楕円 759"/>
        <xdr:cNvSpPr/>
      </xdr:nvSpPr>
      <xdr:spPr>
        <a:xfrm>
          <a:off x="12763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119743</xdr:rowOff>
    </xdr:from>
    <xdr:to>
      <xdr:col>71</xdr:col>
      <xdr:colOff>177800</xdr:colOff>
      <xdr:row>85</xdr:row>
      <xdr:rowOff>2177</xdr:rowOff>
    </xdr:to>
    <xdr:cxnSp macro="">
      <xdr:nvCxnSpPr>
        <xdr:cNvPr id="761" name="直線コネクタ 760"/>
        <xdr:cNvCxnSpPr/>
      </xdr:nvCxnSpPr>
      <xdr:spPr>
        <a:xfrm>
          <a:off x="12814300" y="1452154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13988</xdr:rowOff>
    </xdr:from>
    <xdr:ext cx="405111" cy="259045"/>
    <xdr:sp macro="" textlink="">
      <xdr:nvSpPr>
        <xdr:cNvPr id="762" name="n_1aveValue【消防施設】&#10;有形固定資産減価償却率"/>
        <xdr:cNvSpPr txBox="1"/>
      </xdr:nvSpPr>
      <xdr:spPr>
        <a:xfrm>
          <a:off x="152660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4190</xdr:rowOff>
    </xdr:from>
    <xdr:ext cx="405111" cy="259045"/>
    <xdr:sp macro="" textlink="">
      <xdr:nvSpPr>
        <xdr:cNvPr id="763" name="n_2aveValue【消防施設】&#10;有形固定資産減価償却率"/>
        <xdr:cNvSpPr txBox="1"/>
      </xdr:nvSpPr>
      <xdr:spPr>
        <a:xfrm>
          <a:off x="14389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2557</xdr:rowOff>
    </xdr:from>
    <xdr:ext cx="405111" cy="259045"/>
    <xdr:sp macro="" textlink="">
      <xdr:nvSpPr>
        <xdr:cNvPr id="764" name="n_3aveValue【消防施設】&#10;有形固定資産減価償却率"/>
        <xdr:cNvSpPr txBox="1"/>
      </xdr:nvSpPr>
      <xdr:spPr>
        <a:xfrm>
          <a:off x="13500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765" name="n_4aveValue【消防施設】&#10;有形固定資産減価償却率"/>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96356</xdr:rowOff>
    </xdr:from>
    <xdr:ext cx="405111" cy="259045"/>
    <xdr:sp macro="" textlink="">
      <xdr:nvSpPr>
        <xdr:cNvPr id="766" name="n_1mainValue【消防施設】&#10;有形固定資産減価償却率"/>
        <xdr:cNvSpPr txBox="1"/>
      </xdr:nvSpPr>
      <xdr:spPr>
        <a:xfrm>
          <a:off x="15266044" y="1466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70229</xdr:rowOff>
    </xdr:from>
    <xdr:ext cx="405111" cy="259045"/>
    <xdr:sp macro="" textlink="">
      <xdr:nvSpPr>
        <xdr:cNvPr id="767" name="n_2mainValue【消防施設】&#10;有形固定資産減価償却率"/>
        <xdr:cNvSpPr txBox="1"/>
      </xdr:nvSpPr>
      <xdr:spPr>
        <a:xfrm>
          <a:off x="14389744" y="1464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44104</xdr:rowOff>
    </xdr:from>
    <xdr:ext cx="405111" cy="259045"/>
    <xdr:sp macro="" textlink="">
      <xdr:nvSpPr>
        <xdr:cNvPr id="768" name="n_3mainValue【消防施設】&#10;有形固定資産減価償却率"/>
        <xdr:cNvSpPr txBox="1"/>
      </xdr:nvSpPr>
      <xdr:spPr>
        <a:xfrm>
          <a:off x="13500744" y="1461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161670</xdr:rowOff>
    </xdr:from>
    <xdr:ext cx="405111" cy="259045"/>
    <xdr:sp macro="" textlink="">
      <xdr:nvSpPr>
        <xdr:cNvPr id="769" name="n_4mainValue【消防施設】&#10;有形固定資産減価償却率"/>
        <xdr:cNvSpPr txBox="1"/>
      </xdr:nvSpPr>
      <xdr:spPr>
        <a:xfrm>
          <a:off x="12611744"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0" name="直線コネクタ 77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1" name="テキスト ボックス 78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2" name="直線コネクタ 78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3" name="テキスト ボックス 78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4" name="直線コネクタ 78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5" name="テキスト ボックス 78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6" name="直線コネクタ 78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7" name="テキスト ボックス 78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8" name="直線コネクタ 7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9" name="テキスト ボックス 7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91" name="直線コネクタ 790"/>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2"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3" name="直線コネクタ 792"/>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794" name="【消防施設】&#10;一人当たり面積最大値テキスト"/>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795" name="直線コネクタ 794"/>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796" name="【消防施設】&#10;一人当たり面積平均値テキスト"/>
        <xdr:cNvSpPr txBox="1"/>
      </xdr:nvSpPr>
      <xdr:spPr>
        <a:xfrm>
          <a:off x="221996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797" name="フローチャート: 判断 796"/>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798" name="フローチャート: 判断 797"/>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799" name="フローチャート: 判断 798"/>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800" name="フローチャート: 判断 799"/>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801" name="フローチャート: 判断 800"/>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2" name="テキスト ボックス 8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3" name="テキスト ボックス 8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4" name="テキスト ボックス 8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5" name="テキスト ボックス 8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6" name="テキスト ボックス 8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126746</xdr:rowOff>
    </xdr:from>
    <xdr:to>
      <xdr:col>116</xdr:col>
      <xdr:colOff>114300</xdr:colOff>
      <xdr:row>86</xdr:row>
      <xdr:rowOff>56896</xdr:rowOff>
    </xdr:to>
    <xdr:sp macro="" textlink="">
      <xdr:nvSpPr>
        <xdr:cNvPr id="807" name="楕円 806"/>
        <xdr:cNvSpPr/>
      </xdr:nvSpPr>
      <xdr:spPr>
        <a:xfrm>
          <a:off x="221107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41673</xdr:rowOff>
    </xdr:from>
    <xdr:ext cx="469744" cy="259045"/>
    <xdr:sp macro="" textlink="">
      <xdr:nvSpPr>
        <xdr:cNvPr id="808" name="【消防施設】&#10;一人当たり面積該当値テキスト"/>
        <xdr:cNvSpPr txBox="1"/>
      </xdr:nvSpPr>
      <xdr:spPr>
        <a:xfrm>
          <a:off x="22199600" y="146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126746</xdr:rowOff>
    </xdr:from>
    <xdr:to>
      <xdr:col>112</xdr:col>
      <xdr:colOff>38100</xdr:colOff>
      <xdr:row>86</xdr:row>
      <xdr:rowOff>56896</xdr:rowOff>
    </xdr:to>
    <xdr:sp macro="" textlink="">
      <xdr:nvSpPr>
        <xdr:cNvPr id="809" name="楕円 808"/>
        <xdr:cNvSpPr/>
      </xdr:nvSpPr>
      <xdr:spPr>
        <a:xfrm>
          <a:off x="21272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6096</xdr:rowOff>
    </xdr:from>
    <xdr:to>
      <xdr:col>116</xdr:col>
      <xdr:colOff>63500</xdr:colOff>
      <xdr:row>86</xdr:row>
      <xdr:rowOff>6096</xdr:rowOff>
    </xdr:to>
    <xdr:cxnSp macro="">
      <xdr:nvCxnSpPr>
        <xdr:cNvPr id="810" name="直線コネクタ 809"/>
        <xdr:cNvCxnSpPr/>
      </xdr:nvCxnSpPr>
      <xdr:spPr>
        <a:xfrm>
          <a:off x="21323300" y="147507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126746</xdr:rowOff>
    </xdr:from>
    <xdr:to>
      <xdr:col>107</xdr:col>
      <xdr:colOff>101600</xdr:colOff>
      <xdr:row>86</xdr:row>
      <xdr:rowOff>56896</xdr:rowOff>
    </xdr:to>
    <xdr:sp macro="" textlink="">
      <xdr:nvSpPr>
        <xdr:cNvPr id="811" name="楕円 810"/>
        <xdr:cNvSpPr/>
      </xdr:nvSpPr>
      <xdr:spPr>
        <a:xfrm>
          <a:off x="20383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6096</xdr:rowOff>
    </xdr:from>
    <xdr:to>
      <xdr:col>111</xdr:col>
      <xdr:colOff>177800</xdr:colOff>
      <xdr:row>86</xdr:row>
      <xdr:rowOff>6096</xdr:rowOff>
    </xdr:to>
    <xdr:cxnSp macro="">
      <xdr:nvCxnSpPr>
        <xdr:cNvPr id="812" name="直線コネクタ 811"/>
        <xdr:cNvCxnSpPr/>
      </xdr:nvCxnSpPr>
      <xdr:spPr>
        <a:xfrm>
          <a:off x="20434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126746</xdr:rowOff>
    </xdr:from>
    <xdr:to>
      <xdr:col>102</xdr:col>
      <xdr:colOff>165100</xdr:colOff>
      <xdr:row>86</xdr:row>
      <xdr:rowOff>56896</xdr:rowOff>
    </xdr:to>
    <xdr:sp macro="" textlink="">
      <xdr:nvSpPr>
        <xdr:cNvPr id="813" name="楕円 812"/>
        <xdr:cNvSpPr/>
      </xdr:nvSpPr>
      <xdr:spPr>
        <a:xfrm>
          <a:off x="19494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6096</xdr:rowOff>
    </xdr:from>
    <xdr:to>
      <xdr:col>107</xdr:col>
      <xdr:colOff>50800</xdr:colOff>
      <xdr:row>86</xdr:row>
      <xdr:rowOff>6096</xdr:rowOff>
    </xdr:to>
    <xdr:cxnSp macro="">
      <xdr:nvCxnSpPr>
        <xdr:cNvPr id="814" name="直線コネクタ 813"/>
        <xdr:cNvCxnSpPr/>
      </xdr:nvCxnSpPr>
      <xdr:spPr>
        <a:xfrm>
          <a:off x="19545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126746</xdr:rowOff>
    </xdr:from>
    <xdr:to>
      <xdr:col>98</xdr:col>
      <xdr:colOff>38100</xdr:colOff>
      <xdr:row>86</xdr:row>
      <xdr:rowOff>56896</xdr:rowOff>
    </xdr:to>
    <xdr:sp macro="" textlink="">
      <xdr:nvSpPr>
        <xdr:cNvPr id="815" name="楕円 814"/>
        <xdr:cNvSpPr/>
      </xdr:nvSpPr>
      <xdr:spPr>
        <a:xfrm>
          <a:off x="18605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6096</xdr:rowOff>
    </xdr:from>
    <xdr:to>
      <xdr:col>102</xdr:col>
      <xdr:colOff>114300</xdr:colOff>
      <xdr:row>86</xdr:row>
      <xdr:rowOff>6096</xdr:rowOff>
    </xdr:to>
    <xdr:cxnSp macro="">
      <xdr:nvCxnSpPr>
        <xdr:cNvPr id="816" name="直線コネクタ 815"/>
        <xdr:cNvCxnSpPr/>
      </xdr:nvCxnSpPr>
      <xdr:spPr>
        <a:xfrm>
          <a:off x="18656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817" name="n_1aveValue【消防施設】&#10;一人当たり面積"/>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818" name="n_2aveValue【消防施設】&#10;一人当たり面積"/>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819" name="n_3aveValue【消防施設】&#10;一人当たり面積"/>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75709</xdr:rowOff>
    </xdr:from>
    <xdr:ext cx="469744" cy="259045"/>
    <xdr:sp macro="" textlink="">
      <xdr:nvSpPr>
        <xdr:cNvPr id="820" name="n_4aveValue【消防施設】&#10;一人当たり面積"/>
        <xdr:cNvSpPr txBox="1"/>
      </xdr:nvSpPr>
      <xdr:spPr>
        <a:xfrm>
          <a:off x="18421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48023</xdr:rowOff>
    </xdr:from>
    <xdr:ext cx="469744" cy="259045"/>
    <xdr:sp macro="" textlink="">
      <xdr:nvSpPr>
        <xdr:cNvPr id="821" name="n_1mainValue【消防施設】&#10;一人当たり面積"/>
        <xdr:cNvSpPr txBox="1"/>
      </xdr:nvSpPr>
      <xdr:spPr>
        <a:xfrm>
          <a:off x="210757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48023</xdr:rowOff>
    </xdr:from>
    <xdr:ext cx="469744" cy="259045"/>
    <xdr:sp macro="" textlink="">
      <xdr:nvSpPr>
        <xdr:cNvPr id="822" name="n_2mainValue【消防施設】&#10;一人当たり面積"/>
        <xdr:cNvSpPr txBox="1"/>
      </xdr:nvSpPr>
      <xdr:spPr>
        <a:xfrm>
          <a:off x="20199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48023</xdr:rowOff>
    </xdr:from>
    <xdr:ext cx="469744" cy="259045"/>
    <xdr:sp macro="" textlink="">
      <xdr:nvSpPr>
        <xdr:cNvPr id="823" name="n_3mainValue【消防施設】&#10;一人当たり面積"/>
        <xdr:cNvSpPr txBox="1"/>
      </xdr:nvSpPr>
      <xdr:spPr>
        <a:xfrm>
          <a:off x="19310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48023</xdr:rowOff>
    </xdr:from>
    <xdr:ext cx="469744" cy="259045"/>
    <xdr:sp macro="" textlink="">
      <xdr:nvSpPr>
        <xdr:cNvPr id="824" name="n_4mainValue【消防施設】&#10;一人当たり面積"/>
        <xdr:cNvSpPr txBox="1"/>
      </xdr:nvSpPr>
      <xdr:spPr>
        <a:xfrm>
          <a:off x="18421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5" name="正方形/長方形 8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6" name="正方形/長方形 8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7" name="正方形/長方形 8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8" name="正方形/長方形 8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9" name="正方形/長方形 8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0" name="正方形/長方形 8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1" name="正方形/長方形 8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2" name="正方形/長方形 8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3" name="テキスト ボックス 8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4" name="直線コネクタ 8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5" name="テキスト ボックス 83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6" name="直線コネクタ 83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7" name="テキスト ボックス 83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8" name="直線コネクタ 83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9" name="テキスト ボックス 83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0" name="直線コネクタ 83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1" name="テキスト ボックス 84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2" name="直線コネクタ 84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3" name="テキスト ボックス 84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4" name="直線コネクタ 84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5" name="テキスト ボックス 84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6" name="直線コネクタ 84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7" name="テキスト ボックス 84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850" name="直線コネクタ 849"/>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851" name="【庁舎】&#10;有形固定資産減価償却率最小値テキスト"/>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852" name="直線コネクタ 851"/>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853" name="【庁舎】&#10;有形固定資産減価償却率最大値テキスト"/>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854" name="直線コネクタ 853"/>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855" name="【庁舎】&#10;有形固定資産減価償却率平均値テキスト"/>
        <xdr:cNvSpPr txBox="1"/>
      </xdr:nvSpPr>
      <xdr:spPr>
        <a:xfrm>
          <a:off x="16357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856" name="フローチャート: 判断 855"/>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57" name="フローチャート: 判断 856"/>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58" name="フローチャート: 判断 857"/>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59" name="フローチャート: 判断 858"/>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860" name="フローチャート: 判断 859"/>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105411</xdr:rowOff>
    </xdr:from>
    <xdr:to>
      <xdr:col>85</xdr:col>
      <xdr:colOff>177800</xdr:colOff>
      <xdr:row>106</xdr:row>
      <xdr:rowOff>35561</xdr:rowOff>
    </xdr:to>
    <xdr:sp macro="" textlink="">
      <xdr:nvSpPr>
        <xdr:cNvPr id="866" name="楕円 865"/>
        <xdr:cNvSpPr/>
      </xdr:nvSpPr>
      <xdr:spPr>
        <a:xfrm>
          <a:off x="16268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83838</xdr:rowOff>
    </xdr:from>
    <xdr:ext cx="405111" cy="259045"/>
    <xdr:sp macro="" textlink="">
      <xdr:nvSpPr>
        <xdr:cNvPr id="867" name="【庁舎】&#10;有形固定資産減価償却率該当値テキスト"/>
        <xdr:cNvSpPr txBox="1"/>
      </xdr:nvSpPr>
      <xdr:spPr>
        <a:xfrm>
          <a:off x="16357600"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103777</xdr:rowOff>
    </xdr:from>
    <xdr:to>
      <xdr:col>81</xdr:col>
      <xdr:colOff>101600</xdr:colOff>
      <xdr:row>106</xdr:row>
      <xdr:rowOff>33927</xdr:rowOff>
    </xdr:to>
    <xdr:sp macro="" textlink="">
      <xdr:nvSpPr>
        <xdr:cNvPr id="868" name="楕円 867"/>
        <xdr:cNvSpPr/>
      </xdr:nvSpPr>
      <xdr:spPr>
        <a:xfrm>
          <a:off x="15430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154577</xdr:rowOff>
    </xdr:from>
    <xdr:to>
      <xdr:col>85</xdr:col>
      <xdr:colOff>127000</xdr:colOff>
      <xdr:row>105</xdr:row>
      <xdr:rowOff>156211</xdr:rowOff>
    </xdr:to>
    <xdr:cxnSp macro="">
      <xdr:nvCxnSpPr>
        <xdr:cNvPr id="869" name="直線コネクタ 868"/>
        <xdr:cNvCxnSpPr/>
      </xdr:nvCxnSpPr>
      <xdr:spPr>
        <a:xfrm>
          <a:off x="15481300" y="18156827"/>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72752</xdr:rowOff>
    </xdr:from>
    <xdr:to>
      <xdr:col>76</xdr:col>
      <xdr:colOff>165100</xdr:colOff>
      <xdr:row>106</xdr:row>
      <xdr:rowOff>2902</xdr:rowOff>
    </xdr:to>
    <xdr:sp macro="" textlink="">
      <xdr:nvSpPr>
        <xdr:cNvPr id="870" name="楕円 869"/>
        <xdr:cNvSpPr/>
      </xdr:nvSpPr>
      <xdr:spPr>
        <a:xfrm>
          <a:off x="14541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123552</xdr:rowOff>
    </xdr:from>
    <xdr:to>
      <xdr:col>81</xdr:col>
      <xdr:colOff>50800</xdr:colOff>
      <xdr:row>105</xdr:row>
      <xdr:rowOff>154577</xdr:rowOff>
    </xdr:to>
    <xdr:cxnSp macro="">
      <xdr:nvCxnSpPr>
        <xdr:cNvPr id="871" name="直線コネクタ 870"/>
        <xdr:cNvCxnSpPr/>
      </xdr:nvCxnSpPr>
      <xdr:spPr>
        <a:xfrm>
          <a:off x="14592300" y="1812580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38463</xdr:rowOff>
    </xdr:from>
    <xdr:to>
      <xdr:col>72</xdr:col>
      <xdr:colOff>38100</xdr:colOff>
      <xdr:row>105</xdr:row>
      <xdr:rowOff>140063</xdr:rowOff>
    </xdr:to>
    <xdr:sp macro="" textlink="">
      <xdr:nvSpPr>
        <xdr:cNvPr id="872" name="楕円 871"/>
        <xdr:cNvSpPr/>
      </xdr:nvSpPr>
      <xdr:spPr>
        <a:xfrm>
          <a:off x="13652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89263</xdr:rowOff>
    </xdr:from>
    <xdr:to>
      <xdr:col>76</xdr:col>
      <xdr:colOff>114300</xdr:colOff>
      <xdr:row>105</xdr:row>
      <xdr:rowOff>123552</xdr:rowOff>
    </xdr:to>
    <xdr:cxnSp macro="">
      <xdr:nvCxnSpPr>
        <xdr:cNvPr id="873" name="直線コネクタ 872"/>
        <xdr:cNvCxnSpPr/>
      </xdr:nvCxnSpPr>
      <xdr:spPr>
        <a:xfrm>
          <a:off x="13703300" y="1809151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116839</xdr:rowOff>
    </xdr:from>
    <xdr:to>
      <xdr:col>67</xdr:col>
      <xdr:colOff>101600</xdr:colOff>
      <xdr:row>106</xdr:row>
      <xdr:rowOff>46989</xdr:rowOff>
    </xdr:to>
    <xdr:sp macro="" textlink="">
      <xdr:nvSpPr>
        <xdr:cNvPr id="874" name="楕円 873"/>
        <xdr:cNvSpPr/>
      </xdr:nvSpPr>
      <xdr:spPr>
        <a:xfrm>
          <a:off x="12763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89263</xdr:rowOff>
    </xdr:from>
    <xdr:to>
      <xdr:col>71</xdr:col>
      <xdr:colOff>177800</xdr:colOff>
      <xdr:row>105</xdr:row>
      <xdr:rowOff>167639</xdr:rowOff>
    </xdr:to>
    <xdr:cxnSp macro="">
      <xdr:nvCxnSpPr>
        <xdr:cNvPr id="875" name="直線コネクタ 874"/>
        <xdr:cNvCxnSpPr/>
      </xdr:nvCxnSpPr>
      <xdr:spPr>
        <a:xfrm flipV="1">
          <a:off x="12814300" y="18091513"/>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76"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877" name="n_2aveValue【庁舎】&#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78" name="n_3aveValue【庁舎】&#10;有形固定資産減価償却率"/>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879" name="n_4aveValue【庁舎】&#10;有形固定資産減価償却率"/>
        <xdr:cNvSpPr txBox="1"/>
      </xdr:nvSpPr>
      <xdr:spPr>
        <a:xfrm>
          <a:off x="12611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25054</xdr:rowOff>
    </xdr:from>
    <xdr:ext cx="405111" cy="259045"/>
    <xdr:sp macro="" textlink="">
      <xdr:nvSpPr>
        <xdr:cNvPr id="880" name="n_1mainValue【庁舎】&#10;有形固定資産減価償却率"/>
        <xdr:cNvSpPr txBox="1"/>
      </xdr:nvSpPr>
      <xdr:spPr>
        <a:xfrm>
          <a:off x="152660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165479</xdr:rowOff>
    </xdr:from>
    <xdr:ext cx="405111" cy="259045"/>
    <xdr:sp macro="" textlink="">
      <xdr:nvSpPr>
        <xdr:cNvPr id="881" name="n_2mainValue【庁舎】&#10;有形固定資産減価償却率"/>
        <xdr:cNvSpPr txBox="1"/>
      </xdr:nvSpPr>
      <xdr:spPr>
        <a:xfrm>
          <a:off x="14389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131190</xdr:rowOff>
    </xdr:from>
    <xdr:ext cx="405111" cy="259045"/>
    <xdr:sp macro="" textlink="">
      <xdr:nvSpPr>
        <xdr:cNvPr id="882" name="n_3mainValue【庁舎】&#10;有形固定資産減価償却率"/>
        <xdr:cNvSpPr txBox="1"/>
      </xdr:nvSpPr>
      <xdr:spPr>
        <a:xfrm>
          <a:off x="13500744" y="1813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38116</xdr:rowOff>
    </xdr:from>
    <xdr:ext cx="405111" cy="259045"/>
    <xdr:sp macro="" textlink="">
      <xdr:nvSpPr>
        <xdr:cNvPr id="883" name="n_4mainValue【庁舎】&#10;有形固定資産減価償却率"/>
        <xdr:cNvSpPr txBox="1"/>
      </xdr:nvSpPr>
      <xdr:spPr>
        <a:xfrm>
          <a:off x="12611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4" name="直線コネクタ 89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5" name="テキスト ボックス 89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6" name="直線コネクタ 89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7" name="テキスト ボックス 89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8" name="直線コネクタ 89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9" name="テキスト ボックス 89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0" name="直線コネクタ 89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1" name="テキスト ボックス 90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2" name="直線コネクタ 90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3" name="テキスト ボックス 90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4" name="直線コネクタ 90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5" name="テキスト ボックス 90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6" name="直線コネクタ 9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7" name="テキスト ボックス 9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909" name="直線コネクタ 908"/>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910"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911" name="直線コネクタ 910"/>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12"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13" name="直線コネクタ 912"/>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914" name="【庁舎】&#10;一人当たり面積平均値テキスト"/>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915" name="フローチャート: 判断 914"/>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916" name="フローチャート: 判断 915"/>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917" name="フローチャート: 判断 916"/>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918" name="フローチャート: 判断 917"/>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19" name="フローチャート: 判断 918"/>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0" name="テキスト ボックス 9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1" name="テキスト ボックス 9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2" name="テキスト ボックス 9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3" name="テキスト ボックス 9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4" name="テキスト ボックス 9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925" name="楕円 924"/>
        <xdr:cNvSpPr/>
      </xdr:nvSpPr>
      <xdr:spPr>
        <a:xfrm>
          <a:off x="221107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59345</xdr:rowOff>
    </xdr:from>
    <xdr:ext cx="469744" cy="259045"/>
    <xdr:sp macro="" textlink="">
      <xdr:nvSpPr>
        <xdr:cNvPr id="926" name="【庁舎】&#10;一人当たり面積該当値テキスト"/>
        <xdr:cNvSpPr txBox="1"/>
      </xdr:nvSpPr>
      <xdr:spPr>
        <a:xfrm>
          <a:off x="22199600" y="1823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84182</xdr:rowOff>
    </xdr:from>
    <xdr:to>
      <xdr:col>112</xdr:col>
      <xdr:colOff>38100</xdr:colOff>
      <xdr:row>107</xdr:row>
      <xdr:rowOff>14332</xdr:rowOff>
    </xdr:to>
    <xdr:sp macro="" textlink="">
      <xdr:nvSpPr>
        <xdr:cNvPr id="927" name="楕円 926"/>
        <xdr:cNvSpPr/>
      </xdr:nvSpPr>
      <xdr:spPr>
        <a:xfrm>
          <a:off x="21272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131718</xdr:rowOff>
    </xdr:from>
    <xdr:to>
      <xdr:col>116</xdr:col>
      <xdr:colOff>63500</xdr:colOff>
      <xdr:row>106</xdr:row>
      <xdr:rowOff>134982</xdr:rowOff>
    </xdr:to>
    <xdr:cxnSp macro="">
      <xdr:nvCxnSpPr>
        <xdr:cNvPr id="928" name="直線コネクタ 927"/>
        <xdr:cNvCxnSpPr/>
      </xdr:nvCxnSpPr>
      <xdr:spPr>
        <a:xfrm flipV="1">
          <a:off x="21323300" y="1830541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84182</xdr:rowOff>
    </xdr:from>
    <xdr:to>
      <xdr:col>107</xdr:col>
      <xdr:colOff>101600</xdr:colOff>
      <xdr:row>107</xdr:row>
      <xdr:rowOff>14332</xdr:rowOff>
    </xdr:to>
    <xdr:sp macro="" textlink="">
      <xdr:nvSpPr>
        <xdr:cNvPr id="929" name="楕円 928"/>
        <xdr:cNvSpPr/>
      </xdr:nvSpPr>
      <xdr:spPr>
        <a:xfrm>
          <a:off x="20383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134982</xdr:rowOff>
    </xdr:from>
    <xdr:to>
      <xdr:col>111</xdr:col>
      <xdr:colOff>177800</xdr:colOff>
      <xdr:row>106</xdr:row>
      <xdr:rowOff>134982</xdr:rowOff>
    </xdr:to>
    <xdr:cxnSp macro="">
      <xdr:nvCxnSpPr>
        <xdr:cNvPr id="930" name="直線コネクタ 929"/>
        <xdr:cNvCxnSpPr/>
      </xdr:nvCxnSpPr>
      <xdr:spPr>
        <a:xfrm>
          <a:off x="20434300" y="183086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931" name="楕円 930"/>
        <xdr:cNvSpPr/>
      </xdr:nvSpPr>
      <xdr:spPr>
        <a:xfrm>
          <a:off x="19494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134982</xdr:rowOff>
    </xdr:from>
    <xdr:to>
      <xdr:col>107</xdr:col>
      <xdr:colOff>50800</xdr:colOff>
      <xdr:row>106</xdr:row>
      <xdr:rowOff>134982</xdr:rowOff>
    </xdr:to>
    <xdr:cxnSp macro="">
      <xdr:nvCxnSpPr>
        <xdr:cNvPr id="932" name="直線コネクタ 931"/>
        <xdr:cNvCxnSpPr/>
      </xdr:nvCxnSpPr>
      <xdr:spPr>
        <a:xfrm>
          <a:off x="19545300" y="183086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87449</xdr:rowOff>
    </xdr:from>
    <xdr:to>
      <xdr:col>98</xdr:col>
      <xdr:colOff>38100</xdr:colOff>
      <xdr:row>107</xdr:row>
      <xdr:rowOff>17599</xdr:rowOff>
    </xdr:to>
    <xdr:sp macro="" textlink="">
      <xdr:nvSpPr>
        <xdr:cNvPr id="933" name="楕円 932"/>
        <xdr:cNvSpPr/>
      </xdr:nvSpPr>
      <xdr:spPr>
        <a:xfrm>
          <a:off x="18605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134982</xdr:rowOff>
    </xdr:from>
    <xdr:to>
      <xdr:col>102</xdr:col>
      <xdr:colOff>114300</xdr:colOff>
      <xdr:row>106</xdr:row>
      <xdr:rowOff>138249</xdr:rowOff>
    </xdr:to>
    <xdr:cxnSp macro="">
      <xdr:nvCxnSpPr>
        <xdr:cNvPr id="934" name="直線コネクタ 933"/>
        <xdr:cNvCxnSpPr/>
      </xdr:nvCxnSpPr>
      <xdr:spPr>
        <a:xfrm flipV="1">
          <a:off x="18656300" y="183086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935" name="n_1aveValue【庁舎】&#10;一人当たり面積"/>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936" name="n_2aveValue【庁舎】&#10;一人当たり面積"/>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65150</xdr:rowOff>
    </xdr:from>
    <xdr:ext cx="469744" cy="259045"/>
    <xdr:sp macro="" textlink="">
      <xdr:nvSpPr>
        <xdr:cNvPr id="937" name="n_3aveValue【庁舎】&#10;一人当たり面積"/>
        <xdr:cNvSpPr txBox="1"/>
      </xdr:nvSpPr>
      <xdr:spPr>
        <a:xfrm>
          <a:off x="19310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938"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5459</xdr:rowOff>
    </xdr:from>
    <xdr:ext cx="469744" cy="259045"/>
    <xdr:sp macro="" textlink="">
      <xdr:nvSpPr>
        <xdr:cNvPr id="939" name="n_1mainValue【庁舎】&#10;一人当たり面積"/>
        <xdr:cNvSpPr txBox="1"/>
      </xdr:nvSpPr>
      <xdr:spPr>
        <a:xfrm>
          <a:off x="210757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940" name="n_2mainValue【庁舎】&#10;一人当たり面積"/>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5459</xdr:rowOff>
    </xdr:from>
    <xdr:ext cx="469744" cy="259045"/>
    <xdr:sp macro="" textlink="">
      <xdr:nvSpPr>
        <xdr:cNvPr id="941" name="n_3mainValue【庁舎】&#10;一人当たり面積"/>
        <xdr:cNvSpPr txBox="1"/>
      </xdr:nvSpPr>
      <xdr:spPr>
        <a:xfrm>
          <a:off x="19310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8726</xdr:rowOff>
    </xdr:from>
    <xdr:ext cx="469744" cy="259045"/>
    <xdr:sp macro="" textlink="">
      <xdr:nvSpPr>
        <xdr:cNvPr id="942" name="n_4mainValue【庁舎】&#10;一人当たり面積"/>
        <xdr:cNvSpPr txBox="1"/>
      </xdr:nvSpPr>
      <xdr:spPr>
        <a:xfrm>
          <a:off x="18421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3" name="正方形/長方形 9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4" name="正方形/長方形 9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5" name="テキスト ボックス 9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類似団体の平均値と比較して、有形固定資産減価償却率が高くなっている資産は「図書館」、「体育館・プール」、「消防施設」、「庁舎」の項目である。</a:t>
          </a:r>
          <a:endParaRPr lang="ja-JP" altLang="ja-JP" sz="1400">
            <a:effectLst/>
          </a:endParaRPr>
        </a:p>
        <a:p>
          <a:r>
            <a:rPr kumimoji="1" lang="ja-JP" altLang="ja-JP" sz="1100">
              <a:solidFill>
                <a:schemeClr val="dk1"/>
              </a:solidFill>
              <a:effectLst/>
              <a:latin typeface="+mn-lt"/>
              <a:ea typeface="+mn-ea"/>
              <a:cs typeface="+mn-cs"/>
            </a:rPr>
            <a:t>　東大和市の公共施設は、昭和６１年以前に建設された施設の割合が約７５％（床面積での割合）を占めているため、全体的に減価償却率が高い状況にある。</a:t>
          </a:r>
          <a:endParaRPr lang="ja-JP" altLang="ja-JP" sz="1400">
            <a:effectLst/>
          </a:endParaRPr>
        </a:p>
        <a:p>
          <a:r>
            <a:rPr kumimoji="1" lang="ja-JP" altLang="ja-JP" sz="1100">
              <a:solidFill>
                <a:schemeClr val="dk1"/>
              </a:solidFill>
              <a:effectLst/>
              <a:latin typeface="+mn-lt"/>
              <a:ea typeface="+mn-ea"/>
              <a:cs typeface="+mn-cs"/>
            </a:rPr>
            <a:t>　減価償却率が低い「市民会館」、「保健センター」については、前者が平成１２年、後者が平成１９年に築造されたためである。</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「一般廃棄物処理施設」</a:t>
          </a:r>
          <a:r>
            <a:rPr kumimoji="1" lang="ja-JP" altLang="en-US" sz="1100">
              <a:solidFill>
                <a:schemeClr val="dk1"/>
              </a:solidFill>
              <a:effectLst/>
              <a:latin typeface="+mn-lt"/>
              <a:ea typeface="+mn-ea"/>
              <a:cs typeface="+mn-cs"/>
            </a:rPr>
            <a:t>については、資源物中間処理施設の更新により、令和元年度に２２．０ポイント減少した。</a:t>
          </a:r>
          <a:endParaRPr lang="ja-JP" altLang="ja-JP" sz="1400">
            <a:effectLst/>
          </a:endParaRPr>
        </a:p>
        <a:p>
          <a:r>
            <a:rPr kumimoji="1" lang="ja-JP" altLang="ja-JP" sz="1100">
              <a:solidFill>
                <a:schemeClr val="dk1"/>
              </a:solidFill>
              <a:effectLst/>
              <a:latin typeface="+mn-lt"/>
              <a:ea typeface="+mn-ea"/>
              <a:cs typeface="+mn-cs"/>
            </a:rPr>
            <a:t>　これらの施設に関しては、公共施設等総合管理計画（平成２８年度策定）に基づき、</a:t>
          </a:r>
          <a:r>
            <a:rPr lang="ja-JP" altLang="ja-JP" sz="1100" b="0" i="0" baseline="0">
              <a:solidFill>
                <a:schemeClr val="dk1"/>
              </a:solidFill>
              <a:effectLst/>
              <a:latin typeface="+mn-lt"/>
              <a:ea typeface="+mn-ea"/>
              <a:cs typeface="+mn-cs"/>
            </a:rPr>
            <a:t>中長期的な老朽化対策の実施と維持更新に係る財政負担の平準化とともに、公共施設等の最適化に取り組んでいく。</a:t>
          </a:r>
          <a:endParaRPr lang="ja-JP" altLang="ja-JP" sz="1400">
            <a:effectLst/>
          </a:endParaRPr>
        </a:p>
        <a:p>
          <a:r>
            <a:rPr kumimoji="1" lang="ja-JP" altLang="ja-JP" sz="1100" b="0" i="0" baseline="0">
              <a:solidFill>
                <a:schemeClr val="dk1"/>
              </a:solidFill>
              <a:effectLst/>
              <a:latin typeface="+mn-lt"/>
              <a:ea typeface="+mn-ea"/>
              <a:cs typeface="+mn-cs"/>
            </a:rPr>
            <a:t>　福祉施設における有形固定資産減価償却率は下記のとおりである。</a:t>
          </a:r>
          <a:endParaRPr lang="ja-JP" altLang="ja-JP" sz="1400">
            <a:effectLst/>
          </a:endParaRPr>
        </a:p>
        <a:p>
          <a:r>
            <a:rPr kumimoji="1" lang="ja-JP" altLang="ja-JP" sz="1100" b="0" i="0" baseline="0">
              <a:solidFill>
                <a:schemeClr val="dk1"/>
              </a:solidFill>
              <a:effectLst/>
              <a:latin typeface="+mn-lt"/>
              <a:ea typeface="+mn-ea"/>
              <a:cs typeface="+mn-cs"/>
            </a:rPr>
            <a:t>　　Ｈ２８　（誤）１００．０％　⇒　（正）３８．１％</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東京都東大和市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85,301
84,116
13.42
33,397,772
31,933,530
1,384,102
17,000,011
20,480,369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財政力指数は、</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ヵ年平均</a:t>
          </a:r>
          <a:r>
            <a:rPr kumimoji="1" lang="en-US" altLang="ja-JP" sz="900">
              <a:solidFill>
                <a:schemeClr val="dk1"/>
              </a:solidFill>
              <a:effectLst/>
              <a:latin typeface="+mn-lt"/>
              <a:ea typeface="+mn-ea"/>
              <a:cs typeface="+mn-cs"/>
            </a:rPr>
            <a:t>0.85</a:t>
          </a:r>
          <a:r>
            <a:rPr kumimoji="1" lang="ja-JP" altLang="ja-JP" sz="900">
              <a:solidFill>
                <a:schemeClr val="dk1"/>
              </a:solidFill>
              <a:effectLst/>
              <a:latin typeface="+mn-lt"/>
              <a:ea typeface="+mn-ea"/>
              <a:cs typeface="+mn-cs"/>
            </a:rPr>
            <a:t>となり、類似団体平均を</a:t>
          </a:r>
          <a:r>
            <a:rPr kumimoji="1" lang="en-US" altLang="ja-JP" sz="900">
              <a:solidFill>
                <a:schemeClr val="dk1"/>
              </a:solidFill>
              <a:effectLst/>
              <a:latin typeface="+mn-lt"/>
              <a:ea typeface="+mn-ea"/>
              <a:cs typeface="+mn-cs"/>
            </a:rPr>
            <a:t>0.11</a:t>
          </a:r>
          <a:r>
            <a:rPr kumimoji="1" lang="ja-JP" altLang="ja-JP" sz="900">
              <a:solidFill>
                <a:schemeClr val="dk1"/>
              </a:solidFill>
              <a:effectLst/>
              <a:latin typeface="+mn-lt"/>
              <a:ea typeface="+mn-ea"/>
              <a:cs typeface="+mn-cs"/>
            </a:rPr>
            <a:t>上回っている。</a:t>
          </a:r>
          <a:endParaRPr lang="ja-JP" altLang="ja-JP" sz="900">
            <a:effectLst/>
          </a:endParaRPr>
        </a:p>
        <a:p>
          <a:r>
            <a:rPr kumimoji="1" lang="ja-JP" altLang="ja-JP" sz="900">
              <a:solidFill>
                <a:schemeClr val="dk1"/>
              </a:solidFill>
              <a:effectLst/>
              <a:latin typeface="+mn-lt"/>
              <a:ea typeface="+mn-ea"/>
              <a:cs typeface="+mn-cs"/>
            </a:rPr>
            <a:t>　基準財政収入額は、市町村民税が</a:t>
          </a:r>
          <a:r>
            <a:rPr kumimoji="1" lang="en-US" altLang="ja-JP" sz="900">
              <a:solidFill>
                <a:schemeClr val="dk1"/>
              </a:solidFill>
              <a:effectLst/>
              <a:latin typeface="+mn-lt"/>
              <a:ea typeface="+mn-ea"/>
              <a:cs typeface="+mn-cs"/>
            </a:rPr>
            <a:t>97,470</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2.2</a:t>
          </a:r>
          <a:r>
            <a:rPr kumimoji="1" lang="ja-JP" altLang="ja-JP" sz="900">
              <a:solidFill>
                <a:schemeClr val="dk1"/>
              </a:solidFill>
              <a:effectLst/>
              <a:latin typeface="+mn-lt"/>
              <a:ea typeface="+mn-ea"/>
              <a:cs typeface="+mn-cs"/>
            </a:rPr>
            <a:t>％）の増</a:t>
          </a:r>
          <a:r>
            <a:rPr kumimoji="1" lang="ja-JP" altLang="en-US" sz="900">
              <a:solidFill>
                <a:schemeClr val="dk1"/>
              </a:solidFill>
              <a:effectLst/>
              <a:latin typeface="+mn-lt"/>
              <a:ea typeface="+mn-ea"/>
              <a:cs typeface="+mn-cs"/>
            </a:rPr>
            <a:t>、固定資産税が</a:t>
          </a:r>
          <a:r>
            <a:rPr kumimoji="1" lang="en-US" altLang="ja-JP" sz="900">
              <a:solidFill>
                <a:schemeClr val="dk1"/>
              </a:solidFill>
              <a:effectLst/>
              <a:latin typeface="+mn-lt"/>
              <a:ea typeface="+mn-ea"/>
              <a:cs typeface="+mn-cs"/>
            </a:rPr>
            <a:t>48,254</a:t>
          </a:r>
          <a:r>
            <a:rPr kumimoji="1" lang="ja-JP" altLang="en-US"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1.4</a:t>
          </a:r>
          <a:r>
            <a:rPr kumimoji="1" lang="ja-JP" altLang="en-US" sz="900">
              <a:solidFill>
                <a:schemeClr val="dk1"/>
              </a:solidFill>
              <a:effectLst/>
              <a:latin typeface="+mn-lt"/>
              <a:ea typeface="+mn-ea"/>
              <a:cs typeface="+mn-cs"/>
            </a:rPr>
            <a:t>％）の増</a:t>
          </a:r>
          <a:r>
            <a:rPr kumimoji="1" lang="ja-JP" altLang="ja-JP" sz="900">
              <a:solidFill>
                <a:schemeClr val="dk1"/>
              </a:solidFill>
              <a:effectLst/>
              <a:latin typeface="+mn-lt"/>
              <a:ea typeface="+mn-ea"/>
              <a:cs typeface="+mn-cs"/>
            </a:rPr>
            <a:t>などにより、前年度比で</a:t>
          </a:r>
          <a:r>
            <a:rPr kumimoji="1" lang="en-US" altLang="ja-JP" sz="900">
              <a:solidFill>
                <a:schemeClr val="dk1"/>
              </a:solidFill>
              <a:effectLst/>
              <a:latin typeface="+mn-lt"/>
              <a:ea typeface="+mn-ea"/>
              <a:cs typeface="+mn-cs"/>
            </a:rPr>
            <a:t>153,431</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1.4</a:t>
          </a:r>
          <a:r>
            <a:rPr kumimoji="1" lang="ja-JP" altLang="ja-JP" sz="900">
              <a:solidFill>
                <a:schemeClr val="dk1"/>
              </a:solidFill>
              <a:effectLst/>
              <a:latin typeface="+mn-lt"/>
              <a:ea typeface="+mn-ea"/>
              <a:cs typeface="+mn-cs"/>
            </a:rPr>
            <a:t>％）の</a:t>
          </a:r>
          <a:r>
            <a:rPr kumimoji="1" lang="ja-JP" altLang="en-US" sz="900">
              <a:solidFill>
                <a:schemeClr val="dk1"/>
              </a:solidFill>
              <a:effectLst/>
              <a:latin typeface="+mn-lt"/>
              <a:ea typeface="+mn-ea"/>
              <a:cs typeface="+mn-cs"/>
            </a:rPr>
            <a:t>増</a:t>
          </a:r>
          <a:r>
            <a:rPr kumimoji="1" lang="ja-JP" altLang="ja-JP" sz="900">
              <a:solidFill>
                <a:schemeClr val="dk1"/>
              </a:solidFill>
              <a:effectLst/>
              <a:latin typeface="+mn-lt"/>
              <a:ea typeface="+mn-ea"/>
              <a:cs typeface="+mn-cs"/>
            </a:rPr>
            <a:t>となった。</a:t>
          </a:r>
          <a:endParaRPr lang="ja-JP" altLang="ja-JP" sz="900">
            <a:effectLst/>
          </a:endParaRPr>
        </a:p>
        <a:p>
          <a:r>
            <a:rPr kumimoji="1" lang="ja-JP" altLang="ja-JP" sz="900">
              <a:solidFill>
                <a:schemeClr val="dk1"/>
              </a:solidFill>
              <a:effectLst/>
              <a:latin typeface="+mn-lt"/>
              <a:ea typeface="+mn-ea"/>
              <a:cs typeface="+mn-cs"/>
            </a:rPr>
            <a:t>　また、基準財政需要額は、社会福祉費が</a:t>
          </a:r>
          <a:r>
            <a:rPr kumimoji="1" lang="en-US" altLang="ja-JP" sz="900">
              <a:solidFill>
                <a:schemeClr val="dk1"/>
              </a:solidFill>
              <a:effectLst/>
              <a:latin typeface="+mn-lt"/>
              <a:ea typeface="+mn-ea"/>
              <a:cs typeface="+mn-cs"/>
            </a:rPr>
            <a:t>100,625</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5.4</a:t>
          </a:r>
          <a:r>
            <a:rPr kumimoji="1" lang="ja-JP" altLang="ja-JP" sz="900">
              <a:solidFill>
                <a:schemeClr val="dk1"/>
              </a:solidFill>
              <a:effectLst/>
              <a:latin typeface="+mn-lt"/>
              <a:ea typeface="+mn-ea"/>
              <a:cs typeface="+mn-cs"/>
            </a:rPr>
            <a:t>％）の増、高齢者保健福祉費が</a:t>
          </a:r>
          <a:r>
            <a:rPr kumimoji="1" lang="en-US" altLang="ja-JP" sz="900">
              <a:solidFill>
                <a:schemeClr val="dk1"/>
              </a:solidFill>
              <a:effectLst/>
              <a:latin typeface="+mn-lt"/>
              <a:ea typeface="+mn-ea"/>
              <a:cs typeface="+mn-cs"/>
            </a:rPr>
            <a:t>46,441</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2.1</a:t>
          </a:r>
          <a:r>
            <a:rPr kumimoji="1" lang="ja-JP" altLang="ja-JP" sz="900">
              <a:solidFill>
                <a:schemeClr val="dk1"/>
              </a:solidFill>
              <a:effectLst/>
              <a:latin typeface="+mn-lt"/>
              <a:ea typeface="+mn-ea"/>
              <a:cs typeface="+mn-cs"/>
            </a:rPr>
            <a:t>％）の増</a:t>
          </a:r>
          <a:r>
            <a:rPr kumimoji="1" lang="ja-JP" altLang="en-US" sz="900">
              <a:solidFill>
                <a:schemeClr val="dk1"/>
              </a:solidFill>
              <a:effectLst/>
              <a:latin typeface="+mn-lt"/>
              <a:ea typeface="+mn-ea"/>
              <a:cs typeface="+mn-cs"/>
            </a:rPr>
            <a:t>となったことに加え</a:t>
          </a:r>
          <a:r>
            <a:rPr kumimoji="1" lang="ja-JP" altLang="ja-JP" sz="900">
              <a:solidFill>
                <a:schemeClr val="dk1"/>
              </a:solidFill>
              <a:effectLst/>
              <a:latin typeface="+mn-lt"/>
              <a:ea typeface="+mn-ea"/>
              <a:cs typeface="+mn-cs"/>
            </a:rPr>
            <a:t>、基準財政需要額から控除される臨時財政対策債への振替相当額が</a:t>
          </a:r>
          <a:r>
            <a:rPr kumimoji="1" lang="en-US" altLang="ja-JP" sz="900">
              <a:solidFill>
                <a:schemeClr val="dk1"/>
              </a:solidFill>
              <a:effectLst/>
              <a:latin typeface="+mn-lt"/>
              <a:ea typeface="+mn-ea"/>
              <a:cs typeface="+mn-cs"/>
            </a:rPr>
            <a:t>196,410</a:t>
          </a:r>
          <a:r>
            <a:rPr kumimoji="1" lang="ja-JP" altLang="ja-JP" sz="900">
              <a:solidFill>
                <a:schemeClr val="dk1"/>
              </a:solidFill>
              <a:effectLst/>
              <a:latin typeface="+mn-lt"/>
              <a:ea typeface="+mn-ea"/>
              <a:cs typeface="+mn-cs"/>
            </a:rPr>
            <a:t>千円（</a:t>
          </a:r>
          <a:r>
            <a:rPr kumimoji="1" lang="ja-JP" altLang="en-US"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14.1</a:t>
          </a:r>
          <a:r>
            <a:rPr kumimoji="1" lang="ja-JP" altLang="ja-JP" sz="900">
              <a:solidFill>
                <a:schemeClr val="dk1"/>
              </a:solidFill>
              <a:effectLst/>
              <a:latin typeface="+mn-lt"/>
              <a:ea typeface="+mn-ea"/>
              <a:cs typeface="+mn-cs"/>
            </a:rPr>
            <a:t>％）と</a:t>
          </a:r>
          <a:r>
            <a:rPr kumimoji="1" lang="ja-JP" altLang="en-US" sz="900">
              <a:solidFill>
                <a:schemeClr val="dk1"/>
              </a:solidFill>
              <a:effectLst/>
              <a:latin typeface="+mn-lt"/>
              <a:ea typeface="+mn-ea"/>
              <a:cs typeface="+mn-cs"/>
            </a:rPr>
            <a:t>減</a:t>
          </a:r>
          <a:r>
            <a:rPr kumimoji="1" lang="ja-JP" altLang="ja-JP" sz="900">
              <a:solidFill>
                <a:schemeClr val="dk1"/>
              </a:solidFill>
              <a:effectLst/>
              <a:latin typeface="+mn-lt"/>
              <a:ea typeface="+mn-ea"/>
              <a:cs typeface="+mn-cs"/>
            </a:rPr>
            <a:t>になったため、前年度比で</a:t>
          </a:r>
          <a:r>
            <a:rPr kumimoji="1" lang="en-US" altLang="ja-JP" sz="900">
              <a:solidFill>
                <a:schemeClr val="dk1"/>
              </a:solidFill>
              <a:effectLst/>
              <a:latin typeface="+mn-lt"/>
              <a:ea typeface="+mn-ea"/>
              <a:cs typeface="+mn-cs"/>
            </a:rPr>
            <a:t>260,849</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2.1</a:t>
          </a:r>
          <a:r>
            <a:rPr kumimoji="1" lang="ja-JP" altLang="ja-JP" sz="900">
              <a:solidFill>
                <a:schemeClr val="dk1"/>
              </a:solidFill>
              <a:effectLst/>
              <a:latin typeface="+mn-lt"/>
              <a:ea typeface="+mn-ea"/>
              <a:cs typeface="+mn-cs"/>
            </a:rPr>
            <a:t>％）の増となった。</a:t>
          </a:r>
          <a:endParaRPr lang="ja-JP" altLang="ja-JP" sz="900">
            <a:effectLst/>
          </a:endParaRPr>
        </a:p>
        <a:p>
          <a:r>
            <a:rPr kumimoji="1" lang="ja-JP" altLang="ja-JP" sz="900">
              <a:solidFill>
                <a:schemeClr val="dk1"/>
              </a:solidFill>
              <a:effectLst/>
              <a:latin typeface="+mn-lt"/>
              <a:ea typeface="+mn-ea"/>
              <a:cs typeface="+mn-cs"/>
            </a:rPr>
            <a:t>　基準財政収入額</a:t>
          </a:r>
          <a:r>
            <a:rPr kumimoji="1" lang="ja-JP" altLang="en-US" sz="900">
              <a:solidFill>
                <a:schemeClr val="dk1"/>
              </a:solidFill>
              <a:effectLst/>
              <a:latin typeface="+mn-lt"/>
              <a:ea typeface="+mn-ea"/>
              <a:cs typeface="+mn-cs"/>
            </a:rPr>
            <a:t>は増額となったが</a:t>
          </a:r>
          <a:r>
            <a:rPr kumimoji="1" lang="ja-JP" altLang="ja-JP" sz="900">
              <a:solidFill>
                <a:schemeClr val="dk1"/>
              </a:solidFill>
              <a:effectLst/>
              <a:latin typeface="+mn-lt"/>
              <a:ea typeface="+mn-ea"/>
              <a:cs typeface="+mn-cs"/>
            </a:rPr>
            <a:t>、基準財政需要額</a:t>
          </a:r>
          <a:r>
            <a:rPr kumimoji="1" lang="ja-JP" altLang="en-US" sz="900">
              <a:solidFill>
                <a:schemeClr val="dk1"/>
              </a:solidFill>
              <a:effectLst/>
              <a:latin typeface="+mn-lt"/>
              <a:ea typeface="+mn-ea"/>
              <a:cs typeface="+mn-cs"/>
            </a:rPr>
            <a:t>の増額の影響が大きかった</a:t>
          </a:r>
          <a:r>
            <a:rPr kumimoji="1" lang="ja-JP" altLang="ja-JP" sz="900">
              <a:solidFill>
                <a:schemeClr val="dk1"/>
              </a:solidFill>
              <a:effectLst/>
              <a:latin typeface="+mn-lt"/>
              <a:ea typeface="+mn-ea"/>
              <a:cs typeface="+mn-cs"/>
            </a:rPr>
            <a:t>ため、単年度の財政力指数は</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した、</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ヵ年平均について</a:t>
          </a:r>
          <a:r>
            <a:rPr kumimoji="1" lang="ja-JP" altLang="en-US" sz="900">
              <a:solidFill>
                <a:schemeClr val="dk1"/>
              </a:solidFill>
              <a:effectLst/>
              <a:latin typeface="+mn-lt"/>
              <a:ea typeface="+mn-ea"/>
              <a:cs typeface="+mn-cs"/>
            </a:rPr>
            <a:t>も</a:t>
          </a:r>
          <a:r>
            <a:rPr kumimoji="1" lang="ja-JP" altLang="ja-JP" sz="900">
              <a:solidFill>
                <a:schemeClr val="dk1"/>
              </a:solidFill>
              <a:effectLst/>
              <a:latin typeface="+mn-lt"/>
              <a:ea typeface="+mn-ea"/>
              <a:cs typeface="+mn-cs"/>
            </a:rPr>
            <a:t>、前年度と</a:t>
          </a:r>
          <a:r>
            <a:rPr kumimoji="1" lang="ja-JP" altLang="en-US" sz="900">
              <a:solidFill>
                <a:schemeClr val="dk1"/>
              </a:solidFill>
              <a:effectLst/>
              <a:latin typeface="+mn-lt"/>
              <a:ea typeface="+mn-ea"/>
              <a:cs typeface="+mn-cs"/>
            </a:rPr>
            <a:t>比較し</a:t>
          </a:r>
          <a:r>
            <a:rPr kumimoji="1" lang="en-US" altLang="ja-JP" sz="900">
              <a:solidFill>
                <a:schemeClr val="dk1"/>
              </a:solidFill>
              <a:effectLst/>
              <a:latin typeface="+mn-lt"/>
              <a:ea typeface="+mn-ea"/>
              <a:cs typeface="+mn-cs"/>
            </a:rPr>
            <a:t>0.1</a:t>
          </a:r>
          <a:r>
            <a:rPr kumimoji="1" lang="ja-JP" altLang="en-US" sz="900">
              <a:solidFill>
                <a:schemeClr val="dk1"/>
              </a:solidFill>
              <a:effectLst/>
              <a:latin typeface="+mn-lt"/>
              <a:ea typeface="+mn-ea"/>
              <a:cs typeface="+mn-cs"/>
            </a:rPr>
            <a:t>ポイントの減</a:t>
          </a:r>
          <a:r>
            <a:rPr kumimoji="1" lang="ja-JP" altLang="ja-JP" sz="900">
              <a:solidFill>
                <a:schemeClr val="dk1"/>
              </a:solidFill>
              <a:effectLst/>
              <a:latin typeface="+mn-lt"/>
              <a:ea typeface="+mn-ea"/>
              <a:cs typeface="+mn-cs"/>
            </a:rPr>
            <a:t>となった。</a:t>
          </a:r>
          <a:endParaRPr lang="ja-JP" altLang="ja-JP" sz="9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26458</xdr:rowOff>
    </xdr:to>
    <xdr:cxnSp macro="">
      <xdr:nvCxnSpPr>
        <xdr:cNvPr id="69" name="直線コネクタ 68"/>
        <xdr:cNvCxnSpPr/>
      </xdr:nvCxnSpPr>
      <xdr:spPr>
        <a:xfrm>
          <a:off x="4114800" y="68643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6350</xdr:rowOff>
    </xdr:to>
    <xdr:cxnSp macro="">
      <xdr:nvCxnSpPr>
        <xdr:cNvPr id="72" name="直線コネクタ 71"/>
        <xdr:cNvCxnSpPr/>
      </xdr:nvCxnSpPr>
      <xdr:spPr>
        <a:xfrm>
          <a:off x="3225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6350</xdr:rowOff>
    </xdr:to>
    <xdr:cxnSp macro="">
      <xdr:nvCxnSpPr>
        <xdr:cNvPr id="75" name="直線コネクタ 74"/>
        <xdr:cNvCxnSpPr/>
      </xdr:nvCxnSpPr>
      <xdr:spPr>
        <a:xfrm>
          <a:off x="2336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26458</xdr:rowOff>
    </xdr:to>
    <xdr:cxnSp macro="">
      <xdr:nvCxnSpPr>
        <xdr:cNvPr id="78" name="直線コネクタ 77"/>
        <xdr:cNvCxnSpPr/>
      </xdr:nvCxnSpPr>
      <xdr:spPr>
        <a:xfrm flipV="1">
          <a:off x="1447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82" name="テキスト ボックス 81"/>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147108</xdr:rowOff>
    </xdr:from>
    <xdr:to>
      <xdr:col>23</xdr:col>
      <xdr:colOff>184150</xdr:colOff>
      <xdr:row>40</xdr:row>
      <xdr:rowOff>77258</xdr:rowOff>
    </xdr:to>
    <xdr:sp macro="" textlink="">
      <xdr:nvSpPr>
        <xdr:cNvPr id="88" name="楕円 87"/>
        <xdr:cNvSpPr/>
      </xdr:nvSpPr>
      <xdr:spPr>
        <a:xfrm>
          <a:off x="4902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163635</xdr:rowOff>
    </xdr:from>
    <xdr:ext cx="762000" cy="259045"/>
    <xdr:sp macro="" textlink="">
      <xdr:nvSpPr>
        <xdr:cNvPr id="89" name="財政力該当値テキスト"/>
        <xdr:cNvSpPr txBox="1"/>
      </xdr:nvSpPr>
      <xdr:spPr>
        <a:xfrm>
          <a:off x="5041900" y="66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1" name="テキスト ボックス 90"/>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3" name="テキスト ボックス 92"/>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5" name="テキスト ボックス 94"/>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96" name="楕円 95"/>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87435</xdr:rowOff>
    </xdr:from>
    <xdr:ext cx="762000" cy="259045"/>
    <xdr:sp macro="" textlink="">
      <xdr:nvSpPr>
        <xdr:cNvPr id="97" name="テキスト ボックス 96"/>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経常収支比率は、</a:t>
          </a:r>
          <a:r>
            <a:rPr kumimoji="1" lang="en-US" altLang="ja-JP" sz="1000">
              <a:solidFill>
                <a:schemeClr val="dk1"/>
              </a:solidFill>
              <a:effectLst/>
              <a:latin typeface="+mn-lt"/>
              <a:ea typeface="+mn-ea"/>
              <a:cs typeface="+mn-cs"/>
            </a:rPr>
            <a:t>96.6</a:t>
          </a:r>
          <a:r>
            <a:rPr kumimoji="1" lang="ja-JP" altLang="ja-JP" sz="1000">
              <a:solidFill>
                <a:schemeClr val="dk1"/>
              </a:solidFill>
              <a:effectLst/>
              <a:latin typeface="+mn-lt"/>
              <a:ea typeface="+mn-ea"/>
              <a:cs typeface="+mn-cs"/>
            </a:rPr>
            <a:t>％と前年度比で</a:t>
          </a:r>
          <a:r>
            <a:rPr kumimoji="1" lang="en-US" altLang="ja-JP" sz="1000">
              <a:solidFill>
                <a:schemeClr val="dk1"/>
              </a:solidFill>
              <a:effectLst/>
              <a:latin typeface="+mn-lt"/>
              <a:ea typeface="+mn-ea"/>
              <a:cs typeface="+mn-cs"/>
            </a:rPr>
            <a:t>2.2</a:t>
          </a:r>
          <a:r>
            <a:rPr kumimoji="1" lang="ja-JP" altLang="ja-JP" sz="1000">
              <a:solidFill>
                <a:schemeClr val="dk1"/>
              </a:solidFill>
              <a:effectLst/>
              <a:latin typeface="+mn-lt"/>
              <a:ea typeface="+mn-ea"/>
              <a:cs typeface="+mn-cs"/>
            </a:rPr>
            <a:t>ポイント増となり、類似団体平均を</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ポイント上回っている。</a:t>
          </a:r>
          <a:endParaRPr lang="ja-JP" altLang="ja-JP" sz="1000">
            <a:effectLst/>
          </a:endParaRPr>
        </a:p>
        <a:p>
          <a:r>
            <a:rPr kumimoji="1" lang="ja-JP" altLang="ja-JP" sz="1000">
              <a:solidFill>
                <a:schemeClr val="dk1"/>
              </a:solidFill>
              <a:effectLst/>
              <a:latin typeface="+mn-lt"/>
              <a:ea typeface="+mn-ea"/>
              <a:cs typeface="+mn-cs"/>
            </a:rPr>
            <a:t>　経常収支比率の算定における分母について、地方税や地方交付税の増等により、</a:t>
          </a:r>
          <a:r>
            <a:rPr kumimoji="1" lang="en-US" altLang="ja-JP" sz="1000">
              <a:solidFill>
                <a:schemeClr val="dk1"/>
              </a:solidFill>
              <a:effectLst/>
              <a:latin typeface="+mn-lt"/>
              <a:ea typeface="+mn-ea"/>
              <a:cs typeface="+mn-cs"/>
            </a:rPr>
            <a:t>12,738</a:t>
          </a:r>
          <a:r>
            <a:rPr kumimoji="1" lang="ja-JP" altLang="ja-JP" sz="1000">
              <a:solidFill>
                <a:schemeClr val="dk1"/>
              </a:solidFill>
              <a:effectLst/>
              <a:latin typeface="+mn-lt"/>
              <a:ea typeface="+mn-ea"/>
              <a:cs typeface="+mn-cs"/>
            </a:rPr>
            <a:t>千円（</a:t>
          </a:r>
          <a:r>
            <a:rPr kumimoji="1" lang="en-US" altLang="ja-JP" sz="1000">
              <a:solidFill>
                <a:schemeClr val="dk1"/>
              </a:solidFill>
              <a:effectLst/>
              <a:latin typeface="+mn-lt"/>
              <a:ea typeface="+mn-ea"/>
              <a:cs typeface="+mn-cs"/>
            </a:rPr>
            <a:t>0.1</a:t>
          </a:r>
          <a:r>
            <a:rPr kumimoji="1" lang="ja-JP" altLang="ja-JP" sz="1000">
              <a:solidFill>
                <a:schemeClr val="dk1"/>
              </a:solidFill>
              <a:effectLst/>
              <a:latin typeface="+mn-lt"/>
              <a:ea typeface="+mn-ea"/>
              <a:cs typeface="+mn-cs"/>
            </a:rPr>
            <a:t>％）の増となったが、分子についても物件費や繰出金等が増加したことにより、</a:t>
          </a:r>
          <a:r>
            <a:rPr kumimoji="1" lang="en-US" altLang="ja-JP" sz="1000">
              <a:solidFill>
                <a:schemeClr val="dk1"/>
              </a:solidFill>
              <a:effectLst/>
              <a:latin typeface="+mn-lt"/>
              <a:ea typeface="+mn-ea"/>
              <a:cs typeface="+mn-cs"/>
            </a:rPr>
            <a:t>389,004</a:t>
          </a:r>
          <a:r>
            <a:rPr kumimoji="1" lang="ja-JP" altLang="ja-JP" sz="1000">
              <a:solidFill>
                <a:schemeClr val="dk1"/>
              </a:solidFill>
              <a:effectLst/>
              <a:latin typeface="+mn-lt"/>
              <a:ea typeface="+mn-ea"/>
              <a:cs typeface="+mn-cs"/>
            </a:rPr>
            <a:t>千円（</a:t>
          </a:r>
          <a:r>
            <a:rPr kumimoji="1" lang="en-US" altLang="ja-JP" sz="1000">
              <a:solidFill>
                <a:schemeClr val="dk1"/>
              </a:solidFill>
              <a:effectLst/>
              <a:latin typeface="+mn-lt"/>
              <a:ea typeface="+mn-ea"/>
              <a:cs typeface="+mn-cs"/>
            </a:rPr>
            <a:t>2.4</a:t>
          </a:r>
          <a:r>
            <a:rPr kumimoji="1" lang="ja-JP" altLang="ja-JP" sz="1000">
              <a:solidFill>
                <a:schemeClr val="dk1"/>
              </a:solidFill>
              <a:effectLst/>
              <a:latin typeface="+mn-lt"/>
              <a:ea typeface="+mn-ea"/>
              <a:cs typeface="+mn-cs"/>
            </a:rPr>
            <a:t>％）の増となり、分子の増の影響が大きかったことにより経常収支比率は前年度比で</a:t>
          </a:r>
          <a:r>
            <a:rPr kumimoji="1" lang="en-US" altLang="ja-JP" sz="1000">
              <a:solidFill>
                <a:schemeClr val="dk1"/>
              </a:solidFill>
              <a:effectLst/>
              <a:latin typeface="+mn-lt"/>
              <a:ea typeface="+mn-ea"/>
              <a:cs typeface="+mn-cs"/>
            </a:rPr>
            <a:t>2.2</a:t>
          </a:r>
          <a:r>
            <a:rPr kumimoji="1" lang="ja-JP" altLang="ja-JP" sz="1000">
              <a:solidFill>
                <a:schemeClr val="dk1"/>
              </a:solidFill>
              <a:effectLst/>
              <a:latin typeface="+mn-lt"/>
              <a:ea typeface="+mn-ea"/>
              <a:cs typeface="+mn-cs"/>
            </a:rPr>
            <a:t>ポイントの増となった。</a:t>
          </a:r>
          <a:endParaRPr lang="ja-JP" altLang="ja-JP" sz="10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東大和市第５次行政改革大綱の取組みに基づき</a:t>
          </a:r>
          <a:r>
            <a:rPr kumimoji="1" lang="ja-JP" altLang="ja-JP" sz="1000">
              <a:solidFill>
                <a:schemeClr val="dk1"/>
              </a:solidFill>
              <a:effectLst/>
              <a:latin typeface="+mn-lt"/>
              <a:ea typeface="+mn-ea"/>
              <a:cs typeface="+mn-cs"/>
            </a:rPr>
            <a:t>、経常収支比率を</a:t>
          </a:r>
          <a:r>
            <a:rPr kumimoji="1" lang="en-US" altLang="ja-JP" sz="1000">
              <a:solidFill>
                <a:schemeClr val="dk1"/>
              </a:solidFill>
              <a:effectLst/>
              <a:latin typeface="+mn-lt"/>
              <a:ea typeface="+mn-ea"/>
              <a:cs typeface="+mn-cs"/>
            </a:rPr>
            <a:t>90.0</a:t>
          </a:r>
          <a:r>
            <a:rPr kumimoji="1" lang="ja-JP" altLang="ja-JP" sz="1000">
              <a:solidFill>
                <a:schemeClr val="dk1"/>
              </a:solidFill>
              <a:effectLst/>
              <a:latin typeface="+mn-lt"/>
              <a:ea typeface="+mn-ea"/>
              <a:cs typeface="+mn-cs"/>
            </a:rPr>
            <a:t>％以内に抑え</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弾力的な財政運営を目指す。</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136144</xdr:rowOff>
    </xdr:from>
    <xdr:to>
      <xdr:col>23</xdr:col>
      <xdr:colOff>133350</xdr:colOff>
      <xdr:row>63</xdr:row>
      <xdr:rowOff>70866</xdr:rowOff>
    </xdr:to>
    <xdr:cxnSp macro="">
      <xdr:nvCxnSpPr>
        <xdr:cNvPr id="130" name="直線コネクタ 129"/>
        <xdr:cNvCxnSpPr/>
      </xdr:nvCxnSpPr>
      <xdr:spPr>
        <a:xfrm>
          <a:off x="4114800" y="10766044"/>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112014</xdr:rowOff>
    </xdr:from>
    <xdr:to>
      <xdr:col>19</xdr:col>
      <xdr:colOff>133350</xdr:colOff>
      <xdr:row>62</xdr:row>
      <xdr:rowOff>136144</xdr:rowOff>
    </xdr:to>
    <xdr:cxnSp macro="">
      <xdr:nvCxnSpPr>
        <xdr:cNvPr id="133" name="直線コネクタ 132"/>
        <xdr:cNvCxnSpPr/>
      </xdr:nvCxnSpPr>
      <xdr:spPr>
        <a:xfrm>
          <a:off x="3225800" y="1074191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5" name="テキスト ボックス 134"/>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54102</xdr:rowOff>
    </xdr:from>
    <xdr:to>
      <xdr:col>15</xdr:col>
      <xdr:colOff>82550</xdr:colOff>
      <xdr:row>62</xdr:row>
      <xdr:rowOff>112014</xdr:rowOff>
    </xdr:to>
    <xdr:cxnSp macro="">
      <xdr:nvCxnSpPr>
        <xdr:cNvPr id="136" name="直線コネクタ 135"/>
        <xdr:cNvCxnSpPr/>
      </xdr:nvCxnSpPr>
      <xdr:spPr>
        <a:xfrm>
          <a:off x="2336800" y="1068400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8" name="テキスト ボックス 137"/>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133858</xdr:rowOff>
    </xdr:from>
    <xdr:to>
      <xdr:col>11</xdr:col>
      <xdr:colOff>31750</xdr:colOff>
      <xdr:row>62</xdr:row>
      <xdr:rowOff>54102</xdr:rowOff>
    </xdr:to>
    <xdr:cxnSp macro="">
      <xdr:nvCxnSpPr>
        <xdr:cNvPr id="139" name="直線コネクタ 138"/>
        <xdr:cNvCxnSpPr/>
      </xdr:nvCxnSpPr>
      <xdr:spPr>
        <a:xfrm>
          <a:off x="1447800" y="1059230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41" name="テキスト ボックス 140"/>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41419</xdr:rowOff>
    </xdr:from>
    <xdr:ext cx="762000" cy="259045"/>
    <xdr:sp macro="" textlink="">
      <xdr:nvSpPr>
        <xdr:cNvPr id="143" name="テキスト ボックス 142"/>
        <xdr:cNvSpPr txBox="1"/>
      </xdr:nvSpPr>
      <xdr:spPr>
        <a:xfrm>
          <a:off x="1066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49" name="楕円 148"/>
        <xdr:cNvSpPr/>
      </xdr:nvSpPr>
      <xdr:spPr>
        <a:xfrm>
          <a:off x="49022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163593</xdr:rowOff>
    </xdr:from>
    <xdr:ext cx="762000" cy="259045"/>
    <xdr:sp macro="" textlink="">
      <xdr:nvSpPr>
        <xdr:cNvPr id="150" name="財政構造の弾力性該当値テキスト"/>
        <xdr:cNvSpPr txBox="1"/>
      </xdr:nvSpPr>
      <xdr:spPr>
        <a:xfrm>
          <a:off x="5041900" y="1079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85344</xdr:rowOff>
    </xdr:from>
    <xdr:to>
      <xdr:col>19</xdr:col>
      <xdr:colOff>184150</xdr:colOff>
      <xdr:row>63</xdr:row>
      <xdr:rowOff>15494</xdr:rowOff>
    </xdr:to>
    <xdr:sp macro="" textlink="">
      <xdr:nvSpPr>
        <xdr:cNvPr id="151" name="楕円 150"/>
        <xdr:cNvSpPr/>
      </xdr:nvSpPr>
      <xdr:spPr>
        <a:xfrm>
          <a:off x="4064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271</xdr:rowOff>
    </xdr:from>
    <xdr:ext cx="736600" cy="259045"/>
    <xdr:sp macro="" textlink="">
      <xdr:nvSpPr>
        <xdr:cNvPr id="152" name="テキスト ボックス 151"/>
        <xdr:cNvSpPr txBox="1"/>
      </xdr:nvSpPr>
      <xdr:spPr>
        <a:xfrm>
          <a:off x="3733800" y="1080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61214</xdr:rowOff>
    </xdr:from>
    <xdr:to>
      <xdr:col>15</xdr:col>
      <xdr:colOff>133350</xdr:colOff>
      <xdr:row>62</xdr:row>
      <xdr:rowOff>162814</xdr:rowOff>
    </xdr:to>
    <xdr:sp macro="" textlink="">
      <xdr:nvSpPr>
        <xdr:cNvPr id="153" name="楕円 152"/>
        <xdr:cNvSpPr/>
      </xdr:nvSpPr>
      <xdr:spPr>
        <a:xfrm>
          <a:off x="3175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1541</xdr:rowOff>
    </xdr:from>
    <xdr:ext cx="762000" cy="259045"/>
    <xdr:sp macro="" textlink="">
      <xdr:nvSpPr>
        <xdr:cNvPr id="154" name="テキスト ボックス 153"/>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3302</xdr:rowOff>
    </xdr:from>
    <xdr:to>
      <xdr:col>11</xdr:col>
      <xdr:colOff>82550</xdr:colOff>
      <xdr:row>62</xdr:row>
      <xdr:rowOff>104902</xdr:rowOff>
    </xdr:to>
    <xdr:sp macro="" textlink="">
      <xdr:nvSpPr>
        <xdr:cNvPr id="155" name="楕円 154"/>
        <xdr:cNvSpPr/>
      </xdr:nvSpPr>
      <xdr:spPr>
        <a:xfrm>
          <a:off x="2286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115079</xdr:rowOff>
    </xdr:from>
    <xdr:ext cx="762000" cy="259045"/>
    <xdr:sp macro="" textlink="">
      <xdr:nvSpPr>
        <xdr:cNvPr id="156" name="テキスト ボックス 155"/>
        <xdr:cNvSpPr txBox="1"/>
      </xdr:nvSpPr>
      <xdr:spPr>
        <a:xfrm>
          <a:off x="1955800" y="1040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57" name="楕円 156"/>
        <xdr:cNvSpPr/>
      </xdr:nvSpPr>
      <xdr:spPr>
        <a:xfrm>
          <a:off x="1397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23385</xdr:rowOff>
    </xdr:from>
    <xdr:ext cx="762000" cy="259045"/>
    <xdr:sp macro="" textlink="">
      <xdr:nvSpPr>
        <xdr:cNvPr id="158" name="テキスト ボックス 157"/>
        <xdr:cNvSpPr txBox="1"/>
      </xdr:nvSpPr>
      <xdr:spPr>
        <a:xfrm>
          <a:off x="1066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[105,277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人口一人当たりの人件費・物件費等決算額は、</a:t>
          </a:r>
          <a:r>
            <a:rPr kumimoji="1" lang="en-US" altLang="ja-JP" sz="1000">
              <a:solidFill>
                <a:schemeClr val="dk1"/>
              </a:solidFill>
              <a:effectLst/>
              <a:latin typeface="+mn-lt"/>
              <a:ea typeface="+mn-ea"/>
              <a:cs typeface="+mn-cs"/>
            </a:rPr>
            <a:t>105,277</a:t>
          </a:r>
          <a:r>
            <a:rPr kumimoji="1" lang="ja-JP" altLang="ja-JP" sz="1000">
              <a:solidFill>
                <a:schemeClr val="dk1"/>
              </a:solidFill>
              <a:effectLst/>
              <a:latin typeface="+mn-lt"/>
              <a:ea typeface="+mn-ea"/>
              <a:cs typeface="+mn-cs"/>
            </a:rPr>
            <a:t>円で類似団体平均を</a:t>
          </a:r>
          <a:r>
            <a:rPr kumimoji="1" lang="en-US" altLang="ja-JP" sz="1000">
              <a:solidFill>
                <a:schemeClr val="dk1"/>
              </a:solidFill>
              <a:effectLst/>
              <a:latin typeface="+mn-lt"/>
              <a:ea typeface="+mn-ea"/>
              <a:cs typeface="+mn-cs"/>
            </a:rPr>
            <a:t>7,916</a:t>
          </a:r>
          <a:r>
            <a:rPr kumimoji="1" lang="ja-JP" altLang="ja-JP" sz="1000">
              <a:solidFill>
                <a:schemeClr val="dk1"/>
              </a:solidFill>
              <a:effectLst/>
              <a:latin typeface="+mn-lt"/>
              <a:ea typeface="+mn-ea"/>
              <a:cs typeface="+mn-cs"/>
            </a:rPr>
            <a:t>円下回っている。</a:t>
          </a:r>
          <a:endParaRPr lang="ja-JP" altLang="ja-JP" sz="1000">
            <a:effectLst/>
          </a:endParaRPr>
        </a:p>
        <a:p>
          <a:r>
            <a:rPr kumimoji="1" lang="ja-JP" altLang="ja-JP" sz="1000">
              <a:solidFill>
                <a:schemeClr val="dk1"/>
              </a:solidFill>
              <a:effectLst/>
              <a:latin typeface="+mn-lt"/>
              <a:ea typeface="+mn-ea"/>
              <a:cs typeface="+mn-cs"/>
            </a:rPr>
            <a:t>　前年度比では、人件費は前年度比</a:t>
          </a:r>
          <a:r>
            <a:rPr kumimoji="1" lang="en-US" altLang="ja-JP" sz="1000">
              <a:solidFill>
                <a:schemeClr val="dk1"/>
              </a:solidFill>
              <a:effectLst/>
              <a:latin typeface="+mn-lt"/>
              <a:ea typeface="+mn-ea"/>
              <a:cs typeface="+mn-cs"/>
            </a:rPr>
            <a:t>48,021</a:t>
          </a:r>
          <a:r>
            <a:rPr kumimoji="1" lang="ja-JP" altLang="ja-JP" sz="1000">
              <a:solidFill>
                <a:schemeClr val="dk1"/>
              </a:solidFill>
              <a:effectLst/>
              <a:latin typeface="+mn-lt"/>
              <a:ea typeface="+mn-ea"/>
              <a:cs typeface="+mn-cs"/>
            </a:rPr>
            <a:t>千円（</a:t>
          </a:r>
          <a:r>
            <a:rPr kumimoji="1" lang="en-US" altLang="ja-JP" sz="1000">
              <a:solidFill>
                <a:schemeClr val="dk1"/>
              </a:solidFill>
              <a:effectLst/>
              <a:latin typeface="+mn-lt"/>
              <a:ea typeface="+mn-ea"/>
              <a:cs typeface="+mn-cs"/>
            </a:rPr>
            <a:t>1.1</a:t>
          </a:r>
          <a:r>
            <a:rPr kumimoji="1" lang="ja-JP" altLang="ja-JP" sz="1000">
              <a:solidFill>
                <a:schemeClr val="dk1"/>
              </a:solidFill>
              <a:effectLst/>
              <a:latin typeface="+mn-lt"/>
              <a:ea typeface="+mn-ea"/>
              <a:cs typeface="+mn-cs"/>
            </a:rPr>
            <a:t>％）の</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とな</a:t>
          </a:r>
          <a:r>
            <a:rPr kumimoji="1" lang="ja-JP" altLang="en-US" sz="1000">
              <a:solidFill>
                <a:schemeClr val="dk1"/>
              </a:solidFill>
              <a:effectLst/>
              <a:latin typeface="+mn-lt"/>
              <a:ea typeface="+mn-ea"/>
              <a:cs typeface="+mn-cs"/>
            </a:rPr>
            <a:t>り</a:t>
          </a:r>
          <a:r>
            <a:rPr kumimoji="1" lang="ja-JP" altLang="ja-JP" sz="1000">
              <a:solidFill>
                <a:schemeClr val="dk1"/>
              </a:solidFill>
              <a:effectLst/>
              <a:latin typeface="+mn-lt"/>
              <a:ea typeface="+mn-ea"/>
              <a:cs typeface="+mn-cs"/>
            </a:rPr>
            <a:t>、物件費については、</a:t>
          </a:r>
          <a:r>
            <a:rPr kumimoji="1" lang="ja-JP" altLang="en-US" sz="1000">
              <a:solidFill>
                <a:schemeClr val="dk1"/>
              </a:solidFill>
              <a:effectLst/>
              <a:latin typeface="+mn-lt"/>
              <a:ea typeface="+mn-ea"/>
              <a:cs typeface="+mn-cs"/>
            </a:rPr>
            <a:t>納税管理及び徴収補助等業務委託料やプレミアム付き商品券発行事業に伴う経費の</a:t>
          </a:r>
          <a:r>
            <a:rPr kumimoji="1" lang="ja-JP" altLang="ja-JP" sz="1000">
              <a:solidFill>
                <a:schemeClr val="dk1"/>
              </a:solidFill>
              <a:effectLst/>
              <a:latin typeface="+mn-lt"/>
              <a:ea typeface="+mn-ea"/>
              <a:cs typeface="+mn-cs"/>
            </a:rPr>
            <a:t>増などによって</a:t>
          </a:r>
          <a:r>
            <a:rPr kumimoji="1" lang="en-US" altLang="ja-JP" sz="1000">
              <a:solidFill>
                <a:schemeClr val="dk1"/>
              </a:solidFill>
              <a:effectLst/>
              <a:latin typeface="+mn-lt"/>
              <a:ea typeface="+mn-ea"/>
              <a:cs typeface="+mn-cs"/>
            </a:rPr>
            <a:t>322,772</a:t>
          </a:r>
          <a:r>
            <a:rPr kumimoji="1" lang="ja-JP" altLang="ja-JP" sz="1000">
              <a:solidFill>
                <a:schemeClr val="dk1"/>
              </a:solidFill>
              <a:effectLst/>
              <a:latin typeface="+mn-lt"/>
              <a:ea typeface="+mn-ea"/>
              <a:cs typeface="+mn-cs"/>
            </a:rPr>
            <a:t>千円（</a:t>
          </a:r>
          <a:r>
            <a:rPr kumimoji="1" lang="en-US" altLang="ja-JP" sz="1000">
              <a:solidFill>
                <a:schemeClr val="dk1"/>
              </a:solidFill>
              <a:effectLst/>
              <a:latin typeface="+mn-lt"/>
              <a:ea typeface="+mn-ea"/>
              <a:cs typeface="+mn-cs"/>
            </a:rPr>
            <a:t>7.2</a:t>
          </a:r>
          <a:r>
            <a:rPr kumimoji="1" lang="ja-JP" altLang="ja-JP" sz="1000">
              <a:solidFill>
                <a:schemeClr val="dk1"/>
              </a:solidFill>
              <a:effectLst/>
              <a:latin typeface="+mn-lt"/>
              <a:ea typeface="+mn-ea"/>
              <a:cs typeface="+mn-cs"/>
            </a:rPr>
            <a:t>％）増加したことにより、一人当たりの決算額が</a:t>
          </a:r>
          <a:r>
            <a:rPr kumimoji="1" lang="en-US" altLang="ja-JP" sz="1000">
              <a:solidFill>
                <a:schemeClr val="dk1"/>
              </a:solidFill>
              <a:effectLst/>
              <a:latin typeface="+mn-lt"/>
              <a:ea typeface="+mn-ea"/>
              <a:cs typeface="+mn-cs"/>
            </a:rPr>
            <a:t>4,702</a:t>
          </a:r>
          <a:r>
            <a:rPr kumimoji="1" lang="ja-JP" altLang="ja-JP" sz="1000">
              <a:solidFill>
                <a:schemeClr val="dk1"/>
              </a:solidFill>
              <a:effectLst/>
              <a:latin typeface="+mn-lt"/>
              <a:ea typeface="+mn-ea"/>
              <a:cs typeface="+mn-cs"/>
            </a:rPr>
            <a:t>円増加した。</a:t>
          </a:r>
          <a:endParaRPr lang="ja-JP" altLang="ja-JP" sz="10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163767</xdr:rowOff>
    </xdr:from>
    <xdr:to>
      <xdr:col>23</xdr:col>
      <xdr:colOff>133350</xdr:colOff>
      <xdr:row>82</xdr:row>
      <xdr:rowOff>67956</xdr:rowOff>
    </xdr:to>
    <xdr:cxnSp macro="">
      <xdr:nvCxnSpPr>
        <xdr:cNvPr id="191" name="直線コネクタ 190"/>
        <xdr:cNvCxnSpPr/>
      </xdr:nvCxnSpPr>
      <xdr:spPr>
        <a:xfrm>
          <a:off x="4114800" y="14051217"/>
          <a:ext cx="838200" cy="7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157316</xdr:rowOff>
    </xdr:from>
    <xdr:to>
      <xdr:col>19</xdr:col>
      <xdr:colOff>133350</xdr:colOff>
      <xdr:row>81</xdr:row>
      <xdr:rowOff>163767</xdr:rowOff>
    </xdr:to>
    <xdr:cxnSp macro="">
      <xdr:nvCxnSpPr>
        <xdr:cNvPr id="194" name="直線コネクタ 193"/>
        <xdr:cNvCxnSpPr/>
      </xdr:nvCxnSpPr>
      <xdr:spPr>
        <a:xfrm>
          <a:off x="3225800" y="14044766"/>
          <a:ext cx="889000" cy="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134601</xdr:rowOff>
    </xdr:from>
    <xdr:to>
      <xdr:col>15</xdr:col>
      <xdr:colOff>82550</xdr:colOff>
      <xdr:row>81</xdr:row>
      <xdr:rowOff>157316</xdr:rowOff>
    </xdr:to>
    <xdr:cxnSp macro="">
      <xdr:nvCxnSpPr>
        <xdr:cNvPr id="197" name="直線コネクタ 196"/>
        <xdr:cNvCxnSpPr/>
      </xdr:nvCxnSpPr>
      <xdr:spPr>
        <a:xfrm>
          <a:off x="2336800" y="14022051"/>
          <a:ext cx="889000" cy="2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110004</xdr:rowOff>
    </xdr:from>
    <xdr:to>
      <xdr:col>11</xdr:col>
      <xdr:colOff>31750</xdr:colOff>
      <xdr:row>81</xdr:row>
      <xdr:rowOff>134601</xdr:rowOff>
    </xdr:to>
    <xdr:cxnSp macro="">
      <xdr:nvCxnSpPr>
        <xdr:cNvPr id="200" name="直線コネクタ 199"/>
        <xdr:cNvCxnSpPr/>
      </xdr:nvCxnSpPr>
      <xdr:spPr>
        <a:xfrm>
          <a:off x="1447800" y="13997454"/>
          <a:ext cx="889000" cy="2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115405</xdr:rowOff>
    </xdr:from>
    <xdr:ext cx="762000" cy="259045"/>
    <xdr:sp macro="" textlink="">
      <xdr:nvSpPr>
        <xdr:cNvPr id="204" name="テキスト ボックス 203"/>
        <xdr:cNvSpPr txBox="1"/>
      </xdr:nvSpPr>
      <xdr:spPr>
        <a:xfrm>
          <a:off x="1066800" y="1417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17156</xdr:rowOff>
    </xdr:from>
    <xdr:to>
      <xdr:col>23</xdr:col>
      <xdr:colOff>184150</xdr:colOff>
      <xdr:row>82</xdr:row>
      <xdr:rowOff>118756</xdr:rowOff>
    </xdr:to>
    <xdr:sp macro="" textlink="">
      <xdr:nvSpPr>
        <xdr:cNvPr id="210" name="楕円 209"/>
        <xdr:cNvSpPr/>
      </xdr:nvSpPr>
      <xdr:spPr>
        <a:xfrm>
          <a:off x="4902200" y="1407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33683</xdr:rowOff>
    </xdr:from>
    <xdr:ext cx="762000" cy="259045"/>
    <xdr:sp macro="" textlink="">
      <xdr:nvSpPr>
        <xdr:cNvPr id="211" name="人件費・物件費等の状況該当値テキスト"/>
        <xdr:cNvSpPr txBox="1"/>
      </xdr:nvSpPr>
      <xdr:spPr>
        <a:xfrm>
          <a:off x="5041900" y="1392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112967</xdr:rowOff>
    </xdr:from>
    <xdr:to>
      <xdr:col>19</xdr:col>
      <xdr:colOff>184150</xdr:colOff>
      <xdr:row>82</xdr:row>
      <xdr:rowOff>43117</xdr:rowOff>
    </xdr:to>
    <xdr:sp macro="" textlink="">
      <xdr:nvSpPr>
        <xdr:cNvPr id="212" name="楕円 211"/>
        <xdr:cNvSpPr/>
      </xdr:nvSpPr>
      <xdr:spPr>
        <a:xfrm>
          <a:off x="4064000" y="1400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53294</xdr:rowOff>
    </xdr:from>
    <xdr:ext cx="736600" cy="259045"/>
    <xdr:sp macro="" textlink="">
      <xdr:nvSpPr>
        <xdr:cNvPr id="213" name="テキスト ボックス 212"/>
        <xdr:cNvSpPr txBox="1"/>
      </xdr:nvSpPr>
      <xdr:spPr>
        <a:xfrm>
          <a:off x="3733800" y="13769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106516</xdr:rowOff>
    </xdr:from>
    <xdr:to>
      <xdr:col>15</xdr:col>
      <xdr:colOff>133350</xdr:colOff>
      <xdr:row>82</xdr:row>
      <xdr:rowOff>36666</xdr:rowOff>
    </xdr:to>
    <xdr:sp macro="" textlink="">
      <xdr:nvSpPr>
        <xdr:cNvPr id="214" name="楕円 213"/>
        <xdr:cNvSpPr/>
      </xdr:nvSpPr>
      <xdr:spPr>
        <a:xfrm>
          <a:off x="3175000" y="1399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46843</xdr:rowOff>
    </xdr:from>
    <xdr:ext cx="762000" cy="259045"/>
    <xdr:sp macro="" textlink="">
      <xdr:nvSpPr>
        <xdr:cNvPr id="215" name="テキスト ボックス 214"/>
        <xdr:cNvSpPr txBox="1"/>
      </xdr:nvSpPr>
      <xdr:spPr>
        <a:xfrm>
          <a:off x="2844800" y="1376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83801</xdr:rowOff>
    </xdr:from>
    <xdr:to>
      <xdr:col>11</xdr:col>
      <xdr:colOff>82550</xdr:colOff>
      <xdr:row>82</xdr:row>
      <xdr:rowOff>13951</xdr:rowOff>
    </xdr:to>
    <xdr:sp macro="" textlink="">
      <xdr:nvSpPr>
        <xdr:cNvPr id="216" name="楕円 215"/>
        <xdr:cNvSpPr/>
      </xdr:nvSpPr>
      <xdr:spPr>
        <a:xfrm>
          <a:off x="2286000" y="1397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24128</xdr:rowOff>
    </xdr:from>
    <xdr:ext cx="762000" cy="259045"/>
    <xdr:sp macro="" textlink="">
      <xdr:nvSpPr>
        <xdr:cNvPr id="217" name="テキスト ボックス 216"/>
        <xdr:cNvSpPr txBox="1"/>
      </xdr:nvSpPr>
      <xdr:spPr>
        <a:xfrm>
          <a:off x="1955800" y="1374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59204</xdr:rowOff>
    </xdr:from>
    <xdr:to>
      <xdr:col>7</xdr:col>
      <xdr:colOff>31750</xdr:colOff>
      <xdr:row>81</xdr:row>
      <xdr:rowOff>160804</xdr:rowOff>
    </xdr:to>
    <xdr:sp macro="" textlink="">
      <xdr:nvSpPr>
        <xdr:cNvPr id="218" name="楕円 217"/>
        <xdr:cNvSpPr/>
      </xdr:nvSpPr>
      <xdr:spPr>
        <a:xfrm>
          <a:off x="1397000" y="1394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170981</xdr:rowOff>
    </xdr:from>
    <xdr:ext cx="762000" cy="259045"/>
    <xdr:sp macro="" textlink="">
      <xdr:nvSpPr>
        <xdr:cNvPr id="219" name="テキスト ボックス 218"/>
        <xdr:cNvSpPr txBox="1"/>
      </xdr:nvSpPr>
      <xdr:spPr>
        <a:xfrm>
          <a:off x="1066800" y="13715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000">
              <a:solidFill>
                <a:schemeClr val="dk1"/>
              </a:solidFill>
              <a:effectLst/>
              <a:latin typeface="+mn-lt"/>
              <a:ea typeface="+mn-ea"/>
              <a:cs typeface="+mn-cs"/>
            </a:rPr>
            <a:t>ラスパイレス指数は、職員構成の変動により前年度と比較し</a:t>
          </a:r>
          <a:r>
            <a:rPr kumimoji="1" lang="en-US" altLang="ja-JP" sz="1000">
              <a:solidFill>
                <a:schemeClr val="dk1"/>
              </a:solidFill>
              <a:effectLst/>
              <a:latin typeface="+mn-lt"/>
              <a:ea typeface="+mn-ea"/>
              <a:cs typeface="+mn-cs"/>
            </a:rPr>
            <a:t>0.2</a:t>
          </a:r>
          <a:r>
            <a:rPr kumimoji="1" lang="ja-JP" altLang="ja-JP" sz="1000">
              <a:solidFill>
                <a:schemeClr val="dk1"/>
              </a:solidFill>
              <a:effectLst/>
              <a:latin typeface="+mn-lt"/>
              <a:ea typeface="+mn-ea"/>
              <a:cs typeface="+mn-cs"/>
            </a:rPr>
            <a:t>ポイント増加し、</a:t>
          </a:r>
          <a:r>
            <a:rPr kumimoji="1" lang="en-US" altLang="ja-JP" sz="1000">
              <a:solidFill>
                <a:schemeClr val="dk1"/>
              </a:solidFill>
              <a:effectLst/>
              <a:latin typeface="+mn-lt"/>
              <a:ea typeface="+mn-ea"/>
              <a:cs typeface="+mn-cs"/>
            </a:rPr>
            <a:t>100.8</a:t>
          </a:r>
          <a:r>
            <a:rPr kumimoji="1" lang="ja-JP" altLang="ja-JP" sz="1000">
              <a:solidFill>
                <a:schemeClr val="dk1"/>
              </a:solidFill>
              <a:effectLst/>
              <a:latin typeface="+mn-lt"/>
              <a:ea typeface="+mn-ea"/>
              <a:cs typeface="+mn-cs"/>
            </a:rPr>
            <a:t>％となった。</a:t>
          </a:r>
          <a:endParaRPr lang="ja-JP" altLang="ja-JP" sz="1100">
            <a:effectLst/>
          </a:endParaRPr>
        </a:p>
        <a:p>
          <a:r>
            <a:rPr kumimoji="1" lang="ja-JP" altLang="ja-JP" sz="1000">
              <a:solidFill>
                <a:schemeClr val="dk1"/>
              </a:solidFill>
              <a:effectLst/>
              <a:latin typeface="+mn-lt"/>
              <a:ea typeface="+mn-ea"/>
              <a:cs typeface="+mn-cs"/>
            </a:rPr>
            <a:t>　今年度も、東京都人事委員会勧告に準拠した給与改定を行うなど給与の適正化に努める。</a:t>
          </a:r>
          <a:endParaRPr lang="ja-JP" altLang="ja-JP" sz="11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137886</xdr:rowOff>
    </xdr:from>
    <xdr:to>
      <xdr:col>81</xdr:col>
      <xdr:colOff>44450</xdr:colOff>
      <xdr:row>89</xdr:row>
      <xdr:rowOff>907</xdr:rowOff>
    </xdr:to>
    <xdr:cxnSp macro="">
      <xdr:nvCxnSpPr>
        <xdr:cNvPr id="255" name="直線コネクタ 254"/>
        <xdr:cNvCxnSpPr/>
      </xdr:nvCxnSpPr>
      <xdr:spPr>
        <a:xfrm>
          <a:off x="16179800" y="1522548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137886</xdr:rowOff>
    </xdr:from>
    <xdr:to>
      <xdr:col>77</xdr:col>
      <xdr:colOff>44450</xdr:colOff>
      <xdr:row>88</xdr:row>
      <xdr:rowOff>137886</xdr:rowOff>
    </xdr:to>
    <xdr:cxnSp macro="">
      <xdr:nvCxnSpPr>
        <xdr:cNvPr id="258" name="直線コネクタ 257"/>
        <xdr:cNvCxnSpPr/>
      </xdr:nvCxnSpPr>
      <xdr:spPr>
        <a:xfrm>
          <a:off x="15290800" y="15225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103414</xdr:rowOff>
    </xdr:from>
    <xdr:to>
      <xdr:col>72</xdr:col>
      <xdr:colOff>203200</xdr:colOff>
      <xdr:row>88</xdr:row>
      <xdr:rowOff>137886</xdr:rowOff>
    </xdr:to>
    <xdr:cxnSp macro="">
      <xdr:nvCxnSpPr>
        <xdr:cNvPr id="261" name="直線コネクタ 260"/>
        <xdr:cNvCxnSpPr/>
      </xdr:nvCxnSpPr>
      <xdr:spPr>
        <a:xfrm>
          <a:off x="14401800" y="151910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3" name="テキスト ボックス 262"/>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154214</xdr:rowOff>
    </xdr:from>
    <xdr:to>
      <xdr:col>68</xdr:col>
      <xdr:colOff>152400</xdr:colOff>
      <xdr:row>88</xdr:row>
      <xdr:rowOff>103414</xdr:rowOff>
    </xdr:to>
    <xdr:cxnSp macro="">
      <xdr:nvCxnSpPr>
        <xdr:cNvPr id="264" name="直線コネクタ 263"/>
        <xdr:cNvCxnSpPr/>
      </xdr:nvCxnSpPr>
      <xdr:spPr>
        <a:xfrm>
          <a:off x="13512800" y="1507036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6" name="テキスト ボックス 265"/>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68" name="テキスト ボックス 267"/>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121557</xdr:rowOff>
    </xdr:from>
    <xdr:to>
      <xdr:col>81</xdr:col>
      <xdr:colOff>95250</xdr:colOff>
      <xdr:row>89</xdr:row>
      <xdr:rowOff>51707</xdr:rowOff>
    </xdr:to>
    <xdr:sp macro="" textlink="">
      <xdr:nvSpPr>
        <xdr:cNvPr id="274" name="楕円 273"/>
        <xdr:cNvSpPr/>
      </xdr:nvSpPr>
      <xdr:spPr>
        <a:xfrm>
          <a:off x="169672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93634</xdr:rowOff>
    </xdr:from>
    <xdr:ext cx="762000" cy="259045"/>
    <xdr:sp macro="" textlink="">
      <xdr:nvSpPr>
        <xdr:cNvPr id="275" name="給与水準   （国との比較）該当値テキスト"/>
        <xdr:cNvSpPr txBox="1"/>
      </xdr:nvSpPr>
      <xdr:spPr>
        <a:xfrm>
          <a:off x="17106900" y="1518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87086</xdr:rowOff>
    </xdr:from>
    <xdr:to>
      <xdr:col>77</xdr:col>
      <xdr:colOff>95250</xdr:colOff>
      <xdr:row>89</xdr:row>
      <xdr:rowOff>17236</xdr:rowOff>
    </xdr:to>
    <xdr:sp macro="" textlink="">
      <xdr:nvSpPr>
        <xdr:cNvPr id="276" name="楕円 275"/>
        <xdr:cNvSpPr/>
      </xdr:nvSpPr>
      <xdr:spPr>
        <a:xfrm>
          <a:off x="16129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2013</xdr:rowOff>
    </xdr:from>
    <xdr:ext cx="736600" cy="259045"/>
    <xdr:sp macro="" textlink="">
      <xdr:nvSpPr>
        <xdr:cNvPr id="277" name="テキスト ボックス 276"/>
        <xdr:cNvSpPr txBox="1"/>
      </xdr:nvSpPr>
      <xdr:spPr>
        <a:xfrm>
          <a:off x="15798800" y="152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87086</xdr:rowOff>
    </xdr:from>
    <xdr:to>
      <xdr:col>73</xdr:col>
      <xdr:colOff>44450</xdr:colOff>
      <xdr:row>89</xdr:row>
      <xdr:rowOff>17236</xdr:rowOff>
    </xdr:to>
    <xdr:sp macro="" textlink="">
      <xdr:nvSpPr>
        <xdr:cNvPr id="278" name="楕円 277"/>
        <xdr:cNvSpPr/>
      </xdr:nvSpPr>
      <xdr:spPr>
        <a:xfrm>
          <a:off x="15240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2013</xdr:rowOff>
    </xdr:from>
    <xdr:ext cx="762000" cy="259045"/>
    <xdr:sp macro="" textlink="">
      <xdr:nvSpPr>
        <xdr:cNvPr id="279" name="テキスト ボックス 278"/>
        <xdr:cNvSpPr txBox="1"/>
      </xdr:nvSpPr>
      <xdr:spPr>
        <a:xfrm>
          <a:off x="14909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52614</xdr:rowOff>
    </xdr:from>
    <xdr:to>
      <xdr:col>68</xdr:col>
      <xdr:colOff>203200</xdr:colOff>
      <xdr:row>88</xdr:row>
      <xdr:rowOff>154214</xdr:rowOff>
    </xdr:to>
    <xdr:sp macro="" textlink="">
      <xdr:nvSpPr>
        <xdr:cNvPr id="280" name="楕円 279"/>
        <xdr:cNvSpPr/>
      </xdr:nvSpPr>
      <xdr:spPr>
        <a:xfrm>
          <a:off x="14351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138991</xdr:rowOff>
    </xdr:from>
    <xdr:ext cx="762000" cy="259045"/>
    <xdr:sp macro="" textlink="">
      <xdr:nvSpPr>
        <xdr:cNvPr id="281" name="テキスト ボックス 280"/>
        <xdr:cNvSpPr txBox="1"/>
      </xdr:nvSpPr>
      <xdr:spPr>
        <a:xfrm>
          <a:off x="14020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103414</xdr:rowOff>
    </xdr:from>
    <xdr:to>
      <xdr:col>64</xdr:col>
      <xdr:colOff>152400</xdr:colOff>
      <xdr:row>88</xdr:row>
      <xdr:rowOff>33564</xdr:rowOff>
    </xdr:to>
    <xdr:sp macro="" textlink="">
      <xdr:nvSpPr>
        <xdr:cNvPr id="282" name="楕円 281"/>
        <xdr:cNvSpPr/>
      </xdr:nvSpPr>
      <xdr:spPr>
        <a:xfrm>
          <a:off x="13462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18341</xdr:rowOff>
    </xdr:from>
    <xdr:ext cx="762000" cy="259045"/>
    <xdr:sp macro="" textlink="">
      <xdr:nvSpPr>
        <xdr:cNvPr id="283" name="テキスト ボックス 282"/>
        <xdr:cNvSpPr txBox="1"/>
      </xdr:nvSpPr>
      <xdr:spPr>
        <a:xfrm>
          <a:off x="13131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800">
              <a:solidFill>
                <a:schemeClr val="dk1"/>
              </a:solidFill>
              <a:effectLst/>
              <a:latin typeface="+mn-lt"/>
              <a:ea typeface="+mn-ea"/>
              <a:cs typeface="+mn-cs"/>
            </a:rPr>
            <a:t>　職員数については、東大和市第</a:t>
          </a:r>
          <a:r>
            <a:rPr kumimoji="1" lang="en-US" altLang="ja-JP" sz="800">
              <a:solidFill>
                <a:schemeClr val="dk1"/>
              </a:solidFill>
              <a:effectLst/>
              <a:latin typeface="+mn-lt"/>
              <a:ea typeface="+mn-ea"/>
              <a:cs typeface="+mn-cs"/>
            </a:rPr>
            <a:t>5</a:t>
          </a:r>
          <a:r>
            <a:rPr kumimoji="1" lang="ja-JP" altLang="ja-JP" sz="800">
              <a:solidFill>
                <a:schemeClr val="dk1"/>
              </a:solidFill>
              <a:effectLst/>
              <a:latin typeface="+mn-lt"/>
              <a:ea typeface="+mn-ea"/>
              <a:cs typeface="+mn-cs"/>
            </a:rPr>
            <a:t>次行政改革大綱及び推進計画（計画期間：平成</a:t>
          </a:r>
          <a:r>
            <a:rPr kumimoji="1" lang="en-US" altLang="ja-JP" sz="800">
              <a:solidFill>
                <a:schemeClr val="dk1"/>
              </a:solidFill>
              <a:effectLst/>
              <a:latin typeface="+mn-lt"/>
              <a:ea typeface="+mn-ea"/>
              <a:cs typeface="+mn-cs"/>
            </a:rPr>
            <a:t>29</a:t>
          </a:r>
          <a:r>
            <a:rPr kumimoji="1" lang="ja-JP" altLang="ja-JP" sz="800">
              <a:solidFill>
                <a:schemeClr val="dk1"/>
              </a:solidFill>
              <a:effectLst/>
              <a:latin typeface="+mn-lt"/>
              <a:ea typeface="+mn-ea"/>
              <a:cs typeface="+mn-cs"/>
            </a:rPr>
            <a:t>年度～令和</a:t>
          </a:r>
          <a:r>
            <a:rPr kumimoji="1" lang="en-US" altLang="ja-JP" sz="800">
              <a:solidFill>
                <a:schemeClr val="dk1"/>
              </a:solidFill>
              <a:effectLst/>
              <a:latin typeface="+mn-lt"/>
              <a:ea typeface="+mn-ea"/>
              <a:cs typeface="+mn-cs"/>
            </a:rPr>
            <a:t>3</a:t>
          </a:r>
          <a:r>
            <a:rPr kumimoji="1" lang="ja-JP" altLang="ja-JP" sz="800">
              <a:solidFill>
                <a:schemeClr val="dk1"/>
              </a:solidFill>
              <a:effectLst/>
              <a:latin typeface="+mn-lt"/>
              <a:ea typeface="+mn-ea"/>
              <a:cs typeface="+mn-cs"/>
            </a:rPr>
            <a:t>年度）に基づき、令和元年度の目標値である</a:t>
          </a:r>
          <a:r>
            <a:rPr kumimoji="1" lang="en-US" altLang="ja-JP" sz="800">
              <a:solidFill>
                <a:schemeClr val="dk1"/>
              </a:solidFill>
              <a:effectLst/>
              <a:latin typeface="+mn-lt"/>
              <a:ea typeface="+mn-ea"/>
              <a:cs typeface="+mn-cs"/>
            </a:rPr>
            <a:t>474</a:t>
          </a:r>
          <a:r>
            <a:rPr kumimoji="1" lang="ja-JP" altLang="ja-JP" sz="800">
              <a:solidFill>
                <a:schemeClr val="dk1"/>
              </a:solidFill>
              <a:effectLst/>
              <a:latin typeface="+mn-lt"/>
              <a:ea typeface="+mn-ea"/>
              <a:cs typeface="+mn-cs"/>
            </a:rPr>
            <a:t>人を基準とし、適正な定員管理を行った。</a:t>
          </a:r>
          <a:endParaRPr lang="ja-JP" altLang="ja-JP" sz="800">
            <a:effectLst/>
          </a:endParaRPr>
        </a:p>
        <a:p>
          <a:pPr eaLnBrk="1" fontAlgn="auto" latinLnBrk="0" hangingPunct="1"/>
          <a:r>
            <a:rPr kumimoji="1" lang="ja-JP" altLang="ja-JP" sz="800">
              <a:solidFill>
                <a:schemeClr val="dk1"/>
              </a:solidFill>
              <a:effectLst/>
              <a:latin typeface="+mn-lt"/>
              <a:ea typeface="+mn-ea"/>
              <a:cs typeface="+mn-cs"/>
            </a:rPr>
            <a:t>　人口千人当たり職員数については、ここ</a:t>
          </a:r>
          <a:r>
            <a:rPr kumimoji="1" lang="en-US" altLang="ja-JP" sz="800">
              <a:solidFill>
                <a:schemeClr val="dk1"/>
              </a:solidFill>
              <a:effectLst/>
              <a:latin typeface="+mn-lt"/>
              <a:ea typeface="+mn-ea"/>
              <a:cs typeface="+mn-cs"/>
            </a:rPr>
            <a:t>5</a:t>
          </a:r>
          <a:r>
            <a:rPr kumimoji="1" lang="ja-JP" altLang="ja-JP" sz="800">
              <a:solidFill>
                <a:schemeClr val="dk1"/>
              </a:solidFill>
              <a:effectLst/>
              <a:latin typeface="+mn-lt"/>
              <a:ea typeface="+mn-ea"/>
              <a:cs typeface="+mn-cs"/>
            </a:rPr>
            <a:t>年間は横ばいで推移しており、全国平均、東京都平均及び類似団体平均をいずれも下回っている。これは、これまで民間活力等の積極的な活用として、指定管理者の導入や業務の民間委託化等を進めるとともに、組織・事務分掌の見直しによる職員の効率的な配置を行ってきたことによるものである。</a:t>
          </a:r>
          <a:endParaRPr lang="ja-JP" altLang="ja-JP" sz="800">
            <a:effectLst/>
          </a:endParaRPr>
        </a:p>
        <a:p>
          <a:pPr eaLnBrk="1" fontAlgn="auto" latinLnBrk="0" hangingPunct="1"/>
          <a:r>
            <a:rPr kumimoji="1" lang="ja-JP" altLang="ja-JP" sz="800">
              <a:solidFill>
                <a:schemeClr val="dk1"/>
              </a:solidFill>
              <a:effectLst/>
              <a:latin typeface="+mn-lt"/>
              <a:ea typeface="+mn-ea"/>
              <a:cs typeface="+mn-cs"/>
            </a:rPr>
            <a:t>　今後についても、東大和市第</a:t>
          </a:r>
          <a:r>
            <a:rPr kumimoji="1" lang="en-US" altLang="ja-JP" sz="800">
              <a:solidFill>
                <a:schemeClr val="dk1"/>
              </a:solidFill>
              <a:effectLst/>
              <a:latin typeface="+mn-lt"/>
              <a:ea typeface="+mn-ea"/>
              <a:cs typeface="+mn-cs"/>
            </a:rPr>
            <a:t>5</a:t>
          </a:r>
          <a:r>
            <a:rPr kumimoji="1" lang="ja-JP" altLang="ja-JP" sz="800">
              <a:solidFill>
                <a:schemeClr val="dk1"/>
              </a:solidFill>
              <a:effectLst/>
              <a:latin typeface="+mn-lt"/>
              <a:ea typeface="+mn-ea"/>
              <a:cs typeface="+mn-cs"/>
            </a:rPr>
            <a:t>次行政改革大綱及び推進計画において定めた令和</a:t>
          </a:r>
          <a:r>
            <a:rPr kumimoji="1" lang="en-US" altLang="ja-JP" sz="800">
              <a:solidFill>
                <a:schemeClr val="dk1"/>
              </a:solidFill>
              <a:effectLst/>
              <a:latin typeface="+mn-lt"/>
              <a:ea typeface="+mn-ea"/>
              <a:cs typeface="+mn-cs"/>
            </a:rPr>
            <a:t>3</a:t>
          </a:r>
          <a:r>
            <a:rPr kumimoji="1" lang="ja-JP" altLang="ja-JP" sz="800">
              <a:solidFill>
                <a:schemeClr val="dk1"/>
              </a:solidFill>
              <a:effectLst/>
              <a:latin typeface="+mn-lt"/>
              <a:ea typeface="+mn-ea"/>
              <a:cs typeface="+mn-cs"/>
            </a:rPr>
            <a:t>年度までの各年度の定員管理の目標値を基準として、引き続き、業務の民間委託化や継続的な組織・事務分掌の見直しを行うとともに、新たな施設への指定管理者導入や</a:t>
          </a:r>
          <a:r>
            <a:rPr kumimoji="1" lang="en-US" altLang="ja-JP" sz="800">
              <a:solidFill>
                <a:schemeClr val="dk1"/>
              </a:solidFill>
              <a:effectLst/>
              <a:latin typeface="+mn-lt"/>
              <a:ea typeface="+mn-ea"/>
              <a:cs typeface="+mn-cs"/>
            </a:rPr>
            <a:t>ICT</a:t>
          </a:r>
          <a:r>
            <a:rPr kumimoji="1" lang="ja-JP" altLang="ja-JP" sz="800">
              <a:solidFill>
                <a:schemeClr val="dk1"/>
              </a:solidFill>
              <a:effectLst/>
              <a:latin typeface="+mn-lt"/>
              <a:ea typeface="+mn-ea"/>
              <a:cs typeface="+mn-cs"/>
            </a:rPr>
            <a:t>活用等を検討することで、適正な定員管理に努める。</a:t>
          </a:r>
          <a:endParaRPr lang="ja-JP" altLang="ja-JP" sz="8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78211</xdr:rowOff>
    </xdr:from>
    <xdr:to>
      <xdr:col>81</xdr:col>
      <xdr:colOff>44450</xdr:colOff>
      <xdr:row>59</xdr:row>
      <xdr:rowOff>86254</xdr:rowOff>
    </xdr:to>
    <xdr:cxnSp macro="">
      <xdr:nvCxnSpPr>
        <xdr:cNvPr id="318" name="直線コネクタ 317"/>
        <xdr:cNvCxnSpPr/>
      </xdr:nvCxnSpPr>
      <xdr:spPr>
        <a:xfrm>
          <a:off x="16179800" y="1019376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9" name="定員管理の状況平均値テキスト"/>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78211</xdr:rowOff>
    </xdr:from>
    <xdr:to>
      <xdr:col>77</xdr:col>
      <xdr:colOff>44450</xdr:colOff>
      <xdr:row>59</xdr:row>
      <xdr:rowOff>84244</xdr:rowOff>
    </xdr:to>
    <xdr:cxnSp macro="">
      <xdr:nvCxnSpPr>
        <xdr:cNvPr id="321" name="直線コネクタ 320"/>
        <xdr:cNvCxnSpPr/>
      </xdr:nvCxnSpPr>
      <xdr:spPr>
        <a:xfrm flipV="1">
          <a:off x="15290800" y="1019376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3" name="テキスト ボックス 322"/>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82232</xdr:rowOff>
    </xdr:from>
    <xdr:to>
      <xdr:col>72</xdr:col>
      <xdr:colOff>203200</xdr:colOff>
      <xdr:row>59</xdr:row>
      <xdr:rowOff>84244</xdr:rowOff>
    </xdr:to>
    <xdr:cxnSp macro="">
      <xdr:nvCxnSpPr>
        <xdr:cNvPr id="324" name="直線コネクタ 323"/>
        <xdr:cNvCxnSpPr/>
      </xdr:nvCxnSpPr>
      <xdr:spPr>
        <a:xfrm>
          <a:off x="14401800" y="10197782"/>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6" name="テキスト ボックス 325"/>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82232</xdr:rowOff>
    </xdr:from>
    <xdr:to>
      <xdr:col>68</xdr:col>
      <xdr:colOff>152400</xdr:colOff>
      <xdr:row>59</xdr:row>
      <xdr:rowOff>92287</xdr:rowOff>
    </xdr:to>
    <xdr:cxnSp macro="">
      <xdr:nvCxnSpPr>
        <xdr:cNvPr id="327" name="直線コネクタ 326"/>
        <xdr:cNvCxnSpPr/>
      </xdr:nvCxnSpPr>
      <xdr:spPr>
        <a:xfrm flipV="1">
          <a:off x="13512800" y="10197782"/>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9" name="テキスト ボックス 328"/>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165540</xdr:rowOff>
    </xdr:from>
    <xdr:ext cx="762000" cy="259045"/>
    <xdr:sp macro="" textlink="">
      <xdr:nvSpPr>
        <xdr:cNvPr id="331" name="テキスト ボックス 330"/>
        <xdr:cNvSpPr txBox="1"/>
      </xdr:nvSpPr>
      <xdr:spPr>
        <a:xfrm>
          <a:off x="13131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35454</xdr:rowOff>
    </xdr:from>
    <xdr:to>
      <xdr:col>81</xdr:col>
      <xdr:colOff>95250</xdr:colOff>
      <xdr:row>59</xdr:row>
      <xdr:rowOff>137054</xdr:rowOff>
    </xdr:to>
    <xdr:sp macro="" textlink="">
      <xdr:nvSpPr>
        <xdr:cNvPr id="337" name="楕円 336"/>
        <xdr:cNvSpPr/>
      </xdr:nvSpPr>
      <xdr:spPr>
        <a:xfrm>
          <a:off x="16967200" y="1015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51981</xdr:rowOff>
    </xdr:from>
    <xdr:ext cx="762000" cy="259045"/>
    <xdr:sp macro="" textlink="">
      <xdr:nvSpPr>
        <xdr:cNvPr id="338" name="定員管理の状況該当値テキスト"/>
        <xdr:cNvSpPr txBox="1"/>
      </xdr:nvSpPr>
      <xdr:spPr>
        <a:xfrm>
          <a:off x="17106900" y="999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27411</xdr:rowOff>
    </xdr:from>
    <xdr:to>
      <xdr:col>77</xdr:col>
      <xdr:colOff>95250</xdr:colOff>
      <xdr:row>59</xdr:row>
      <xdr:rowOff>129011</xdr:rowOff>
    </xdr:to>
    <xdr:sp macro="" textlink="">
      <xdr:nvSpPr>
        <xdr:cNvPr id="339" name="楕円 338"/>
        <xdr:cNvSpPr/>
      </xdr:nvSpPr>
      <xdr:spPr>
        <a:xfrm>
          <a:off x="16129000" y="101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139188</xdr:rowOff>
    </xdr:from>
    <xdr:ext cx="736600" cy="259045"/>
    <xdr:sp macro="" textlink="">
      <xdr:nvSpPr>
        <xdr:cNvPr id="340" name="テキスト ボックス 339"/>
        <xdr:cNvSpPr txBox="1"/>
      </xdr:nvSpPr>
      <xdr:spPr>
        <a:xfrm>
          <a:off x="15798800" y="991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33444</xdr:rowOff>
    </xdr:from>
    <xdr:to>
      <xdr:col>73</xdr:col>
      <xdr:colOff>44450</xdr:colOff>
      <xdr:row>59</xdr:row>
      <xdr:rowOff>135044</xdr:rowOff>
    </xdr:to>
    <xdr:sp macro="" textlink="">
      <xdr:nvSpPr>
        <xdr:cNvPr id="341" name="楕円 340"/>
        <xdr:cNvSpPr/>
      </xdr:nvSpPr>
      <xdr:spPr>
        <a:xfrm>
          <a:off x="152400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145221</xdr:rowOff>
    </xdr:from>
    <xdr:ext cx="762000" cy="259045"/>
    <xdr:sp macro="" textlink="">
      <xdr:nvSpPr>
        <xdr:cNvPr id="342" name="テキスト ボックス 341"/>
        <xdr:cNvSpPr txBox="1"/>
      </xdr:nvSpPr>
      <xdr:spPr>
        <a:xfrm>
          <a:off x="14909800" y="991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31432</xdr:rowOff>
    </xdr:from>
    <xdr:to>
      <xdr:col>68</xdr:col>
      <xdr:colOff>203200</xdr:colOff>
      <xdr:row>59</xdr:row>
      <xdr:rowOff>133032</xdr:rowOff>
    </xdr:to>
    <xdr:sp macro="" textlink="">
      <xdr:nvSpPr>
        <xdr:cNvPr id="343" name="楕円 342"/>
        <xdr:cNvSpPr/>
      </xdr:nvSpPr>
      <xdr:spPr>
        <a:xfrm>
          <a:off x="14351000" y="101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143209</xdr:rowOff>
    </xdr:from>
    <xdr:ext cx="762000" cy="259045"/>
    <xdr:sp macro="" textlink="">
      <xdr:nvSpPr>
        <xdr:cNvPr id="344" name="テキスト ボックス 343"/>
        <xdr:cNvSpPr txBox="1"/>
      </xdr:nvSpPr>
      <xdr:spPr>
        <a:xfrm>
          <a:off x="14020800" y="991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41487</xdr:rowOff>
    </xdr:from>
    <xdr:to>
      <xdr:col>64</xdr:col>
      <xdr:colOff>152400</xdr:colOff>
      <xdr:row>59</xdr:row>
      <xdr:rowOff>143087</xdr:rowOff>
    </xdr:to>
    <xdr:sp macro="" textlink="">
      <xdr:nvSpPr>
        <xdr:cNvPr id="345" name="楕円 344"/>
        <xdr:cNvSpPr/>
      </xdr:nvSpPr>
      <xdr:spPr>
        <a:xfrm>
          <a:off x="13462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153264</xdr:rowOff>
    </xdr:from>
    <xdr:ext cx="762000" cy="259045"/>
    <xdr:sp macro="" textlink="">
      <xdr:nvSpPr>
        <xdr:cNvPr id="346" name="テキスト ボックス 345"/>
        <xdr:cNvSpPr txBox="1"/>
      </xdr:nvSpPr>
      <xdr:spPr>
        <a:xfrm>
          <a:off x="13131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実質公債費比率は、類似団体平均を</a:t>
          </a:r>
          <a:r>
            <a:rPr kumimoji="1" lang="en-US" altLang="ja-JP" sz="1000">
              <a:solidFill>
                <a:schemeClr val="dk1"/>
              </a:solidFill>
              <a:effectLst/>
              <a:latin typeface="+mn-lt"/>
              <a:ea typeface="+mn-ea"/>
              <a:cs typeface="+mn-cs"/>
            </a:rPr>
            <a:t>9.0</a:t>
          </a:r>
          <a:r>
            <a:rPr kumimoji="1" lang="ja-JP" altLang="ja-JP" sz="1000">
              <a:solidFill>
                <a:schemeClr val="dk1"/>
              </a:solidFill>
              <a:effectLst/>
              <a:latin typeface="+mn-lt"/>
              <a:ea typeface="+mn-ea"/>
              <a:cs typeface="+mn-cs"/>
            </a:rPr>
            <a:t>ポイント下回っている。</a:t>
          </a:r>
          <a:endParaRPr lang="ja-JP" altLang="ja-JP" sz="1000">
            <a:effectLst/>
          </a:endParaRPr>
        </a:p>
        <a:p>
          <a:r>
            <a:rPr kumimoji="1" lang="ja-JP" altLang="ja-JP" sz="1000">
              <a:solidFill>
                <a:schemeClr val="dk1"/>
              </a:solidFill>
              <a:effectLst/>
              <a:latin typeface="+mn-lt"/>
              <a:ea typeface="+mn-ea"/>
              <a:cs typeface="+mn-cs"/>
            </a:rPr>
            <a:t>　分子の</a:t>
          </a:r>
          <a:r>
            <a:rPr kumimoji="1" lang="ja-JP" altLang="en-US" sz="1000">
              <a:solidFill>
                <a:schemeClr val="dk1"/>
              </a:solidFill>
              <a:effectLst/>
              <a:latin typeface="+mn-lt"/>
              <a:ea typeface="+mn-ea"/>
              <a:cs typeface="+mn-cs"/>
            </a:rPr>
            <a:t>算定項目である</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公営企業に要する経費の財源とする地方債の償還の財源に充てたと認められる繰入金</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が増加したこと</a:t>
          </a:r>
          <a:r>
            <a:rPr kumimoji="1" lang="ja-JP" altLang="en-US" sz="1000">
              <a:solidFill>
                <a:schemeClr val="dk1"/>
              </a:solidFill>
              <a:effectLst/>
              <a:latin typeface="+mn-lt"/>
              <a:ea typeface="+mn-ea"/>
              <a:cs typeface="+mn-cs"/>
            </a:rPr>
            <a:t>など</a:t>
          </a:r>
          <a:r>
            <a:rPr kumimoji="1" lang="ja-JP" altLang="ja-JP" sz="1000">
              <a:solidFill>
                <a:schemeClr val="dk1"/>
              </a:solidFill>
              <a:effectLst/>
              <a:latin typeface="+mn-lt"/>
              <a:ea typeface="+mn-ea"/>
              <a:cs typeface="+mn-cs"/>
            </a:rPr>
            <a:t>により、</a:t>
          </a:r>
          <a:r>
            <a:rPr kumimoji="1" lang="ja-JP" altLang="en-US" sz="1000">
              <a:solidFill>
                <a:schemeClr val="dk1"/>
              </a:solidFill>
              <a:effectLst/>
              <a:latin typeface="+mn-lt"/>
              <a:ea typeface="+mn-ea"/>
              <a:cs typeface="+mn-cs"/>
            </a:rPr>
            <a:t>令和元年度</a:t>
          </a:r>
          <a:r>
            <a:rPr kumimoji="1" lang="ja-JP" altLang="ja-JP" sz="1000">
              <a:solidFill>
                <a:schemeClr val="dk1"/>
              </a:solidFill>
              <a:effectLst/>
              <a:latin typeface="+mn-lt"/>
              <a:ea typeface="+mn-ea"/>
              <a:cs typeface="+mn-cs"/>
            </a:rPr>
            <a:t>の単年度数値は△</a:t>
          </a:r>
          <a:r>
            <a:rPr kumimoji="1" lang="en-US" altLang="ja-JP" sz="1000">
              <a:solidFill>
                <a:schemeClr val="dk1"/>
              </a:solidFill>
              <a:effectLst/>
              <a:latin typeface="+mn-lt"/>
              <a:ea typeface="+mn-ea"/>
              <a:cs typeface="+mn-cs"/>
            </a:rPr>
            <a:t>2.4</a:t>
          </a:r>
          <a:r>
            <a:rPr kumimoji="1" lang="ja-JP" altLang="ja-JP" sz="1000">
              <a:solidFill>
                <a:schemeClr val="dk1"/>
              </a:solidFill>
              <a:effectLst/>
              <a:latin typeface="+mn-lt"/>
              <a:ea typeface="+mn-ea"/>
              <a:cs typeface="+mn-cs"/>
            </a:rPr>
            <a:t>％と前年度よりも</a:t>
          </a:r>
          <a:r>
            <a:rPr kumimoji="1" lang="en-US" altLang="ja-JP" sz="1000">
              <a:solidFill>
                <a:schemeClr val="dk1"/>
              </a:solidFill>
              <a:effectLst/>
              <a:latin typeface="+mn-lt"/>
              <a:ea typeface="+mn-ea"/>
              <a:cs typeface="+mn-cs"/>
            </a:rPr>
            <a:t>0.5</a:t>
          </a:r>
          <a:r>
            <a:rPr kumimoji="1" lang="ja-JP" altLang="ja-JP" sz="1000">
              <a:solidFill>
                <a:schemeClr val="dk1"/>
              </a:solidFill>
              <a:effectLst/>
              <a:latin typeface="+mn-lt"/>
              <a:ea typeface="+mn-ea"/>
              <a:cs typeface="+mn-cs"/>
            </a:rPr>
            <a:t>ポイントの</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となった。</a:t>
          </a:r>
          <a:endParaRPr lang="ja-JP" altLang="ja-JP" sz="1000">
            <a:effectLst/>
          </a:endParaRPr>
        </a:p>
        <a:p>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ヵ年平均の数値について</a:t>
          </a:r>
          <a:r>
            <a:rPr kumimoji="1" lang="ja-JP" altLang="en-US" sz="1000">
              <a:solidFill>
                <a:schemeClr val="dk1"/>
              </a:solidFill>
              <a:effectLst/>
              <a:latin typeface="+mn-lt"/>
              <a:ea typeface="+mn-ea"/>
              <a:cs typeface="+mn-cs"/>
            </a:rPr>
            <a:t>は</a:t>
          </a:r>
          <a:r>
            <a:rPr kumimoji="1" lang="ja-JP" altLang="ja-JP" sz="1000">
              <a:solidFill>
                <a:schemeClr val="dk1"/>
              </a:solidFill>
              <a:effectLst/>
              <a:latin typeface="+mn-lt"/>
              <a:ea typeface="+mn-ea"/>
              <a:cs typeface="+mn-cs"/>
            </a:rPr>
            <a:t>、前年度</a:t>
          </a:r>
          <a:r>
            <a:rPr kumimoji="1" lang="ja-JP" altLang="en-US" sz="1000">
              <a:solidFill>
                <a:schemeClr val="dk1"/>
              </a:solidFill>
              <a:effectLst/>
              <a:latin typeface="+mn-lt"/>
              <a:ea typeface="+mn-ea"/>
              <a:cs typeface="+mn-cs"/>
            </a:rPr>
            <a:t>と同率</a:t>
          </a:r>
          <a:r>
            <a:rPr kumimoji="1" lang="ja-JP" altLang="ja-JP" sz="1000">
              <a:solidFill>
                <a:schemeClr val="dk1"/>
              </a:solidFill>
              <a:effectLst/>
              <a:latin typeface="+mn-lt"/>
              <a:ea typeface="+mn-ea"/>
              <a:cs typeface="+mn-cs"/>
            </a:rPr>
            <a:t>の△</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％となった。</a:t>
          </a:r>
          <a:endParaRPr lang="ja-JP" altLang="ja-JP" sz="1000">
            <a:effectLst/>
          </a:endParaRPr>
        </a:p>
        <a:p>
          <a:r>
            <a:rPr kumimoji="1" lang="ja-JP" altLang="ja-JP" sz="1000">
              <a:solidFill>
                <a:schemeClr val="dk1"/>
              </a:solidFill>
              <a:effectLst/>
              <a:latin typeface="+mn-lt"/>
              <a:ea typeface="+mn-ea"/>
              <a:cs typeface="+mn-cs"/>
            </a:rPr>
            <a:t>　今後見込まれる公共施設の更新等を計画的に実施することにより、市債借入額と償還額のバランスを図りながら、引続き低水準の維持に努める。</a:t>
          </a:r>
          <a:endParaRPr lang="ja-JP" altLang="ja-JP" sz="10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22013</xdr:rowOff>
    </xdr:from>
    <xdr:to>
      <xdr:col>81</xdr:col>
      <xdr:colOff>44450</xdr:colOff>
      <xdr:row>37</xdr:row>
      <xdr:rowOff>22013</xdr:rowOff>
    </xdr:to>
    <xdr:cxnSp macro="">
      <xdr:nvCxnSpPr>
        <xdr:cNvPr id="379" name="直線コネクタ 378"/>
        <xdr:cNvCxnSpPr/>
      </xdr:nvCxnSpPr>
      <xdr:spPr>
        <a:xfrm>
          <a:off x="16179800" y="63656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152840</xdr:rowOff>
    </xdr:from>
    <xdr:ext cx="762000" cy="259045"/>
    <xdr:sp macro="" textlink="">
      <xdr:nvSpPr>
        <xdr:cNvPr id="380"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22013</xdr:rowOff>
    </xdr:from>
    <xdr:to>
      <xdr:col>77</xdr:col>
      <xdr:colOff>44450</xdr:colOff>
      <xdr:row>37</xdr:row>
      <xdr:rowOff>30057</xdr:rowOff>
    </xdr:to>
    <xdr:cxnSp macro="">
      <xdr:nvCxnSpPr>
        <xdr:cNvPr id="382" name="直線コネクタ 381"/>
        <xdr:cNvCxnSpPr/>
      </xdr:nvCxnSpPr>
      <xdr:spPr>
        <a:xfrm flipV="1">
          <a:off x="15290800" y="636566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4" name="テキスト ボックス 383"/>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30057</xdr:rowOff>
    </xdr:from>
    <xdr:to>
      <xdr:col>72</xdr:col>
      <xdr:colOff>203200</xdr:colOff>
      <xdr:row>37</xdr:row>
      <xdr:rowOff>30057</xdr:rowOff>
    </xdr:to>
    <xdr:cxnSp macro="">
      <xdr:nvCxnSpPr>
        <xdr:cNvPr id="385" name="直線コネクタ 384"/>
        <xdr:cNvCxnSpPr/>
      </xdr:nvCxnSpPr>
      <xdr:spPr>
        <a:xfrm>
          <a:off x="14401800" y="6373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7" name="テキスト ボックス 386"/>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30057</xdr:rowOff>
    </xdr:from>
    <xdr:to>
      <xdr:col>68</xdr:col>
      <xdr:colOff>152400</xdr:colOff>
      <xdr:row>37</xdr:row>
      <xdr:rowOff>54187</xdr:rowOff>
    </xdr:to>
    <xdr:cxnSp macro="">
      <xdr:nvCxnSpPr>
        <xdr:cNvPr id="388" name="直線コネクタ 387"/>
        <xdr:cNvCxnSpPr/>
      </xdr:nvCxnSpPr>
      <xdr:spPr>
        <a:xfrm flipV="1">
          <a:off x="13512800" y="637370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0" name="テキスト ボックス 389"/>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2" name="テキスト ボックス 391"/>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98" name="楕円 397"/>
        <xdr:cNvSpPr/>
      </xdr:nvSpPr>
      <xdr:spPr>
        <a:xfrm>
          <a:off x="169672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63940</xdr:rowOff>
    </xdr:from>
    <xdr:ext cx="762000" cy="259045"/>
    <xdr:sp macro="" textlink="">
      <xdr:nvSpPr>
        <xdr:cNvPr id="399" name="公債費負担の状況該当値テキスト"/>
        <xdr:cNvSpPr txBox="1"/>
      </xdr:nvSpPr>
      <xdr:spPr>
        <a:xfrm>
          <a:off x="17106900" y="623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142663</xdr:rowOff>
    </xdr:from>
    <xdr:to>
      <xdr:col>77</xdr:col>
      <xdr:colOff>95250</xdr:colOff>
      <xdr:row>37</xdr:row>
      <xdr:rowOff>72813</xdr:rowOff>
    </xdr:to>
    <xdr:sp macro="" textlink="">
      <xdr:nvSpPr>
        <xdr:cNvPr id="400" name="楕円 399"/>
        <xdr:cNvSpPr/>
      </xdr:nvSpPr>
      <xdr:spPr>
        <a:xfrm>
          <a:off x="16129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401" name="テキスト ボックス 400"/>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150707</xdr:rowOff>
    </xdr:from>
    <xdr:to>
      <xdr:col>73</xdr:col>
      <xdr:colOff>44450</xdr:colOff>
      <xdr:row>37</xdr:row>
      <xdr:rowOff>80857</xdr:rowOff>
    </xdr:to>
    <xdr:sp macro="" textlink="">
      <xdr:nvSpPr>
        <xdr:cNvPr id="402" name="楕円 401"/>
        <xdr:cNvSpPr/>
      </xdr:nvSpPr>
      <xdr:spPr>
        <a:xfrm>
          <a:off x="152400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403" name="テキスト ボックス 402"/>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150707</xdr:rowOff>
    </xdr:from>
    <xdr:to>
      <xdr:col>68</xdr:col>
      <xdr:colOff>203200</xdr:colOff>
      <xdr:row>37</xdr:row>
      <xdr:rowOff>80857</xdr:rowOff>
    </xdr:to>
    <xdr:sp macro="" textlink="">
      <xdr:nvSpPr>
        <xdr:cNvPr id="404" name="楕円 403"/>
        <xdr:cNvSpPr/>
      </xdr:nvSpPr>
      <xdr:spPr>
        <a:xfrm>
          <a:off x="143510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405" name="テキスト ボックス 404"/>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3387</xdr:rowOff>
    </xdr:from>
    <xdr:to>
      <xdr:col>64</xdr:col>
      <xdr:colOff>152400</xdr:colOff>
      <xdr:row>37</xdr:row>
      <xdr:rowOff>104987</xdr:rowOff>
    </xdr:to>
    <xdr:sp macro="" textlink="">
      <xdr:nvSpPr>
        <xdr:cNvPr id="406" name="楕円 405"/>
        <xdr:cNvSpPr/>
      </xdr:nvSpPr>
      <xdr:spPr>
        <a:xfrm>
          <a:off x="13462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115164</xdr:rowOff>
    </xdr:from>
    <xdr:ext cx="762000" cy="259045"/>
    <xdr:sp macro="" textlink="">
      <xdr:nvSpPr>
        <xdr:cNvPr id="407" name="テキスト ボックス 406"/>
        <xdr:cNvSpPr txBox="1"/>
      </xdr:nvSpPr>
      <xdr:spPr>
        <a:xfrm>
          <a:off x="13131800" y="611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将来負担比率は、将来負担額がマイナスになり、数値は算定されなかった。</a:t>
          </a:r>
          <a:endParaRPr lang="ja-JP" altLang="ja-JP" sz="1400">
            <a:effectLst/>
          </a:endParaRPr>
        </a:p>
        <a:p>
          <a:r>
            <a:rPr kumimoji="1" lang="ja-JP" altLang="ja-JP" sz="1100">
              <a:solidFill>
                <a:schemeClr val="dk1"/>
              </a:solidFill>
              <a:effectLst/>
              <a:latin typeface="+mn-lt"/>
              <a:ea typeface="+mn-ea"/>
              <a:cs typeface="+mn-cs"/>
            </a:rPr>
            <a:t>　分子となる将来負担額について、控除財源となる充当可能財源等が増加したことにより、実増減値は</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ポイントの減となった。</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13936</xdr:rowOff>
    </xdr:from>
    <xdr:ext cx="762000" cy="259045"/>
    <xdr:sp macro="" textlink="">
      <xdr:nvSpPr>
        <xdr:cNvPr id="439" name="将来負担の状況平均値テキスト"/>
        <xdr:cNvSpPr txBox="1"/>
      </xdr:nvSpPr>
      <xdr:spPr>
        <a:xfrm>
          <a:off x="17106900" y="2585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0" name="フローチャート: 判断 439"/>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1" name="フローチャート: 判断 440"/>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2" name="テキスト ボックス 441"/>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136449</xdr:rowOff>
    </xdr:from>
    <xdr:to>
      <xdr:col>73</xdr:col>
      <xdr:colOff>44450</xdr:colOff>
      <xdr:row>16</xdr:row>
      <xdr:rowOff>66599</xdr:rowOff>
    </xdr:to>
    <xdr:sp macro="" textlink="">
      <xdr:nvSpPr>
        <xdr:cNvPr id="443" name="フローチャート: 判断 442"/>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4" name="テキスト ボックス 443"/>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169266</xdr:rowOff>
    </xdr:from>
    <xdr:to>
      <xdr:col>68</xdr:col>
      <xdr:colOff>203200</xdr:colOff>
      <xdr:row>16</xdr:row>
      <xdr:rowOff>99416</xdr:rowOff>
    </xdr:to>
    <xdr:sp macro="" textlink="">
      <xdr:nvSpPr>
        <xdr:cNvPr id="445" name="フローチャート: 判断 444"/>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46" name="テキスト ボックス 445"/>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47" name="フローチャート: 判断 446"/>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48" name="テキスト ボックス 447"/>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東京都東大和市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85,301
84,116
13.42
33,397,772
31,933,530
1,384,102
17,000,011
20,480,369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人件費は</a:t>
          </a:r>
          <a:r>
            <a:rPr kumimoji="1" lang="en-US" altLang="ja-JP" sz="1100" baseline="0">
              <a:solidFill>
                <a:schemeClr val="dk1"/>
              </a:solidFill>
              <a:effectLst/>
              <a:latin typeface="+mn-lt"/>
              <a:ea typeface="+mn-ea"/>
              <a:cs typeface="+mn-cs"/>
            </a:rPr>
            <a:t>23.2</a:t>
          </a:r>
          <a:r>
            <a:rPr kumimoji="1" lang="ja-JP" altLang="ja-JP" sz="1100" baseline="0">
              <a:solidFill>
                <a:schemeClr val="dk1"/>
              </a:solidFill>
              <a:effectLst/>
              <a:latin typeface="+mn-lt"/>
              <a:ea typeface="+mn-ea"/>
              <a:cs typeface="+mn-cs"/>
            </a:rPr>
            <a:t>％で、前年度と</a:t>
          </a:r>
          <a:r>
            <a:rPr kumimoji="1" lang="ja-JP" altLang="en-US" sz="1100" baseline="0">
              <a:solidFill>
                <a:schemeClr val="dk1"/>
              </a:solidFill>
              <a:effectLst/>
              <a:latin typeface="+mn-lt"/>
              <a:ea typeface="+mn-ea"/>
              <a:cs typeface="+mn-cs"/>
            </a:rPr>
            <a:t>比べ</a:t>
          </a:r>
          <a:r>
            <a:rPr kumimoji="1" lang="en-US" altLang="ja-JP" sz="1100" baseline="0">
              <a:solidFill>
                <a:schemeClr val="dk1"/>
              </a:solidFill>
              <a:effectLst/>
              <a:latin typeface="+mn-lt"/>
              <a:ea typeface="+mn-ea"/>
              <a:cs typeface="+mn-cs"/>
            </a:rPr>
            <a:t>0.1</a:t>
          </a:r>
          <a:r>
            <a:rPr kumimoji="1" lang="ja-JP" altLang="en-US" sz="1100" baseline="0">
              <a:solidFill>
                <a:schemeClr val="dk1"/>
              </a:solidFill>
              <a:effectLst/>
              <a:latin typeface="+mn-lt"/>
              <a:ea typeface="+mn-ea"/>
              <a:cs typeface="+mn-cs"/>
            </a:rPr>
            <a:t>ポイントの増</a:t>
          </a:r>
          <a:r>
            <a:rPr kumimoji="1" lang="ja-JP" altLang="ja-JP" sz="1100" baseline="0">
              <a:solidFill>
                <a:schemeClr val="dk1"/>
              </a:solidFill>
              <a:effectLst/>
              <a:latin typeface="+mn-lt"/>
              <a:ea typeface="+mn-ea"/>
              <a:cs typeface="+mn-cs"/>
            </a:rPr>
            <a:t>となった。</a:t>
          </a:r>
          <a:endParaRPr lang="ja-JP" altLang="ja-JP" sz="1400">
            <a:effectLst/>
          </a:endParaRPr>
        </a:p>
        <a:p>
          <a:r>
            <a:rPr kumimoji="1" lang="ja-JP" altLang="ja-JP" sz="1100" baseline="0">
              <a:solidFill>
                <a:schemeClr val="dk1"/>
              </a:solidFill>
              <a:effectLst/>
              <a:latin typeface="+mn-lt"/>
              <a:ea typeface="+mn-ea"/>
              <a:cs typeface="+mn-cs"/>
            </a:rPr>
            <a:t>　類似団体平均との比較では</a:t>
          </a:r>
          <a:r>
            <a:rPr kumimoji="1" lang="en-US" altLang="ja-JP" sz="1100" baseline="0">
              <a:solidFill>
                <a:schemeClr val="dk1"/>
              </a:solidFill>
              <a:effectLst/>
              <a:latin typeface="+mn-lt"/>
              <a:ea typeface="+mn-ea"/>
              <a:cs typeface="+mn-cs"/>
            </a:rPr>
            <a:t>0.3</a:t>
          </a:r>
          <a:r>
            <a:rPr kumimoji="1" lang="ja-JP" altLang="ja-JP" sz="1100" baseline="0">
              <a:solidFill>
                <a:schemeClr val="dk1"/>
              </a:solidFill>
              <a:effectLst/>
              <a:latin typeface="+mn-lt"/>
              <a:ea typeface="+mn-ea"/>
              <a:cs typeface="+mn-cs"/>
            </a:rPr>
            <a:t>ポイント下回る結果となっている。</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令和元</a:t>
          </a:r>
          <a:r>
            <a:rPr kumimoji="1" lang="ja-JP" altLang="ja-JP" sz="1100" baseline="0">
              <a:solidFill>
                <a:schemeClr val="dk1"/>
              </a:solidFill>
              <a:effectLst/>
              <a:latin typeface="+mn-lt"/>
              <a:ea typeface="+mn-ea"/>
              <a:cs typeface="+mn-cs"/>
            </a:rPr>
            <a:t>年度の人件費については、職員基本給が</a:t>
          </a:r>
          <a:r>
            <a:rPr kumimoji="1" lang="ja-JP" altLang="en-US" sz="1100" baseline="0">
              <a:solidFill>
                <a:schemeClr val="dk1"/>
              </a:solidFill>
              <a:effectLst/>
              <a:latin typeface="+mn-lt"/>
              <a:ea typeface="+mn-ea"/>
              <a:cs typeface="+mn-cs"/>
            </a:rPr>
            <a:t>増</a:t>
          </a:r>
          <a:r>
            <a:rPr kumimoji="1" lang="ja-JP" altLang="ja-JP" sz="1100" baseline="0">
              <a:solidFill>
                <a:schemeClr val="dk1"/>
              </a:solidFill>
              <a:effectLst/>
              <a:latin typeface="+mn-lt"/>
              <a:ea typeface="+mn-ea"/>
              <a:cs typeface="+mn-cs"/>
            </a:rPr>
            <a:t>となった</a:t>
          </a:r>
          <a:r>
            <a:rPr kumimoji="1" lang="ja-JP" altLang="en-US" sz="1100" baseline="0">
              <a:solidFill>
                <a:schemeClr val="dk1"/>
              </a:solidFill>
              <a:effectLst/>
              <a:latin typeface="+mn-lt"/>
              <a:ea typeface="+mn-ea"/>
              <a:cs typeface="+mn-cs"/>
            </a:rPr>
            <a:t>ほか</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時間外勤務手当の</a:t>
          </a:r>
          <a:r>
            <a:rPr kumimoji="1" lang="ja-JP" altLang="ja-JP" sz="1100" baseline="0">
              <a:solidFill>
                <a:schemeClr val="dk1"/>
              </a:solidFill>
              <a:effectLst/>
              <a:latin typeface="+mn-lt"/>
              <a:ea typeface="+mn-ea"/>
              <a:cs typeface="+mn-cs"/>
            </a:rPr>
            <a:t>増加</a:t>
          </a:r>
          <a:r>
            <a:rPr kumimoji="1" lang="ja-JP" altLang="en-US" sz="1100" baseline="0">
              <a:solidFill>
                <a:schemeClr val="dk1"/>
              </a:solidFill>
              <a:effectLst/>
              <a:latin typeface="+mn-lt"/>
              <a:ea typeface="+mn-ea"/>
              <a:cs typeface="+mn-cs"/>
            </a:rPr>
            <a:t>に伴い</a:t>
          </a:r>
          <a:r>
            <a:rPr kumimoji="1" lang="ja-JP" altLang="ja-JP" sz="1100" baseline="0">
              <a:solidFill>
                <a:schemeClr val="dk1"/>
              </a:solidFill>
              <a:effectLst/>
              <a:latin typeface="+mn-lt"/>
              <a:ea typeface="+mn-ea"/>
              <a:cs typeface="+mn-cs"/>
            </a:rPr>
            <a:t>、経常収支比率が</a:t>
          </a:r>
          <a:r>
            <a:rPr kumimoji="1" lang="ja-JP" altLang="en-US" sz="1100" baseline="0">
              <a:solidFill>
                <a:schemeClr val="dk1"/>
              </a:solidFill>
              <a:effectLst/>
              <a:latin typeface="+mn-lt"/>
              <a:ea typeface="+mn-ea"/>
              <a:cs typeface="+mn-cs"/>
            </a:rPr>
            <a:t>増加した</a:t>
          </a:r>
          <a:r>
            <a:rPr kumimoji="1" lang="ja-JP" altLang="ja-JP" sz="1100" baseline="0">
              <a:solidFill>
                <a:schemeClr val="dk1"/>
              </a:solidFill>
              <a:effectLst/>
              <a:latin typeface="+mn-lt"/>
              <a:ea typeface="+mn-ea"/>
              <a:cs typeface="+mn-cs"/>
            </a:rPr>
            <a:t>。</a:t>
          </a:r>
          <a:endParaRPr lang="ja-JP" altLang="ja-JP" sz="1400">
            <a:effectLst/>
          </a:endParaRPr>
        </a:p>
        <a:p>
          <a:r>
            <a:rPr kumimoji="1" lang="ja-JP" altLang="ja-JP" sz="1100" baseline="0">
              <a:solidFill>
                <a:schemeClr val="dk1"/>
              </a:solidFill>
              <a:effectLst/>
              <a:latin typeface="+mn-lt"/>
              <a:ea typeface="+mn-ea"/>
              <a:cs typeface="+mn-cs"/>
            </a:rPr>
            <a:t>　今後も民間活力の導入等により人件費の削減に努める。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36</xdr:row>
      <xdr:rowOff>104140</xdr:rowOff>
    </xdr:to>
    <xdr:cxnSp macro="">
      <xdr:nvCxnSpPr>
        <xdr:cNvPr id="66" name="直線コネクタ 65"/>
        <xdr:cNvCxnSpPr/>
      </xdr:nvCxnSpPr>
      <xdr:spPr>
        <a:xfrm>
          <a:off x="3987800" y="62687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36</xdr:row>
      <xdr:rowOff>96520</xdr:rowOff>
    </xdr:to>
    <xdr:cxnSp macro="">
      <xdr:nvCxnSpPr>
        <xdr:cNvPr id="69" name="直線コネクタ 68"/>
        <xdr:cNvCxnSpPr/>
      </xdr:nvCxnSpPr>
      <xdr:spPr>
        <a:xfrm>
          <a:off x="3098800" y="6268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36</xdr:row>
      <xdr:rowOff>157480</xdr:rowOff>
    </xdr:to>
    <xdr:cxnSp macro="">
      <xdr:nvCxnSpPr>
        <xdr:cNvPr id="72" name="直線コネクタ 71"/>
        <xdr:cNvCxnSpPr/>
      </xdr:nvCxnSpPr>
      <xdr:spPr>
        <a:xfrm flipV="1">
          <a:off x="2209800" y="6268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142240</xdr:rowOff>
    </xdr:from>
    <xdr:to>
      <xdr:col>11</xdr:col>
      <xdr:colOff>9525</xdr:colOff>
      <xdr:row>36</xdr:row>
      <xdr:rowOff>157480</xdr:rowOff>
    </xdr:to>
    <xdr:cxnSp macro="">
      <xdr:nvCxnSpPr>
        <xdr:cNvPr id="75" name="直線コネクタ 74"/>
        <xdr:cNvCxnSpPr/>
      </xdr:nvCxnSpPr>
      <xdr:spPr>
        <a:xfrm>
          <a:off x="1320800" y="6314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6"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88" name="テキスト ボックス 87"/>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45720</xdr:rowOff>
    </xdr:from>
    <xdr:to>
      <xdr:col>15</xdr:col>
      <xdr:colOff>149225</xdr:colOff>
      <xdr:row>36</xdr:row>
      <xdr:rowOff>147320</xdr:rowOff>
    </xdr:to>
    <xdr:sp macro="" textlink="">
      <xdr:nvSpPr>
        <xdr:cNvPr id="89" name="楕円 88"/>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157497</xdr:rowOff>
    </xdr:from>
    <xdr:ext cx="762000" cy="259045"/>
    <xdr:sp macro="" textlink="">
      <xdr:nvSpPr>
        <xdr:cNvPr id="90" name="テキスト ボックス 89"/>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106680</xdr:rowOff>
    </xdr:from>
    <xdr:to>
      <xdr:col>11</xdr:col>
      <xdr:colOff>60325</xdr:colOff>
      <xdr:row>37</xdr:row>
      <xdr:rowOff>36830</xdr:rowOff>
    </xdr:to>
    <xdr:sp macro="" textlink="">
      <xdr:nvSpPr>
        <xdr:cNvPr id="91" name="楕円 90"/>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47007</xdr:rowOff>
    </xdr:from>
    <xdr:ext cx="762000" cy="259045"/>
    <xdr:sp macro="" textlink="">
      <xdr:nvSpPr>
        <xdr:cNvPr id="92" name="テキスト ボックス 91"/>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93" name="楕円 92"/>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94" name="テキスト ボックス 93"/>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物件費は</a:t>
          </a:r>
          <a:r>
            <a:rPr kumimoji="1" lang="en-US" altLang="ja-JP" sz="1100">
              <a:solidFill>
                <a:schemeClr val="dk1"/>
              </a:solidFill>
              <a:effectLst/>
              <a:latin typeface="+mn-lt"/>
              <a:ea typeface="+mn-ea"/>
              <a:cs typeface="+mn-cs"/>
            </a:rPr>
            <a:t>18.3</a:t>
          </a:r>
          <a:r>
            <a:rPr kumimoji="1" lang="ja-JP" altLang="ja-JP" sz="1100">
              <a:solidFill>
                <a:schemeClr val="dk1"/>
              </a:solidFill>
              <a:effectLst/>
              <a:latin typeface="+mn-lt"/>
              <a:ea typeface="+mn-ea"/>
              <a:cs typeface="+mn-cs"/>
            </a:rPr>
            <a:t>％で前年度と比較し</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ポイントの増となった。</a:t>
          </a:r>
          <a:endParaRPr lang="ja-JP" altLang="ja-JP" sz="1400">
            <a:effectLst/>
          </a:endParaRPr>
        </a:p>
        <a:p>
          <a:r>
            <a:rPr kumimoji="1" lang="ja-JP" altLang="ja-JP" sz="1100">
              <a:solidFill>
                <a:schemeClr val="dk1"/>
              </a:solidFill>
              <a:effectLst/>
              <a:latin typeface="+mn-lt"/>
              <a:ea typeface="+mn-ea"/>
              <a:cs typeface="+mn-cs"/>
            </a:rPr>
            <a:t>　類似団体との比較では</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ポイント上回る結果になっている。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年度の物件費については、</a:t>
          </a:r>
          <a:r>
            <a:rPr kumimoji="1" lang="ja-JP" altLang="en-US" sz="1100">
              <a:solidFill>
                <a:schemeClr val="dk1"/>
              </a:solidFill>
              <a:effectLst/>
              <a:latin typeface="+mn-lt"/>
              <a:ea typeface="+mn-ea"/>
              <a:cs typeface="+mn-cs"/>
            </a:rPr>
            <a:t>納税管理及び徴収補助等業務委託料の増などにより、</a:t>
          </a:r>
          <a:r>
            <a:rPr kumimoji="1" lang="ja-JP" altLang="ja-JP" sz="1100">
              <a:solidFill>
                <a:schemeClr val="dk1"/>
              </a:solidFill>
              <a:effectLst/>
              <a:latin typeface="+mn-lt"/>
              <a:ea typeface="+mn-ea"/>
              <a:cs typeface="+mn-cs"/>
            </a:rPr>
            <a:t>経常的経費充当一般財源が前年度に比べ</a:t>
          </a:r>
          <a:r>
            <a:rPr kumimoji="1" lang="en-US" altLang="ja-JP" sz="1100">
              <a:solidFill>
                <a:schemeClr val="dk1"/>
              </a:solidFill>
              <a:effectLst/>
              <a:latin typeface="+mn-lt"/>
              <a:ea typeface="+mn-ea"/>
              <a:cs typeface="+mn-cs"/>
            </a:rPr>
            <a:t>107,993</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なったため、</a:t>
          </a:r>
          <a:r>
            <a:rPr kumimoji="1" lang="ja-JP" altLang="ja-JP" sz="1100">
              <a:solidFill>
                <a:schemeClr val="dk1"/>
              </a:solidFill>
              <a:effectLst/>
              <a:latin typeface="+mn-lt"/>
              <a:ea typeface="+mn-ea"/>
              <a:cs typeface="+mn-cs"/>
            </a:rPr>
            <a:t>経常収支比率が増加した。</a:t>
          </a:r>
          <a:endParaRPr lang="ja-JP" altLang="ja-JP" sz="1400">
            <a:effectLst/>
          </a:endParaRPr>
        </a:p>
        <a:p>
          <a:r>
            <a:rPr kumimoji="1" lang="ja-JP" altLang="ja-JP" sz="1100">
              <a:solidFill>
                <a:schemeClr val="dk1"/>
              </a:solidFill>
              <a:effectLst/>
              <a:latin typeface="+mn-lt"/>
              <a:ea typeface="+mn-ea"/>
              <a:cs typeface="+mn-cs"/>
            </a:rPr>
            <a:t>　今後は、委託する業務の内容等を十分に精査し、委託の効果を高めることで、引続き経費の抑制に努める。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29029</xdr:rowOff>
    </xdr:from>
    <xdr:to>
      <xdr:col>82</xdr:col>
      <xdr:colOff>107950</xdr:colOff>
      <xdr:row>18</xdr:row>
      <xdr:rowOff>94343</xdr:rowOff>
    </xdr:to>
    <xdr:cxnSp macro="">
      <xdr:nvCxnSpPr>
        <xdr:cNvPr id="129" name="直線コネクタ 128"/>
        <xdr:cNvCxnSpPr/>
      </xdr:nvCxnSpPr>
      <xdr:spPr>
        <a:xfrm>
          <a:off x="15671800" y="311512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58964</xdr:rowOff>
    </xdr:from>
    <xdr:to>
      <xdr:col>78</xdr:col>
      <xdr:colOff>69850</xdr:colOff>
      <xdr:row>18</xdr:row>
      <xdr:rowOff>29029</xdr:rowOff>
    </xdr:to>
    <xdr:cxnSp macro="">
      <xdr:nvCxnSpPr>
        <xdr:cNvPr id="132" name="直線コネクタ 131"/>
        <xdr:cNvCxnSpPr/>
      </xdr:nvCxnSpPr>
      <xdr:spPr>
        <a:xfrm>
          <a:off x="14782800" y="2973614"/>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34" name="テキスト ボックス 133"/>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99786</xdr:rowOff>
    </xdr:from>
    <xdr:to>
      <xdr:col>73</xdr:col>
      <xdr:colOff>180975</xdr:colOff>
      <xdr:row>17</xdr:row>
      <xdr:rowOff>58964</xdr:rowOff>
    </xdr:to>
    <xdr:cxnSp macro="">
      <xdr:nvCxnSpPr>
        <xdr:cNvPr id="135" name="直線コネクタ 134"/>
        <xdr:cNvCxnSpPr/>
      </xdr:nvCxnSpPr>
      <xdr:spPr>
        <a:xfrm>
          <a:off x="13893800" y="28429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67129</xdr:rowOff>
    </xdr:from>
    <xdr:to>
      <xdr:col>69</xdr:col>
      <xdr:colOff>92075</xdr:colOff>
      <xdr:row>16</xdr:row>
      <xdr:rowOff>99786</xdr:rowOff>
    </xdr:to>
    <xdr:cxnSp macro="">
      <xdr:nvCxnSpPr>
        <xdr:cNvPr id="138" name="直線コネクタ 137"/>
        <xdr:cNvCxnSpPr/>
      </xdr:nvCxnSpPr>
      <xdr:spPr>
        <a:xfrm>
          <a:off x="13004800" y="28103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2" name="テキスト ボックス 141"/>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43543</xdr:rowOff>
    </xdr:from>
    <xdr:to>
      <xdr:col>82</xdr:col>
      <xdr:colOff>158750</xdr:colOff>
      <xdr:row>18</xdr:row>
      <xdr:rowOff>145143</xdr:rowOff>
    </xdr:to>
    <xdr:sp macro="" textlink="">
      <xdr:nvSpPr>
        <xdr:cNvPr id="148" name="楕円 147"/>
        <xdr:cNvSpPr/>
      </xdr:nvSpPr>
      <xdr:spPr>
        <a:xfrm>
          <a:off x="164592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15620</xdr:rowOff>
    </xdr:from>
    <xdr:ext cx="762000" cy="259045"/>
    <xdr:sp macro="" textlink="">
      <xdr:nvSpPr>
        <xdr:cNvPr id="149" name="物件費該当値テキスト"/>
        <xdr:cNvSpPr txBox="1"/>
      </xdr:nvSpPr>
      <xdr:spPr>
        <a:xfrm>
          <a:off x="165989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149679</xdr:rowOff>
    </xdr:from>
    <xdr:to>
      <xdr:col>78</xdr:col>
      <xdr:colOff>120650</xdr:colOff>
      <xdr:row>18</xdr:row>
      <xdr:rowOff>79829</xdr:rowOff>
    </xdr:to>
    <xdr:sp macro="" textlink="">
      <xdr:nvSpPr>
        <xdr:cNvPr id="150" name="楕円 149"/>
        <xdr:cNvSpPr/>
      </xdr:nvSpPr>
      <xdr:spPr>
        <a:xfrm>
          <a:off x="15621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64606</xdr:rowOff>
    </xdr:from>
    <xdr:ext cx="736600" cy="259045"/>
    <xdr:sp macro="" textlink="">
      <xdr:nvSpPr>
        <xdr:cNvPr id="151" name="テキスト ボックス 150"/>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8164</xdr:rowOff>
    </xdr:from>
    <xdr:to>
      <xdr:col>74</xdr:col>
      <xdr:colOff>31750</xdr:colOff>
      <xdr:row>17</xdr:row>
      <xdr:rowOff>109764</xdr:rowOff>
    </xdr:to>
    <xdr:sp macro="" textlink="">
      <xdr:nvSpPr>
        <xdr:cNvPr id="152" name="楕円 151"/>
        <xdr:cNvSpPr/>
      </xdr:nvSpPr>
      <xdr:spPr>
        <a:xfrm>
          <a:off x="14732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53" name="テキスト ボックス 152"/>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48986</xdr:rowOff>
    </xdr:from>
    <xdr:to>
      <xdr:col>69</xdr:col>
      <xdr:colOff>142875</xdr:colOff>
      <xdr:row>16</xdr:row>
      <xdr:rowOff>150586</xdr:rowOff>
    </xdr:to>
    <xdr:sp macro="" textlink="">
      <xdr:nvSpPr>
        <xdr:cNvPr id="154" name="楕円 153"/>
        <xdr:cNvSpPr/>
      </xdr:nvSpPr>
      <xdr:spPr>
        <a:xfrm>
          <a:off x="13843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160763</xdr:rowOff>
    </xdr:from>
    <xdr:ext cx="762000" cy="259045"/>
    <xdr:sp macro="" textlink="">
      <xdr:nvSpPr>
        <xdr:cNvPr id="155" name="テキスト ボックス 154"/>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56" name="楕円 155"/>
        <xdr:cNvSpPr/>
      </xdr:nvSpPr>
      <xdr:spPr>
        <a:xfrm>
          <a:off x="12954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57" name="テキスト ボックス 156"/>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扶助費は</a:t>
          </a:r>
          <a:r>
            <a:rPr kumimoji="1" lang="en-US" altLang="ja-JP" sz="1100">
              <a:solidFill>
                <a:schemeClr val="dk1"/>
              </a:solidFill>
              <a:effectLst/>
              <a:latin typeface="+mn-lt"/>
              <a:ea typeface="+mn-ea"/>
              <a:cs typeface="+mn-cs"/>
            </a:rPr>
            <a:t>18.6</a:t>
          </a:r>
          <a:r>
            <a:rPr kumimoji="1" lang="ja-JP" altLang="ja-JP" sz="1100">
              <a:solidFill>
                <a:schemeClr val="dk1"/>
              </a:solidFill>
              <a:effectLst/>
              <a:latin typeface="+mn-lt"/>
              <a:ea typeface="+mn-ea"/>
              <a:cs typeface="+mn-cs"/>
            </a:rPr>
            <a:t>％で、前年度と比較し</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ポイントの減となった。</a:t>
          </a:r>
          <a:endParaRPr lang="ja-JP" altLang="ja-JP" sz="1400">
            <a:effectLst/>
          </a:endParaRPr>
        </a:p>
        <a:p>
          <a:r>
            <a:rPr kumimoji="1" lang="ja-JP" altLang="ja-JP" sz="1100">
              <a:solidFill>
                <a:schemeClr val="dk1"/>
              </a:solidFill>
              <a:effectLst/>
              <a:latin typeface="+mn-lt"/>
              <a:ea typeface="+mn-ea"/>
              <a:cs typeface="+mn-cs"/>
            </a:rPr>
            <a:t>　類似団体平均との比較では</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ポイント上回る結果となっている。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年度の扶助費については、</a:t>
          </a:r>
          <a:r>
            <a:rPr kumimoji="1" lang="ja-JP" altLang="en-US" sz="1100">
              <a:solidFill>
                <a:schemeClr val="dk1"/>
              </a:solidFill>
              <a:effectLst/>
              <a:latin typeface="+mn-lt"/>
              <a:ea typeface="+mn-ea"/>
              <a:cs typeface="+mn-cs"/>
            </a:rPr>
            <a:t>生活保護費や障害者自立支援給付費が増加したが、幼児教育・保育の無償化に伴い、民間保育園運営費委託料の</a:t>
          </a:r>
          <a:r>
            <a:rPr kumimoji="1" lang="ja-JP" altLang="ja-JP" sz="1100">
              <a:solidFill>
                <a:schemeClr val="dk1"/>
              </a:solidFill>
              <a:effectLst/>
              <a:latin typeface="+mn-lt"/>
              <a:ea typeface="+mn-ea"/>
              <a:cs typeface="+mn-cs"/>
            </a:rPr>
            <a:t>経常経費充当一般財源</a:t>
          </a:r>
          <a:r>
            <a:rPr kumimoji="1" lang="ja-JP" altLang="en-US" sz="1100">
              <a:solidFill>
                <a:schemeClr val="dk1"/>
              </a:solidFill>
              <a:effectLst/>
              <a:latin typeface="+mn-lt"/>
              <a:ea typeface="+mn-ea"/>
              <a:cs typeface="+mn-cs"/>
            </a:rPr>
            <a:t>が減少したため</a:t>
          </a:r>
          <a:r>
            <a:rPr kumimoji="1" lang="ja-JP" altLang="ja-JP" sz="1100">
              <a:solidFill>
                <a:schemeClr val="dk1"/>
              </a:solidFill>
              <a:effectLst/>
              <a:latin typeface="+mn-lt"/>
              <a:ea typeface="+mn-ea"/>
              <a:cs typeface="+mn-cs"/>
            </a:rPr>
            <a:t>、経常収支比率が減少した。</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xdr:rowOff>
    </xdr:from>
    <xdr:to>
      <xdr:col>24</xdr:col>
      <xdr:colOff>25400</xdr:colOff>
      <xdr:row>59</xdr:row>
      <xdr:rowOff>8890</xdr:rowOff>
    </xdr:to>
    <xdr:cxnSp macro="">
      <xdr:nvCxnSpPr>
        <xdr:cNvPr id="190" name="直線コネクタ 189"/>
        <xdr:cNvCxnSpPr/>
      </xdr:nvCxnSpPr>
      <xdr:spPr>
        <a:xfrm flipV="1">
          <a:off x="3987800" y="101168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47007</xdr:rowOff>
    </xdr:from>
    <xdr:ext cx="762000" cy="259045"/>
    <xdr:sp macro="" textlink="">
      <xdr:nvSpPr>
        <xdr:cNvPr id="191" name="扶助費平均値テキスト"/>
        <xdr:cNvSpPr txBox="1"/>
      </xdr:nvSpPr>
      <xdr:spPr>
        <a:xfrm>
          <a:off x="4914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8890</xdr:rowOff>
    </xdr:from>
    <xdr:to>
      <xdr:col>19</xdr:col>
      <xdr:colOff>187325</xdr:colOff>
      <xdr:row>59</xdr:row>
      <xdr:rowOff>85090</xdr:rowOff>
    </xdr:to>
    <xdr:cxnSp macro="">
      <xdr:nvCxnSpPr>
        <xdr:cNvPr id="193" name="直線コネクタ 192"/>
        <xdr:cNvCxnSpPr/>
      </xdr:nvCxnSpPr>
      <xdr:spPr>
        <a:xfrm flipV="1">
          <a:off x="3098800" y="10124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104157</xdr:rowOff>
    </xdr:from>
    <xdr:ext cx="736600" cy="259045"/>
    <xdr:sp macro="" textlink="">
      <xdr:nvSpPr>
        <xdr:cNvPr id="195" name="テキスト ボックス 194"/>
        <xdr:cNvSpPr txBox="1"/>
      </xdr:nvSpPr>
      <xdr:spPr>
        <a:xfrm>
          <a:off x="3606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85090</xdr:rowOff>
    </xdr:from>
    <xdr:to>
      <xdr:col>15</xdr:col>
      <xdr:colOff>98425</xdr:colOff>
      <xdr:row>59</xdr:row>
      <xdr:rowOff>100330</xdr:rowOff>
    </xdr:to>
    <xdr:cxnSp macro="">
      <xdr:nvCxnSpPr>
        <xdr:cNvPr id="196" name="直線コネクタ 195"/>
        <xdr:cNvCxnSpPr/>
      </xdr:nvCxnSpPr>
      <xdr:spPr>
        <a:xfrm flipV="1">
          <a:off x="2209800" y="10200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8" name="テキスト ボックス 197"/>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46990</xdr:rowOff>
    </xdr:from>
    <xdr:to>
      <xdr:col>11</xdr:col>
      <xdr:colOff>9525</xdr:colOff>
      <xdr:row>59</xdr:row>
      <xdr:rowOff>100330</xdr:rowOff>
    </xdr:to>
    <xdr:cxnSp macro="">
      <xdr:nvCxnSpPr>
        <xdr:cNvPr id="199" name="直線コネクタ 198"/>
        <xdr:cNvCxnSpPr/>
      </xdr:nvCxnSpPr>
      <xdr:spPr>
        <a:xfrm>
          <a:off x="1320800" y="10162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58437</xdr:rowOff>
    </xdr:from>
    <xdr:ext cx="762000" cy="259045"/>
    <xdr:sp macro="" textlink="">
      <xdr:nvSpPr>
        <xdr:cNvPr id="203" name="テキスト ボックス 202"/>
        <xdr:cNvSpPr txBox="1"/>
      </xdr:nvSpPr>
      <xdr:spPr>
        <a:xfrm>
          <a:off x="939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121920</xdr:rowOff>
    </xdr:from>
    <xdr:to>
      <xdr:col>24</xdr:col>
      <xdr:colOff>76200</xdr:colOff>
      <xdr:row>59</xdr:row>
      <xdr:rowOff>52070</xdr:rowOff>
    </xdr:to>
    <xdr:sp macro="" textlink="">
      <xdr:nvSpPr>
        <xdr:cNvPr id="209" name="楕円 208"/>
        <xdr:cNvSpPr/>
      </xdr:nvSpPr>
      <xdr:spPr>
        <a:xfrm>
          <a:off x="4775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93997</xdr:rowOff>
    </xdr:from>
    <xdr:ext cx="762000" cy="259045"/>
    <xdr:sp macro="" textlink="">
      <xdr:nvSpPr>
        <xdr:cNvPr id="210" name="扶助費該当値テキスト"/>
        <xdr:cNvSpPr txBox="1"/>
      </xdr:nvSpPr>
      <xdr:spPr>
        <a:xfrm>
          <a:off x="4914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129540</xdr:rowOff>
    </xdr:from>
    <xdr:to>
      <xdr:col>20</xdr:col>
      <xdr:colOff>38100</xdr:colOff>
      <xdr:row>59</xdr:row>
      <xdr:rowOff>59690</xdr:rowOff>
    </xdr:to>
    <xdr:sp macro="" textlink="">
      <xdr:nvSpPr>
        <xdr:cNvPr id="211" name="楕円 210"/>
        <xdr:cNvSpPr/>
      </xdr:nvSpPr>
      <xdr:spPr>
        <a:xfrm>
          <a:off x="3937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44467</xdr:rowOff>
    </xdr:from>
    <xdr:ext cx="736600" cy="259045"/>
    <xdr:sp macro="" textlink="">
      <xdr:nvSpPr>
        <xdr:cNvPr id="212" name="テキスト ボックス 211"/>
        <xdr:cNvSpPr txBox="1"/>
      </xdr:nvSpPr>
      <xdr:spPr>
        <a:xfrm>
          <a:off x="3606800" y="1016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34290</xdr:rowOff>
    </xdr:from>
    <xdr:to>
      <xdr:col>15</xdr:col>
      <xdr:colOff>149225</xdr:colOff>
      <xdr:row>59</xdr:row>
      <xdr:rowOff>135890</xdr:rowOff>
    </xdr:to>
    <xdr:sp macro="" textlink="">
      <xdr:nvSpPr>
        <xdr:cNvPr id="213" name="楕円 212"/>
        <xdr:cNvSpPr/>
      </xdr:nvSpPr>
      <xdr:spPr>
        <a:xfrm>
          <a:off x="3048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120667</xdr:rowOff>
    </xdr:from>
    <xdr:ext cx="762000" cy="259045"/>
    <xdr:sp macro="" textlink="">
      <xdr:nvSpPr>
        <xdr:cNvPr id="214" name="テキスト ボックス 213"/>
        <xdr:cNvSpPr txBox="1"/>
      </xdr:nvSpPr>
      <xdr:spPr>
        <a:xfrm>
          <a:off x="2717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49530</xdr:rowOff>
    </xdr:from>
    <xdr:to>
      <xdr:col>11</xdr:col>
      <xdr:colOff>60325</xdr:colOff>
      <xdr:row>59</xdr:row>
      <xdr:rowOff>151130</xdr:rowOff>
    </xdr:to>
    <xdr:sp macro="" textlink="">
      <xdr:nvSpPr>
        <xdr:cNvPr id="215" name="楕円 214"/>
        <xdr:cNvSpPr/>
      </xdr:nvSpPr>
      <xdr:spPr>
        <a:xfrm>
          <a:off x="2159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135907</xdr:rowOff>
    </xdr:from>
    <xdr:ext cx="762000" cy="259045"/>
    <xdr:sp macro="" textlink="">
      <xdr:nvSpPr>
        <xdr:cNvPr id="216" name="テキスト ボックス 215"/>
        <xdr:cNvSpPr txBox="1"/>
      </xdr:nvSpPr>
      <xdr:spPr>
        <a:xfrm>
          <a:off x="18288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167640</xdr:rowOff>
    </xdr:from>
    <xdr:to>
      <xdr:col>6</xdr:col>
      <xdr:colOff>171450</xdr:colOff>
      <xdr:row>59</xdr:row>
      <xdr:rowOff>97790</xdr:rowOff>
    </xdr:to>
    <xdr:sp macro="" textlink="">
      <xdr:nvSpPr>
        <xdr:cNvPr id="217" name="楕円 216"/>
        <xdr:cNvSpPr/>
      </xdr:nvSpPr>
      <xdr:spPr>
        <a:xfrm>
          <a:off x="1270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82567</xdr:rowOff>
    </xdr:from>
    <xdr:ext cx="762000" cy="259045"/>
    <xdr:sp macro="" textlink="">
      <xdr:nvSpPr>
        <xdr:cNvPr id="218" name="テキスト ボックス 217"/>
        <xdr:cNvSpPr txBox="1"/>
      </xdr:nvSpPr>
      <xdr:spPr>
        <a:xfrm>
          <a:off x="939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その他に係る経常収支比率は</a:t>
          </a:r>
          <a:r>
            <a:rPr kumimoji="1" lang="en-US" altLang="ja-JP" sz="900">
              <a:solidFill>
                <a:schemeClr val="dk1"/>
              </a:solidFill>
              <a:effectLst/>
              <a:latin typeface="+mn-lt"/>
              <a:ea typeface="+mn-ea"/>
              <a:cs typeface="+mn-cs"/>
            </a:rPr>
            <a:t>16.0</a:t>
          </a:r>
          <a:r>
            <a:rPr kumimoji="1" lang="ja-JP" altLang="ja-JP" sz="900">
              <a:solidFill>
                <a:schemeClr val="dk1"/>
              </a:solidFill>
              <a:effectLst/>
              <a:latin typeface="+mn-lt"/>
              <a:ea typeface="+mn-ea"/>
              <a:cs typeface="+mn-cs"/>
            </a:rPr>
            <a:t>％で、前年度と比較し</a:t>
          </a:r>
          <a:r>
            <a:rPr kumimoji="1" lang="en-US" altLang="ja-JP" sz="900">
              <a:solidFill>
                <a:schemeClr val="dk1"/>
              </a:solidFill>
              <a:effectLst/>
              <a:latin typeface="+mn-lt"/>
              <a:ea typeface="+mn-ea"/>
              <a:cs typeface="+mn-cs"/>
            </a:rPr>
            <a:t>1.3</a:t>
          </a:r>
          <a:r>
            <a:rPr kumimoji="1" lang="ja-JP" altLang="ja-JP" sz="900">
              <a:solidFill>
                <a:schemeClr val="dk1"/>
              </a:solidFill>
              <a:effectLst/>
              <a:latin typeface="+mn-lt"/>
              <a:ea typeface="+mn-ea"/>
              <a:cs typeface="+mn-cs"/>
            </a:rPr>
            <a:t>ポイントの増</a:t>
          </a:r>
          <a:r>
            <a:rPr kumimoji="1" lang="ja-JP" altLang="en-US" sz="900">
              <a:solidFill>
                <a:schemeClr val="dk1"/>
              </a:solidFill>
              <a:effectLst/>
              <a:latin typeface="+mn-lt"/>
              <a:ea typeface="+mn-ea"/>
              <a:cs typeface="+mn-cs"/>
            </a:rPr>
            <a:t>と</a:t>
          </a:r>
          <a:r>
            <a:rPr kumimoji="1" lang="ja-JP" altLang="ja-JP" sz="900">
              <a:solidFill>
                <a:schemeClr val="dk1"/>
              </a:solidFill>
              <a:effectLst/>
              <a:latin typeface="+mn-lt"/>
              <a:ea typeface="+mn-ea"/>
              <a:cs typeface="+mn-cs"/>
            </a:rPr>
            <a:t>なった。</a:t>
          </a:r>
          <a:endParaRPr lang="ja-JP" altLang="ja-JP" sz="900">
            <a:effectLst/>
          </a:endParaRPr>
        </a:p>
        <a:p>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令和元</a:t>
          </a:r>
          <a:r>
            <a:rPr kumimoji="1" lang="ja-JP" altLang="ja-JP" sz="900">
              <a:solidFill>
                <a:schemeClr val="dk1"/>
              </a:solidFill>
              <a:effectLst/>
              <a:latin typeface="+mn-lt"/>
              <a:ea typeface="+mn-ea"/>
              <a:cs typeface="+mn-cs"/>
            </a:rPr>
            <a:t>年度の繰出金については、下水道事業特別会計及び</a:t>
          </a:r>
          <a:r>
            <a:rPr kumimoji="1" lang="ja-JP" altLang="en-US" sz="900">
              <a:solidFill>
                <a:schemeClr val="dk1"/>
              </a:solidFill>
              <a:effectLst/>
              <a:latin typeface="+mn-lt"/>
              <a:ea typeface="+mn-ea"/>
              <a:cs typeface="+mn-cs"/>
            </a:rPr>
            <a:t>介護保険事業特別会計の</a:t>
          </a:r>
          <a:r>
            <a:rPr kumimoji="1" lang="ja-JP" altLang="ja-JP" sz="900">
              <a:solidFill>
                <a:schemeClr val="dk1"/>
              </a:solidFill>
              <a:effectLst/>
              <a:latin typeface="+mn-lt"/>
              <a:ea typeface="+mn-ea"/>
              <a:cs typeface="+mn-cs"/>
            </a:rPr>
            <a:t>経常的な繰出金の増などにより、経常的経費充当一般財源が前年度に比べ、</a:t>
          </a:r>
          <a:r>
            <a:rPr kumimoji="1" lang="en-US" altLang="ja-JP" sz="900">
              <a:solidFill>
                <a:schemeClr val="dk1"/>
              </a:solidFill>
              <a:effectLst/>
              <a:latin typeface="+mn-lt"/>
              <a:ea typeface="+mn-ea"/>
              <a:cs typeface="+mn-cs"/>
            </a:rPr>
            <a:t>238,290</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9.9</a:t>
          </a:r>
          <a:r>
            <a:rPr kumimoji="1" lang="ja-JP" altLang="ja-JP" sz="900">
              <a:solidFill>
                <a:schemeClr val="dk1"/>
              </a:solidFill>
              <a:effectLst/>
              <a:latin typeface="+mn-lt"/>
              <a:ea typeface="+mn-ea"/>
              <a:cs typeface="+mn-cs"/>
            </a:rPr>
            <a:t>％）の増となったことにより経常収支比率が増加した。</a:t>
          </a:r>
          <a:endParaRPr lang="ja-JP" altLang="ja-JP" sz="900">
            <a:effectLst/>
          </a:endParaRPr>
        </a:p>
        <a:p>
          <a:r>
            <a:rPr kumimoji="1" lang="ja-JP" altLang="ja-JP" sz="900">
              <a:solidFill>
                <a:schemeClr val="dk1"/>
              </a:solidFill>
              <a:effectLst/>
              <a:latin typeface="+mn-lt"/>
              <a:ea typeface="+mn-ea"/>
              <a:cs typeface="+mn-cs"/>
            </a:rPr>
            <a:t>　今後も特別会計への繰出金については、経費の節減等により、抑制に努める。</a:t>
          </a:r>
          <a:endParaRPr lang="ja-JP" altLang="ja-JP" sz="9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46990</xdr:rowOff>
    </xdr:from>
    <xdr:to>
      <xdr:col>82</xdr:col>
      <xdr:colOff>107950</xdr:colOff>
      <xdr:row>57</xdr:row>
      <xdr:rowOff>146050</xdr:rowOff>
    </xdr:to>
    <xdr:cxnSp macro="">
      <xdr:nvCxnSpPr>
        <xdr:cNvPr id="251" name="直線コネクタ 250"/>
        <xdr:cNvCxnSpPr/>
      </xdr:nvCxnSpPr>
      <xdr:spPr>
        <a:xfrm>
          <a:off x="15671800" y="98196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52"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57</xdr:row>
      <xdr:rowOff>46990</xdr:rowOff>
    </xdr:to>
    <xdr:cxnSp macro="">
      <xdr:nvCxnSpPr>
        <xdr:cNvPr id="254" name="直線コネクタ 253"/>
        <xdr:cNvCxnSpPr/>
      </xdr:nvCxnSpPr>
      <xdr:spPr>
        <a:xfrm>
          <a:off x="14782800" y="9773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66040</xdr:rowOff>
    </xdr:from>
    <xdr:to>
      <xdr:col>73</xdr:col>
      <xdr:colOff>180975</xdr:colOff>
      <xdr:row>57</xdr:row>
      <xdr:rowOff>1270</xdr:rowOff>
    </xdr:to>
    <xdr:cxnSp macro="">
      <xdr:nvCxnSpPr>
        <xdr:cNvPr id="257" name="直線コネクタ 256"/>
        <xdr:cNvCxnSpPr/>
      </xdr:nvCxnSpPr>
      <xdr:spPr>
        <a:xfrm>
          <a:off x="13893800" y="96672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9" name="テキスト ボックス 258"/>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xdr:rowOff>
    </xdr:from>
    <xdr:to>
      <xdr:col>69</xdr:col>
      <xdr:colOff>92075</xdr:colOff>
      <xdr:row>56</xdr:row>
      <xdr:rowOff>66040</xdr:rowOff>
    </xdr:to>
    <xdr:cxnSp macro="">
      <xdr:nvCxnSpPr>
        <xdr:cNvPr id="260" name="直線コネクタ 259"/>
        <xdr:cNvCxnSpPr/>
      </xdr:nvCxnSpPr>
      <xdr:spPr>
        <a:xfrm>
          <a:off x="13004800" y="96062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4" name="テキスト ボックス 263"/>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70" name="楕円 269"/>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71"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72" name="楕円 271"/>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73" name="テキスト ボックス 272"/>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121920</xdr:rowOff>
    </xdr:from>
    <xdr:to>
      <xdr:col>74</xdr:col>
      <xdr:colOff>31750</xdr:colOff>
      <xdr:row>57</xdr:row>
      <xdr:rowOff>52070</xdr:rowOff>
    </xdr:to>
    <xdr:sp macro="" textlink="">
      <xdr:nvSpPr>
        <xdr:cNvPr id="274" name="楕円 273"/>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75" name="テキスト ボックス 274"/>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xdr:rowOff>
    </xdr:from>
    <xdr:to>
      <xdr:col>69</xdr:col>
      <xdr:colOff>142875</xdr:colOff>
      <xdr:row>56</xdr:row>
      <xdr:rowOff>116840</xdr:rowOff>
    </xdr:to>
    <xdr:sp macro="" textlink="">
      <xdr:nvSpPr>
        <xdr:cNvPr id="276" name="楕円 275"/>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127017</xdr:rowOff>
    </xdr:from>
    <xdr:ext cx="762000" cy="259045"/>
    <xdr:sp macro="" textlink="">
      <xdr:nvSpPr>
        <xdr:cNvPr id="277" name="テキスト ボックス 276"/>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125730</xdr:rowOff>
    </xdr:from>
    <xdr:to>
      <xdr:col>65</xdr:col>
      <xdr:colOff>53975</xdr:colOff>
      <xdr:row>56</xdr:row>
      <xdr:rowOff>55880</xdr:rowOff>
    </xdr:to>
    <xdr:sp macro="" textlink="">
      <xdr:nvSpPr>
        <xdr:cNvPr id="278" name="楕円 277"/>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66057</xdr:rowOff>
    </xdr:from>
    <xdr:ext cx="762000" cy="259045"/>
    <xdr:sp macro="" textlink="">
      <xdr:nvSpPr>
        <xdr:cNvPr id="279" name="テキスト ボックス 278"/>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補助費等は</a:t>
          </a:r>
          <a:r>
            <a:rPr kumimoji="1" lang="en-US" altLang="ja-JP" sz="1100">
              <a:solidFill>
                <a:schemeClr val="dk1"/>
              </a:solidFill>
              <a:effectLst/>
              <a:latin typeface="+mn-lt"/>
              <a:ea typeface="+mn-ea"/>
              <a:cs typeface="+mn-cs"/>
            </a:rPr>
            <a:t>11.0</a:t>
          </a:r>
          <a:r>
            <a:rPr kumimoji="1" lang="ja-JP" altLang="ja-JP" sz="1100">
              <a:solidFill>
                <a:schemeClr val="dk1"/>
              </a:solidFill>
              <a:effectLst/>
              <a:latin typeface="+mn-lt"/>
              <a:ea typeface="+mn-ea"/>
              <a:cs typeface="+mn-cs"/>
            </a:rPr>
            <a:t>％で、前年度と比較し</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類似団体との比較では</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ポイント下回る結果になっている。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年度の補助費等については、</a:t>
          </a:r>
          <a:r>
            <a:rPr kumimoji="1" lang="ja-JP" altLang="en-US" sz="1100">
              <a:solidFill>
                <a:schemeClr val="dk1"/>
              </a:solidFill>
              <a:effectLst/>
              <a:latin typeface="+mn-lt"/>
              <a:ea typeface="+mn-ea"/>
              <a:cs typeface="+mn-cs"/>
            </a:rPr>
            <a:t>小平・村山・大和衛生組合負担金の増などにより、</a:t>
          </a:r>
          <a:r>
            <a:rPr kumimoji="1" lang="ja-JP" altLang="ja-JP" sz="1100">
              <a:solidFill>
                <a:schemeClr val="dk1"/>
              </a:solidFill>
              <a:effectLst/>
              <a:latin typeface="+mn-lt"/>
              <a:ea typeface="+mn-ea"/>
              <a:cs typeface="+mn-cs"/>
            </a:rPr>
            <a:t>経常的経費充当一般財源が前年度に比べ</a:t>
          </a:r>
          <a:r>
            <a:rPr kumimoji="1" lang="en-US" altLang="ja-JP" sz="1100">
              <a:solidFill>
                <a:schemeClr val="dk1"/>
              </a:solidFill>
              <a:effectLst/>
              <a:latin typeface="+mn-lt"/>
              <a:ea typeface="+mn-ea"/>
              <a:cs typeface="+mn-cs"/>
            </a:rPr>
            <a:t>34,541</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、経常収支比率が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今後は、社会状況等の変化を踏まえ、目的、効果及び必要性を引続き検討し、適正化に努める。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130266</xdr:rowOff>
    </xdr:from>
    <xdr:to>
      <xdr:col>82</xdr:col>
      <xdr:colOff>107950</xdr:colOff>
      <xdr:row>36</xdr:row>
      <xdr:rowOff>143328</xdr:rowOff>
    </xdr:to>
    <xdr:cxnSp macro="">
      <xdr:nvCxnSpPr>
        <xdr:cNvPr id="313" name="直線コネクタ 312"/>
        <xdr:cNvCxnSpPr/>
      </xdr:nvCxnSpPr>
      <xdr:spPr>
        <a:xfrm>
          <a:off x="15671800" y="6302466"/>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4" name="補助費等平均値テキスト"/>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130266</xdr:rowOff>
    </xdr:from>
    <xdr:to>
      <xdr:col>78</xdr:col>
      <xdr:colOff>69850</xdr:colOff>
      <xdr:row>36</xdr:row>
      <xdr:rowOff>149860</xdr:rowOff>
    </xdr:to>
    <xdr:cxnSp macro="">
      <xdr:nvCxnSpPr>
        <xdr:cNvPr id="316" name="直線コネクタ 315"/>
        <xdr:cNvCxnSpPr/>
      </xdr:nvCxnSpPr>
      <xdr:spPr>
        <a:xfrm flipV="1">
          <a:off x="14782800" y="630246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85833</xdr:rowOff>
    </xdr:from>
    <xdr:ext cx="736600" cy="259045"/>
    <xdr:sp macro="" textlink="">
      <xdr:nvSpPr>
        <xdr:cNvPr id="318" name="テキスト ボックス 317"/>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4536</xdr:rowOff>
    </xdr:to>
    <xdr:cxnSp macro="">
      <xdr:nvCxnSpPr>
        <xdr:cNvPr id="319" name="直線コネクタ 318"/>
        <xdr:cNvCxnSpPr/>
      </xdr:nvCxnSpPr>
      <xdr:spPr>
        <a:xfrm flipV="1">
          <a:off x="13893800" y="632206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1" name="テキスト ボックス 32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4536</xdr:rowOff>
    </xdr:from>
    <xdr:to>
      <xdr:col>69</xdr:col>
      <xdr:colOff>92075</xdr:colOff>
      <xdr:row>37</xdr:row>
      <xdr:rowOff>37193</xdr:rowOff>
    </xdr:to>
    <xdr:cxnSp macro="">
      <xdr:nvCxnSpPr>
        <xdr:cNvPr id="322" name="直線コネクタ 321"/>
        <xdr:cNvCxnSpPr/>
      </xdr:nvCxnSpPr>
      <xdr:spPr>
        <a:xfrm flipV="1">
          <a:off x="13004800" y="63481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53176</xdr:rowOff>
    </xdr:from>
    <xdr:ext cx="762000" cy="259045"/>
    <xdr:sp macro="" textlink="">
      <xdr:nvSpPr>
        <xdr:cNvPr id="324" name="テキスト ボックス 323"/>
        <xdr:cNvSpPr txBox="1"/>
      </xdr:nvSpPr>
      <xdr:spPr>
        <a:xfrm>
          <a:off x="13512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45919</xdr:rowOff>
    </xdr:from>
    <xdr:ext cx="762000" cy="259045"/>
    <xdr:sp macro="" textlink="">
      <xdr:nvSpPr>
        <xdr:cNvPr id="326" name="テキスト ボックス 325"/>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92528</xdr:rowOff>
    </xdr:from>
    <xdr:to>
      <xdr:col>82</xdr:col>
      <xdr:colOff>158750</xdr:colOff>
      <xdr:row>37</xdr:row>
      <xdr:rowOff>22678</xdr:rowOff>
    </xdr:to>
    <xdr:sp macro="" textlink="">
      <xdr:nvSpPr>
        <xdr:cNvPr id="332" name="楕円 331"/>
        <xdr:cNvSpPr/>
      </xdr:nvSpPr>
      <xdr:spPr>
        <a:xfrm>
          <a:off x="164592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109055</xdr:rowOff>
    </xdr:from>
    <xdr:ext cx="762000" cy="259045"/>
    <xdr:sp macro="" textlink="">
      <xdr:nvSpPr>
        <xdr:cNvPr id="333" name="補助費等該当値テキスト"/>
        <xdr:cNvSpPr txBox="1"/>
      </xdr:nvSpPr>
      <xdr:spPr>
        <a:xfrm>
          <a:off x="165989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79466</xdr:rowOff>
    </xdr:from>
    <xdr:to>
      <xdr:col>78</xdr:col>
      <xdr:colOff>120650</xdr:colOff>
      <xdr:row>37</xdr:row>
      <xdr:rowOff>9616</xdr:rowOff>
    </xdr:to>
    <xdr:sp macro="" textlink="">
      <xdr:nvSpPr>
        <xdr:cNvPr id="334" name="楕円 333"/>
        <xdr:cNvSpPr/>
      </xdr:nvSpPr>
      <xdr:spPr>
        <a:xfrm>
          <a:off x="156210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19793</xdr:rowOff>
    </xdr:from>
    <xdr:ext cx="736600" cy="259045"/>
    <xdr:sp macro="" textlink="">
      <xdr:nvSpPr>
        <xdr:cNvPr id="335" name="テキスト ボックス 334"/>
        <xdr:cNvSpPr txBox="1"/>
      </xdr:nvSpPr>
      <xdr:spPr>
        <a:xfrm>
          <a:off x="15290800" y="6020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6" name="楕円 335"/>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37" name="テキスト ボックス 336"/>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125186</xdr:rowOff>
    </xdr:from>
    <xdr:to>
      <xdr:col>69</xdr:col>
      <xdr:colOff>142875</xdr:colOff>
      <xdr:row>37</xdr:row>
      <xdr:rowOff>55336</xdr:rowOff>
    </xdr:to>
    <xdr:sp macro="" textlink="">
      <xdr:nvSpPr>
        <xdr:cNvPr id="338" name="楕円 337"/>
        <xdr:cNvSpPr/>
      </xdr:nvSpPr>
      <xdr:spPr>
        <a:xfrm>
          <a:off x="13843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65513</xdr:rowOff>
    </xdr:from>
    <xdr:ext cx="762000" cy="259045"/>
    <xdr:sp macro="" textlink="">
      <xdr:nvSpPr>
        <xdr:cNvPr id="339" name="テキスト ボックス 338"/>
        <xdr:cNvSpPr txBox="1"/>
      </xdr:nvSpPr>
      <xdr:spPr>
        <a:xfrm>
          <a:off x="13512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157843</xdr:rowOff>
    </xdr:from>
    <xdr:to>
      <xdr:col>65</xdr:col>
      <xdr:colOff>53975</xdr:colOff>
      <xdr:row>37</xdr:row>
      <xdr:rowOff>87993</xdr:rowOff>
    </xdr:to>
    <xdr:sp macro="" textlink="">
      <xdr:nvSpPr>
        <xdr:cNvPr id="340" name="楕円 339"/>
        <xdr:cNvSpPr/>
      </xdr:nvSpPr>
      <xdr:spPr>
        <a:xfrm>
          <a:off x="12954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72770</xdr:rowOff>
    </xdr:from>
    <xdr:ext cx="762000" cy="259045"/>
    <xdr:sp macro="" textlink="">
      <xdr:nvSpPr>
        <xdr:cNvPr id="341" name="テキスト ボックス 340"/>
        <xdr:cNvSpPr txBox="1"/>
      </xdr:nvSpPr>
      <xdr:spPr>
        <a:xfrm>
          <a:off x="12623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公債費</a:t>
          </a:r>
          <a:r>
            <a:rPr kumimoji="1" lang="ja-JP" altLang="en-US" sz="900">
              <a:solidFill>
                <a:schemeClr val="dk1"/>
              </a:solidFill>
              <a:effectLst/>
              <a:latin typeface="+mn-lt"/>
              <a:ea typeface="+mn-ea"/>
              <a:cs typeface="+mn-cs"/>
            </a:rPr>
            <a:t>は</a:t>
          </a:r>
          <a:r>
            <a:rPr kumimoji="1" lang="en-US" altLang="ja-JP" sz="900">
              <a:solidFill>
                <a:schemeClr val="dk1"/>
              </a:solidFill>
              <a:effectLst/>
              <a:latin typeface="+mn-lt"/>
              <a:ea typeface="+mn-ea"/>
              <a:cs typeface="+mn-cs"/>
            </a:rPr>
            <a:t>9.5</a:t>
          </a:r>
          <a:r>
            <a:rPr kumimoji="1" lang="ja-JP" altLang="ja-JP" sz="900">
              <a:solidFill>
                <a:schemeClr val="dk1"/>
              </a:solidFill>
              <a:effectLst/>
              <a:latin typeface="+mn-lt"/>
              <a:ea typeface="+mn-ea"/>
              <a:cs typeface="+mn-cs"/>
            </a:rPr>
            <a:t>％で、前年度と比較し</a:t>
          </a:r>
          <a:r>
            <a:rPr kumimoji="1" lang="en-US" altLang="ja-JP" sz="900">
              <a:solidFill>
                <a:schemeClr val="dk1"/>
              </a:solidFill>
              <a:effectLst/>
              <a:latin typeface="+mn-lt"/>
              <a:ea typeface="+mn-ea"/>
              <a:cs typeface="+mn-cs"/>
            </a:rPr>
            <a:t>0.1</a:t>
          </a:r>
          <a:r>
            <a:rPr kumimoji="1" lang="ja-JP" altLang="ja-JP" sz="900">
              <a:solidFill>
                <a:schemeClr val="dk1"/>
              </a:solidFill>
              <a:effectLst/>
              <a:latin typeface="+mn-lt"/>
              <a:ea typeface="+mn-ea"/>
              <a:cs typeface="+mn-cs"/>
            </a:rPr>
            <a:t>ポイントの</a:t>
          </a:r>
          <a:r>
            <a:rPr kumimoji="1" lang="ja-JP" altLang="en-US" sz="900">
              <a:solidFill>
                <a:schemeClr val="dk1"/>
              </a:solidFill>
              <a:effectLst/>
              <a:latin typeface="+mn-lt"/>
              <a:ea typeface="+mn-ea"/>
              <a:cs typeface="+mn-cs"/>
            </a:rPr>
            <a:t>増</a:t>
          </a:r>
          <a:r>
            <a:rPr kumimoji="1" lang="ja-JP" altLang="ja-JP" sz="900">
              <a:solidFill>
                <a:schemeClr val="dk1"/>
              </a:solidFill>
              <a:effectLst/>
              <a:latin typeface="+mn-lt"/>
              <a:ea typeface="+mn-ea"/>
              <a:cs typeface="+mn-cs"/>
            </a:rPr>
            <a:t>となった。</a:t>
          </a:r>
          <a:endParaRPr lang="ja-JP" altLang="ja-JP" sz="900">
            <a:effectLst/>
          </a:endParaRPr>
        </a:p>
        <a:p>
          <a:r>
            <a:rPr kumimoji="1" lang="ja-JP" altLang="ja-JP" sz="900">
              <a:solidFill>
                <a:schemeClr val="dk1"/>
              </a:solidFill>
              <a:effectLst/>
              <a:latin typeface="+mn-lt"/>
              <a:ea typeface="+mn-ea"/>
              <a:cs typeface="+mn-cs"/>
            </a:rPr>
            <a:t>　類似団体平均との比較では</a:t>
          </a:r>
          <a:r>
            <a:rPr kumimoji="1" lang="en-US" altLang="ja-JP" sz="900">
              <a:solidFill>
                <a:schemeClr val="dk1"/>
              </a:solidFill>
              <a:effectLst/>
              <a:latin typeface="+mn-lt"/>
              <a:ea typeface="+mn-ea"/>
              <a:cs typeface="+mn-cs"/>
            </a:rPr>
            <a:t>5.6</a:t>
          </a:r>
          <a:r>
            <a:rPr kumimoji="1" lang="ja-JP" altLang="ja-JP" sz="900">
              <a:solidFill>
                <a:schemeClr val="dk1"/>
              </a:solidFill>
              <a:effectLst/>
              <a:latin typeface="+mn-lt"/>
              <a:ea typeface="+mn-ea"/>
              <a:cs typeface="+mn-cs"/>
            </a:rPr>
            <a:t>ポイント下回る結果となっている。</a:t>
          </a:r>
          <a:endParaRPr lang="ja-JP" altLang="ja-JP" sz="900">
            <a:effectLst/>
          </a:endParaRPr>
        </a:p>
        <a:p>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令和元</a:t>
          </a:r>
          <a:r>
            <a:rPr kumimoji="1" lang="ja-JP" altLang="ja-JP" sz="900">
              <a:solidFill>
                <a:schemeClr val="dk1"/>
              </a:solidFill>
              <a:effectLst/>
              <a:latin typeface="+mn-lt"/>
              <a:ea typeface="+mn-ea"/>
              <a:cs typeface="+mn-cs"/>
            </a:rPr>
            <a:t>年度の公債費については、臨時財政対策債以外の地方債の償還が進んできているところではあるが、臨時財政対策債の元金償還額が前年度と比較し、</a:t>
          </a:r>
          <a:r>
            <a:rPr kumimoji="1" lang="en-US" altLang="ja-JP" sz="900">
              <a:solidFill>
                <a:schemeClr val="dk1"/>
              </a:solidFill>
              <a:effectLst/>
              <a:latin typeface="+mn-lt"/>
              <a:ea typeface="+mn-ea"/>
              <a:cs typeface="+mn-cs"/>
            </a:rPr>
            <a:t>63,065</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6.3</a:t>
          </a:r>
          <a:r>
            <a:rPr kumimoji="1" lang="ja-JP" altLang="ja-JP" sz="900">
              <a:solidFill>
                <a:schemeClr val="dk1"/>
              </a:solidFill>
              <a:effectLst/>
              <a:latin typeface="+mn-lt"/>
              <a:ea typeface="+mn-ea"/>
              <a:cs typeface="+mn-cs"/>
            </a:rPr>
            <a:t>％）の増となったため、、経常経費充当一般財源は</a:t>
          </a:r>
          <a:r>
            <a:rPr kumimoji="1" lang="en-US" altLang="ja-JP" sz="900">
              <a:solidFill>
                <a:schemeClr val="dk1"/>
              </a:solidFill>
              <a:effectLst/>
              <a:latin typeface="+mn-lt"/>
              <a:ea typeface="+mn-ea"/>
              <a:cs typeface="+mn-cs"/>
            </a:rPr>
            <a:t>5,257</a:t>
          </a:r>
          <a:r>
            <a:rPr kumimoji="1" lang="ja-JP" altLang="ja-JP" sz="900">
              <a:solidFill>
                <a:schemeClr val="dk1"/>
              </a:solidFill>
              <a:effectLst/>
              <a:latin typeface="+mn-lt"/>
              <a:ea typeface="+mn-ea"/>
              <a:cs typeface="+mn-cs"/>
            </a:rPr>
            <a:t>千円（</a:t>
          </a:r>
          <a:r>
            <a:rPr kumimoji="1" lang="en-US" altLang="ja-JP" sz="900">
              <a:solidFill>
                <a:schemeClr val="dk1"/>
              </a:solidFill>
              <a:effectLst/>
              <a:latin typeface="+mn-lt"/>
              <a:ea typeface="+mn-ea"/>
              <a:cs typeface="+mn-cs"/>
            </a:rPr>
            <a:t>0.3</a:t>
          </a:r>
          <a:r>
            <a:rPr kumimoji="1" lang="ja-JP" altLang="ja-JP" sz="900">
              <a:solidFill>
                <a:schemeClr val="dk1"/>
              </a:solidFill>
              <a:effectLst/>
              <a:latin typeface="+mn-lt"/>
              <a:ea typeface="+mn-ea"/>
              <a:cs typeface="+mn-cs"/>
            </a:rPr>
            <a:t>％）の微増となった。</a:t>
          </a:r>
          <a:endParaRPr lang="ja-JP" altLang="ja-JP" sz="900">
            <a:effectLst/>
          </a:endParaRPr>
        </a:p>
        <a:p>
          <a:r>
            <a:rPr kumimoji="1" lang="ja-JP" altLang="ja-JP" sz="900">
              <a:solidFill>
                <a:schemeClr val="dk1"/>
              </a:solidFill>
              <a:effectLst/>
              <a:latin typeface="+mn-lt"/>
              <a:ea typeface="+mn-ea"/>
              <a:cs typeface="+mn-cs"/>
            </a:rPr>
            <a:t>　今後予定される公共施設等の更新に関しては、将来負担を見据え、地方債発行額の抑制に努める。</a:t>
          </a:r>
          <a:endParaRPr lang="ja-JP" altLang="ja-JP" sz="9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157480</xdr:rowOff>
    </xdr:from>
    <xdr:to>
      <xdr:col>24</xdr:col>
      <xdr:colOff>25400</xdr:colOff>
      <xdr:row>74</xdr:row>
      <xdr:rowOff>165100</xdr:rowOff>
    </xdr:to>
    <xdr:cxnSp macro="">
      <xdr:nvCxnSpPr>
        <xdr:cNvPr id="374" name="直線コネクタ 373"/>
        <xdr:cNvCxnSpPr/>
      </xdr:nvCxnSpPr>
      <xdr:spPr>
        <a:xfrm>
          <a:off x="3987800" y="12844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5" name="公債費平均値テキスト"/>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157480</xdr:rowOff>
    </xdr:from>
    <xdr:to>
      <xdr:col>19</xdr:col>
      <xdr:colOff>187325</xdr:colOff>
      <xdr:row>74</xdr:row>
      <xdr:rowOff>165100</xdr:rowOff>
    </xdr:to>
    <xdr:cxnSp macro="">
      <xdr:nvCxnSpPr>
        <xdr:cNvPr id="377" name="直線コネクタ 376"/>
        <xdr:cNvCxnSpPr/>
      </xdr:nvCxnSpPr>
      <xdr:spPr>
        <a:xfrm flipV="1">
          <a:off x="3098800" y="12844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9" name="テキスト ボックス 378"/>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165100</xdr:rowOff>
    </xdr:from>
    <xdr:to>
      <xdr:col>15</xdr:col>
      <xdr:colOff>98425</xdr:colOff>
      <xdr:row>74</xdr:row>
      <xdr:rowOff>165100</xdr:rowOff>
    </xdr:to>
    <xdr:cxnSp macro="">
      <xdr:nvCxnSpPr>
        <xdr:cNvPr id="380" name="直線コネクタ 379"/>
        <xdr:cNvCxnSpPr/>
      </xdr:nvCxnSpPr>
      <xdr:spPr>
        <a:xfrm>
          <a:off x="2209800" y="1285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134620</xdr:rowOff>
    </xdr:from>
    <xdr:to>
      <xdr:col>11</xdr:col>
      <xdr:colOff>9525</xdr:colOff>
      <xdr:row>74</xdr:row>
      <xdr:rowOff>165100</xdr:rowOff>
    </xdr:to>
    <xdr:cxnSp macro="">
      <xdr:nvCxnSpPr>
        <xdr:cNvPr id="383" name="直線コネクタ 382"/>
        <xdr:cNvCxnSpPr/>
      </xdr:nvCxnSpPr>
      <xdr:spPr>
        <a:xfrm>
          <a:off x="1320800" y="12821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5" name="テキスト ボックス 384"/>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7" name="テキスト ボックス 386"/>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114300</xdr:rowOff>
    </xdr:from>
    <xdr:to>
      <xdr:col>24</xdr:col>
      <xdr:colOff>76200</xdr:colOff>
      <xdr:row>75</xdr:row>
      <xdr:rowOff>44450</xdr:rowOff>
    </xdr:to>
    <xdr:sp macro="" textlink="">
      <xdr:nvSpPr>
        <xdr:cNvPr id="393" name="楕円 392"/>
        <xdr:cNvSpPr/>
      </xdr:nvSpPr>
      <xdr:spPr>
        <a:xfrm>
          <a:off x="4775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130827</xdr:rowOff>
    </xdr:from>
    <xdr:ext cx="762000" cy="259045"/>
    <xdr:sp macro="" textlink="">
      <xdr:nvSpPr>
        <xdr:cNvPr id="394" name="公債費該当値テキスト"/>
        <xdr:cNvSpPr txBox="1"/>
      </xdr:nvSpPr>
      <xdr:spPr>
        <a:xfrm>
          <a:off x="49149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106680</xdr:rowOff>
    </xdr:from>
    <xdr:to>
      <xdr:col>20</xdr:col>
      <xdr:colOff>38100</xdr:colOff>
      <xdr:row>75</xdr:row>
      <xdr:rowOff>36830</xdr:rowOff>
    </xdr:to>
    <xdr:sp macro="" textlink="">
      <xdr:nvSpPr>
        <xdr:cNvPr id="395" name="楕円 394"/>
        <xdr:cNvSpPr/>
      </xdr:nvSpPr>
      <xdr:spPr>
        <a:xfrm>
          <a:off x="3937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47007</xdr:rowOff>
    </xdr:from>
    <xdr:ext cx="736600" cy="259045"/>
    <xdr:sp macro="" textlink="">
      <xdr:nvSpPr>
        <xdr:cNvPr id="396" name="テキスト ボックス 395"/>
        <xdr:cNvSpPr txBox="1"/>
      </xdr:nvSpPr>
      <xdr:spPr>
        <a:xfrm>
          <a:off x="3606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114300</xdr:rowOff>
    </xdr:from>
    <xdr:to>
      <xdr:col>15</xdr:col>
      <xdr:colOff>149225</xdr:colOff>
      <xdr:row>75</xdr:row>
      <xdr:rowOff>44450</xdr:rowOff>
    </xdr:to>
    <xdr:sp macro="" textlink="">
      <xdr:nvSpPr>
        <xdr:cNvPr id="397" name="楕円 396"/>
        <xdr:cNvSpPr/>
      </xdr:nvSpPr>
      <xdr:spPr>
        <a:xfrm>
          <a:off x="3048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54627</xdr:rowOff>
    </xdr:from>
    <xdr:ext cx="762000" cy="259045"/>
    <xdr:sp macro="" textlink="">
      <xdr:nvSpPr>
        <xdr:cNvPr id="398" name="テキスト ボックス 397"/>
        <xdr:cNvSpPr txBox="1"/>
      </xdr:nvSpPr>
      <xdr:spPr>
        <a:xfrm>
          <a:off x="2717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114300</xdr:rowOff>
    </xdr:from>
    <xdr:to>
      <xdr:col>11</xdr:col>
      <xdr:colOff>60325</xdr:colOff>
      <xdr:row>75</xdr:row>
      <xdr:rowOff>44450</xdr:rowOff>
    </xdr:to>
    <xdr:sp macro="" textlink="">
      <xdr:nvSpPr>
        <xdr:cNvPr id="399" name="楕円 398"/>
        <xdr:cNvSpPr/>
      </xdr:nvSpPr>
      <xdr:spPr>
        <a:xfrm>
          <a:off x="2159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54627</xdr:rowOff>
    </xdr:from>
    <xdr:ext cx="762000" cy="259045"/>
    <xdr:sp macro="" textlink="">
      <xdr:nvSpPr>
        <xdr:cNvPr id="400" name="テキスト ボックス 399"/>
        <xdr:cNvSpPr txBox="1"/>
      </xdr:nvSpPr>
      <xdr:spPr>
        <a:xfrm>
          <a:off x="1828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83820</xdr:rowOff>
    </xdr:from>
    <xdr:to>
      <xdr:col>6</xdr:col>
      <xdr:colOff>171450</xdr:colOff>
      <xdr:row>75</xdr:row>
      <xdr:rowOff>13970</xdr:rowOff>
    </xdr:to>
    <xdr:sp macro="" textlink="">
      <xdr:nvSpPr>
        <xdr:cNvPr id="401" name="楕円 400"/>
        <xdr:cNvSpPr/>
      </xdr:nvSpPr>
      <xdr:spPr>
        <a:xfrm>
          <a:off x="1270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24147</xdr:rowOff>
    </xdr:from>
    <xdr:ext cx="762000" cy="259045"/>
    <xdr:sp macro="" textlink="">
      <xdr:nvSpPr>
        <xdr:cNvPr id="402" name="テキスト ボックス 401"/>
        <xdr:cNvSpPr txBox="1"/>
      </xdr:nvSpPr>
      <xdr:spPr>
        <a:xfrm>
          <a:off x="939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公債費以外に係る経常収支比率は</a:t>
          </a:r>
          <a:r>
            <a:rPr kumimoji="1" lang="en-US" altLang="ja-JP" sz="1100">
              <a:solidFill>
                <a:schemeClr val="dk1"/>
              </a:solidFill>
              <a:effectLst/>
              <a:latin typeface="+mn-lt"/>
              <a:ea typeface="+mn-ea"/>
              <a:cs typeface="+mn-cs"/>
            </a:rPr>
            <a:t>87.1</a:t>
          </a:r>
          <a:r>
            <a:rPr kumimoji="1" lang="ja-JP" altLang="ja-JP" sz="1100">
              <a:solidFill>
                <a:schemeClr val="dk1"/>
              </a:solidFill>
              <a:effectLst/>
              <a:latin typeface="+mn-lt"/>
              <a:ea typeface="+mn-ea"/>
              <a:cs typeface="+mn-cs"/>
            </a:rPr>
            <a:t>％で、前年度と比較して</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ポイントの増となった。</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類似団体平均との比較</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は、扶助費が大きく類似団体平均を上回る</a:t>
          </a:r>
          <a:r>
            <a:rPr kumimoji="1" lang="ja-JP" altLang="en-US" sz="1100">
              <a:solidFill>
                <a:schemeClr val="dk1"/>
              </a:solidFill>
              <a:effectLst/>
              <a:latin typeface="+mn-lt"/>
              <a:ea typeface="+mn-ea"/>
              <a:cs typeface="+mn-cs"/>
            </a:rPr>
            <a:t>ことなどにより、</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上回っている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12700</xdr:rowOff>
    </xdr:from>
    <xdr:to>
      <xdr:col>82</xdr:col>
      <xdr:colOff>107950</xdr:colOff>
      <xdr:row>80</xdr:row>
      <xdr:rowOff>108713</xdr:rowOff>
    </xdr:to>
    <xdr:cxnSp macro="">
      <xdr:nvCxnSpPr>
        <xdr:cNvPr id="433" name="直線コネクタ 432"/>
        <xdr:cNvCxnSpPr/>
      </xdr:nvCxnSpPr>
      <xdr:spPr>
        <a:xfrm>
          <a:off x="15671800" y="13728700"/>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4" name="公債費以外平均値テキスト"/>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156718</xdr:rowOff>
    </xdr:from>
    <xdr:to>
      <xdr:col>78</xdr:col>
      <xdr:colOff>69850</xdr:colOff>
      <xdr:row>80</xdr:row>
      <xdr:rowOff>12700</xdr:rowOff>
    </xdr:to>
    <xdr:cxnSp macro="">
      <xdr:nvCxnSpPr>
        <xdr:cNvPr id="436" name="直線コネクタ 435"/>
        <xdr:cNvCxnSpPr/>
      </xdr:nvCxnSpPr>
      <xdr:spPr>
        <a:xfrm>
          <a:off x="14782800" y="137012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101854</xdr:rowOff>
    </xdr:from>
    <xdr:to>
      <xdr:col>73</xdr:col>
      <xdr:colOff>180975</xdr:colOff>
      <xdr:row>79</xdr:row>
      <xdr:rowOff>156718</xdr:rowOff>
    </xdr:to>
    <xdr:cxnSp macro="">
      <xdr:nvCxnSpPr>
        <xdr:cNvPr id="439" name="直線コネクタ 438"/>
        <xdr:cNvCxnSpPr/>
      </xdr:nvCxnSpPr>
      <xdr:spPr>
        <a:xfrm>
          <a:off x="13893800" y="136464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1" name="テキスト ボックス 440"/>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33274</xdr:rowOff>
    </xdr:from>
    <xdr:to>
      <xdr:col>69</xdr:col>
      <xdr:colOff>92075</xdr:colOff>
      <xdr:row>79</xdr:row>
      <xdr:rowOff>101854</xdr:rowOff>
    </xdr:to>
    <xdr:cxnSp macro="">
      <xdr:nvCxnSpPr>
        <xdr:cNvPr id="442" name="直線コネクタ 441"/>
        <xdr:cNvCxnSpPr/>
      </xdr:nvCxnSpPr>
      <xdr:spPr>
        <a:xfrm>
          <a:off x="13004800" y="135778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46" name="テキスト ボックス 44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57913</xdr:rowOff>
    </xdr:from>
    <xdr:to>
      <xdr:col>82</xdr:col>
      <xdr:colOff>158750</xdr:colOff>
      <xdr:row>80</xdr:row>
      <xdr:rowOff>159513</xdr:rowOff>
    </xdr:to>
    <xdr:sp macro="" textlink="">
      <xdr:nvSpPr>
        <xdr:cNvPr id="452" name="楕円 451"/>
        <xdr:cNvSpPr/>
      </xdr:nvSpPr>
      <xdr:spPr>
        <a:xfrm>
          <a:off x="16459200" y="1377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29990</xdr:rowOff>
    </xdr:from>
    <xdr:ext cx="762000" cy="259045"/>
    <xdr:sp macro="" textlink="">
      <xdr:nvSpPr>
        <xdr:cNvPr id="453" name="公債費以外該当値テキスト"/>
        <xdr:cNvSpPr txBox="1"/>
      </xdr:nvSpPr>
      <xdr:spPr>
        <a:xfrm>
          <a:off x="165989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133350</xdr:rowOff>
    </xdr:from>
    <xdr:to>
      <xdr:col>78</xdr:col>
      <xdr:colOff>120650</xdr:colOff>
      <xdr:row>80</xdr:row>
      <xdr:rowOff>63500</xdr:rowOff>
    </xdr:to>
    <xdr:sp macro="" textlink="">
      <xdr:nvSpPr>
        <xdr:cNvPr id="454" name="楕円 453"/>
        <xdr:cNvSpPr/>
      </xdr:nvSpPr>
      <xdr:spPr>
        <a:xfrm>
          <a:off x="15621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48277</xdr:rowOff>
    </xdr:from>
    <xdr:ext cx="736600" cy="259045"/>
    <xdr:sp macro="" textlink="">
      <xdr:nvSpPr>
        <xdr:cNvPr id="455" name="テキスト ボックス 454"/>
        <xdr:cNvSpPr txBox="1"/>
      </xdr:nvSpPr>
      <xdr:spPr>
        <a:xfrm>
          <a:off x="15290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105918</xdr:rowOff>
    </xdr:from>
    <xdr:to>
      <xdr:col>74</xdr:col>
      <xdr:colOff>31750</xdr:colOff>
      <xdr:row>80</xdr:row>
      <xdr:rowOff>36068</xdr:rowOff>
    </xdr:to>
    <xdr:sp macro="" textlink="">
      <xdr:nvSpPr>
        <xdr:cNvPr id="456" name="楕円 455"/>
        <xdr:cNvSpPr/>
      </xdr:nvSpPr>
      <xdr:spPr>
        <a:xfrm>
          <a:off x="14732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20845</xdr:rowOff>
    </xdr:from>
    <xdr:ext cx="762000" cy="259045"/>
    <xdr:sp macro="" textlink="">
      <xdr:nvSpPr>
        <xdr:cNvPr id="457" name="テキスト ボックス 456"/>
        <xdr:cNvSpPr txBox="1"/>
      </xdr:nvSpPr>
      <xdr:spPr>
        <a:xfrm>
          <a:off x="14401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51054</xdr:rowOff>
    </xdr:from>
    <xdr:to>
      <xdr:col>69</xdr:col>
      <xdr:colOff>142875</xdr:colOff>
      <xdr:row>79</xdr:row>
      <xdr:rowOff>152654</xdr:rowOff>
    </xdr:to>
    <xdr:sp macro="" textlink="">
      <xdr:nvSpPr>
        <xdr:cNvPr id="458" name="楕円 457"/>
        <xdr:cNvSpPr/>
      </xdr:nvSpPr>
      <xdr:spPr>
        <a:xfrm>
          <a:off x="13843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137431</xdr:rowOff>
    </xdr:from>
    <xdr:ext cx="762000" cy="259045"/>
    <xdr:sp macro="" textlink="">
      <xdr:nvSpPr>
        <xdr:cNvPr id="459" name="テキスト ボックス 458"/>
        <xdr:cNvSpPr txBox="1"/>
      </xdr:nvSpPr>
      <xdr:spPr>
        <a:xfrm>
          <a:off x="13512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153924</xdr:rowOff>
    </xdr:from>
    <xdr:to>
      <xdr:col>65</xdr:col>
      <xdr:colOff>53975</xdr:colOff>
      <xdr:row>79</xdr:row>
      <xdr:rowOff>84074</xdr:rowOff>
    </xdr:to>
    <xdr:sp macro="" textlink="">
      <xdr:nvSpPr>
        <xdr:cNvPr id="460" name="楕円 459"/>
        <xdr:cNvSpPr/>
      </xdr:nvSpPr>
      <xdr:spPr>
        <a:xfrm>
          <a:off x="12954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68851</xdr:rowOff>
    </xdr:from>
    <xdr:ext cx="762000" cy="259045"/>
    <xdr:sp macro="" textlink="">
      <xdr:nvSpPr>
        <xdr:cNvPr id="461" name="テキスト ボックス 460"/>
        <xdr:cNvSpPr txBox="1"/>
      </xdr:nvSpPr>
      <xdr:spPr>
        <a:xfrm>
          <a:off x="12623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東京都東大和市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73203</xdr:rowOff>
    </xdr:from>
    <xdr:to>
      <xdr:col>29</xdr:col>
      <xdr:colOff>127000</xdr:colOff>
      <xdr:row>18</xdr:row>
      <xdr:rowOff>92158</xdr:rowOff>
    </xdr:to>
    <xdr:cxnSp macro="">
      <xdr:nvCxnSpPr>
        <xdr:cNvPr id="50" name="直線コネクタ 49"/>
        <xdr:cNvCxnSpPr/>
      </xdr:nvCxnSpPr>
      <xdr:spPr bwMode="auto">
        <a:xfrm flipV="1">
          <a:off x="5003800" y="3206928"/>
          <a:ext cx="647700" cy="18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92158</xdr:rowOff>
    </xdr:from>
    <xdr:to>
      <xdr:col>26</xdr:col>
      <xdr:colOff>50800</xdr:colOff>
      <xdr:row>18</xdr:row>
      <xdr:rowOff>97396</xdr:rowOff>
    </xdr:to>
    <xdr:cxnSp macro="">
      <xdr:nvCxnSpPr>
        <xdr:cNvPr id="53" name="直線コネクタ 52"/>
        <xdr:cNvCxnSpPr/>
      </xdr:nvCxnSpPr>
      <xdr:spPr bwMode="auto">
        <a:xfrm flipV="1">
          <a:off x="4305300" y="3225883"/>
          <a:ext cx="698500" cy="5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95872</xdr:rowOff>
    </xdr:from>
    <xdr:to>
      <xdr:col>22</xdr:col>
      <xdr:colOff>114300</xdr:colOff>
      <xdr:row>18</xdr:row>
      <xdr:rowOff>97396</xdr:rowOff>
    </xdr:to>
    <xdr:cxnSp macro="">
      <xdr:nvCxnSpPr>
        <xdr:cNvPr id="56" name="直線コネクタ 55"/>
        <xdr:cNvCxnSpPr/>
      </xdr:nvCxnSpPr>
      <xdr:spPr bwMode="auto">
        <a:xfrm>
          <a:off x="3606800" y="3229597"/>
          <a:ext cx="698500" cy="1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91281</xdr:rowOff>
    </xdr:from>
    <xdr:to>
      <xdr:col>18</xdr:col>
      <xdr:colOff>177800</xdr:colOff>
      <xdr:row>18</xdr:row>
      <xdr:rowOff>95872</xdr:rowOff>
    </xdr:to>
    <xdr:cxnSp macro="">
      <xdr:nvCxnSpPr>
        <xdr:cNvPr id="59" name="直線コネクタ 58"/>
        <xdr:cNvCxnSpPr/>
      </xdr:nvCxnSpPr>
      <xdr:spPr bwMode="auto">
        <a:xfrm>
          <a:off x="2908300" y="3225006"/>
          <a:ext cx="698500" cy="4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136866</xdr:rowOff>
    </xdr:from>
    <xdr:ext cx="762000" cy="259045"/>
    <xdr:sp macro="" textlink="">
      <xdr:nvSpPr>
        <xdr:cNvPr id="63" name="テキスト ボックス 62"/>
        <xdr:cNvSpPr txBox="1"/>
      </xdr:nvSpPr>
      <xdr:spPr>
        <a:xfrm>
          <a:off x="2527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22403</xdr:rowOff>
    </xdr:from>
    <xdr:to>
      <xdr:col>29</xdr:col>
      <xdr:colOff>177800</xdr:colOff>
      <xdr:row>18</xdr:row>
      <xdr:rowOff>124003</xdr:rowOff>
    </xdr:to>
    <xdr:sp macro="" textlink="">
      <xdr:nvSpPr>
        <xdr:cNvPr id="69" name="楕円 68"/>
        <xdr:cNvSpPr/>
      </xdr:nvSpPr>
      <xdr:spPr bwMode="auto">
        <a:xfrm>
          <a:off x="5600700" y="3156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165930</xdr:rowOff>
    </xdr:from>
    <xdr:ext cx="762000" cy="259045"/>
    <xdr:sp macro="" textlink="">
      <xdr:nvSpPr>
        <xdr:cNvPr id="70" name="人口1人当たり決算額の推移該当値テキスト130"/>
        <xdr:cNvSpPr txBox="1"/>
      </xdr:nvSpPr>
      <xdr:spPr>
        <a:xfrm>
          <a:off x="5740400" y="312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41358</xdr:rowOff>
    </xdr:from>
    <xdr:to>
      <xdr:col>26</xdr:col>
      <xdr:colOff>101600</xdr:colOff>
      <xdr:row>18</xdr:row>
      <xdr:rowOff>142958</xdr:rowOff>
    </xdr:to>
    <xdr:sp macro="" textlink="">
      <xdr:nvSpPr>
        <xdr:cNvPr id="71" name="楕円 70"/>
        <xdr:cNvSpPr/>
      </xdr:nvSpPr>
      <xdr:spPr bwMode="auto">
        <a:xfrm>
          <a:off x="4953000" y="3175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127735</xdr:rowOff>
    </xdr:from>
    <xdr:ext cx="736600" cy="259045"/>
    <xdr:sp macro="" textlink="">
      <xdr:nvSpPr>
        <xdr:cNvPr id="72" name="テキスト ボックス 71"/>
        <xdr:cNvSpPr txBox="1"/>
      </xdr:nvSpPr>
      <xdr:spPr>
        <a:xfrm>
          <a:off x="4622800" y="3261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46596</xdr:rowOff>
    </xdr:from>
    <xdr:to>
      <xdr:col>22</xdr:col>
      <xdr:colOff>165100</xdr:colOff>
      <xdr:row>18</xdr:row>
      <xdr:rowOff>148196</xdr:rowOff>
    </xdr:to>
    <xdr:sp macro="" textlink="">
      <xdr:nvSpPr>
        <xdr:cNvPr id="73" name="楕円 72"/>
        <xdr:cNvSpPr/>
      </xdr:nvSpPr>
      <xdr:spPr bwMode="auto">
        <a:xfrm>
          <a:off x="4254500" y="3180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132973</xdr:rowOff>
    </xdr:from>
    <xdr:ext cx="762000" cy="259045"/>
    <xdr:sp macro="" textlink="">
      <xdr:nvSpPr>
        <xdr:cNvPr id="74" name="テキスト ボックス 73"/>
        <xdr:cNvSpPr txBox="1"/>
      </xdr:nvSpPr>
      <xdr:spPr>
        <a:xfrm>
          <a:off x="3924300" y="326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45072</xdr:rowOff>
    </xdr:from>
    <xdr:to>
      <xdr:col>19</xdr:col>
      <xdr:colOff>38100</xdr:colOff>
      <xdr:row>18</xdr:row>
      <xdr:rowOff>146672</xdr:rowOff>
    </xdr:to>
    <xdr:sp macro="" textlink="">
      <xdr:nvSpPr>
        <xdr:cNvPr id="75" name="楕円 74"/>
        <xdr:cNvSpPr/>
      </xdr:nvSpPr>
      <xdr:spPr bwMode="auto">
        <a:xfrm>
          <a:off x="3556000" y="3178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131449</xdr:rowOff>
    </xdr:from>
    <xdr:ext cx="762000" cy="259045"/>
    <xdr:sp macro="" textlink="">
      <xdr:nvSpPr>
        <xdr:cNvPr id="76" name="テキスト ボックス 75"/>
        <xdr:cNvSpPr txBox="1"/>
      </xdr:nvSpPr>
      <xdr:spPr>
        <a:xfrm>
          <a:off x="3225800" y="326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40481</xdr:rowOff>
    </xdr:from>
    <xdr:to>
      <xdr:col>15</xdr:col>
      <xdr:colOff>101600</xdr:colOff>
      <xdr:row>18</xdr:row>
      <xdr:rowOff>142081</xdr:rowOff>
    </xdr:to>
    <xdr:sp macro="" textlink="">
      <xdr:nvSpPr>
        <xdr:cNvPr id="77" name="楕円 76"/>
        <xdr:cNvSpPr/>
      </xdr:nvSpPr>
      <xdr:spPr bwMode="auto">
        <a:xfrm>
          <a:off x="2857500" y="3174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126858</xdr:rowOff>
    </xdr:from>
    <xdr:ext cx="762000" cy="259045"/>
    <xdr:sp macro="" textlink="">
      <xdr:nvSpPr>
        <xdr:cNvPr id="78" name="テキスト ボックス 77"/>
        <xdr:cNvSpPr txBox="1"/>
      </xdr:nvSpPr>
      <xdr:spPr>
        <a:xfrm>
          <a:off x="2527300" y="32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305145</xdr:rowOff>
    </xdr:from>
    <xdr:to>
      <xdr:col>29</xdr:col>
      <xdr:colOff>127000</xdr:colOff>
      <xdr:row>37</xdr:row>
      <xdr:rowOff>329213</xdr:rowOff>
    </xdr:to>
    <xdr:cxnSp macro="">
      <xdr:nvCxnSpPr>
        <xdr:cNvPr id="113" name="直線コネクタ 112"/>
        <xdr:cNvCxnSpPr/>
      </xdr:nvCxnSpPr>
      <xdr:spPr bwMode="auto">
        <a:xfrm flipV="1">
          <a:off x="5003800" y="7429845"/>
          <a:ext cx="647700" cy="24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93446</xdr:rowOff>
    </xdr:from>
    <xdr:ext cx="762000" cy="259045"/>
    <xdr:sp macro="" textlink="">
      <xdr:nvSpPr>
        <xdr:cNvPr id="114" name="人口1人当たり決算額の推移平均値テキスト445"/>
        <xdr:cNvSpPr txBox="1"/>
      </xdr:nvSpPr>
      <xdr:spPr>
        <a:xfrm>
          <a:off x="5740400" y="6703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324968</xdr:rowOff>
    </xdr:from>
    <xdr:to>
      <xdr:col>26</xdr:col>
      <xdr:colOff>50800</xdr:colOff>
      <xdr:row>37</xdr:row>
      <xdr:rowOff>329213</xdr:rowOff>
    </xdr:to>
    <xdr:cxnSp macro="">
      <xdr:nvCxnSpPr>
        <xdr:cNvPr id="116" name="直線コネクタ 115"/>
        <xdr:cNvCxnSpPr/>
      </xdr:nvCxnSpPr>
      <xdr:spPr bwMode="auto">
        <a:xfrm>
          <a:off x="4305300" y="7449668"/>
          <a:ext cx="698500" cy="4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22013</xdr:rowOff>
    </xdr:from>
    <xdr:ext cx="736600" cy="259045"/>
    <xdr:sp macro="" textlink="">
      <xdr:nvSpPr>
        <xdr:cNvPr id="118" name="テキスト ボックス 117"/>
        <xdr:cNvSpPr txBox="1"/>
      </xdr:nvSpPr>
      <xdr:spPr>
        <a:xfrm>
          <a:off x="4622800" y="66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300572</xdr:rowOff>
    </xdr:from>
    <xdr:to>
      <xdr:col>22</xdr:col>
      <xdr:colOff>114300</xdr:colOff>
      <xdr:row>37</xdr:row>
      <xdr:rowOff>324968</xdr:rowOff>
    </xdr:to>
    <xdr:cxnSp macro="">
      <xdr:nvCxnSpPr>
        <xdr:cNvPr id="119" name="直線コネクタ 118"/>
        <xdr:cNvCxnSpPr/>
      </xdr:nvCxnSpPr>
      <xdr:spPr bwMode="auto">
        <a:xfrm>
          <a:off x="3606800" y="7425272"/>
          <a:ext cx="698500" cy="24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3268</xdr:rowOff>
    </xdr:from>
    <xdr:ext cx="762000" cy="259045"/>
    <xdr:sp macro="" textlink="">
      <xdr:nvSpPr>
        <xdr:cNvPr id="121" name="テキスト ボックス 120"/>
        <xdr:cNvSpPr txBox="1"/>
      </xdr:nvSpPr>
      <xdr:spPr>
        <a:xfrm>
          <a:off x="3924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300572</xdr:rowOff>
    </xdr:from>
    <xdr:to>
      <xdr:col>18</xdr:col>
      <xdr:colOff>177800</xdr:colOff>
      <xdr:row>37</xdr:row>
      <xdr:rowOff>301062</xdr:rowOff>
    </xdr:to>
    <xdr:cxnSp macro="">
      <xdr:nvCxnSpPr>
        <xdr:cNvPr id="122" name="直線コネクタ 121"/>
        <xdr:cNvCxnSpPr/>
      </xdr:nvCxnSpPr>
      <xdr:spPr bwMode="auto">
        <a:xfrm flipV="1">
          <a:off x="2908300" y="7425272"/>
          <a:ext cx="698500" cy="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325986</xdr:rowOff>
    </xdr:from>
    <xdr:ext cx="762000" cy="259045"/>
    <xdr:sp macro="" textlink="">
      <xdr:nvSpPr>
        <xdr:cNvPr id="124" name="テキスト ボックス 123"/>
        <xdr:cNvSpPr txBox="1"/>
      </xdr:nvSpPr>
      <xdr:spPr>
        <a:xfrm>
          <a:off x="32258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338951</xdr:rowOff>
    </xdr:from>
    <xdr:ext cx="762000" cy="259045"/>
    <xdr:sp macro="" textlink="">
      <xdr:nvSpPr>
        <xdr:cNvPr id="126" name="テキスト ボックス 125"/>
        <xdr:cNvSpPr txBox="1"/>
      </xdr:nvSpPr>
      <xdr:spPr>
        <a:xfrm>
          <a:off x="2527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254345</xdr:rowOff>
    </xdr:from>
    <xdr:to>
      <xdr:col>29</xdr:col>
      <xdr:colOff>177800</xdr:colOff>
      <xdr:row>38</xdr:row>
      <xdr:rowOff>13045</xdr:rowOff>
    </xdr:to>
    <xdr:sp macro="" textlink="">
      <xdr:nvSpPr>
        <xdr:cNvPr id="132" name="楕円 131"/>
        <xdr:cNvSpPr/>
      </xdr:nvSpPr>
      <xdr:spPr bwMode="auto">
        <a:xfrm>
          <a:off x="5600700" y="7379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162922</xdr:rowOff>
    </xdr:from>
    <xdr:ext cx="762000" cy="259045"/>
    <xdr:sp macro="" textlink="">
      <xdr:nvSpPr>
        <xdr:cNvPr id="133" name="人口1人当たり決算額の推移該当値テキスト445"/>
        <xdr:cNvSpPr txBox="1"/>
      </xdr:nvSpPr>
      <xdr:spPr>
        <a:xfrm>
          <a:off x="5740400" y="728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278413</xdr:rowOff>
    </xdr:from>
    <xdr:to>
      <xdr:col>26</xdr:col>
      <xdr:colOff>101600</xdr:colOff>
      <xdr:row>38</xdr:row>
      <xdr:rowOff>37113</xdr:rowOff>
    </xdr:to>
    <xdr:sp macro="" textlink="">
      <xdr:nvSpPr>
        <xdr:cNvPr id="134" name="楕円 133"/>
        <xdr:cNvSpPr/>
      </xdr:nvSpPr>
      <xdr:spPr bwMode="auto">
        <a:xfrm>
          <a:off x="4953000" y="7403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21890</xdr:rowOff>
    </xdr:from>
    <xdr:ext cx="736600" cy="259045"/>
    <xdr:sp macro="" textlink="">
      <xdr:nvSpPr>
        <xdr:cNvPr id="135" name="テキスト ボックス 134"/>
        <xdr:cNvSpPr txBox="1"/>
      </xdr:nvSpPr>
      <xdr:spPr>
        <a:xfrm>
          <a:off x="4622800" y="7489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274168</xdr:rowOff>
    </xdr:from>
    <xdr:to>
      <xdr:col>22</xdr:col>
      <xdr:colOff>165100</xdr:colOff>
      <xdr:row>38</xdr:row>
      <xdr:rowOff>32868</xdr:rowOff>
    </xdr:to>
    <xdr:sp macro="" textlink="">
      <xdr:nvSpPr>
        <xdr:cNvPr id="136" name="楕円 135"/>
        <xdr:cNvSpPr/>
      </xdr:nvSpPr>
      <xdr:spPr bwMode="auto">
        <a:xfrm>
          <a:off x="4254500" y="7398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17645</xdr:rowOff>
    </xdr:from>
    <xdr:ext cx="762000" cy="259045"/>
    <xdr:sp macro="" textlink="">
      <xdr:nvSpPr>
        <xdr:cNvPr id="137" name="テキスト ボックス 136"/>
        <xdr:cNvSpPr txBox="1"/>
      </xdr:nvSpPr>
      <xdr:spPr>
        <a:xfrm>
          <a:off x="3924300" y="748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249772</xdr:rowOff>
    </xdr:from>
    <xdr:to>
      <xdr:col>19</xdr:col>
      <xdr:colOff>38100</xdr:colOff>
      <xdr:row>38</xdr:row>
      <xdr:rowOff>8472</xdr:rowOff>
    </xdr:to>
    <xdr:sp macro="" textlink="">
      <xdr:nvSpPr>
        <xdr:cNvPr id="138" name="楕円 137"/>
        <xdr:cNvSpPr/>
      </xdr:nvSpPr>
      <xdr:spPr bwMode="auto">
        <a:xfrm>
          <a:off x="3556000" y="7374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336149</xdr:rowOff>
    </xdr:from>
    <xdr:ext cx="762000" cy="259045"/>
    <xdr:sp macro="" textlink="">
      <xdr:nvSpPr>
        <xdr:cNvPr id="139" name="テキスト ボックス 138"/>
        <xdr:cNvSpPr txBox="1"/>
      </xdr:nvSpPr>
      <xdr:spPr>
        <a:xfrm>
          <a:off x="3225800" y="746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250262</xdr:rowOff>
    </xdr:from>
    <xdr:to>
      <xdr:col>15</xdr:col>
      <xdr:colOff>101600</xdr:colOff>
      <xdr:row>38</xdr:row>
      <xdr:rowOff>8962</xdr:rowOff>
    </xdr:to>
    <xdr:sp macro="" textlink="">
      <xdr:nvSpPr>
        <xdr:cNvPr id="140" name="楕円 139"/>
        <xdr:cNvSpPr/>
      </xdr:nvSpPr>
      <xdr:spPr bwMode="auto">
        <a:xfrm>
          <a:off x="2857500" y="7374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336639</xdr:rowOff>
    </xdr:from>
    <xdr:ext cx="762000" cy="259045"/>
    <xdr:sp macro="" textlink="">
      <xdr:nvSpPr>
        <xdr:cNvPr id="141" name="テキスト ボックス 140"/>
        <xdr:cNvSpPr txBox="1"/>
      </xdr:nvSpPr>
      <xdr:spPr>
        <a:xfrm>
          <a:off x="2527300" y="746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東京都東大和市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85,301
84,116
13.42
33,397,772
31,933,530
1,384,102
17,000,011
20,480,369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10598</xdr:rowOff>
    </xdr:from>
    <xdr:to>
      <xdr:col>24</xdr:col>
      <xdr:colOff>63500</xdr:colOff>
      <xdr:row>38</xdr:row>
      <xdr:rowOff>24276</xdr:rowOff>
    </xdr:to>
    <xdr:cxnSp macro="">
      <xdr:nvCxnSpPr>
        <xdr:cNvPr id="61" name="直線コネクタ 60"/>
        <xdr:cNvCxnSpPr/>
      </xdr:nvCxnSpPr>
      <xdr:spPr>
        <a:xfrm flipV="1">
          <a:off x="3797300" y="6525698"/>
          <a:ext cx="8382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24276</xdr:rowOff>
    </xdr:from>
    <xdr:to>
      <xdr:col>19</xdr:col>
      <xdr:colOff>177800</xdr:colOff>
      <xdr:row>38</xdr:row>
      <xdr:rowOff>24505</xdr:rowOff>
    </xdr:to>
    <xdr:cxnSp macro="">
      <xdr:nvCxnSpPr>
        <xdr:cNvPr id="64" name="直線コネクタ 63"/>
        <xdr:cNvCxnSpPr/>
      </xdr:nvCxnSpPr>
      <xdr:spPr>
        <a:xfrm flipV="1">
          <a:off x="2908300" y="653937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128065</xdr:rowOff>
    </xdr:from>
    <xdr:ext cx="534377" cy="259045"/>
    <xdr:sp macro="" textlink="">
      <xdr:nvSpPr>
        <xdr:cNvPr id="66" name="テキスト ボックス 65"/>
        <xdr:cNvSpPr txBox="1"/>
      </xdr:nvSpPr>
      <xdr:spPr>
        <a:xfrm>
          <a:off x="3530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19152</xdr:rowOff>
    </xdr:from>
    <xdr:to>
      <xdr:col>15</xdr:col>
      <xdr:colOff>50800</xdr:colOff>
      <xdr:row>38</xdr:row>
      <xdr:rowOff>24505</xdr:rowOff>
    </xdr:to>
    <xdr:cxnSp macro="">
      <xdr:nvCxnSpPr>
        <xdr:cNvPr id="67" name="直線コネクタ 66"/>
        <xdr:cNvCxnSpPr/>
      </xdr:nvCxnSpPr>
      <xdr:spPr>
        <a:xfrm>
          <a:off x="2019300" y="6534252"/>
          <a:ext cx="889000" cy="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124807</xdr:rowOff>
    </xdr:from>
    <xdr:ext cx="534377" cy="259045"/>
    <xdr:sp macro="" textlink="">
      <xdr:nvSpPr>
        <xdr:cNvPr id="69" name="テキスト ボックス 68"/>
        <xdr:cNvSpPr txBox="1"/>
      </xdr:nvSpPr>
      <xdr:spPr>
        <a:xfrm>
          <a:off x="2641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2940</xdr:rowOff>
    </xdr:from>
    <xdr:to>
      <xdr:col>10</xdr:col>
      <xdr:colOff>114300</xdr:colOff>
      <xdr:row>38</xdr:row>
      <xdr:rowOff>19152</xdr:rowOff>
    </xdr:to>
    <xdr:cxnSp macro="">
      <xdr:nvCxnSpPr>
        <xdr:cNvPr id="70" name="直線コネクタ 69"/>
        <xdr:cNvCxnSpPr/>
      </xdr:nvCxnSpPr>
      <xdr:spPr>
        <a:xfrm>
          <a:off x="1130300" y="6518040"/>
          <a:ext cx="889000" cy="1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117244</xdr:rowOff>
    </xdr:from>
    <xdr:ext cx="534377" cy="259045"/>
    <xdr:sp macro="" textlink="">
      <xdr:nvSpPr>
        <xdr:cNvPr id="72" name="テキスト ボックス 71"/>
        <xdr:cNvSpPr txBox="1"/>
      </xdr:nvSpPr>
      <xdr:spPr>
        <a:xfrm>
          <a:off x="1752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109643</xdr:rowOff>
    </xdr:from>
    <xdr:ext cx="534377" cy="259045"/>
    <xdr:sp macro="" textlink="">
      <xdr:nvSpPr>
        <xdr:cNvPr id="74" name="テキスト ボックス 73"/>
        <xdr:cNvSpPr txBox="1"/>
      </xdr:nvSpPr>
      <xdr:spPr>
        <a:xfrm>
          <a:off x="863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131248</xdr:rowOff>
    </xdr:from>
    <xdr:to>
      <xdr:col>24</xdr:col>
      <xdr:colOff>114300</xdr:colOff>
      <xdr:row>38</xdr:row>
      <xdr:rowOff>61398</xdr:rowOff>
    </xdr:to>
    <xdr:sp macro="" textlink="">
      <xdr:nvSpPr>
        <xdr:cNvPr id="80" name="楕円 79"/>
        <xdr:cNvSpPr/>
      </xdr:nvSpPr>
      <xdr:spPr>
        <a:xfrm>
          <a:off x="4584700" y="647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109675</xdr:rowOff>
    </xdr:from>
    <xdr:ext cx="534377" cy="259045"/>
    <xdr:sp macro="" textlink="">
      <xdr:nvSpPr>
        <xdr:cNvPr id="81" name="人件費該当値テキスト"/>
        <xdr:cNvSpPr txBox="1"/>
      </xdr:nvSpPr>
      <xdr:spPr>
        <a:xfrm>
          <a:off x="4686300" y="64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144926</xdr:rowOff>
    </xdr:from>
    <xdr:to>
      <xdr:col>20</xdr:col>
      <xdr:colOff>38100</xdr:colOff>
      <xdr:row>38</xdr:row>
      <xdr:rowOff>75076</xdr:rowOff>
    </xdr:to>
    <xdr:sp macro="" textlink="">
      <xdr:nvSpPr>
        <xdr:cNvPr id="82" name="楕円 81"/>
        <xdr:cNvSpPr/>
      </xdr:nvSpPr>
      <xdr:spPr>
        <a:xfrm>
          <a:off x="3746500" y="648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66203</xdr:rowOff>
    </xdr:from>
    <xdr:ext cx="534377" cy="259045"/>
    <xdr:sp macro="" textlink="">
      <xdr:nvSpPr>
        <xdr:cNvPr id="83" name="テキスト ボックス 82"/>
        <xdr:cNvSpPr txBox="1"/>
      </xdr:nvSpPr>
      <xdr:spPr>
        <a:xfrm>
          <a:off x="3530111" y="658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145155</xdr:rowOff>
    </xdr:from>
    <xdr:to>
      <xdr:col>15</xdr:col>
      <xdr:colOff>101600</xdr:colOff>
      <xdr:row>38</xdr:row>
      <xdr:rowOff>75305</xdr:rowOff>
    </xdr:to>
    <xdr:sp macro="" textlink="">
      <xdr:nvSpPr>
        <xdr:cNvPr id="84" name="楕円 83"/>
        <xdr:cNvSpPr/>
      </xdr:nvSpPr>
      <xdr:spPr>
        <a:xfrm>
          <a:off x="2857500" y="648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66432</xdr:rowOff>
    </xdr:from>
    <xdr:ext cx="534377" cy="259045"/>
    <xdr:sp macro="" textlink="">
      <xdr:nvSpPr>
        <xdr:cNvPr id="85" name="テキスト ボックス 84"/>
        <xdr:cNvSpPr txBox="1"/>
      </xdr:nvSpPr>
      <xdr:spPr>
        <a:xfrm>
          <a:off x="2641111" y="658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139802</xdr:rowOff>
    </xdr:from>
    <xdr:to>
      <xdr:col>10</xdr:col>
      <xdr:colOff>165100</xdr:colOff>
      <xdr:row>38</xdr:row>
      <xdr:rowOff>69952</xdr:rowOff>
    </xdr:to>
    <xdr:sp macro="" textlink="">
      <xdr:nvSpPr>
        <xdr:cNvPr id="86" name="楕円 85"/>
        <xdr:cNvSpPr/>
      </xdr:nvSpPr>
      <xdr:spPr>
        <a:xfrm>
          <a:off x="1968500" y="648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61079</xdr:rowOff>
    </xdr:from>
    <xdr:ext cx="534377" cy="259045"/>
    <xdr:sp macro="" textlink="">
      <xdr:nvSpPr>
        <xdr:cNvPr id="87" name="テキスト ボックス 86"/>
        <xdr:cNvSpPr txBox="1"/>
      </xdr:nvSpPr>
      <xdr:spPr>
        <a:xfrm>
          <a:off x="1752111" y="657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123590</xdr:rowOff>
    </xdr:from>
    <xdr:to>
      <xdr:col>6</xdr:col>
      <xdr:colOff>38100</xdr:colOff>
      <xdr:row>38</xdr:row>
      <xdr:rowOff>53740</xdr:rowOff>
    </xdr:to>
    <xdr:sp macro="" textlink="">
      <xdr:nvSpPr>
        <xdr:cNvPr id="88" name="楕円 87"/>
        <xdr:cNvSpPr/>
      </xdr:nvSpPr>
      <xdr:spPr>
        <a:xfrm>
          <a:off x="1079500" y="646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44867</xdr:rowOff>
    </xdr:from>
    <xdr:ext cx="534377" cy="259045"/>
    <xdr:sp macro="" textlink="">
      <xdr:nvSpPr>
        <xdr:cNvPr id="89" name="テキスト ボックス 88"/>
        <xdr:cNvSpPr txBox="1"/>
      </xdr:nvSpPr>
      <xdr:spPr>
        <a:xfrm>
          <a:off x="863111" y="65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79664</xdr:rowOff>
    </xdr:from>
    <xdr:to>
      <xdr:col>24</xdr:col>
      <xdr:colOff>63500</xdr:colOff>
      <xdr:row>56</xdr:row>
      <xdr:rowOff>20942</xdr:rowOff>
    </xdr:to>
    <xdr:cxnSp macro="">
      <xdr:nvCxnSpPr>
        <xdr:cNvPr id="123" name="直線コネクタ 122"/>
        <xdr:cNvCxnSpPr/>
      </xdr:nvCxnSpPr>
      <xdr:spPr>
        <a:xfrm flipV="1">
          <a:off x="3797300" y="9509414"/>
          <a:ext cx="838200" cy="11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54125</xdr:rowOff>
    </xdr:from>
    <xdr:ext cx="534377" cy="259045"/>
    <xdr:sp macro="" textlink="">
      <xdr:nvSpPr>
        <xdr:cNvPr id="124" name="物件費平均値テキスト"/>
        <xdr:cNvSpPr txBox="1"/>
      </xdr:nvSpPr>
      <xdr:spPr>
        <a:xfrm>
          <a:off x="4686300" y="9483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20942</xdr:rowOff>
    </xdr:from>
    <xdr:to>
      <xdr:col>19</xdr:col>
      <xdr:colOff>177800</xdr:colOff>
      <xdr:row>56</xdr:row>
      <xdr:rowOff>40316</xdr:rowOff>
    </xdr:to>
    <xdr:cxnSp macro="">
      <xdr:nvCxnSpPr>
        <xdr:cNvPr id="126" name="直線コネクタ 125"/>
        <xdr:cNvCxnSpPr/>
      </xdr:nvCxnSpPr>
      <xdr:spPr>
        <a:xfrm flipV="1">
          <a:off x="2908300" y="9622142"/>
          <a:ext cx="889000" cy="1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82301</xdr:rowOff>
    </xdr:from>
    <xdr:ext cx="534377" cy="259045"/>
    <xdr:sp macro="" textlink="">
      <xdr:nvSpPr>
        <xdr:cNvPr id="128" name="テキスト ボックス 127"/>
        <xdr:cNvSpPr txBox="1"/>
      </xdr:nvSpPr>
      <xdr:spPr>
        <a:xfrm>
          <a:off x="3530111" y="96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40316</xdr:rowOff>
    </xdr:from>
    <xdr:to>
      <xdr:col>15</xdr:col>
      <xdr:colOff>50800</xdr:colOff>
      <xdr:row>56</xdr:row>
      <xdr:rowOff>79235</xdr:rowOff>
    </xdr:to>
    <xdr:cxnSp macro="">
      <xdr:nvCxnSpPr>
        <xdr:cNvPr id="129" name="直線コネクタ 128"/>
        <xdr:cNvCxnSpPr/>
      </xdr:nvCxnSpPr>
      <xdr:spPr>
        <a:xfrm flipV="1">
          <a:off x="2019300" y="9641516"/>
          <a:ext cx="889000" cy="3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112875</xdr:rowOff>
    </xdr:from>
    <xdr:ext cx="534377" cy="259045"/>
    <xdr:sp macro="" textlink="">
      <xdr:nvSpPr>
        <xdr:cNvPr id="131" name="テキスト ボックス 130"/>
        <xdr:cNvSpPr txBox="1"/>
      </xdr:nvSpPr>
      <xdr:spPr>
        <a:xfrm>
          <a:off x="2641111" y="97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79235</xdr:rowOff>
    </xdr:from>
    <xdr:to>
      <xdr:col>10</xdr:col>
      <xdr:colOff>114300</xdr:colOff>
      <xdr:row>56</xdr:row>
      <xdr:rowOff>140900</xdr:rowOff>
    </xdr:to>
    <xdr:cxnSp macro="">
      <xdr:nvCxnSpPr>
        <xdr:cNvPr id="132" name="直線コネクタ 131"/>
        <xdr:cNvCxnSpPr/>
      </xdr:nvCxnSpPr>
      <xdr:spPr>
        <a:xfrm flipV="1">
          <a:off x="1130300" y="9680435"/>
          <a:ext cx="889000" cy="6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141933</xdr:rowOff>
    </xdr:from>
    <xdr:ext cx="534377" cy="259045"/>
    <xdr:sp macro="" textlink="">
      <xdr:nvSpPr>
        <xdr:cNvPr id="134" name="テキスト ボックス 133"/>
        <xdr:cNvSpPr txBox="1"/>
      </xdr:nvSpPr>
      <xdr:spPr>
        <a:xfrm>
          <a:off x="1752111" y="94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12717</xdr:rowOff>
    </xdr:from>
    <xdr:ext cx="534377" cy="259045"/>
    <xdr:sp macro="" textlink="">
      <xdr:nvSpPr>
        <xdr:cNvPr id="136" name="テキスト ボックス 135"/>
        <xdr:cNvSpPr txBox="1"/>
      </xdr:nvSpPr>
      <xdr:spPr>
        <a:xfrm>
          <a:off x="863111" y="94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28864</xdr:rowOff>
    </xdr:from>
    <xdr:to>
      <xdr:col>24</xdr:col>
      <xdr:colOff>114300</xdr:colOff>
      <xdr:row>55</xdr:row>
      <xdr:rowOff>130464</xdr:rowOff>
    </xdr:to>
    <xdr:sp macro="" textlink="">
      <xdr:nvSpPr>
        <xdr:cNvPr id="142" name="楕円 141"/>
        <xdr:cNvSpPr/>
      </xdr:nvSpPr>
      <xdr:spPr>
        <a:xfrm>
          <a:off x="4584700" y="945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51741</xdr:rowOff>
    </xdr:from>
    <xdr:ext cx="534377" cy="259045"/>
    <xdr:sp macro="" textlink="">
      <xdr:nvSpPr>
        <xdr:cNvPr id="143" name="物件費該当値テキスト"/>
        <xdr:cNvSpPr txBox="1"/>
      </xdr:nvSpPr>
      <xdr:spPr>
        <a:xfrm>
          <a:off x="4686300" y="931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141592</xdr:rowOff>
    </xdr:from>
    <xdr:to>
      <xdr:col>20</xdr:col>
      <xdr:colOff>38100</xdr:colOff>
      <xdr:row>56</xdr:row>
      <xdr:rowOff>71742</xdr:rowOff>
    </xdr:to>
    <xdr:sp macro="" textlink="">
      <xdr:nvSpPr>
        <xdr:cNvPr id="144" name="楕円 143"/>
        <xdr:cNvSpPr/>
      </xdr:nvSpPr>
      <xdr:spPr>
        <a:xfrm>
          <a:off x="3746500" y="95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88269</xdr:rowOff>
    </xdr:from>
    <xdr:ext cx="534377" cy="259045"/>
    <xdr:sp macro="" textlink="">
      <xdr:nvSpPr>
        <xdr:cNvPr id="145" name="テキスト ボックス 144"/>
        <xdr:cNvSpPr txBox="1"/>
      </xdr:nvSpPr>
      <xdr:spPr>
        <a:xfrm>
          <a:off x="3530111" y="934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160966</xdr:rowOff>
    </xdr:from>
    <xdr:to>
      <xdr:col>15</xdr:col>
      <xdr:colOff>101600</xdr:colOff>
      <xdr:row>56</xdr:row>
      <xdr:rowOff>91116</xdr:rowOff>
    </xdr:to>
    <xdr:sp macro="" textlink="">
      <xdr:nvSpPr>
        <xdr:cNvPr id="146" name="楕円 145"/>
        <xdr:cNvSpPr/>
      </xdr:nvSpPr>
      <xdr:spPr>
        <a:xfrm>
          <a:off x="2857500" y="959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107643</xdr:rowOff>
    </xdr:from>
    <xdr:ext cx="534377" cy="259045"/>
    <xdr:sp macro="" textlink="">
      <xdr:nvSpPr>
        <xdr:cNvPr id="147" name="テキスト ボックス 146"/>
        <xdr:cNvSpPr txBox="1"/>
      </xdr:nvSpPr>
      <xdr:spPr>
        <a:xfrm>
          <a:off x="2641111" y="936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28435</xdr:rowOff>
    </xdr:from>
    <xdr:to>
      <xdr:col>10</xdr:col>
      <xdr:colOff>165100</xdr:colOff>
      <xdr:row>56</xdr:row>
      <xdr:rowOff>130035</xdr:rowOff>
    </xdr:to>
    <xdr:sp macro="" textlink="">
      <xdr:nvSpPr>
        <xdr:cNvPr id="148" name="楕円 147"/>
        <xdr:cNvSpPr/>
      </xdr:nvSpPr>
      <xdr:spPr>
        <a:xfrm>
          <a:off x="1968500" y="962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121162</xdr:rowOff>
    </xdr:from>
    <xdr:ext cx="534377" cy="259045"/>
    <xdr:sp macro="" textlink="">
      <xdr:nvSpPr>
        <xdr:cNvPr id="149" name="テキスト ボックス 148"/>
        <xdr:cNvSpPr txBox="1"/>
      </xdr:nvSpPr>
      <xdr:spPr>
        <a:xfrm>
          <a:off x="1752111" y="972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90100</xdr:rowOff>
    </xdr:from>
    <xdr:to>
      <xdr:col>6</xdr:col>
      <xdr:colOff>38100</xdr:colOff>
      <xdr:row>57</xdr:row>
      <xdr:rowOff>20250</xdr:rowOff>
    </xdr:to>
    <xdr:sp macro="" textlink="">
      <xdr:nvSpPr>
        <xdr:cNvPr id="150" name="楕円 149"/>
        <xdr:cNvSpPr/>
      </xdr:nvSpPr>
      <xdr:spPr>
        <a:xfrm>
          <a:off x="1079500" y="96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11377</xdr:rowOff>
    </xdr:from>
    <xdr:ext cx="534377" cy="259045"/>
    <xdr:sp macro="" textlink="">
      <xdr:nvSpPr>
        <xdr:cNvPr id="151" name="テキスト ボックス 150"/>
        <xdr:cNvSpPr txBox="1"/>
      </xdr:nvSpPr>
      <xdr:spPr>
        <a:xfrm>
          <a:off x="863111" y="978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79899</xdr:rowOff>
    </xdr:from>
    <xdr:to>
      <xdr:col>24</xdr:col>
      <xdr:colOff>63500</xdr:colOff>
      <xdr:row>78</xdr:row>
      <xdr:rowOff>81316</xdr:rowOff>
    </xdr:to>
    <xdr:cxnSp macro="">
      <xdr:nvCxnSpPr>
        <xdr:cNvPr id="178" name="直線コネクタ 177"/>
        <xdr:cNvCxnSpPr/>
      </xdr:nvCxnSpPr>
      <xdr:spPr>
        <a:xfrm>
          <a:off x="3797300" y="13452999"/>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74092</xdr:rowOff>
    </xdr:from>
    <xdr:to>
      <xdr:col>19</xdr:col>
      <xdr:colOff>177800</xdr:colOff>
      <xdr:row>78</xdr:row>
      <xdr:rowOff>79899</xdr:rowOff>
    </xdr:to>
    <xdr:cxnSp macro="">
      <xdr:nvCxnSpPr>
        <xdr:cNvPr id="181" name="直線コネクタ 180"/>
        <xdr:cNvCxnSpPr/>
      </xdr:nvCxnSpPr>
      <xdr:spPr>
        <a:xfrm>
          <a:off x="2908300" y="13447192"/>
          <a:ext cx="8890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74092</xdr:rowOff>
    </xdr:from>
    <xdr:to>
      <xdr:col>15</xdr:col>
      <xdr:colOff>50800</xdr:colOff>
      <xdr:row>78</xdr:row>
      <xdr:rowOff>79029</xdr:rowOff>
    </xdr:to>
    <xdr:cxnSp macro="">
      <xdr:nvCxnSpPr>
        <xdr:cNvPr id="184" name="直線コネクタ 183"/>
        <xdr:cNvCxnSpPr/>
      </xdr:nvCxnSpPr>
      <xdr:spPr>
        <a:xfrm flipV="1">
          <a:off x="2019300" y="13447192"/>
          <a:ext cx="8890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76744</xdr:rowOff>
    </xdr:from>
    <xdr:to>
      <xdr:col>10</xdr:col>
      <xdr:colOff>114300</xdr:colOff>
      <xdr:row>78</xdr:row>
      <xdr:rowOff>79029</xdr:rowOff>
    </xdr:to>
    <xdr:cxnSp macro="">
      <xdr:nvCxnSpPr>
        <xdr:cNvPr id="187" name="直線コネクタ 186"/>
        <xdr:cNvCxnSpPr/>
      </xdr:nvCxnSpPr>
      <xdr:spPr>
        <a:xfrm>
          <a:off x="1130300" y="1344984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30516</xdr:rowOff>
    </xdr:from>
    <xdr:to>
      <xdr:col>24</xdr:col>
      <xdr:colOff>114300</xdr:colOff>
      <xdr:row>78</xdr:row>
      <xdr:rowOff>132116</xdr:rowOff>
    </xdr:to>
    <xdr:sp macro="" textlink="">
      <xdr:nvSpPr>
        <xdr:cNvPr id="197" name="楕円 196"/>
        <xdr:cNvSpPr/>
      </xdr:nvSpPr>
      <xdr:spPr>
        <a:xfrm>
          <a:off x="4584700" y="1340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116893</xdr:rowOff>
    </xdr:from>
    <xdr:ext cx="469744" cy="259045"/>
    <xdr:sp macro="" textlink="">
      <xdr:nvSpPr>
        <xdr:cNvPr id="198" name="維持補修費該当値テキスト"/>
        <xdr:cNvSpPr txBox="1"/>
      </xdr:nvSpPr>
      <xdr:spPr>
        <a:xfrm>
          <a:off x="4686300" y="1331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29099</xdr:rowOff>
    </xdr:from>
    <xdr:to>
      <xdr:col>20</xdr:col>
      <xdr:colOff>38100</xdr:colOff>
      <xdr:row>78</xdr:row>
      <xdr:rowOff>130699</xdr:rowOff>
    </xdr:to>
    <xdr:sp macro="" textlink="">
      <xdr:nvSpPr>
        <xdr:cNvPr id="199" name="楕円 198"/>
        <xdr:cNvSpPr/>
      </xdr:nvSpPr>
      <xdr:spPr>
        <a:xfrm>
          <a:off x="3746500" y="1340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121826</xdr:rowOff>
    </xdr:from>
    <xdr:ext cx="469744" cy="259045"/>
    <xdr:sp macro="" textlink="">
      <xdr:nvSpPr>
        <xdr:cNvPr id="200" name="テキスト ボックス 199"/>
        <xdr:cNvSpPr txBox="1"/>
      </xdr:nvSpPr>
      <xdr:spPr>
        <a:xfrm>
          <a:off x="3562428" y="1349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23292</xdr:rowOff>
    </xdr:from>
    <xdr:to>
      <xdr:col>15</xdr:col>
      <xdr:colOff>101600</xdr:colOff>
      <xdr:row>78</xdr:row>
      <xdr:rowOff>124892</xdr:rowOff>
    </xdr:to>
    <xdr:sp macro="" textlink="">
      <xdr:nvSpPr>
        <xdr:cNvPr id="201" name="楕円 200"/>
        <xdr:cNvSpPr/>
      </xdr:nvSpPr>
      <xdr:spPr>
        <a:xfrm>
          <a:off x="2857500" y="1339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116019</xdr:rowOff>
    </xdr:from>
    <xdr:ext cx="469744" cy="259045"/>
    <xdr:sp macro="" textlink="">
      <xdr:nvSpPr>
        <xdr:cNvPr id="202" name="テキスト ボックス 201"/>
        <xdr:cNvSpPr txBox="1"/>
      </xdr:nvSpPr>
      <xdr:spPr>
        <a:xfrm>
          <a:off x="2673428" y="1348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28229</xdr:rowOff>
    </xdr:from>
    <xdr:to>
      <xdr:col>10</xdr:col>
      <xdr:colOff>165100</xdr:colOff>
      <xdr:row>78</xdr:row>
      <xdr:rowOff>129829</xdr:rowOff>
    </xdr:to>
    <xdr:sp macro="" textlink="">
      <xdr:nvSpPr>
        <xdr:cNvPr id="203" name="楕円 202"/>
        <xdr:cNvSpPr/>
      </xdr:nvSpPr>
      <xdr:spPr>
        <a:xfrm>
          <a:off x="1968500" y="1340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120956</xdr:rowOff>
    </xdr:from>
    <xdr:ext cx="469744" cy="259045"/>
    <xdr:sp macro="" textlink="">
      <xdr:nvSpPr>
        <xdr:cNvPr id="204" name="テキスト ボックス 203"/>
        <xdr:cNvSpPr txBox="1"/>
      </xdr:nvSpPr>
      <xdr:spPr>
        <a:xfrm>
          <a:off x="1784428" y="1349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25944</xdr:rowOff>
    </xdr:from>
    <xdr:to>
      <xdr:col>6</xdr:col>
      <xdr:colOff>38100</xdr:colOff>
      <xdr:row>78</xdr:row>
      <xdr:rowOff>127544</xdr:rowOff>
    </xdr:to>
    <xdr:sp macro="" textlink="">
      <xdr:nvSpPr>
        <xdr:cNvPr id="205" name="楕円 204"/>
        <xdr:cNvSpPr/>
      </xdr:nvSpPr>
      <xdr:spPr>
        <a:xfrm>
          <a:off x="1079500" y="1339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118671</xdr:rowOff>
    </xdr:from>
    <xdr:ext cx="469744" cy="259045"/>
    <xdr:sp macro="" textlink="">
      <xdr:nvSpPr>
        <xdr:cNvPr id="206" name="テキスト ボックス 205"/>
        <xdr:cNvSpPr txBox="1"/>
      </xdr:nvSpPr>
      <xdr:spPr>
        <a:xfrm>
          <a:off x="895428" y="1349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137376</xdr:rowOff>
    </xdr:from>
    <xdr:to>
      <xdr:col>24</xdr:col>
      <xdr:colOff>63500</xdr:colOff>
      <xdr:row>94</xdr:row>
      <xdr:rowOff>2324</xdr:rowOff>
    </xdr:to>
    <xdr:cxnSp macro="">
      <xdr:nvCxnSpPr>
        <xdr:cNvPr id="236" name="直線コネクタ 235"/>
        <xdr:cNvCxnSpPr/>
      </xdr:nvCxnSpPr>
      <xdr:spPr>
        <a:xfrm flipV="1">
          <a:off x="3797300" y="16082226"/>
          <a:ext cx="838200" cy="3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30663</xdr:rowOff>
    </xdr:from>
    <xdr:ext cx="534377" cy="259045"/>
    <xdr:sp macro="" textlink="">
      <xdr:nvSpPr>
        <xdr:cNvPr id="237" name="扶助費平均値テキスト"/>
        <xdr:cNvSpPr txBox="1"/>
      </xdr:nvSpPr>
      <xdr:spPr>
        <a:xfrm>
          <a:off x="4686300" y="1648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712</xdr:rowOff>
    </xdr:from>
    <xdr:to>
      <xdr:col>19</xdr:col>
      <xdr:colOff>177800</xdr:colOff>
      <xdr:row>94</xdr:row>
      <xdr:rowOff>2324</xdr:rowOff>
    </xdr:to>
    <xdr:cxnSp macro="">
      <xdr:nvCxnSpPr>
        <xdr:cNvPr id="239" name="直線コネクタ 238"/>
        <xdr:cNvCxnSpPr/>
      </xdr:nvCxnSpPr>
      <xdr:spPr>
        <a:xfrm>
          <a:off x="2908300" y="16117012"/>
          <a:ext cx="889000" cy="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36262</xdr:rowOff>
    </xdr:from>
    <xdr:ext cx="534377" cy="259045"/>
    <xdr:sp macro="" textlink="">
      <xdr:nvSpPr>
        <xdr:cNvPr id="241" name="テキスト ボックス 240"/>
        <xdr:cNvSpPr txBox="1"/>
      </xdr:nvSpPr>
      <xdr:spPr>
        <a:xfrm>
          <a:off x="3530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712</xdr:rowOff>
    </xdr:from>
    <xdr:to>
      <xdr:col>15</xdr:col>
      <xdr:colOff>50800</xdr:colOff>
      <xdr:row>94</xdr:row>
      <xdr:rowOff>28245</xdr:rowOff>
    </xdr:to>
    <xdr:cxnSp macro="">
      <xdr:nvCxnSpPr>
        <xdr:cNvPr id="242" name="直線コネクタ 241"/>
        <xdr:cNvCxnSpPr/>
      </xdr:nvCxnSpPr>
      <xdr:spPr>
        <a:xfrm flipV="1">
          <a:off x="2019300" y="16117012"/>
          <a:ext cx="889000" cy="2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33951</xdr:rowOff>
    </xdr:from>
    <xdr:ext cx="534377" cy="259045"/>
    <xdr:sp macro="" textlink="">
      <xdr:nvSpPr>
        <xdr:cNvPr id="244" name="テキスト ボックス 243"/>
        <xdr:cNvSpPr txBox="1"/>
      </xdr:nvSpPr>
      <xdr:spPr>
        <a:xfrm>
          <a:off x="2641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28245</xdr:rowOff>
    </xdr:from>
    <xdr:to>
      <xdr:col>10</xdr:col>
      <xdr:colOff>114300</xdr:colOff>
      <xdr:row>94</xdr:row>
      <xdr:rowOff>111810</xdr:rowOff>
    </xdr:to>
    <xdr:cxnSp macro="">
      <xdr:nvCxnSpPr>
        <xdr:cNvPr id="245" name="直線コネクタ 244"/>
        <xdr:cNvCxnSpPr/>
      </xdr:nvCxnSpPr>
      <xdr:spPr>
        <a:xfrm flipV="1">
          <a:off x="1130300" y="16144545"/>
          <a:ext cx="889000" cy="8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63847</xdr:rowOff>
    </xdr:from>
    <xdr:ext cx="534377" cy="259045"/>
    <xdr:sp macro="" textlink="">
      <xdr:nvSpPr>
        <xdr:cNvPr id="247" name="テキスト ボックス 246"/>
        <xdr:cNvSpPr txBox="1"/>
      </xdr:nvSpPr>
      <xdr:spPr>
        <a:xfrm>
          <a:off x="1752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103167</xdr:rowOff>
    </xdr:from>
    <xdr:ext cx="534377" cy="259045"/>
    <xdr:sp macro="" textlink="">
      <xdr:nvSpPr>
        <xdr:cNvPr id="249" name="テキスト ボックス 248"/>
        <xdr:cNvSpPr txBox="1"/>
      </xdr:nvSpPr>
      <xdr:spPr>
        <a:xfrm>
          <a:off x="863111" y="167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86576</xdr:rowOff>
    </xdr:from>
    <xdr:to>
      <xdr:col>24</xdr:col>
      <xdr:colOff>114300</xdr:colOff>
      <xdr:row>94</xdr:row>
      <xdr:rowOff>16726</xdr:rowOff>
    </xdr:to>
    <xdr:sp macro="" textlink="">
      <xdr:nvSpPr>
        <xdr:cNvPr id="255" name="楕円 254"/>
        <xdr:cNvSpPr/>
      </xdr:nvSpPr>
      <xdr:spPr>
        <a:xfrm>
          <a:off x="4584700" y="1603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109453</xdr:rowOff>
    </xdr:from>
    <xdr:ext cx="599010" cy="259045"/>
    <xdr:sp macro="" textlink="">
      <xdr:nvSpPr>
        <xdr:cNvPr id="256" name="扶助費該当値テキスト"/>
        <xdr:cNvSpPr txBox="1"/>
      </xdr:nvSpPr>
      <xdr:spPr>
        <a:xfrm>
          <a:off x="4686300" y="1588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122974</xdr:rowOff>
    </xdr:from>
    <xdr:to>
      <xdr:col>20</xdr:col>
      <xdr:colOff>38100</xdr:colOff>
      <xdr:row>94</xdr:row>
      <xdr:rowOff>53124</xdr:rowOff>
    </xdr:to>
    <xdr:sp macro="" textlink="">
      <xdr:nvSpPr>
        <xdr:cNvPr id="257" name="楕円 256"/>
        <xdr:cNvSpPr/>
      </xdr:nvSpPr>
      <xdr:spPr>
        <a:xfrm>
          <a:off x="3746500" y="1606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69651</xdr:rowOff>
    </xdr:from>
    <xdr:ext cx="599010" cy="259045"/>
    <xdr:sp macro="" textlink="">
      <xdr:nvSpPr>
        <xdr:cNvPr id="258" name="テキスト ボックス 257"/>
        <xdr:cNvSpPr txBox="1"/>
      </xdr:nvSpPr>
      <xdr:spPr>
        <a:xfrm>
          <a:off x="3497795" y="15843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121362</xdr:rowOff>
    </xdr:from>
    <xdr:to>
      <xdr:col>15</xdr:col>
      <xdr:colOff>101600</xdr:colOff>
      <xdr:row>94</xdr:row>
      <xdr:rowOff>51512</xdr:rowOff>
    </xdr:to>
    <xdr:sp macro="" textlink="">
      <xdr:nvSpPr>
        <xdr:cNvPr id="259" name="楕円 258"/>
        <xdr:cNvSpPr/>
      </xdr:nvSpPr>
      <xdr:spPr>
        <a:xfrm>
          <a:off x="2857500" y="1606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68039</xdr:rowOff>
    </xdr:from>
    <xdr:ext cx="599010" cy="259045"/>
    <xdr:sp macro="" textlink="">
      <xdr:nvSpPr>
        <xdr:cNvPr id="260" name="テキスト ボックス 259"/>
        <xdr:cNvSpPr txBox="1"/>
      </xdr:nvSpPr>
      <xdr:spPr>
        <a:xfrm>
          <a:off x="2608795" y="15841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148895</xdr:rowOff>
    </xdr:from>
    <xdr:to>
      <xdr:col>10</xdr:col>
      <xdr:colOff>165100</xdr:colOff>
      <xdr:row>94</xdr:row>
      <xdr:rowOff>79045</xdr:rowOff>
    </xdr:to>
    <xdr:sp macro="" textlink="">
      <xdr:nvSpPr>
        <xdr:cNvPr id="261" name="楕円 260"/>
        <xdr:cNvSpPr/>
      </xdr:nvSpPr>
      <xdr:spPr>
        <a:xfrm>
          <a:off x="1968500" y="1609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95572</xdr:rowOff>
    </xdr:from>
    <xdr:ext cx="599010" cy="259045"/>
    <xdr:sp macro="" textlink="">
      <xdr:nvSpPr>
        <xdr:cNvPr id="262" name="テキスト ボックス 261"/>
        <xdr:cNvSpPr txBox="1"/>
      </xdr:nvSpPr>
      <xdr:spPr>
        <a:xfrm>
          <a:off x="1719795" y="15868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61010</xdr:rowOff>
    </xdr:from>
    <xdr:to>
      <xdr:col>6</xdr:col>
      <xdr:colOff>38100</xdr:colOff>
      <xdr:row>94</xdr:row>
      <xdr:rowOff>162610</xdr:rowOff>
    </xdr:to>
    <xdr:sp macro="" textlink="">
      <xdr:nvSpPr>
        <xdr:cNvPr id="263" name="楕円 262"/>
        <xdr:cNvSpPr/>
      </xdr:nvSpPr>
      <xdr:spPr>
        <a:xfrm>
          <a:off x="1079500" y="1617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7687</xdr:rowOff>
    </xdr:from>
    <xdr:ext cx="599010" cy="259045"/>
    <xdr:sp macro="" textlink="">
      <xdr:nvSpPr>
        <xdr:cNvPr id="264" name="テキスト ボックス 263"/>
        <xdr:cNvSpPr txBox="1"/>
      </xdr:nvSpPr>
      <xdr:spPr>
        <a:xfrm>
          <a:off x="830795" y="15952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64576</xdr:rowOff>
    </xdr:from>
    <xdr:to>
      <xdr:col>55</xdr:col>
      <xdr:colOff>0</xdr:colOff>
      <xdr:row>36</xdr:row>
      <xdr:rowOff>124798</xdr:rowOff>
    </xdr:to>
    <xdr:cxnSp macro="">
      <xdr:nvCxnSpPr>
        <xdr:cNvPr id="297" name="直線コネクタ 296"/>
        <xdr:cNvCxnSpPr/>
      </xdr:nvCxnSpPr>
      <xdr:spPr>
        <a:xfrm flipV="1">
          <a:off x="9639300" y="6236776"/>
          <a:ext cx="838200" cy="6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167555</xdr:rowOff>
    </xdr:from>
    <xdr:ext cx="534377" cy="259045"/>
    <xdr:sp macro="" textlink="">
      <xdr:nvSpPr>
        <xdr:cNvPr id="298" name="補助費等平均値テキスト"/>
        <xdr:cNvSpPr txBox="1"/>
      </xdr:nvSpPr>
      <xdr:spPr>
        <a:xfrm>
          <a:off x="10528300" y="599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124798</xdr:rowOff>
    </xdr:from>
    <xdr:to>
      <xdr:col>50</xdr:col>
      <xdr:colOff>114300</xdr:colOff>
      <xdr:row>36</xdr:row>
      <xdr:rowOff>135742</xdr:rowOff>
    </xdr:to>
    <xdr:cxnSp macro="">
      <xdr:nvCxnSpPr>
        <xdr:cNvPr id="300" name="直線コネクタ 299"/>
        <xdr:cNvCxnSpPr/>
      </xdr:nvCxnSpPr>
      <xdr:spPr>
        <a:xfrm flipV="1">
          <a:off x="8750300" y="6296998"/>
          <a:ext cx="889000" cy="1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149377</xdr:rowOff>
    </xdr:from>
    <xdr:ext cx="534377" cy="259045"/>
    <xdr:sp macro="" textlink="">
      <xdr:nvSpPr>
        <xdr:cNvPr id="302" name="テキスト ボックス 301"/>
        <xdr:cNvSpPr txBox="1"/>
      </xdr:nvSpPr>
      <xdr:spPr>
        <a:xfrm>
          <a:off x="9372111" y="597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135742</xdr:rowOff>
    </xdr:from>
    <xdr:to>
      <xdr:col>45</xdr:col>
      <xdr:colOff>177800</xdr:colOff>
      <xdr:row>36</xdr:row>
      <xdr:rowOff>152216</xdr:rowOff>
    </xdr:to>
    <xdr:cxnSp macro="">
      <xdr:nvCxnSpPr>
        <xdr:cNvPr id="303" name="直線コネクタ 302"/>
        <xdr:cNvCxnSpPr/>
      </xdr:nvCxnSpPr>
      <xdr:spPr>
        <a:xfrm flipV="1">
          <a:off x="7861300" y="6307942"/>
          <a:ext cx="889000" cy="1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160121</xdr:rowOff>
    </xdr:from>
    <xdr:ext cx="534377" cy="259045"/>
    <xdr:sp macro="" textlink="">
      <xdr:nvSpPr>
        <xdr:cNvPr id="305" name="テキスト ボックス 304"/>
        <xdr:cNvSpPr txBox="1"/>
      </xdr:nvSpPr>
      <xdr:spPr>
        <a:xfrm>
          <a:off x="8483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131899</xdr:rowOff>
    </xdr:from>
    <xdr:to>
      <xdr:col>41</xdr:col>
      <xdr:colOff>50800</xdr:colOff>
      <xdr:row>36</xdr:row>
      <xdr:rowOff>152216</xdr:rowOff>
    </xdr:to>
    <xdr:cxnSp macro="">
      <xdr:nvCxnSpPr>
        <xdr:cNvPr id="306" name="直線コネクタ 305"/>
        <xdr:cNvCxnSpPr/>
      </xdr:nvCxnSpPr>
      <xdr:spPr>
        <a:xfrm>
          <a:off x="6972300" y="6304099"/>
          <a:ext cx="889000" cy="2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4344</xdr:rowOff>
    </xdr:from>
    <xdr:ext cx="534377" cy="259045"/>
    <xdr:sp macro="" textlink="">
      <xdr:nvSpPr>
        <xdr:cNvPr id="308" name="テキスト ボックス 307"/>
        <xdr:cNvSpPr txBox="1"/>
      </xdr:nvSpPr>
      <xdr:spPr>
        <a:xfrm>
          <a:off x="7594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18489</xdr:rowOff>
    </xdr:from>
    <xdr:ext cx="534377" cy="259045"/>
    <xdr:sp macro="" textlink="">
      <xdr:nvSpPr>
        <xdr:cNvPr id="310" name="テキスト ボックス 309"/>
        <xdr:cNvSpPr txBox="1"/>
      </xdr:nvSpPr>
      <xdr:spPr>
        <a:xfrm>
          <a:off x="6705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13776</xdr:rowOff>
    </xdr:from>
    <xdr:to>
      <xdr:col>55</xdr:col>
      <xdr:colOff>50800</xdr:colOff>
      <xdr:row>36</xdr:row>
      <xdr:rowOff>115376</xdr:rowOff>
    </xdr:to>
    <xdr:sp macro="" textlink="">
      <xdr:nvSpPr>
        <xdr:cNvPr id="316" name="楕円 315"/>
        <xdr:cNvSpPr/>
      </xdr:nvSpPr>
      <xdr:spPr>
        <a:xfrm>
          <a:off x="10426700" y="618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163653</xdr:rowOff>
    </xdr:from>
    <xdr:ext cx="534377" cy="259045"/>
    <xdr:sp macro="" textlink="">
      <xdr:nvSpPr>
        <xdr:cNvPr id="317" name="補助費等該当値テキスト"/>
        <xdr:cNvSpPr txBox="1"/>
      </xdr:nvSpPr>
      <xdr:spPr>
        <a:xfrm>
          <a:off x="10528300" y="616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73998</xdr:rowOff>
    </xdr:from>
    <xdr:to>
      <xdr:col>50</xdr:col>
      <xdr:colOff>165100</xdr:colOff>
      <xdr:row>37</xdr:row>
      <xdr:rowOff>4148</xdr:rowOff>
    </xdr:to>
    <xdr:sp macro="" textlink="">
      <xdr:nvSpPr>
        <xdr:cNvPr id="318" name="楕円 317"/>
        <xdr:cNvSpPr/>
      </xdr:nvSpPr>
      <xdr:spPr>
        <a:xfrm>
          <a:off x="9588500" y="624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166725</xdr:rowOff>
    </xdr:from>
    <xdr:ext cx="534377" cy="259045"/>
    <xdr:sp macro="" textlink="">
      <xdr:nvSpPr>
        <xdr:cNvPr id="319" name="テキスト ボックス 318"/>
        <xdr:cNvSpPr txBox="1"/>
      </xdr:nvSpPr>
      <xdr:spPr>
        <a:xfrm>
          <a:off x="9372111" y="633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84942</xdr:rowOff>
    </xdr:from>
    <xdr:to>
      <xdr:col>46</xdr:col>
      <xdr:colOff>38100</xdr:colOff>
      <xdr:row>37</xdr:row>
      <xdr:rowOff>15092</xdr:rowOff>
    </xdr:to>
    <xdr:sp macro="" textlink="">
      <xdr:nvSpPr>
        <xdr:cNvPr id="320" name="楕円 319"/>
        <xdr:cNvSpPr/>
      </xdr:nvSpPr>
      <xdr:spPr>
        <a:xfrm>
          <a:off x="8699500" y="625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6219</xdr:rowOff>
    </xdr:from>
    <xdr:ext cx="534377" cy="259045"/>
    <xdr:sp macro="" textlink="">
      <xdr:nvSpPr>
        <xdr:cNvPr id="321" name="テキスト ボックス 320"/>
        <xdr:cNvSpPr txBox="1"/>
      </xdr:nvSpPr>
      <xdr:spPr>
        <a:xfrm>
          <a:off x="8483111" y="634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101416</xdr:rowOff>
    </xdr:from>
    <xdr:to>
      <xdr:col>41</xdr:col>
      <xdr:colOff>101600</xdr:colOff>
      <xdr:row>37</xdr:row>
      <xdr:rowOff>31566</xdr:rowOff>
    </xdr:to>
    <xdr:sp macro="" textlink="">
      <xdr:nvSpPr>
        <xdr:cNvPr id="322" name="楕円 321"/>
        <xdr:cNvSpPr/>
      </xdr:nvSpPr>
      <xdr:spPr>
        <a:xfrm>
          <a:off x="7810500" y="627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22693</xdr:rowOff>
    </xdr:from>
    <xdr:ext cx="534377" cy="259045"/>
    <xdr:sp macro="" textlink="">
      <xdr:nvSpPr>
        <xdr:cNvPr id="323" name="テキスト ボックス 322"/>
        <xdr:cNvSpPr txBox="1"/>
      </xdr:nvSpPr>
      <xdr:spPr>
        <a:xfrm>
          <a:off x="7594111" y="63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81099</xdr:rowOff>
    </xdr:from>
    <xdr:to>
      <xdr:col>36</xdr:col>
      <xdr:colOff>165100</xdr:colOff>
      <xdr:row>37</xdr:row>
      <xdr:rowOff>11249</xdr:rowOff>
    </xdr:to>
    <xdr:sp macro="" textlink="">
      <xdr:nvSpPr>
        <xdr:cNvPr id="324" name="楕円 323"/>
        <xdr:cNvSpPr/>
      </xdr:nvSpPr>
      <xdr:spPr>
        <a:xfrm>
          <a:off x="6921500" y="625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2376</xdr:rowOff>
    </xdr:from>
    <xdr:ext cx="534377" cy="259045"/>
    <xdr:sp macro="" textlink="">
      <xdr:nvSpPr>
        <xdr:cNvPr id="325" name="テキスト ボックス 324"/>
        <xdr:cNvSpPr txBox="1"/>
      </xdr:nvSpPr>
      <xdr:spPr>
        <a:xfrm>
          <a:off x="6705111" y="634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126594</xdr:rowOff>
    </xdr:from>
    <xdr:to>
      <xdr:col>55</xdr:col>
      <xdr:colOff>0</xdr:colOff>
      <xdr:row>58</xdr:row>
      <xdr:rowOff>127211</xdr:rowOff>
    </xdr:to>
    <xdr:cxnSp macro="">
      <xdr:nvCxnSpPr>
        <xdr:cNvPr id="354" name="直線コネクタ 353"/>
        <xdr:cNvCxnSpPr/>
      </xdr:nvCxnSpPr>
      <xdr:spPr>
        <a:xfrm>
          <a:off x="9639300" y="10070694"/>
          <a:ext cx="8382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5" name="普通建設事業費平均値テキスト"/>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52885</xdr:rowOff>
    </xdr:from>
    <xdr:to>
      <xdr:col>50</xdr:col>
      <xdr:colOff>114300</xdr:colOff>
      <xdr:row>58</xdr:row>
      <xdr:rowOff>126594</xdr:rowOff>
    </xdr:to>
    <xdr:cxnSp macro="">
      <xdr:nvCxnSpPr>
        <xdr:cNvPr id="357" name="直線コネクタ 356"/>
        <xdr:cNvCxnSpPr/>
      </xdr:nvCxnSpPr>
      <xdr:spPr>
        <a:xfrm>
          <a:off x="8750300" y="9996985"/>
          <a:ext cx="889000" cy="7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135140</xdr:rowOff>
    </xdr:from>
    <xdr:ext cx="534377" cy="259045"/>
    <xdr:sp macro="" textlink="">
      <xdr:nvSpPr>
        <xdr:cNvPr id="359" name="テキスト ボックス 358"/>
        <xdr:cNvSpPr txBox="1"/>
      </xdr:nvSpPr>
      <xdr:spPr>
        <a:xfrm>
          <a:off x="9372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55080</xdr:rowOff>
    </xdr:from>
    <xdr:to>
      <xdr:col>45</xdr:col>
      <xdr:colOff>177800</xdr:colOff>
      <xdr:row>58</xdr:row>
      <xdr:rowOff>52885</xdr:rowOff>
    </xdr:to>
    <xdr:cxnSp macro="">
      <xdr:nvCxnSpPr>
        <xdr:cNvPr id="360" name="直線コネクタ 359"/>
        <xdr:cNvCxnSpPr/>
      </xdr:nvCxnSpPr>
      <xdr:spPr>
        <a:xfrm>
          <a:off x="7861300" y="9827730"/>
          <a:ext cx="889000" cy="16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2" name="テキスト ボックス 361"/>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55080</xdr:rowOff>
    </xdr:from>
    <xdr:to>
      <xdr:col>41</xdr:col>
      <xdr:colOff>50800</xdr:colOff>
      <xdr:row>58</xdr:row>
      <xdr:rowOff>38522</xdr:rowOff>
    </xdr:to>
    <xdr:cxnSp macro="">
      <xdr:nvCxnSpPr>
        <xdr:cNvPr id="363" name="直線コネクタ 362"/>
        <xdr:cNvCxnSpPr/>
      </xdr:nvCxnSpPr>
      <xdr:spPr>
        <a:xfrm flipV="1">
          <a:off x="6972300" y="9827730"/>
          <a:ext cx="889000" cy="15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5" name="テキスト ボックス 364"/>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7" name="テキスト ボックス 366"/>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76411</xdr:rowOff>
    </xdr:from>
    <xdr:to>
      <xdr:col>55</xdr:col>
      <xdr:colOff>50800</xdr:colOff>
      <xdr:row>59</xdr:row>
      <xdr:rowOff>6561</xdr:rowOff>
    </xdr:to>
    <xdr:sp macro="" textlink="">
      <xdr:nvSpPr>
        <xdr:cNvPr id="373" name="楕円 372"/>
        <xdr:cNvSpPr/>
      </xdr:nvSpPr>
      <xdr:spPr>
        <a:xfrm>
          <a:off x="10426700" y="1002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162788</xdr:rowOff>
    </xdr:from>
    <xdr:ext cx="534377" cy="259045"/>
    <xdr:sp macro="" textlink="">
      <xdr:nvSpPr>
        <xdr:cNvPr id="374" name="普通建設事業費該当値テキスト"/>
        <xdr:cNvSpPr txBox="1"/>
      </xdr:nvSpPr>
      <xdr:spPr>
        <a:xfrm>
          <a:off x="10528300" y="993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75794</xdr:rowOff>
    </xdr:from>
    <xdr:to>
      <xdr:col>50</xdr:col>
      <xdr:colOff>165100</xdr:colOff>
      <xdr:row>59</xdr:row>
      <xdr:rowOff>5944</xdr:rowOff>
    </xdr:to>
    <xdr:sp macro="" textlink="">
      <xdr:nvSpPr>
        <xdr:cNvPr id="375" name="楕円 374"/>
        <xdr:cNvSpPr/>
      </xdr:nvSpPr>
      <xdr:spPr>
        <a:xfrm>
          <a:off x="9588500" y="1001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168521</xdr:rowOff>
    </xdr:from>
    <xdr:ext cx="534377" cy="259045"/>
    <xdr:sp macro="" textlink="">
      <xdr:nvSpPr>
        <xdr:cNvPr id="376" name="テキスト ボックス 375"/>
        <xdr:cNvSpPr txBox="1"/>
      </xdr:nvSpPr>
      <xdr:spPr>
        <a:xfrm>
          <a:off x="9372111" y="1011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2085</xdr:rowOff>
    </xdr:from>
    <xdr:to>
      <xdr:col>46</xdr:col>
      <xdr:colOff>38100</xdr:colOff>
      <xdr:row>58</xdr:row>
      <xdr:rowOff>103685</xdr:rowOff>
    </xdr:to>
    <xdr:sp macro="" textlink="">
      <xdr:nvSpPr>
        <xdr:cNvPr id="377" name="楕円 376"/>
        <xdr:cNvSpPr/>
      </xdr:nvSpPr>
      <xdr:spPr>
        <a:xfrm>
          <a:off x="8699500" y="994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94812</xdr:rowOff>
    </xdr:from>
    <xdr:ext cx="534377" cy="259045"/>
    <xdr:sp macro="" textlink="">
      <xdr:nvSpPr>
        <xdr:cNvPr id="378" name="テキスト ボックス 377"/>
        <xdr:cNvSpPr txBox="1"/>
      </xdr:nvSpPr>
      <xdr:spPr>
        <a:xfrm>
          <a:off x="8483111" y="1003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4280</xdr:rowOff>
    </xdr:from>
    <xdr:to>
      <xdr:col>41</xdr:col>
      <xdr:colOff>101600</xdr:colOff>
      <xdr:row>57</xdr:row>
      <xdr:rowOff>105880</xdr:rowOff>
    </xdr:to>
    <xdr:sp macro="" textlink="">
      <xdr:nvSpPr>
        <xdr:cNvPr id="379" name="楕円 378"/>
        <xdr:cNvSpPr/>
      </xdr:nvSpPr>
      <xdr:spPr>
        <a:xfrm>
          <a:off x="7810500" y="977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97007</xdr:rowOff>
    </xdr:from>
    <xdr:ext cx="534377" cy="259045"/>
    <xdr:sp macro="" textlink="">
      <xdr:nvSpPr>
        <xdr:cNvPr id="380" name="テキスト ボックス 379"/>
        <xdr:cNvSpPr txBox="1"/>
      </xdr:nvSpPr>
      <xdr:spPr>
        <a:xfrm>
          <a:off x="7594111" y="986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159172</xdr:rowOff>
    </xdr:from>
    <xdr:to>
      <xdr:col>36</xdr:col>
      <xdr:colOff>165100</xdr:colOff>
      <xdr:row>58</xdr:row>
      <xdr:rowOff>89322</xdr:rowOff>
    </xdr:to>
    <xdr:sp macro="" textlink="">
      <xdr:nvSpPr>
        <xdr:cNvPr id="381" name="楕円 380"/>
        <xdr:cNvSpPr/>
      </xdr:nvSpPr>
      <xdr:spPr>
        <a:xfrm>
          <a:off x="6921500" y="993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80449</xdr:rowOff>
    </xdr:from>
    <xdr:ext cx="534377" cy="259045"/>
    <xdr:sp macro="" textlink="">
      <xdr:nvSpPr>
        <xdr:cNvPr id="382" name="テキスト ボックス 381"/>
        <xdr:cNvSpPr txBox="1"/>
      </xdr:nvSpPr>
      <xdr:spPr>
        <a:xfrm>
          <a:off x="6705111" y="1002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14732</xdr:rowOff>
    </xdr:from>
    <xdr:to>
      <xdr:col>55</xdr:col>
      <xdr:colOff>0</xdr:colOff>
      <xdr:row>79</xdr:row>
      <xdr:rowOff>37097</xdr:rowOff>
    </xdr:to>
    <xdr:cxnSp macro="">
      <xdr:nvCxnSpPr>
        <xdr:cNvPr id="411" name="直線コネクタ 410"/>
        <xdr:cNvCxnSpPr/>
      </xdr:nvCxnSpPr>
      <xdr:spPr>
        <a:xfrm>
          <a:off x="9639300" y="13559282"/>
          <a:ext cx="8382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14732</xdr:rowOff>
    </xdr:from>
    <xdr:to>
      <xdr:col>50</xdr:col>
      <xdr:colOff>114300</xdr:colOff>
      <xdr:row>79</xdr:row>
      <xdr:rowOff>44450</xdr:rowOff>
    </xdr:to>
    <xdr:cxnSp macro="">
      <xdr:nvCxnSpPr>
        <xdr:cNvPr id="414" name="直線コネクタ 413"/>
        <xdr:cNvCxnSpPr/>
      </xdr:nvCxnSpPr>
      <xdr:spPr>
        <a:xfrm flipV="1">
          <a:off x="8750300" y="1355928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6" name="テキスト ボックス 415"/>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44450</xdr:rowOff>
    </xdr:from>
    <xdr:to>
      <xdr:col>45</xdr:col>
      <xdr:colOff>177800</xdr:colOff>
      <xdr:row>79</xdr:row>
      <xdr:rowOff>44450</xdr:rowOff>
    </xdr:to>
    <xdr:cxnSp macro="">
      <xdr:nvCxnSpPr>
        <xdr:cNvPr id="417" name="直線コネクタ 416"/>
        <xdr:cNvCxnSpPr/>
      </xdr:nvCxnSpPr>
      <xdr:spPr>
        <a:xfrm>
          <a:off x="7861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9" name="テキスト ボックス 418"/>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35089</xdr:rowOff>
    </xdr:from>
    <xdr:to>
      <xdr:col>41</xdr:col>
      <xdr:colOff>50800</xdr:colOff>
      <xdr:row>79</xdr:row>
      <xdr:rowOff>44450</xdr:rowOff>
    </xdr:to>
    <xdr:cxnSp macro="">
      <xdr:nvCxnSpPr>
        <xdr:cNvPr id="420" name="直線コネクタ 419"/>
        <xdr:cNvCxnSpPr/>
      </xdr:nvCxnSpPr>
      <xdr:spPr>
        <a:xfrm>
          <a:off x="6972300" y="13408189"/>
          <a:ext cx="889000" cy="18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24" name="テキスト ボックス 423"/>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157747</xdr:rowOff>
    </xdr:from>
    <xdr:to>
      <xdr:col>55</xdr:col>
      <xdr:colOff>50800</xdr:colOff>
      <xdr:row>79</xdr:row>
      <xdr:rowOff>87897</xdr:rowOff>
    </xdr:to>
    <xdr:sp macro="" textlink="">
      <xdr:nvSpPr>
        <xdr:cNvPr id="430" name="楕円 429"/>
        <xdr:cNvSpPr/>
      </xdr:nvSpPr>
      <xdr:spPr>
        <a:xfrm>
          <a:off x="10426700" y="1353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72674</xdr:rowOff>
    </xdr:from>
    <xdr:ext cx="378565" cy="259045"/>
    <xdr:sp macro="" textlink="">
      <xdr:nvSpPr>
        <xdr:cNvPr id="431" name="普通建設事業費 （ うち新規整備　）該当値テキスト"/>
        <xdr:cNvSpPr txBox="1"/>
      </xdr:nvSpPr>
      <xdr:spPr>
        <a:xfrm>
          <a:off x="10528300" y="13445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135382</xdr:rowOff>
    </xdr:from>
    <xdr:to>
      <xdr:col>50</xdr:col>
      <xdr:colOff>165100</xdr:colOff>
      <xdr:row>79</xdr:row>
      <xdr:rowOff>65532</xdr:rowOff>
    </xdr:to>
    <xdr:sp macro="" textlink="">
      <xdr:nvSpPr>
        <xdr:cNvPr id="432" name="楕円 431"/>
        <xdr:cNvSpPr/>
      </xdr:nvSpPr>
      <xdr:spPr>
        <a:xfrm>
          <a:off x="9588500" y="135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56659</xdr:rowOff>
    </xdr:from>
    <xdr:ext cx="469744" cy="259045"/>
    <xdr:sp macro="" textlink="">
      <xdr:nvSpPr>
        <xdr:cNvPr id="433" name="テキスト ボックス 432"/>
        <xdr:cNvSpPr txBox="1"/>
      </xdr:nvSpPr>
      <xdr:spPr>
        <a:xfrm>
          <a:off x="9404428" y="1360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34" name="楕円 433"/>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35" name="テキスト ボックス 434"/>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36" name="楕円 435"/>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7" name="テキスト ボックス 436"/>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155739</xdr:rowOff>
    </xdr:from>
    <xdr:to>
      <xdr:col>36</xdr:col>
      <xdr:colOff>165100</xdr:colOff>
      <xdr:row>78</xdr:row>
      <xdr:rowOff>85889</xdr:rowOff>
    </xdr:to>
    <xdr:sp macro="" textlink="">
      <xdr:nvSpPr>
        <xdr:cNvPr id="438" name="楕円 437"/>
        <xdr:cNvSpPr/>
      </xdr:nvSpPr>
      <xdr:spPr>
        <a:xfrm>
          <a:off x="6921500" y="1335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77016</xdr:rowOff>
    </xdr:from>
    <xdr:ext cx="534377" cy="259045"/>
    <xdr:sp macro="" textlink="">
      <xdr:nvSpPr>
        <xdr:cNvPr id="439" name="テキスト ボックス 438"/>
        <xdr:cNvSpPr txBox="1"/>
      </xdr:nvSpPr>
      <xdr:spPr>
        <a:xfrm>
          <a:off x="6705111" y="1345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42430</xdr:rowOff>
    </xdr:from>
    <xdr:to>
      <xdr:col>55</xdr:col>
      <xdr:colOff>0</xdr:colOff>
      <xdr:row>98</xdr:row>
      <xdr:rowOff>50585</xdr:rowOff>
    </xdr:to>
    <xdr:cxnSp macro="">
      <xdr:nvCxnSpPr>
        <xdr:cNvPr id="468" name="直線コネクタ 467"/>
        <xdr:cNvCxnSpPr/>
      </xdr:nvCxnSpPr>
      <xdr:spPr>
        <a:xfrm>
          <a:off x="9639300" y="16844530"/>
          <a:ext cx="838200" cy="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9" name="普通建設事業費 （ うち更新整備　）平均値テキスト"/>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12446</xdr:rowOff>
    </xdr:from>
    <xdr:to>
      <xdr:col>50</xdr:col>
      <xdr:colOff>114300</xdr:colOff>
      <xdr:row>98</xdr:row>
      <xdr:rowOff>42430</xdr:rowOff>
    </xdr:to>
    <xdr:cxnSp macro="">
      <xdr:nvCxnSpPr>
        <xdr:cNvPr id="471" name="直線コネクタ 470"/>
        <xdr:cNvCxnSpPr/>
      </xdr:nvCxnSpPr>
      <xdr:spPr>
        <a:xfrm>
          <a:off x="8750300" y="16814546"/>
          <a:ext cx="889000" cy="2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73" name="テキスト ボックス 472"/>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8655</xdr:rowOff>
    </xdr:from>
    <xdr:to>
      <xdr:col>45</xdr:col>
      <xdr:colOff>177800</xdr:colOff>
      <xdr:row>98</xdr:row>
      <xdr:rowOff>12446</xdr:rowOff>
    </xdr:to>
    <xdr:cxnSp macro="">
      <xdr:nvCxnSpPr>
        <xdr:cNvPr id="474" name="直線コネクタ 473"/>
        <xdr:cNvCxnSpPr/>
      </xdr:nvCxnSpPr>
      <xdr:spPr>
        <a:xfrm>
          <a:off x="7861300" y="16296405"/>
          <a:ext cx="889000" cy="51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6" name="テキスト ボックス 475"/>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8655</xdr:rowOff>
    </xdr:from>
    <xdr:to>
      <xdr:col>41</xdr:col>
      <xdr:colOff>50800</xdr:colOff>
      <xdr:row>98</xdr:row>
      <xdr:rowOff>58280</xdr:rowOff>
    </xdr:to>
    <xdr:cxnSp macro="">
      <xdr:nvCxnSpPr>
        <xdr:cNvPr id="477" name="直線コネクタ 476"/>
        <xdr:cNvCxnSpPr/>
      </xdr:nvCxnSpPr>
      <xdr:spPr>
        <a:xfrm flipV="1">
          <a:off x="6972300" y="16296405"/>
          <a:ext cx="889000" cy="56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170159</xdr:rowOff>
    </xdr:from>
    <xdr:ext cx="534377" cy="259045"/>
    <xdr:sp macro="" textlink="">
      <xdr:nvSpPr>
        <xdr:cNvPr id="479" name="テキスト ボックス 478"/>
        <xdr:cNvSpPr txBox="1"/>
      </xdr:nvSpPr>
      <xdr:spPr>
        <a:xfrm>
          <a:off x="7594111" y="1662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119739</xdr:rowOff>
    </xdr:from>
    <xdr:ext cx="534377" cy="259045"/>
    <xdr:sp macro="" textlink="">
      <xdr:nvSpPr>
        <xdr:cNvPr id="481" name="テキスト ボックス 480"/>
        <xdr:cNvSpPr txBox="1"/>
      </xdr:nvSpPr>
      <xdr:spPr>
        <a:xfrm>
          <a:off x="6705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171235</xdr:rowOff>
    </xdr:from>
    <xdr:to>
      <xdr:col>55</xdr:col>
      <xdr:colOff>50800</xdr:colOff>
      <xdr:row>98</xdr:row>
      <xdr:rowOff>101385</xdr:rowOff>
    </xdr:to>
    <xdr:sp macro="" textlink="">
      <xdr:nvSpPr>
        <xdr:cNvPr id="487" name="楕円 486"/>
        <xdr:cNvSpPr/>
      </xdr:nvSpPr>
      <xdr:spPr>
        <a:xfrm>
          <a:off x="10426700" y="168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86162</xdr:rowOff>
    </xdr:from>
    <xdr:ext cx="469744" cy="259045"/>
    <xdr:sp macro="" textlink="">
      <xdr:nvSpPr>
        <xdr:cNvPr id="488" name="普通建設事業費 （ うち更新整備　）該当値テキスト"/>
        <xdr:cNvSpPr txBox="1"/>
      </xdr:nvSpPr>
      <xdr:spPr>
        <a:xfrm>
          <a:off x="10528300" y="1671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163080</xdr:rowOff>
    </xdr:from>
    <xdr:to>
      <xdr:col>50</xdr:col>
      <xdr:colOff>165100</xdr:colOff>
      <xdr:row>98</xdr:row>
      <xdr:rowOff>93230</xdr:rowOff>
    </xdr:to>
    <xdr:sp macro="" textlink="">
      <xdr:nvSpPr>
        <xdr:cNvPr id="489" name="楕円 488"/>
        <xdr:cNvSpPr/>
      </xdr:nvSpPr>
      <xdr:spPr>
        <a:xfrm>
          <a:off x="9588500" y="1679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84357</xdr:rowOff>
    </xdr:from>
    <xdr:ext cx="469744" cy="259045"/>
    <xdr:sp macro="" textlink="">
      <xdr:nvSpPr>
        <xdr:cNvPr id="490" name="テキスト ボックス 489"/>
        <xdr:cNvSpPr txBox="1"/>
      </xdr:nvSpPr>
      <xdr:spPr>
        <a:xfrm>
          <a:off x="9404428" y="1688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133096</xdr:rowOff>
    </xdr:from>
    <xdr:to>
      <xdr:col>46</xdr:col>
      <xdr:colOff>38100</xdr:colOff>
      <xdr:row>98</xdr:row>
      <xdr:rowOff>63246</xdr:rowOff>
    </xdr:to>
    <xdr:sp macro="" textlink="">
      <xdr:nvSpPr>
        <xdr:cNvPr id="491" name="楕円 490"/>
        <xdr:cNvSpPr/>
      </xdr:nvSpPr>
      <xdr:spPr>
        <a:xfrm>
          <a:off x="8699500" y="1676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54373</xdr:rowOff>
    </xdr:from>
    <xdr:ext cx="534377" cy="259045"/>
    <xdr:sp macro="" textlink="">
      <xdr:nvSpPr>
        <xdr:cNvPr id="492" name="テキスト ボックス 491"/>
        <xdr:cNvSpPr txBox="1"/>
      </xdr:nvSpPr>
      <xdr:spPr>
        <a:xfrm>
          <a:off x="8483111" y="1685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129305</xdr:rowOff>
    </xdr:from>
    <xdr:to>
      <xdr:col>41</xdr:col>
      <xdr:colOff>101600</xdr:colOff>
      <xdr:row>95</xdr:row>
      <xdr:rowOff>59455</xdr:rowOff>
    </xdr:to>
    <xdr:sp macro="" textlink="">
      <xdr:nvSpPr>
        <xdr:cNvPr id="493" name="楕円 492"/>
        <xdr:cNvSpPr/>
      </xdr:nvSpPr>
      <xdr:spPr>
        <a:xfrm>
          <a:off x="7810500" y="1624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75982</xdr:rowOff>
    </xdr:from>
    <xdr:ext cx="534377" cy="259045"/>
    <xdr:sp macro="" textlink="">
      <xdr:nvSpPr>
        <xdr:cNvPr id="494" name="テキスト ボックス 493"/>
        <xdr:cNvSpPr txBox="1"/>
      </xdr:nvSpPr>
      <xdr:spPr>
        <a:xfrm>
          <a:off x="7594111" y="160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7480</xdr:rowOff>
    </xdr:from>
    <xdr:to>
      <xdr:col>36</xdr:col>
      <xdr:colOff>165100</xdr:colOff>
      <xdr:row>98</xdr:row>
      <xdr:rowOff>109080</xdr:rowOff>
    </xdr:to>
    <xdr:sp macro="" textlink="">
      <xdr:nvSpPr>
        <xdr:cNvPr id="495" name="楕円 494"/>
        <xdr:cNvSpPr/>
      </xdr:nvSpPr>
      <xdr:spPr>
        <a:xfrm>
          <a:off x="6921500" y="168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100207</xdr:rowOff>
    </xdr:from>
    <xdr:ext cx="469744" cy="259045"/>
    <xdr:sp macro="" textlink="">
      <xdr:nvSpPr>
        <xdr:cNvPr id="496" name="テキスト ボックス 495"/>
        <xdr:cNvSpPr txBox="1"/>
      </xdr:nvSpPr>
      <xdr:spPr>
        <a:xfrm>
          <a:off x="6737428" y="16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102</xdr:rowOff>
    </xdr:from>
    <xdr:to>
      <xdr:col>85</xdr:col>
      <xdr:colOff>127000</xdr:colOff>
      <xdr:row>39</xdr:row>
      <xdr:rowOff>44450</xdr:rowOff>
    </xdr:to>
    <xdr:cxnSp macro="">
      <xdr:nvCxnSpPr>
        <xdr:cNvPr id="525" name="直線コネクタ 524"/>
        <xdr:cNvCxnSpPr/>
      </xdr:nvCxnSpPr>
      <xdr:spPr>
        <a:xfrm flipV="1">
          <a:off x="15481300" y="6686652"/>
          <a:ext cx="8382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8" name="直線コネクタ 52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8" name="テキスト ボックス 537"/>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120752</xdr:rowOff>
    </xdr:from>
    <xdr:to>
      <xdr:col>85</xdr:col>
      <xdr:colOff>177800</xdr:colOff>
      <xdr:row>39</xdr:row>
      <xdr:rowOff>50902</xdr:rowOff>
    </xdr:to>
    <xdr:sp macro="" textlink="">
      <xdr:nvSpPr>
        <xdr:cNvPr id="544" name="楕円 543"/>
        <xdr:cNvSpPr/>
      </xdr:nvSpPr>
      <xdr:spPr>
        <a:xfrm>
          <a:off x="16268700" y="66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45229</xdr:rowOff>
    </xdr:from>
    <xdr:ext cx="378565" cy="259045"/>
    <xdr:sp macro="" textlink="">
      <xdr:nvSpPr>
        <xdr:cNvPr id="545" name="災害復旧事業費該当値テキスト"/>
        <xdr:cNvSpPr txBox="1"/>
      </xdr:nvSpPr>
      <xdr:spPr>
        <a:xfrm>
          <a:off x="16370300" y="656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6" name="楕円 54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7" name="テキスト ボックス 54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146393</xdr:rowOff>
    </xdr:from>
    <xdr:to>
      <xdr:col>85</xdr:col>
      <xdr:colOff>127000</xdr:colOff>
      <xdr:row>77</xdr:row>
      <xdr:rowOff>147917</xdr:rowOff>
    </xdr:to>
    <xdr:cxnSp macro="">
      <xdr:nvCxnSpPr>
        <xdr:cNvPr id="631" name="直線コネクタ 630"/>
        <xdr:cNvCxnSpPr/>
      </xdr:nvCxnSpPr>
      <xdr:spPr>
        <a:xfrm flipV="1">
          <a:off x="15481300" y="13348043"/>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32" name="公債費平均値テキスト"/>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147917</xdr:rowOff>
    </xdr:from>
    <xdr:to>
      <xdr:col>81</xdr:col>
      <xdr:colOff>50800</xdr:colOff>
      <xdr:row>77</xdr:row>
      <xdr:rowOff>149327</xdr:rowOff>
    </xdr:to>
    <xdr:cxnSp macro="">
      <xdr:nvCxnSpPr>
        <xdr:cNvPr id="634" name="直線コネクタ 633"/>
        <xdr:cNvCxnSpPr/>
      </xdr:nvCxnSpPr>
      <xdr:spPr>
        <a:xfrm flipV="1">
          <a:off x="14592300" y="13349567"/>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6" name="テキスト ボックス 635"/>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149327</xdr:rowOff>
    </xdr:from>
    <xdr:to>
      <xdr:col>76</xdr:col>
      <xdr:colOff>114300</xdr:colOff>
      <xdr:row>77</xdr:row>
      <xdr:rowOff>154152</xdr:rowOff>
    </xdr:to>
    <xdr:cxnSp macro="">
      <xdr:nvCxnSpPr>
        <xdr:cNvPr id="637" name="直線コネクタ 636"/>
        <xdr:cNvCxnSpPr/>
      </xdr:nvCxnSpPr>
      <xdr:spPr>
        <a:xfrm flipV="1">
          <a:off x="13703300" y="13350977"/>
          <a:ext cx="889000" cy="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9" name="テキスト ボックス 638"/>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154152</xdr:rowOff>
    </xdr:from>
    <xdr:to>
      <xdr:col>71</xdr:col>
      <xdr:colOff>177800</xdr:colOff>
      <xdr:row>77</xdr:row>
      <xdr:rowOff>161162</xdr:rowOff>
    </xdr:to>
    <xdr:cxnSp macro="">
      <xdr:nvCxnSpPr>
        <xdr:cNvPr id="640" name="直線コネクタ 639"/>
        <xdr:cNvCxnSpPr/>
      </xdr:nvCxnSpPr>
      <xdr:spPr>
        <a:xfrm flipV="1">
          <a:off x="12814300" y="13355802"/>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42" name="テキスト ボックス 641"/>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10342</xdr:rowOff>
    </xdr:from>
    <xdr:ext cx="534377" cy="259045"/>
    <xdr:sp macro="" textlink="">
      <xdr:nvSpPr>
        <xdr:cNvPr id="644" name="テキスト ボックス 643"/>
        <xdr:cNvSpPr txBox="1"/>
      </xdr:nvSpPr>
      <xdr:spPr>
        <a:xfrm>
          <a:off x="12547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95593</xdr:rowOff>
    </xdr:from>
    <xdr:to>
      <xdr:col>85</xdr:col>
      <xdr:colOff>177800</xdr:colOff>
      <xdr:row>78</xdr:row>
      <xdr:rowOff>25743</xdr:rowOff>
    </xdr:to>
    <xdr:sp macro="" textlink="">
      <xdr:nvSpPr>
        <xdr:cNvPr id="650" name="楕円 649"/>
        <xdr:cNvSpPr/>
      </xdr:nvSpPr>
      <xdr:spPr>
        <a:xfrm>
          <a:off x="16268700" y="1329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10520</xdr:rowOff>
    </xdr:from>
    <xdr:ext cx="534377" cy="259045"/>
    <xdr:sp macro="" textlink="">
      <xdr:nvSpPr>
        <xdr:cNvPr id="651" name="公債費該当値テキスト"/>
        <xdr:cNvSpPr txBox="1"/>
      </xdr:nvSpPr>
      <xdr:spPr>
        <a:xfrm>
          <a:off x="16370300" y="1321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97117</xdr:rowOff>
    </xdr:from>
    <xdr:to>
      <xdr:col>81</xdr:col>
      <xdr:colOff>101600</xdr:colOff>
      <xdr:row>78</xdr:row>
      <xdr:rowOff>27267</xdr:rowOff>
    </xdr:to>
    <xdr:sp macro="" textlink="">
      <xdr:nvSpPr>
        <xdr:cNvPr id="652" name="楕円 651"/>
        <xdr:cNvSpPr/>
      </xdr:nvSpPr>
      <xdr:spPr>
        <a:xfrm>
          <a:off x="15430500" y="1329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18394</xdr:rowOff>
    </xdr:from>
    <xdr:ext cx="534377" cy="259045"/>
    <xdr:sp macro="" textlink="">
      <xdr:nvSpPr>
        <xdr:cNvPr id="653" name="テキスト ボックス 652"/>
        <xdr:cNvSpPr txBox="1"/>
      </xdr:nvSpPr>
      <xdr:spPr>
        <a:xfrm>
          <a:off x="15214111" y="133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98527</xdr:rowOff>
    </xdr:from>
    <xdr:to>
      <xdr:col>76</xdr:col>
      <xdr:colOff>165100</xdr:colOff>
      <xdr:row>78</xdr:row>
      <xdr:rowOff>28677</xdr:rowOff>
    </xdr:to>
    <xdr:sp macro="" textlink="">
      <xdr:nvSpPr>
        <xdr:cNvPr id="654" name="楕円 653"/>
        <xdr:cNvSpPr/>
      </xdr:nvSpPr>
      <xdr:spPr>
        <a:xfrm>
          <a:off x="14541500" y="1330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19804</xdr:rowOff>
    </xdr:from>
    <xdr:ext cx="534377" cy="259045"/>
    <xdr:sp macro="" textlink="">
      <xdr:nvSpPr>
        <xdr:cNvPr id="655" name="テキスト ボックス 654"/>
        <xdr:cNvSpPr txBox="1"/>
      </xdr:nvSpPr>
      <xdr:spPr>
        <a:xfrm>
          <a:off x="14325111" y="133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103352</xdr:rowOff>
    </xdr:from>
    <xdr:to>
      <xdr:col>72</xdr:col>
      <xdr:colOff>38100</xdr:colOff>
      <xdr:row>78</xdr:row>
      <xdr:rowOff>33502</xdr:rowOff>
    </xdr:to>
    <xdr:sp macro="" textlink="">
      <xdr:nvSpPr>
        <xdr:cNvPr id="656" name="楕円 655"/>
        <xdr:cNvSpPr/>
      </xdr:nvSpPr>
      <xdr:spPr>
        <a:xfrm>
          <a:off x="13652500" y="1330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24629</xdr:rowOff>
    </xdr:from>
    <xdr:ext cx="534377" cy="259045"/>
    <xdr:sp macro="" textlink="">
      <xdr:nvSpPr>
        <xdr:cNvPr id="657" name="テキスト ボックス 656"/>
        <xdr:cNvSpPr txBox="1"/>
      </xdr:nvSpPr>
      <xdr:spPr>
        <a:xfrm>
          <a:off x="13436111" y="1339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110362</xdr:rowOff>
    </xdr:from>
    <xdr:to>
      <xdr:col>67</xdr:col>
      <xdr:colOff>101600</xdr:colOff>
      <xdr:row>78</xdr:row>
      <xdr:rowOff>40512</xdr:rowOff>
    </xdr:to>
    <xdr:sp macro="" textlink="">
      <xdr:nvSpPr>
        <xdr:cNvPr id="658" name="楕円 657"/>
        <xdr:cNvSpPr/>
      </xdr:nvSpPr>
      <xdr:spPr>
        <a:xfrm>
          <a:off x="12763500" y="1331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31639</xdr:rowOff>
    </xdr:from>
    <xdr:ext cx="534377" cy="259045"/>
    <xdr:sp macro="" textlink="">
      <xdr:nvSpPr>
        <xdr:cNvPr id="659" name="テキスト ボックス 658"/>
        <xdr:cNvSpPr txBox="1"/>
      </xdr:nvSpPr>
      <xdr:spPr>
        <a:xfrm>
          <a:off x="12547111" y="1340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135220</xdr:rowOff>
    </xdr:from>
    <xdr:to>
      <xdr:col>85</xdr:col>
      <xdr:colOff>127000</xdr:colOff>
      <xdr:row>96</xdr:row>
      <xdr:rowOff>159291</xdr:rowOff>
    </xdr:to>
    <xdr:cxnSp macro="">
      <xdr:nvCxnSpPr>
        <xdr:cNvPr id="686" name="直線コネクタ 685"/>
        <xdr:cNvCxnSpPr/>
      </xdr:nvCxnSpPr>
      <xdr:spPr>
        <a:xfrm>
          <a:off x="15481300" y="16594420"/>
          <a:ext cx="838200" cy="2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152733</xdr:rowOff>
    </xdr:from>
    <xdr:ext cx="534377" cy="259045"/>
    <xdr:sp macro="" textlink="">
      <xdr:nvSpPr>
        <xdr:cNvPr id="687" name="積立金平均値テキスト"/>
        <xdr:cNvSpPr txBox="1"/>
      </xdr:nvSpPr>
      <xdr:spPr>
        <a:xfrm>
          <a:off x="16370300" y="16611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135220</xdr:rowOff>
    </xdr:from>
    <xdr:to>
      <xdr:col>81</xdr:col>
      <xdr:colOff>50800</xdr:colOff>
      <xdr:row>96</xdr:row>
      <xdr:rowOff>160982</xdr:rowOff>
    </xdr:to>
    <xdr:cxnSp macro="">
      <xdr:nvCxnSpPr>
        <xdr:cNvPr id="689" name="直線コネクタ 688"/>
        <xdr:cNvCxnSpPr/>
      </xdr:nvCxnSpPr>
      <xdr:spPr>
        <a:xfrm flipV="1">
          <a:off x="14592300" y="16594420"/>
          <a:ext cx="889000" cy="2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106807</xdr:rowOff>
    </xdr:from>
    <xdr:ext cx="534377" cy="259045"/>
    <xdr:sp macro="" textlink="">
      <xdr:nvSpPr>
        <xdr:cNvPr id="691" name="テキスト ボックス 690"/>
        <xdr:cNvSpPr txBox="1"/>
      </xdr:nvSpPr>
      <xdr:spPr>
        <a:xfrm>
          <a:off x="15214111" y="167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156457</xdr:rowOff>
    </xdr:from>
    <xdr:to>
      <xdr:col>76</xdr:col>
      <xdr:colOff>114300</xdr:colOff>
      <xdr:row>96</xdr:row>
      <xdr:rowOff>160982</xdr:rowOff>
    </xdr:to>
    <xdr:cxnSp macro="">
      <xdr:nvCxnSpPr>
        <xdr:cNvPr id="692" name="直線コネクタ 691"/>
        <xdr:cNvCxnSpPr/>
      </xdr:nvCxnSpPr>
      <xdr:spPr>
        <a:xfrm>
          <a:off x="13703300" y="16615657"/>
          <a:ext cx="889000" cy="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125803</xdr:rowOff>
    </xdr:from>
    <xdr:ext cx="469744" cy="259045"/>
    <xdr:sp macro="" textlink="">
      <xdr:nvSpPr>
        <xdr:cNvPr id="694" name="テキスト ボックス 693"/>
        <xdr:cNvSpPr txBox="1"/>
      </xdr:nvSpPr>
      <xdr:spPr>
        <a:xfrm>
          <a:off x="14357428" y="1675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156457</xdr:rowOff>
    </xdr:from>
    <xdr:to>
      <xdr:col>71</xdr:col>
      <xdr:colOff>177800</xdr:colOff>
      <xdr:row>97</xdr:row>
      <xdr:rowOff>5511</xdr:rowOff>
    </xdr:to>
    <xdr:cxnSp macro="">
      <xdr:nvCxnSpPr>
        <xdr:cNvPr id="695" name="直線コネクタ 694"/>
        <xdr:cNvCxnSpPr/>
      </xdr:nvCxnSpPr>
      <xdr:spPr>
        <a:xfrm flipV="1">
          <a:off x="12814300" y="16615657"/>
          <a:ext cx="889000" cy="2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146217</xdr:rowOff>
    </xdr:from>
    <xdr:ext cx="469744" cy="259045"/>
    <xdr:sp macro="" textlink="">
      <xdr:nvSpPr>
        <xdr:cNvPr id="697" name="テキスト ボックス 696"/>
        <xdr:cNvSpPr txBox="1"/>
      </xdr:nvSpPr>
      <xdr:spPr>
        <a:xfrm>
          <a:off x="13468428" y="1677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47508</xdr:rowOff>
    </xdr:from>
    <xdr:ext cx="534377" cy="259045"/>
    <xdr:sp macro="" textlink="">
      <xdr:nvSpPr>
        <xdr:cNvPr id="699" name="テキスト ボックス 698"/>
        <xdr:cNvSpPr txBox="1"/>
      </xdr:nvSpPr>
      <xdr:spPr>
        <a:xfrm>
          <a:off x="12547111" y="1667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108491</xdr:rowOff>
    </xdr:from>
    <xdr:to>
      <xdr:col>85</xdr:col>
      <xdr:colOff>177800</xdr:colOff>
      <xdr:row>97</xdr:row>
      <xdr:rowOff>38641</xdr:rowOff>
    </xdr:to>
    <xdr:sp macro="" textlink="">
      <xdr:nvSpPr>
        <xdr:cNvPr id="705" name="楕円 704"/>
        <xdr:cNvSpPr/>
      </xdr:nvSpPr>
      <xdr:spPr>
        <a:xfrm>
          <a:off x="16268700" y="1656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131368</xdr:rowOff>
    </xdr:from>
    <xdr:ext cx="534377" cy="259045"/>
    <xdr:sp macro="" textlink="">
      <xdr:nvSpPr>
        <xdr:cNvPr id="706" name="積立金該当値テキスト"/>
        <xdr:cNvSpPr txBox="1"/>
      </xdr:nvSpPr>
      <xdr:spPr>
        <a:xfrm>
          <a:off x="16370300" y="1641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84420</xdr:rowOff>
    </xdr:from>
    <xdr:to>
      <xdr:col>81</xdr:col>
      <xdr:colOff>101600</xdr:colOff>
      <xdr:row>97</xdr:row>
      <xdr:rowOff>14570</xdr:rowOff>
    </xdr:to>
    <xdr:sp macro="" textlink="">
      <xdr:nvSpPr>
        <xdr:cNvPr id="707" name="楕円 706"/>
        <xdr:cNvSpPr/>
      </xdr:nvSpPr>
      <xdr:spPr>
        <a:xfrm>
          <a:off x="15430500" y="1654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31097</xdr:rowOff>
    </xdr:from>
    <xdr:ext cx="534377" cy="259045"/>
    <xdr:sp macro="" textlink="">
      <xdr:nvSpPr>
        <xdr:cNvPr id="708" name="テキスト ボックス 707"/>
        <xdr:cNvSpPr txBox="1"/>
      </xdr:nvSpPr>
      <xdr:spPr>
        <a:xfrm>
          <a:off x="15214111" y="163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110182</xdr:rowOff>
    </xdr:from>
    <xdr:to>
      <xdr:col>76</xdr:col>
      <xdr:colOff>165100</xdr:colOff>
      <xdr:row>97</xdr:row>
      <xdr:rowOff>40332</xdr:rowOff>
    </xdr:to>
    <xdr:sp macro="" textlink="">
      <xdr:nvSpPr>
        <xdr:cNvPr id="709" name="楕円 708"/>
        <xdr:cNvSpPr/>
      </xdr:nvSpPr>
      <xdr:spPr>
        <a:xfrm>
          <a:off x="14541500" y="165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56859</xdr:rowOff>
    </xdr:from>
    <xdr:ext cx="534377" cy="259045"/>
    <xdr:sp macro="" textlink="">
      <xdr:nvSpPr>
        <xdr:cNvPr id="710" name="テキスト ボックス 709"/>
        <xdr:cNvSpPr txBox="1"/>
      </xdr:nvSpPr>
      <xdr:spPr>
        <a:xfrm>
          <a:off x="14325111" y="1634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105657</xdr:rowOff>
    </xdr:from>
    <xdr:to>
      <xdr:col>72</xdr:col>
      <xdr:colOff>38100</xdr:colOff>
      <xdr:row>97</xdr:row>
      <xdr:rowOff>35807</xdr:rowOff>
    </xdr:to>
    <xdr:sp macro="" textlink="">
      <xdr:nvSpPr>
        <xdr:cNvPr id="711" name="楕円 710"/>
        <xdr:cNvSpPr/>
      </xdr:nvSpPr>
      <xdr:spPr>
        <a:xfrm>
          <a:off x="13652500" y="1656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52334</xdr:rowOff>
    </xdr:from>
    <xdr:ext cx="534377" cy="259045"/>
    <xdr:sp macro="" textlink="">
      <xdr:nvSpPr>
        <xdr:cNvPr id="712" name="テキスト ボックス 711"/>
        <xdr:cNvSpPr txBox="1"/>
      </xdr:nvSpPr>
      <xdr:spPr>
        <a:xfrm>
          <a:off x="13436111" y="1634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126161</xdr:rowOff>
    </xdr:from>
    <xdr:to>
      <xdr:col>67</xdr:col>
      <xdr:colOff>101600</xdr:colOff>
      <xdr:row>97</xdr:row>
      <xdr:rowOff>56311</xdr:rowOff>
    </xdr:to>
    <xdr:sp macro="" textlink="">
      <xdr:nvSpPr>
        <xdr:cNvPr id="713" name="楕円 712"/>
        <xdr:cNvSpPr/>
      </xdr:nvSpPr>
      <xdr:spPr>
        <a:xfrm>
          <a:off x="12763500" y="1658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72838</xdr:rowOff>
    </xdr:from>
    <xdr:ext cx="534377" cy="259045"/>
    <xdr:sp macro="" textlink="">
      <xdr:nvSpPr>
        <xdr:cNvPr id="714" name="テキスト ボックス 713"/>
        <xdr:cNvSpPr txBox="1"/>
      </xdr:nvSpPr>
      <xdr:spPr>
        <a:xfrm>
          <a:off x="12547111" y="1636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4" name="投資及び出資金平均値テキスト"/>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8" name="テキスト ボックス 747"/>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1" name="テキスト ボックス 750"/>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56" name="テキスト ボックス 755"/>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32410</xdr:rowOff>
    </xdr:from>
    <xdr:to>
      <xdr:col>116</xdr:col>
      <xdr:colOff>63500</xdr:colOff>
      <xdr:row>59</xdr:row>
      <xdr:rowOff>32830</xdr:rowOff>
    </xdr:to>
    <xdr:cxnSp macro="">
      <xdr:nvCxnSpPr>
        <xdr:cNvPr id="800" name="直線コネクタ 799"/>
        <xdr:cNvCxnSpPr/>
      </xdr:nvCxnSpPr>
      <xdr:spPr>
        <a:xfrm>
          <a:off x="21323300" y="10147960"/>
          <a:ext cx="8382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32410</xdr:rowOff>
    </xdr:from>
    <xdr:to>
      <xdr:col>111</xdr:col>
      <xdr:colOff>177800</xdr:colOff>
      <xdr:row>59</xdr:row>
      <xdr:rowOff>32448</xdr:rowOff>
    </xdr:to>
    <xdr:cxnSp macro="">
      <xdr:nvCxnSpPr>
        <xdr:cNvPr id="803" name="直線コネクタ 802"/>
        <xdr:cNvCxnSpPr/>
      </xdr:nvCxnSpPr>
      <xdr:spPr>
        <a:xfrm flipV="1">
          <a:off x="20434300" y="10147960"/>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32448</xdr:rowOff>
    </xdr:from>
    <xdr:to>
      <xdr:col>107</xdr:col>
      <xdr:colOff>50800</xdr:colOff>
      <xdr:row>59</xdr:row>
      <xdr:rowOff>32486</xdr:rowOff>
    </xdr:to>
    <xdr:cxnSp macro="">
      <xdr:nvCxnSpPr>
        <xdr:cNvPr id="806" name="直線コネクタ 805"/>
        <xdr:cNvCxnSpPr/>
      </xdr:nvCxnSpPr>
      <xdr:spPr>
        <a:xfrm flipV="1">
          <a:off x="19545300" y="10147998"/>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32486</xdr:rowOff>
    </xdr:from>
    <xdr:to>
      <xdr:col>102</xdr:col>
      <xdr:colOff>114300</xdr:colOff>
      <xdr:row>59</xdr:row>
      <xdr:rowOff>32486</xdr:rowOff>
    </xdr:to>
    <xdr:cxnSp macro="">
      <xdr:nvCxnSpPr>
        <xdr:cNvPr id="809" name="直線コネクタ 808"/>
        <xdr:cNvCxnSpPr/>
      </xdr:nvCxnSpPr>
      <xdr:spPr>
        <a:xfrm>
          <a:off x="18656300" y="10148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13" name="テキスト ボックス 812"/>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153480</xdr:rowOff>
    </xdr:from>
    <xdr:to>
      <xdr:col>116</xdr:col>
      <xdr:colOff>114300</xdr:colOff>
      <xdr:row>59</xdr:row>
      <xdr:rowOff>83630</xdr:rowOff>
    </xdr:to>
    <xdr:sp macro="" textlink="">
      <xdr:nvSpPr>
        <xdr:cNvPr id="819" name="楕円 818"/>
        <xdr:cNvSpPr/>
      </xdr:nvSpPr>
      <xdr:spPr>
        <a:xfrm>
          <a:off x="22110700" y="100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68407</xdr:rowOff>
    </xdr:from>
    <xdr:ext cx="378565" cy="259045"/>
    <xdr:sp macro="" textlink="">
      <xdr:nvSpPr>
        <xdr:cNvPr id="820" name="貸付金該当値テキスト"/>
        <xdr:cNvSpPr txBox="1"/>
      </xdr:nvSpPr>
      <xdr:spPr>
        <a:xfrm>
          <a:off x="22212300" y="10012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153060</xdr:rowOff>
    </xdr:from>
    <xdr:to>
      <xdr:col>112</xdr:col>
      <xdr:colOff>38100</xdr:colOff>
      <xdr:row>59</xdr:row>
      <xdr:rowOff>83210</xdr:rowOff>
    </xdr:to>
    <xdr:sp macro="" textlink="">
      <xdr:nvSpPr>
        <xdr:cNvPr id="821" name="楕円 820"/>
        <xdr:cNvSpPr/>
      </xdr:nvSpPr>
      <xdr:spPr>
        <a:xfrm>
          <a:off x="21272500" y="100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74337</xdr:rowOff>
    </xdr:from>
    <xdr:ext cx="378565" cy="259045"/>
    <xdr:sp macro="" textlink="">
      <xdr:nvSpPr>
        <xdr:cNvPr id="822" name="テキスト ボックス 821"/>
        <xdr:cNvSpPr txBox="1"/>
      </xdr:nvSpPr>
      <xdr:spPr>
        <a:xfrm>
          <a:off x="21134017" y="10189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153098</xdr:rowOff>
    </xdr:from>
    <xdr:to>
      <xdr:col>107</xdr:col>
      <xdr:colOff>101600</xdr:colOff>
      <xdr:row>59</xdr:row>
      <xdr:rowOff>83248</xdr:rowOff>
    </xdr:to>
    <xdr:sp macro="" textlink="">
      <xdr:nvSpPr>
        <xdr:cNvPr id="823" name="楕円 822"/>
        <xdr:cNvSpPr/>
      </xdr:nvSpPr>
      <xdr:spPr>
        <a:xfrm>
          <a:off x="20383500" y="1009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74375</xdr:rowOff>
    </xdr:from>
    <xdr:ext cx="378565" cy="259045"/>
    <xdr:sp macro="" textlink="">
      <xdr:nvSpPr>
        <xdr:cNvPr id="824" name="テキスト ボックス 823"/>
        <xdr:cNvSpPr txBox="1"/>
      </xdr:nvSpPr>
      <xdr:spPr>
        <a:xfrm>
          <a:off x="20245017" y="10189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153136</xdr:rowOff>
    </xdr:from>
    <xdr:to>
      <xdr:col>102</xdr:col>
      <xdr:colOff>165100</xdr:colOff>
      <xdr:row>59</xdr:row>
      <xdr:rowOff>83286</xdr:rowOff>
    </xdr:to>
    <xdr:sp macro="" textlink="">
      <xdr:nvSpPr>
        <xdr:cNvPr id="825" name="楕円 824"/>
        <xdr:cNvSpPr/>
      </xdr:nvSpPr>
      <xdr:spPr>
        <a:xfrm>
          <a:off x="19494500" y="1009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74413</xdr:rowOff>
    </xdr:from>
    <xdr:ext cx="378565" cy="259045"/>
    <xdr:sp macro="" textlink="">
      <xdr:nvSpPr>
        <xdr:cNvPr id="826" name="テキスト ボックス 825"/>
        <xdr:cNvSpPr txBox="1"/>
      </xdr:nvSpPr>
      <xdr:spPr>
        <a:xfrm>
          <a:off x="19356017" y="10189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153136</xdr:rowOff>
    </xdr:from>
    <xdr:to>
      <xdr:col>98</xdr:col>
      <xdr:colOff>38100</xdr:colOff>
      <xdr:row>59</xdr:row>
      <xdr:rowOff>83286</xdr:rowOff>
    </xdr:to>
    <xdr:sp macro="" textlink="">
      <xdr:nvSpPr>
        <xdr:cNvPr id="827" name="楕円 826"/>
        <xdr:cNvSpPr/>
      </xdr:nvSpPr>
      <xdr:spPr>
        <a:xfrm>
          <a:off x="18605500" y="1009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74413</xdr:rowOff>
    </xdr:from>
    <xdr:ext cx="378565" cy="259045"/>
    <xdr:sp macro="" textlink="">
      <xdr:nvSpPr>
        <xdr:cNvPr id="828" name="テキスト ボックス 827"/>
        <xdr:cNvSpPr txBox="1"/>
      </xdr:nvSpPr>
      <xdr:spPr>
        <a:xfrm>
          <a:off x="18467017" y="10189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68263</xdr:rowOff>
    </xdr:from>
    <xdr:to>
      <xdr:col>116</xdr:col>
      <xdr:colOff>63500</xdr:colOff>
      <xdr:row>75</xdr:row>
      <xdr:rowOff>120886</xdr:rowOff>
    </xdr:to>
    <xdr:cxnSp macro="">
      <xdr:nvCxnSpPr>
        <xdr:cNvPr id="856" name="直線コネクタ 855"/>
        <xdr:cNvCxnSpPr/>
      </xdr:nvCxnSpPr>
      <xdr:spPr>
        <a:xfrm flipV="1">
          <a:off x="21323300" y="12927013"/>
          <a:ext cx="838200" cy="5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23207</xdr:rowOff>
    </xdr:from>
    <xdr:ext cx="534377" cy="259045"/>
    <xdr:sp macro="" textlink="">
      <xdr:nvSpPr>
        <xdr:cNvPr id="857" name="繰出金平均値テキスト"/>
        <xdr:cNvSpPr txBox="1"/>
      </xdr:nvSpPr>
      <xdr:spPr>
        <a:xfrm>
          <a:off x="22212300" y="13053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104381</xdr:rowOff>
    </xdr:from>
    <xdr:to>
      <xdr:col>111</xdr:col>
      <xdr:colOff>177800</xdr:colOff>
      <xdr:row>75</xdr:row>
      <xdr:rowOff>120886</xdr:rowOff>
    </xdr:to>
    <xdr:cxnSp macro="">
      <xdr:nvCxnSpPr>
        <xdr:cNvPr id="859" name="直線コネクタ 858"/>
        <xdr:cNvCxnSpPr/>
      </xdr:nvCxnSpPr>
      <xdr:spPr>
        <a:xfrm>
          <a:off x="20434300" y="12963131"/>
          <a:ext cx="889000" cy="1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114442</xdr:rowOff>
    </xdr:from>
    <xdr:ext cx="534377" cy="259045"/>
    <xdr:sp macro="" textlink="">
      <xdr:nvSpPr>
        <xdr:cNvPr id="861" name="テキスト ボックス 860"/>
        <xdr:cNvSpPr txBox="1"/>
      </xdr:nvSpPr>
      <xdr:spPr>
        <a:xfrm>
          <a:off x="21056111" y="131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104381</xdr:rowOff>
    </xdr:from>
    <xdr:to>
      <xdr:col>107</xdr:col>
      <xdr:colOff>50800</xdr:colOff>
      <xdr:row>75</xdr:row>
      <xdr:rowOff>130236</xdr:rowOff>
    </xdr:to>
    <xdr:cxnSp macro="">
      <xdr:nvCxnSpPr>
        <xdr:cNvPr id="862" name="直線コネクタ 861"/>
        <xdr:cNvCxnSpPr/>
      </xdr:nvCxnSpPr>
      <xdr:spPr>
        <a:xfrm flipV="1">
          <a:off x="19545300" y="12963131"/>
          <a:ext cx="889000" cy="2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98440</xdr:rowOff>
    </xdr:from>
    <xdr:ext cx="534377" cy="259045"/>
    <xdr:sp macro="" textlink="">
      <xdr:nvSpPr>
        <xdr:cNvPr id="864" name="テキスト ボックス 863"/>
        <xdr:cNvSpPr txBox="1"/>
      </xdr:nvSpPr>
      <xdr:spPr>
        <a:xfrm>
          <a:off x="20167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130236</xdr:rowOff>
    </xdr:from>
    <xdr:to>
      <xdr:col>102</xdr:col>
      <xdr:colOff>114300</xdr:colOff>
      <xdr:row>75</xdr:row>
      <xdr:rowOff>130465</xdr:rowOff>
    </xdr:to>
    <xdr:cxnSp macro="">
      <xdr:nvCxnSpPr>
        <xdr:cNvPr id="865" name="直線コネクタ 864"/>
        <xdr:cNvCxnSpPr/>
      </xdr:nvCxnSpPr>
      <xdr:spPr>
        <a:xfrm flipV="1">
          <a:off x="18656300" y="1298898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90484</xdr:rowOff>
    </xdr:from>
    <xdr:ext cx="534377" cy="259045"/>
    <xdr:sp macro="" textlink="">
      <xdr:nvSpPr>
        <xdr:cNvPr id="867" name="テキスト ボックス 866"/>
        <xdr:cNvSpPr txBox="1"/>
      </xdr:nvSpPr>
      <xdr:spPr>
        <a:xfrm>
          <a:off x="19278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23916</xdr:rowOff>
    </xdr:from>
    <xdr:ext cx="534377" cy="259045"/>
    <xdr:sp macro="" textlink="">
      <xdr:nvSpPr>
        <xdr:cNvPr id="869" name="テキスト ボックス 868"/>
        <xdr:cNvSpPr txBox="1"/>
      </xdr:nvSpPr>
      <xdr:spPr>
        <a:xfrm>
          <a:off x="18389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17463</xdr:rowOff>
    </xdr:from>
    <xdr:to>
      <xdr:col>116</xdr:col>
      <xdr:colOff>114300</xdr:colOff>
      <xdr:row>75</xdr:row>
      <xdr:rowOff>119063</xdr:rowOff>
    </xdr:to>
    <xdr:sp macro="" textlink="">
      <xdr:nvSpPr>
        <xdr:cNvPr id="875" name="楕円 874"/>
        <xdr:cNvSpPr/>
      </xdr:nvSpPr>
      <xdr:spPr>
        <a:xfrm>
          <a:off x="22110700" y="1287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40340</xdr:rowOff>
    </xdr:from>
    <xdr:ext cx="534377" cy="259045"/>
    <xdr:sp macro="" textlink="">
      <xdr:nvSpPr>
        <xdr:cNvPr id="876" name="繰出金該当値テキスト"/>
        <xdr:cNvSpPr txBox="1"/>
      </xdr:nvSpPr>
      <xdr:spPr>
        <a:xfrm>
          <a:off x="22212300" y="1272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70086</xdr:rowOff>
    </xdr:from>
    <xdr:to>
      <xdr:col>112</xdr:col>
      <xdr:colOff>38100</xdr:colOff>
      <xdr:row>76</xdr:row>
      <xdr:rowOff>236</xdr:rowOff>
    </xdr:to>
    <xdr:sp macro="" textlink="">
      <xdr:nvSpPr>
        <xdr:cNvPr id="877" name="楕円 876"/>
        <xdr:cNvSpPr/>
      </xdr:nvSpPr>
      <xdr:spPr>
        <a:xfrm>
          <a:off x="21272500" y="1292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16763</xdr:rowOff>
    </xdr:from>
    <xdr:ext cx="534377" cy="259045"/>
    <xdr:sp macro="" textlink="">
      <xdr:nvSpPr>
        <xdr:cNvPr id="878" name="テキスト ボックス 877"/>
        <xdr:cNvSpPr txBox="1"/>
      </xdr:nvSpPr>
      <xdr:spPr>
        <a:xfrm>
          <a:off x="21056111" y="1270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53581</xdr:rowOff>
    </xdr:from>
    <xdr:to>
      <xdr:col>107</xdr:col>
      <xdr:colOff>101600</xdr:colOff>
      <xdr:row>75</xdr:row>
      <xdr:rowOff>155181</xdr:rowOff>
    </xdr:to>
    <xdr:sp macro="" textlink="">
      <xdr:nvSpPr>
        <xdr:cNvPr id="879" name="楕円 878"/>
        <xdr:cNvSpPr/>
      </xdr:nvSpPr>
      <xdr:spPr>
        <a:xfrm>
          <a:off x="20383500" y="1291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258</xdr:rowOff>
    </xdr:from>
    <xdr:ext cx="534377" cy="259045"/>
    <xdr:sp macro="" textlink="">
      <xdr:nvSpPr>
        <xdr:cNvPr id="880" name="テキスト ボックス 879"/>
        <xdr:cNvSpPr txBox="1"/>
      </xdr:nvSpPr>
      <xdr:spPr>
        <a:xfrm>
          <a:off x="20167111" y="1268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79436</xdr:rowOff>
    </xdr:from>
    <xdr:to>
      <xdr:col>102</xdr:col>
      <xdr:colOff>165100</xdr:colOff>
      <xdr:row>76</xdr:row>
      <xdr:rowOff>9587</xdr:rowOff>
    </xdr:to>
    <xdr:sp macro="" textlink="">
      <xdr:nvSpPr>
        <xdr:cNvPr id="881" name="楕円 880"/>
        <xdr:cNvSpPr/>
      </xdr:nvSpPr>
      <xdr:spPr>
        <a:xfrm>
          <a:off x="19494500" y="129381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26113</xdr:rowOff>
    </xdr:from>
    <xdr:ext cx="534377" cy="259045"/>
    <xdr:sp macro="" textlink="">
      <xdr:nvSpPr>
        <xdr:cNvPr id="882" name="テキスト ボックス 881"/>
        <xdr:cNvSpPr txBox="1"/>
      </xdr:nvSpPr>
      <xdr:spPr>
        <a:xfrm>
          <a:off x="19278111" y="1271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79665</xdr:rowOff>
    </xdr:from>
    <xdr:to>
      <xdr:col>98</xdr:col>
      <xdr:colOff>38100</xdr:colOff>
      <xdr:row>76</xdr:row>
      <xdr:rowOff>9815</xdr:rowOff>
    </xdr:to>
    <xdr:sp macro="" textlink="">
      <xdr:nvSpPr>
        <xdr:cNvPr id="883" name="楕円 882"/>
        <xdr:cNvSpPr/>
      </xdr:nvSpPr>
      <xdr:spPr>
        <a:xfrm>
          <a:off x="18605500" y="1293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26342</xdr:rowOff>
    </xdr:from>
    <xdr:ext cx="534377" cy="259045"/>
    <xdr:sp macro="" textlink="">
      <xdr:nvSpPr>
        <xdr:cNvPr id="884" name="テキスト ボックス 883"/>
        <xdr:cNvSpPr txBox="1"/>
      </xdr:nvSpPr>
      <xdr:spPr>
        <a:xfrm>
          <a:off x="18389111" y="1271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mn-lt"/>
              <a:ea typeface="+mn-ea"/>
              <a:cs typeface="+mn-cs"/>
            </a:rPr>
            <a:t>・歳出決算額は、住民</a:t>
          </a:r>
          <a:r>
            <a:rPr kumimoji="1" lang="ja-JP" altLang="en-US" sz="800">
              <a:solidFill>
                <a:schemeClr val="dk1"/>
              </a:solidFill>
              <a:effectLst/>
              <a:latin typeface="+mn-lt"/>
              <a:ea typeface="+mn-ea"/>
              <a:cs typeface="+mn-cs"/>
            </a:rPr>
            <a:t>一人</a:t>
          </a:r>
          <a:r>
            <a:rPr kumimoji="1" lang="ja-JP" altLang="ja-JP" sz="800">
              <a:solidFill>
                <a:schemeClr val="dk1"/>
              </a:solidFill>
              <a:effectLst/>
              <a:latin typeface="+mn-lt"/>
              <a:ea typeface="+mn-ea"/>
              <a:cs typeface="+mn-cs"/>
            </a:rPr>
            <a:t>当たり</a:t>
          </a:r>
          <a:r>
            <a:rPr kumimoji="1" lang="en-US" altLang="ja-JP" sz="800">
              <a:solidFill>
                <a:schemeClr val="dk1"/>
              </a:solidFill>
              <a:effectLst/>
              <a:latin typeface="+mn-lt"/>
              <a:ea typeface="+mn-ea"/>
              <a:cs typeface="+mn-cs"/>
            </a:rPr>
            <a:t>374,363</a:t>
          </a:r>
          <a:r>
            <a:rPr kumimoji="1" lang="ja-JP" altLang="ja-JP" sz="800">
              <a:solidFill>
                <a:schemeClr val="dk1"/>
              </a:solidFill>
              <a:effectLst/>
              <a:latin typeface="+mn-lt"/>
              <a:ea typeface="+mn-ea"/>
              <a:cs typeface="+mn-cs"/>
            </a:rPr>
            <a:t>円となり、前年度に比べ</a:t>
          </a:r>
          <a:r>
            <a:rPr kumimoji="1" lang="en-US" altLang="ja-JP" sz="800">
              <a:solidFill>
                <a:schemeClr val="dk1"/>
              </a:solidFill>
              <a:effectLst/>
              <a:latin typeface="+mn-lt"/>
              <a:ea typeface="+mn-ea"/>
              <a:cs typeface="+mn-cs"/>
            </a:rPr>
            <a:t>22,829</a:t>
          </a:r>
          <a:r>
            <a:rPr kumimoji="1" lang="ja-JP" altLang="ja-JP" sz="800">
              <a:solidFill>
                <a:schemeClr val="dk1"/>
              </a:solidFill>
              <a:effectLst/>
              <a:latin typeface="+mn-lt"/>
              <a:ea typeface="+mn-ea"/>
              <a:cs typeface="+mn-cs"/>
            </a:rPr>
            <a:t>円（</a:t>
          </a:r>
          <a:r>
            <a:rPr kumimoji="1" lang="en-US" altLang="ja-JP" sz="800">
              <a:solidFill>
                <a:schemeClr val="dk1"/>
              </a:solidFill>
              <a:effectLst/>
              <a:latin typeface="+mn-lt"/>
              <a:ea typeface="+mn-ea"/>
              <a:cs typeface="+mn-cs"/>
            </a:rPr>
            <a:t>6.3</a:t>
          </a:r>
          <a:r>
            <a:rPr kumimoji="1" lang="ja-JP" altLang="ja-JP" sz="800">
              <a:solidFill>
                <a:schemeClr val="dk1"/>
              </a:solidFill>
              <a:effectLst/>
              <a:latin typeface="+mn-lt"/>
              <a:ea typeface="+mn-ea"/>
              <a:cs typeface="+mn-cs"/>
            </a:rPr>
            <a:t>％）の</a:t>
          </a:r>
          <a:r>
            <a:rPr kumimoji="1" lang="ja-JP" altLang="en-US" sz="800">
              <a:solidFill>
                <a:schemeClr val="dk1"/>
              </a:solidFill>
              <a:effectLst/>
              <a:latin typeface="+mn-lt"/>
              <a:ea typeface="+mn-ea"/>
              <a:cs typeface="+mn-cs"/>
            </a:rPr>
            <a:t>増</a:t>
          </a:r>
          <a:r>
            <a:rPr kumimoji="1" lang="ja-JP" altLang="ja-JP" sz="800">
              <a:solidFill>
                <a:schemeClr val="dk1"/>
              </a:solidFill>
              <a:effectLst/>
              <a:latin typeface="+mn-lt"/>
              <a:ea typeface="+mn-ea"/>
              <a:cs typeface="+mn-cs"/>
            </a:rPr>
            <a:t>となった。</a:t>
          </a:r>
          <a:endParaRPr lang="ja-JP" altLang="ja-JP" sz="1000">
            <a:effectLst/>
          </a:endParaRPr>
        </a:p>
        <a:p>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増</a:t>
          </a:r>
          <a:r>
            <a:rPr kumimoji="1" lang="ja-JP" altLang="ja-JP" sz="800">
              <a:solidFill>
                <a:schemeClr val="dk1"/>
              </a:solidFill>
              <a:effectLst/>
              <a:latin typeface="+mn-lt"/>
              <a:ea typeface="+mn-ea"/>
              <a:cs typeface="+mn-cs"/>
            </a:rPr>
            <a:t>となった要因としては</a:t>
          </a:r>
          <a:r>
            <a:rPr kumimoji="1" lang="ja-JP" altLang="en-US" sz="800">
              <a:solidFill>
                <a:schemeClr val="dk1"/>
              </a:solidFill>
              <a:effectLst/>
              <a:latin typeface="+mn-lt"/>
              <a:ea typeface="+mn-ea"/>
              <a:cs typeface="+mn-cs"/>
            </a:rPr>
            <a:t>、包括施設等管理業務委託料や納税管理及び徴収補助等業務委託料の増などにより物件費が</a:t>
          </a:r>
          <a:r>
            <a:rPr kumimoji="1" lang="en-US" altLang="ja-JP" sz="800">
              <a:solidFill>
                <a:schemeClr val="dk1"/>
              </a:solidFill>
              <a:effectLst/>
              <a:latin typeface="+mn-lt"/>
              <a:ea typeface="+mn-ea"/>
              <a:cs typeface="+mn-cs"/>
            </a:rPr>
            <a:t>3,945</a:t>
          </a:r>
          <a:r>
            <a:rPr kumimoji="1" lang="ja-JP" altLang="en-US" sz="800">
              <a:solidFill>
                <a:schemeClr val="dk1"/>
              </a:solidFill>
              <a:effectLst/>
              <a:latin typeface="+mn-lt"/>
              <a:ea typeface="+mn-ea"/>
              <a:cs typeface="+mn-cs"/>
            </a:rPr>
            <a:t>円（</a:t>
          </a:r>
          <a:r>
            <a:rPr kumimoji="1" lang="en-US" altLang="ja-JP" sz="800">
              <a:solidFill>
                <a:schemeClr val="dk1"/>
              </a:solidFill>
              <a:effectLst/>
              <a:latin typeface="+mn-lt"/>
              <a:ea typeface="+mn-ea"/>
              <a:cs typeface="+mn-cs"/>
            </a:rPr>
            <a:t>7.6</a:t>
          </a:r>
          <a:r>
            <a:rPr kumimoji="1" lang="ja-JP" altLang="en-US" sz="800">
              <a:solidFill>
                <a:schemeClr val="dk1"/>
              </a:solidFill>
              <a:effectLst/>
              <a:latin typeface="+mn-lt"/>
              <a:ea typeface="+mn-ea"/>
              <a:cs typeface="+mn-cs"/>
            </a:rPr>
            <a:t>％）の増となったことや</a:t>
          </a:r>
          <a:r>
            <a:rPr kumimoji="1" lang="ja-JP" altLang="ja-JP" sz="800">
              <a:solidFill>
                <a:schemeClr val="dk1"/>
              </a:solidFill>
              <a:effectLst/>
              <a:latin typeface="+mn-lt"/>
              <a:ea typeface="+mn-ea"/>
              <a:cs typeface="+mn-cs"/>
            </a:rPr>
            <a:t>、障害者自立給付費の増などにより、扶助費が</a:t>
          </a:r>
          <a:r>
            <a:rPr kumimoji="1" lang="en-US" altLang="ja-JP" sz="800">
              <a:solidFill>
                <a:schemeClr val="dk1"/>
              </a:solidFill>
              <a:effectLst/>
              <a:latin typeface="+mn-lt"/>
              <a:ea typeface="+mn-ea"/>
              <a:cs typeface="+mn-cs"/>
            </a:rPr>
            <a:t>2,866</a:t>
          </a:r>
          <a:r>
            <a:rPr kumimoji="1" lang="ja-JP" altLang="ja-JP" sz="800">
              <a:solidFill>
                <a:schemeClr val="dk1"/>
              </a:solidFill>
              <a:effectLst/>
              <a:latin typeface="+mn-lt"/>
              <a:ea typeface="+mn-ea"/>
              <a:cs typeface="+mn-cs"/>
            </a:rPr>
            <a:t>円（</a:t>
          </a:r>
          <a:r>
            <a:rPr kumimoji="1" lang="en-US" altLang="ja-JP" sz="800">
              <a:solidFill>
                <a:schemeClr val="dk1"/>
              </a:solidFill>
              <a:effectLst/>
              <a:latin typeface="+mn-lt"/>
              <a:ea typeface="+mn-ea"/>
              <a:cs typeface="+mn-cs"/>
            </a:rPr>
            <a:t>2.2</a:t>
          </a:r>
          <a:r>
            <a:rPr kumimoji="1" lang="ja-JP" altLang="ja-JP" sz="800">
              <a:solidFill>
                <a:schemeClr val="dk1"/>
              </a:solidFill>
              <a:effectLst/>
              <a:latin typeface="+mn-lt"/>
              <a:ea typeface="+mn-ea"/>
              <a:cs typeface="+mn-cs"/>
            </a:rPr>
            <a:t>％）増</a:t>
          </a:r>
          <a:r>
            <a:rPr kumimoji="1" lang="ja-JP" altLang="en-US" sz="800">
              <a:solidFill>
                <a:schemeClr val="dk1"/>
              </a:solidFill>
              <a:effectLst/>
              <a:latin typeface="+mn-lt"/>
              <a:ea typeface="+mn-ea"/>
              <a:cs typeface="+mn-cs"/>
            </a:rPr>
            <a:t>となったこと</a:t>
          </a:r>
          <a:r>
            <a:rPr kumimoji="1" lang="ja-JP" altLang="ja-JP" sz="800">
              <a:solidFill>
                <a:schemeClr val="dk1"/>
              </a:solidFill>
              <a:effectLst/>
              <a:latin typeface="+mn-lt"/>
              <a:ea typeface="+mn-ea"/>
              <a:cs typeface="+mn-cs"/>
            </a:rPr>
            <a:t>によるものである。</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　</a:t>
          </a:r>
          <a:r>
            <a:rPr kumimoji="1" lang="ja-JP" altLang="ja-JP" sz="800">
              <a:solidFill>
                <a:schemeClr val="dk1"/>
              </a:solidFill>
              <a:effectLst/>
              <a:latin typeface="+mn-lt"/>
              <a:ea typeface="+mn-ea"/>
              <a:cs typeface="+mn-cs"/>
            </a:rPr>
            <a:t>今後、老朽化した公共施設の更新等が見込まれるため、公共施設等総合管理計画に基づき、更新費用の平準化や施設配置の見直し等を行い財政負担の軽減を図る。</a:t>
          </a:r>
          <a:endParaRPr lang="ja-JP" altLang="ja-JP" sz="1000">
            <a:effectLst/>
          </a:endParaRPr>
        </a:p>
        <a:p>
          <a:r>
            <a:rPr kumimoji="1" lang="ja-JP" altLang="ja-JP" sz="800">
              <a:solidFill>
                <a:schemeClr val="dk1"/>
              </a:solidFill>
              <a:effectLst/>
              <a:latin typeface="+mn-lt"/>
              <a:ea typeface="+mn-ea"/>
              <a:cs typeface="+mn-cs"/>
            </a:rPr>
            <a:t>・類似団体の平均額を上回っている項目としては、物件費、扶助費、繰出金、積立金となった。</a:t>
          </a:r>
          <a:endParaRPr lang="ja-JP" altLang="ja-JP" sz="1000">
            <a:effectLst/>
          </a:endParaRPr>
        </a:p>
        <a:p>
          <a:r>
            <a:rPr kumimoji="1" lang="ja-JP" altLang="ja-JP" sz="800">
              <a:solidFill>
                <a:schemeClr val="dk1"/>
              </a:solidFill>
              <a:effectLst/>
              <a:latin typeface="+mn-lt"/>
              <a:ea typeface="+mn-ea"/>
              <a:cs typeface="+mn-cs"/>
            </a:rPr>
            <a:t>・扶助費については住民一人当たりのコストが</a:t>
          </a:r>
          <a:r>
            <a:rPr kumimoji="1" lang="en-US" altLang="ja-JP" sz="800">
              <a:solidFill>
                <a:schemeClr val="dk1"/>
              </a:solidFill>
              <a:effectLst/>
              <a:latin typeface="+mn-lt"/>
              <a:ea typeface="+mn-ea"/>
              <a:cs typeface="+mn-cs"/>
            </a:rPr>
            <a:t>133,683</a:t>
          </a:r>
          <a:r>
            <a:rPr kumimoji="1" lang="ja-JP" altLang="ja-JP" sz="800">
              <a:solidFill>
                <a:schemeClr val="dk1"/>
              </a:solidFill>
              <a:effectLst/>
              <a:latin typeface="+mn-lt"/>
              <a:ea typeface="+mn-ea"/>
              <a:cs typeface="+mn-cs"/>
            </a:rPr>
            <a:t>円となり、前年度に比べ</a:t>
          </a:r>
          <a:r>
            <a:rPr kumimoji="1" lang="en-US" altLang="ja-JP" sz="800">
              <a:solidFill>
                <a:schemeClr val="dk1"/>
              </a:solidFill>
              <a:effectLst/>
              <a:latin typeface="+mn-lt"/>
              <a:ea typeface="+mn-ea"/>
              <a:cs typeface="+mn-cs"/>
            </a:rPr>
            <a:t>2,866</a:t>
          </a:r>
          <a:r>
            <a:rPr kumimoji="1" lang="ja-JP" altLang="ja-JP" sz="800">
              <a:solidFill>
                <a:schemeClr val="dk1"/>
              </a:solidFill>
              <a:effectLst/>
              <a:latin typeface="+mn-lt"/>
              <a:ea typeface="+mn-ea"/>
              <a:cs typeface="+mn-cs"/>
            </a:rPr>
            <a:t>円（</a:t>
          </a:r>
          <a:r>
            <a:rPr kumimoji="1" lang="en-US" altLang="ja-JP" sz="800">
              <a:solidFill>
                <a:schemeClr val="dk1"/>
              </a:solidFill>
              <a:effectLst/>
              <a:latin typeface="+mn-lt"/>
              <a:ea typeface="+mn-ea"/>
              <a:cs typeface="+mn-cs"/>
            </a:rPr>
            <a:t>2.2</a:t>
          </a:r>
          <a:r>
            <a:rPr kumimoji="1" lang="ja-JP" altLang="ja-JP" sz="800">
              <a:solidFill>
                <a:schemeClr val="dk1"/>
              </a:solidFill>
              <a:effectLst/>
              <a:latin typeface="+mn-lt"/>
              <a:ea typeface="+mn-ea"/>
              <a:cs typeface="+mn-cs"/>
            </a:rPr>
            <a:t>％）の</a:t>
          </a:r>
          <a:r>
            <a:rPr kumimoji="1" lang="ja-JP" altLang="en-US" sz="800">
              <a:solidFill>
                <a:schemeClr val="dk1"/>
              </a:solidFill>
              <a:effectLst/>
              <a:latin typeface="+mn-lt"/>
              <a:ea typeface="+mn-ea"/>
              <a:cs typeface="+mn-cs"/>
            </a:rPr>
            <a:t>増</a:t>
          </a:r>
          <a:r>
            <a:rPr kumimoji="1" lang="ja-JP" altLang="ja-JP" sz="800">
              <a:solidFill>
                <a:schemeClr val="dk1"/>
              </a:solidFill>
              <a:effectLst/>
              <a:latin typeface="+mn-lt"/>
              <a:ea typeface="+mn-ea"/>
              <a:cs typeface="+mn-cs"/>
            </a:rPr>
            <a:t>となった。障害者自立支援給付費や</a:t>
          </a:r>
          <a:r>
            <a:rPr kumimoji="1" lang="ja-JP" altLang="en-US" sz="800">
              <a:solidFill>
                <a:schemeClr val="dk1"/>
              </a:solidFill>
              <a:effectLst/>
              <a:latin typeface="+mn-lt"/>
              <a:ea typeface="+mn-ea"/>
              <a:cs typeface="+mn-cs"/>
            </a:rPr>
            <a:t>受給回数の改正に伴い児童扶養手当</a:t>
          </a:r>
          <a:r>
            <a:rPr kumimoji="1" lang="ja-JP" altLang="ja-JP" sz="800">
              <a:solidFill>
                <a:schemeClr val="dk1"/>
              </a:solidFill>
              <a:effectLst/>
              <a:latin typeface="+mn-lt"/>
              <a:ea typeface="+mn-ea"/>
              <a:cs typeface="+mn-cs"/>
            </a:rPr>
            <a:t>が増加した</a:t>
          </a:r>
          <a:r>
            <a:rPr kumimoji="1" lang="ja-JP" altLang="en-US" sz="800">
              <a:solidFill>
                <a:schemeClr val="dk1"/>
              </a:solidFill>
              <a:effectLst/>
              <a:latin typeface="+mn-lt"/>
              <a:ea typeface="+mn-ea"/>
              <a:cs typeface="+mn-cs"/>
            </a:rPr>
            <a:t>ことにより、</a:t>
          </a:r>
          <a:r>
            <a:rPr kumimoji="1" lang="ja-JP" altLang="ja-JP" sz="800">
              <a:solidFill>
                <a:schemeClr val="dk1"/>
              </a:solidFill>
              <a:effectLst/>
              <a:latin typeface="+mn-lt"/>
              <a:ea typeface="+mn-ea"/>
              <a:cs typeface="+mn-cs"/>
            </a:rPr>
            <a:t>一人</a:t>
          </a:r>
          <a:r>
            <a:rPr kumimoji="1" lang="ja-JP" altLang="en-US" sz="800">
              <a:solidFill>
                <a:schemeClr val="dk1"/>
              </a:solidFill>
              <a:effectLst/>
              <a:latin typeface="+mn-lt"/>
              <a:ea typeface="+mn-ea"/>
              <a:cs typeface="+mn-cs"/>
            </a:rPr>
            <a:t>当たり</a:t>
          </a:r>
          <a:r>
            <a:rPr kumimoji="1" lang="ja-JP" altLang="ja-JP" sz="800">
              <a:solidFill>
                <a:schemeClr val="dk1"/>
              </a:solidFill>
              <a:effectLst/>
              <a:latin typeface="+mn-lt"/>
              <a:ea typeface="+mn-ea"/>
              <a:cs typeface="+mn-cs"/>
            </a:rPr>
            <a:t>の</a:t>
          </a:r>
          <a:r>
            <a:rPr kumimoji="1" lang="ja-JP" altLang="en-US" sz="800">
              <a:solidFill>
                <a:schemeClr val="dk1"/>
              </a:solidFill>
              <a:effectLst/>
              <a:latin typeface="+mn-lt"/>
              <a:ea typeface="+mn-ea"/>
              <a:cs typeface="+mn-cs"/>
            </a:rPr>
            <a:t>コスト</a:t>
          </a:r>
          <a:r>
            <a:rPr kumimoji="1" lang="ja-JP" altLang="ja-JP" sz="800">
              <a:solidFill>
                <a:schemeClr val="dk1"/>
              </a:solidFill>
              <a:effectLst/>
              <a:latin typeface="+mn-lt"/>
              <a:ea typeface="+mn-ea"/>
              <a:cs typeface="+mn-cs"/>
            </a:rPr>
            <a:t>が減少した。</a:t>
          </a:r>
          <a:endParaRPr lang="ja-JP" altLang="ja-JP" sz="1000">
            <a:effectLst/>
          </a:endParaRPr>
        </a:p>
        <a:p>
          <a:r>
            <a:rPr kumimoji="1" lang="ja-JP" altLang="ja-JP" sz="800">
              <a:solidFill>
                <a:schemeClr val="dk1"/>
              </a:solidFill>
              <a:effectLst/>
              <a:latin typeface="+mn-lt"/>
              <a:ea typeface="+mn-ea"/>
              <a:cs typeface="+mn-cs"/>
            </a:rPr>
            <a:t>・物件費については住民一人当たりのコストが</a:t>
          </a:r>
          <a:r>
            <a:rPr kumimoji="1" lang="en-US" altLang="ja-JP" sz="800">
              <a:solidFill>
                <a:schemeClr val="dk1"/>
              </a:solidFill>
              <a:effectLst/>
              <a:latin typeface="+mn-lt"/>
              <a:ea typeface="+mn-ea"/>
              <a:cs typeface="+mn-cs"/>
            </a:rPr>
            <a:t>56,101</a:t>
          </a:r>
          <a:r>
            <a:rPr kumimoji="1" lang="ja-JP" altLang="ja-JP" sz="800">
              <a:solidFill>
                <a:schemeClr val="dk1"/>
              </a:solidFill>
              <a:effectLst/>
              <a:latin typeface="+mn-lt"/>
              <a:ea typeface="+mn-ea"/>
              <a:cs typeface="+mn-cs"/>
            </a:rPr>
            <a:t>円となり、前年度に比べ</a:t>
          </a:r>
          <a:r>
            <a:rPr kumimoji="1" lang="en-US" altLang="ja-JP" sz="800">
              <a:solidFill>
                <a:schemeClr val="dk1"/>
              </a:solidFill>
              <a:effectLst/>
              <a:latin typeface="+mn-lt"/>
              <a:ea typeface="+mn-ea"/>
              <a:cs typeface="+mn-cs"/>
            </a:rPr>
            <a:t>3,945</a:t>
          </a:r>
          <a:r>
            <a:rPr kumimoji="1" lang="ja-JP" altLang="ja-JP" sz="800">
              <a:solidFill>
                <a:schemeClr val="dk1"/>
              </a:solidFill>
              <a:effectLst/>
              <a:latin typeface="+mn-lt"/>
              <a:ea typeface="+mn-ea"/>
              <a:cs typeface="+mn-cs"/>
            </a:rPr>
            <a:t>円（</a:t>
          </a:r>
          <a:r>
            <a:rPr kumimoji="1" lang="en-US" altLang="ja-JP" sz="800">
              <a:solidFill>
                <a:schemeClr val="dk1"/>
              </a:solidFill>
              <a:effectLst/>
              <a:latin typeface="+mn-lt"/>
              <a:ea typeface="+mn-ea"/>
              <a:cs typeface="+mn-cs"/>
            </a:rPr>
            <a:t>7.6</a:t>
          </a:r>
          <a:r>
            <a:rPr kumimoji="1" lang="ja-JP" altLang="ja-JP" sz="800">
              <a:solidFill>
                <a:schemeClr val="dk1"/>
              </a:solidFill>
              <a:effectLst/>
              <a:latin typeface="+mn-lt"/>
              <a:ea typeface="+mn-ea"/>
              <a:cs typeface="+mn-cs"/>
            </a:rPr>
            <a:t>％）の増となった。</a:t>
          </a:r>
          <a:r>
            <a:rPr kumimoji="1" lang="ja-JP" altLang="en-US" sz="800">
              <a:solidFill>
                <a:schemeClr val="dk1"/>
              </a:solidFill>
              <a:effectLst/>
              <a:latin typeface="+mn-lt"/>
              <a:ea typeface="+mn-ea"/>
              <a:cs typeface="+mn-cs"/>
            </a:rPr>
            <a:t>令和元年度から開始した包括施設等管理業務や本格的に業務を開始した納税管理及び徴収補助等業務に</a:t>
          </a:r>
          <a:r>
            <a:rPr kumimoji="1" lang="ja-JP" altLang="ja-JP" sz="800">
              <a:solidFill>
                <a:schemeClr val="dk1"/>
              </a:solidFill>
              <a:effectLst/>
              <a:latin typeface="+mn-lt"/>
              <a:ea typeface="+mn-ea"/>
              <a:cs typeface="+mn-cs"/>
            </a:rPr>
            <a:t>係る委託費が増加したことにより、一人当たりの</a:t>
          </a:r>
          <a:r>
            <a:rPr kumimoji="1" lang="ja-JP" altLang="en-US" sz="800">
              <a:solidFill>
                <a:schemeClr val="dk1"/>
              </a:solidFill>
              <a:effectLst/>
              <a:latin typeface="+mn-lt"/>
              <a:ea typeface="+mn-ea"/>
              <a:cs typeface="+mn-cs"/>
            </a:rPr>
            <a:t>コストが</a:t>
          </a:r>
          <a:r>
            <a:rPr kumimoji="1" lang="ja-JP" altLang="ja-JP" sz="800">
              <a:solidFill>
                <a:schemeClr val="dk1"/>
              </a:solidFill>
              <a:effectLst/>
              <a:latin typeface="+mn-lt"/>
              <a:ea typeface="+mn-ea"/>
              <a:cs typeface="+mn-cs"/>
            </a:rPr>
            <a:t>増加した</a:t>
          </a:r>
          <a:endParaRPr kumimoji="1" lang="en-US" altLang="ja-JP" sz="800">
            <a:solidFill>
              <a:schemeClr val="dk1"/>
            </a:solidFill>
            <a:effectLst/>
            <a:latin typeface="+mn-lt"/>
            <a:ea typeface="+mn-ea"/>
            <a:cs typeface="+mn-cs"/>
          </a:endParaRPr>
        </a:p>
        <a:p>
          <a:r>
            <a:rPr kumimoji="1" lang="ja-JP" altLang="ja-JP" sz="800">
              <a:solidFill>
                <a:schemeClr val="dk1"/>
              </a:solidFill>
              <a:effectLst/>
              <a:latin typeface="+mn-lt"/>
              <a:ea typeface="+mn-ea"/>
              <a:cs typeface="+mn-cs"/>
            </a:rPr>
            <a:t>・繰出金については住民一人当たりのコストが</a:t>
          </a:r>
          <a:r>
            <a:rPr kumimoji="1" lang="en-US" altLang="ja-JP" sz="800">
              <a:solidFill>
                <a:schemeClr val="dk1"/>
              </a:solidFill>
              <a:effectLst/>
              <a:latin typeface="+mn-lt"/>
              <a:ea typeface="+mn-ea"/>
              <a:cs typeface="+mn-cs"/>
            </a:rPr>
            <a:t>45,625</a:t>
          </a:r>
          <a:r>
            <a:rPr kumimoji="1" lang="ja-JP" altLang="ja-JP" sz="800">
              <a:solidFill>
                <a:schemeClr val="dk1"/>
              </a:solidFill>
              <a:effectLst/>
              <a:latin typeface="+mn-lt"/>
              <a:ea typeface="+mn-ea"/>
              <a:cs typeface="+mn-cs"/>
            </a:rPr>
            <a:t>円となり、前年度に比べ</a:t>
          </a:r>
          <a:r>
            <a:rPr kumimoji="1" lang="en-US" altLang="ja-JP" sz="800">
              <a:solidFill>
                <a:schemeClr val="dk1"/>
              </a:solidFill>
              <a:effectLst/>
              <a:latin typeface="+mn-lt"/>
              <a:ea typeface="+mn-ea"/>
              <a:cs typeface="+mn-cs"/>
            </a:rPr>
            <a:t>2,302</a:t>
          </a:r>
          <a:r>
            <a:rPr kumimoji="1" lang="ja-JP" altLang="ja-JP" sz="800">
              <a:solidFill>
                <a:schemeClr val="dk1"/>
              </a:solidFill>
              <a:effectLst/>
              <a:latin typeface="+mn-lt"/>
              <a:ea typeface="+mn-ea"/>
              <a:cs typeface="+mn-cs"/>
            </a:rPr>
            <a:t>円（</a:t>
          </a:r>
          <a:r>
            <a:rPr kumimoji="1" lang="en-US" altLang="ja-JP" sz="800">
              <a:solidFill>
                <a:schemeClr val="dk1"/>
              </a:solidFill>
              <a:effectLst/>
              <a:latin typeface="+mn-lt"/>
              <a:ea typeface="+mn-ea"/>
              <a:cs typeface="+mn-cs"/>
            </a:rPr>
            <a:t>5.3</a:t>
          </a:r>
          <a:r>
            <a:rPr kumimoji="1" lang="ja-JP" altLang="ja-JP" sz="800">
              <a:solidFill>
                <a:schemeClr val="dk1"/>
              </a:solidFill>
              <a:effectLst/>
              <a:latin typeface="+mn-lt"/>
              <a:ea typeface="+mn-ea"/>
              <a:cs typeface="+mn-cs"/>
            </a:rPr>
            <a:t>％）の</a:t>
          </a:r>
          <a:r>
            <a:rPr kumimoji="1" lang="ja-JP" altLang="en-US" sz="800">
              <a:solidFill>
                <a:schemeClr val="dk1"/>
              </a:solidFill>
              <a:effectLst/>
              <a:latin typeface="+mn-lt"/>
              <a:ea typeface="+mn-ea"/>
              <a:cs typeface="+mn-cs"/>
            </a:rPr>
            <a:t>増</a:t>
          </a:r>
          <a:r>
            <a:rPr kumimoji="1" lang="ja-JP" altLang="ja-JP" sz="800">
              <a:solidFill>
                <a:schemeClr val="dk1"/>
              </a:solidFill>
              <a:effectLst/>
              <a:latin typeface="+mn-lt"/>
              <a:ea typeface="+mn-ea"/>
              <a:cs typeface="+mn-cs"/>
            </a:rPr>
            <a:t>となった。</a:t>
          </a:r>
          <a:r>
            <a:rPr kumimoji="1" lang="ja-JP" altLang="en-US" sz="800">
              <a:solidFill>
                <a:schemeClr val="dk1"/>
              </a:solidFill>
              <a:effectLst/>
              <a:latin typeface="+mn-lt"/>
              <a:ea typeface="+mn-ea"/>
              <a:cs typeface="+mn-cs"/>
            </a:rPr>
            <a:t>下水道事業特別会計及び介護保険事業特別会計</a:t>
          </a:r>
          <a:r>
            <a:rPr kumimoji="1" lang="ja-JP" altLang="ja-JP" sz="800">
              <a:solidFill>
                <a:schemeClr val="dk1"/>
              </a:solidFill>
              <a:effectLst/>
              <a:latin typeface="+mn-lt"/>
              <a:ea typeface="+mn-ea"/>
              <a:cs typeface="+mn-cs"/>
            </a:rPr>
            <a:t>への繰出金が</a:t>
          </a:r>
          <a:r>
            <a:rPr kumimoji="1" lang="ja-JP" altLang="en-US" sz="800">
              <a:solidFill>
                <a:schemeClr val="dk1"/>
              </a:solidFill>
              <a:effectLst/>
              <a:latin typeface="+mn-lt"/>
              <a:ea typeface="+mn-ea"/>
              <a:cs typeface="+mn-cs"/>
            </a:rPr>
            <a:t>増加</a:t>
          </a:r>
          <a:r>
            <a:rPr kumimoji="1" lang="ja-JP" altLang="ja-JP" sz="800">
              <a:solidFill>
                <a:schemeClr val="dk1"/>
              </a:solidFill>
              <a:effectLst/>
              <a:latin typeface="+mn-lt"/>
              <a:ea typeface="+mn-ea"/>
              <a:cs typeface="+mn-cs"/>
            </a:rPr>
            <a:t>したことが要因として挙げられる。</a:t>
          </a:r>
          <a:endParaRPr lang="ja-JP" altLang="ja-JP" sz="1000">
            <a:effectLst/>
          </a:endParaRPr>
        </a:p>
        <a:p>
          <a:r>
            <a:rPr kumimoji="1" lang="ja-JP" altLang="en-US" sz="800">
              <a:solidFill>
                <a:schemeClr val="dk1"/>
              </a:solidFill>
              <a:effectLst/>
              <a:latin typeface="+mn-lt"/>
              <a:ea typeface="+mn-ea"/>
              <a:cs typeface="+mn-cs"/>
            </a:rPr>
            <a:t>　</a:t>
          </a:r>
          <a:r>
            <a:rPr kumimoji="1" lang="ja-JP" altLang="ja-JP" sz="800">
              <a:solidFill>
                <a:schemeClr val="dk1"/>
              </a:solidFill>
              <a:effectLst/>
              <a:latin typeface="+mn-lt"/>
              <a:ea typeface="+mn-ea"/>
              <a:cs typeface="+mn-cs"/>
            </a:rPr>
            <a:t>経費の節減などにより、今後の財政負担の軽減を図る。</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東京都東大和市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85,301
84,116
13.42
33,397,772
31,933,530
1,384,102
17,000,011
20,480,369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4369</xdr:rowOff>
    </xdr:from>
    <xdr:to>
      <xdr:col>24</xdr:col>
      <xdr:colOff>63500</xdr:colOff>
      <xdr:row>35</xdr:row>
      <xdr:rowOff>72492</xdr:rowOff>
    </xdr:to>
    <xdr:cxnSp macro="">
      <xdr:nvCxnSpPr>
        <xdr:cNvPr id="59" name="直線コネクタ 58"/>
        <xdr:cNvCxnSpPr/>
      </xdr:nvCxnSpPr>
      <xdr:spPr>
        <a:xfrm flipV="1">
          <a:off x="3797300" y="6005119"/>
          <a:ext cx="8382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6062</xdr:rowOff>
    </xdr:from>
    <xdr:ext cx="469744" cy="259045"/>
    <xdr:sp macro="" textlink="">
      <xdr:nvSpPr>
        <xdr:cNvPr id="60" name="議会費平均値テキスト"/>
        <xdr:cNvSpPr txBox="1"/>
      </xdr:nvSpPr>
      <xdr:spPr>
        <a:xfrm>
          <a:off x="4686300" y="600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56032</xdr:rowOff>
    </xdr:from>
    <xdr:to>
      <xdr:col>19</xdr:col>
      <xdr:colOff>177800</xdr:colOff>
      <xdr:row>35</xdr:row>
      <xdr:rowOff>72492</xdr:rowOff>
    </xdr:to>
    <xdr:cxnSp macro="">
      <xdr:nvCxnSpPr>
        <xdr:cNvPr id="62" name="直線コネクタ 61"/>
        <xdr:cNvCxnSpPr/>
      </xdr:nvCxnSpPr>
      <xdr:spPr>
        <a:xfrm>
          <a:off x="2908300" y="6056782"/>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119245</xdr:rowOff>
    </xdr:from>
    <xdr:ext cx="469744" cy="259045"/>
    <xdr:sp macro="" textlink="">
      <xdr:nvSpPr>
        <xdr:cNvPr id="64" name="テキスト ボックス 63"/>
        <xdr:cNvSpPr txBox="1"/>
      </xdr:nvSpPr>
      <xdr:spPr>
        <a:xfrm>
          <a:off x="3562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11684</xdr:rowOff>
    </xdr:from>
    <xdr:to>
      <xdr:col>15</xdr:col>
      <xdr:colOff>50800</xdr:colOff>
      <xdr:row>35</xdr:row>
      <xdr:rowOff>56032</xdr:rowOff>
    </xdr:to>
    <xdr:cxnSp macro="">
      <xdr:nvCxnSpPr>
        <xdr:cNvPr id="65" name="直線コネクタ 64"/>
        <xdr:cNvCxnSpPr/>
      </xdr:nvCxnSpPr>
      <xdr:spPr>
        <a:xfrm>
          <a:off x="2019300" y="6012434"/>
          <a:ext cx="8890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112844</xdr:rowOff>
    </xdr:from>
    <xdr:ext cx="469744" cy="259045"/>
    <xdr:sp macro="" textlink="">
      <xdr:nvSpPr>
        <xdr:cNvPr id="67" name="テキスト ボックス 66"/>
        <xdr:cNvSpPr txBox="1"/>
      </xdr:nvSpPr>
      <xdr:spPr>
        <a:xfrm>
          <a:off x="2673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23571</xdr:rowOff>
    </xdr:from>
    <xdr:to>
      <xdr:col>10</xdr:col>
      <xdr:colOff>114300</xdr:colOff>
      <xdr:row>35</xdr:row>
      <xdr:rowOff>11684</xdr:rowOff>
    </xdr:to>
    <xdr:cxnSp macro="">
      <xdr:nvCxnSpPr>
        <xdr:cNvPr id="68" name="直線コネクタ 67"/>
        <xdr:cNvCxnSpPr/>
      </xdr:nvCxnSpPr>
      <xdr:spPr>
        <a:xfrm>
          <a:off x="1130300" y="5852871"/>
          <a:ext cx="889000" cy="15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0" name="テキスト ボックス 69"/>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111218</xdr:rowOff>
    </xdr:from>
    <xdr:ext cx="469744" cy="259045"/>
    <xdr:sp macro="" textlink="">
      <xdr:nvSpPr>
        <xdr:cNvPr id="72" name="テキスト ボックス 71"/>
        <xdr:cNvSpPr txBox="1"/>
      </xdr:nvSpPr>
      <xdr:spPr>
        <a:xfrm>
          <a:off x="895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125019</xdr:rowOff>
    </xdr:from>
    <xdr:to>
      <xdr:col>24</xdr:col>
      <xdr:colOff>114300</xdr:colOff>
      <xdr:row>35</xdr:row>
      <xdr:rowOff>55169</xdr:rowOff>
    </xdr:to>
    <xdr:sp macro="" textlink="">
      <xdr:nvSpPr>
        <xdr:cNvPr id="78" name="楕円 77"/>
        <xdr:cNvSpPr/>
      </xdr:nvSpPr>
      <xdr:spPr>
        <a:xfrm>
          <a:off x="4584700" y="595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147896</xdr:rowOff>
    </xdr:from>
    <xdr:ext cx="469744" cy="259045"/>
    <xdr:sp macro="" textlink="">
      <xdr:nvSpPr>
        <xdr:cNvPr id="79" name="議会費該当値テキスト"/>
        <xdr:cNvSpPr txBox="1"/>
      </xdr:nvSpPr>
      <xdr:spPr>
        <a:xfrm>
          <a:off x="4686300" y="580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21692</xdr:rowOff>
    </xdr:from>
    <xdr:to>
      <xdr:col>20</xdr:col>
      <xdr:colOff>38100</xdr:colOff>
      <xdr:row>35</xdr:row>
      <xdr:rowOff>123292</xdr:rowOff>
    </xdr:to>
    <xdr:sp macro="" textlink="">
      <xdr:nvSpPr>
        <xdr:cNvPr id="80" name="楕円 79"/>
        <xdr:cNvSpPr/>
      </xdr:nvSpPr>
      <xdr:spPr>
        <a:xfrm>
          <a:off x="3746500" y="602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114419</xdr:rowOff>
    </xdr:from>
    <xdr:ext cx="469744" cy="259045"/>
    <xdr:sp macro="" textlink="">
      <xdr:nvSpPr>
        <xdr:cNvPr id="81" name="テキスト ボックス 80"/>
        <xdr:cNvSpPr txBox="1"/>
      </xdr:nvSpPr>
      <xdr:spPr>
        <a:xfrm>
          <a:off x="3562428" y="611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5232</xdr:rowOff>
    </xdr:from>
    <xdr:to>
      <xdr:col>15</xdr:col>
      <xdr:colOff>101600</xdr:colOff>
      <xdr:row>35</xdr:row>
      <xdr:rowOff>106832</xdr:rowOff>
    </xdr:to>
    <xdr:sp macro="" textlink="">
      <xdr:nvSpPr>
        <xdr:cNvPr id="82" name="楕円 81"/>
        <xdr:cNvSpPr/>
      </xdr:nvSpPr>
      <xdr:spPr>
        <a:xfrm>
          <a:off x="2857500" y="600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97959</xdr:rowOff>
    </xdr:from>
    <xdr:ext cx="469744" cy="259045"/>
    <xdr:sp macro="" textlink="">
      <xdr:nvSpPr>
        <xdr:cNvPr id="83" name="テキスト ボックス 82"/>
        <xdr:cNvSpPr txBox="1"/>
      </xdr:nvSpPr>
      <xdr:spPr>
        <a:xfrm>
          <a:off x="2673428" y="609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132334</xdr:rowOff>
    </xdr:from>
    <xdr:to>
      <xdr:col>10</xdr:col>
      <xdr:colOff>165100</xdr:colOff>
      <xdr:row>35</xdr:row>
      <xdr:rowOff>62484</xdr:rowOff>
    </xdr:to>
    <xdr:sp macro="" textlink="">
      <xdr:nvSpPr>
        <xdr:cNvPr id="84" name="楕円 83"/>
        <xdr:cNvSpPr/>
      </xdr:nvSpPr>
      <xdr:spPr>
        <a:xfrm>
          <a:off x="1968500" y="59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79011</xdr:rowOff>
    </xdr:from>
    <xdr:ext cx="469744" cy="259045"/>
    <xdr:sp macro="" textlink="">
      <xdr:nvSpPr>
        <xdr:cNvPr id="85" name="テキスト ボックス 84"/>
        <xdr:cNvSpPr txBox="1"/>
      </xdr:nvSpPr>
      <xdr:spPr>
        <a:xfrm>
          <a:off x="1784428" y="573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144221</xdr:rowOff>
    </xdr:from>
    <xdr:to>
      <xdr:col>6</xdr:col>
      <xdr:colOff>38100</xdr:colOff>
      <xdr:row>34</xdr:row>
      <xdr:rowOff>74371</xdr:rowOff>
    </xdr:to>
    <xdr:sp macro="" textlink="">
      <xdr:nvSpPr>
        <xdr:cNvPr id="86" name="楕円 85"/>
        <xdr:cNvSpPr/>
      </xdr:nvSpPr>
      <xdr:spPr>
        <a:xfrm>
          <a:off x="1079500" y="580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90898</xdr:rowOff>
    </xdr:from>
    <xdr:ext cx="469744" cy="259045"/>
    <xdr:sp macro="" textlink="">
      <xdr:nvSpPr>
        <xdr:cNvPr id="87" name="テキスト ボックス 86"/>
        <xdr:cNvSpPr txBox="1"/>
      </xdr:nvSpPr>
      <xdr:spPr>
        <a:xfrm>
          <a:off x="895428" y="557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26048</xdr:rowOff>
    </xdr:from>
    <xdr:to>
      <xdr:col>24</xdr:col>
      <xdr:colOff>63500</xdr:colOff>
      <xdr:row>56</xdr:row>
      <xdr:rowOff>66243</xdr:rowOff>
    </xdr:to>
    <xdr:cxnSp macro="">
      <xdr:nvCxnSpPr>
        <xdr:cNvPr id="117" name="直線コネクタ 116"/>
        <xdr:cNvCxnSpPr/>
      </xdr:nvCxnSpPr>
      <xdr:spPr>
        <a:xfrm flipV="1">
          <a:off x="3797300" y="9627248"/>
          <a:ext cx="838200" cy="4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115034</xdr:rowOff>
    </xdr:from>
    <xdr:ext cx="534377" cy="259045"/>
    <xdr:sp macro="" textlink="">
      <xdr:nvSpPr>
        <xdr:cNvPr id="118" name="総務費平均値テキスト"/>
        <xdr:cNvSpPr txBox="1"/>
      </xdr:nvSpPr>
      <xdr:spPr>
        <a:xfrm>
          <a:off x="4686300" y="937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66243</xdr:rowOff>
    </xdr:from>
    <xdr:to>
      <xdr:col>19</xdr:col>
      <xdr:colOff>177800</xdr:colOff>
      <xdr:row>56</xdr:row>
      <xdr:rowOff>101847</xdr:rowOff>
    </xdr:to>
    <xdr:cxnSp macro="">
      <xdr:nvCxnSpPr>
        <xdr:cNvPr id="120" name="直線コネクタ 119"/>
        <xdr:cNvCxnSpPr/>
      </xdr:nvCxnSpPr>
      <xdr:spPr>
        <a:xfrm flipV="1">
          <a:off x="2908300" y="9667443"/>
          <a:ext cx="889000" cy="3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116844</xdr:rowOff>
    </xdr:from>
    <xdr:ext cx="534377" cy="259045"/>
    <xdr:sp macro="" textlink="">
      <xdr:nvSpPr>
        <xdr:cNvPr id="122" name="テキスト ボックス 121"/>
        <xdr:cNvSpPr txBox="1"/>
      </xdr:nvSpPr>
      <xdr:spPr>
        <a:xfrm>
          <a:off x="3530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165570</xdr:rowOff>
    </xdr:from>
    <xdr:to>
      <xdr:col>15</xdr:col>
      <xdr:colOff>50800</xdr:colOff>
      <xdr:row>56</xdr:row>
      <xdr:rowOff>101847</xdr:rowOff>
    </xdr:to>
    <xdr:cxnSp macro="">
      <xdr:nvCxnSpPr>
        <xdr:cNvPr id="123" name="直線コネクタ 122"/>
        <xdr:cNvCxnSpPr/>
      </xdr:nvCxnSpPr>
      <xdr:spPr>
        <a:xfrm>
          <a:off x="2019300" y="9595320"/>
          <a:ext cx="889000" cy="10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165570</xdr:rowOff>
    </xdr:from>
    <xdr:to>
      <xdr:col>10</xdr:col>
      <xdr:colOff>114300</xdr:colOff>
      <xdr:row>56</xdr:row>
      <xdr:rowOff>23609</xdr:rowOff>
    </xdr:to>
    <xdr:cxnSp macro="">
      <xdr:nvCxnSpPr>
        <xdr:cNvPr id="126" name="直線コネクタ 125"/>
        <xdr:cNvCxnSpPr/>
      </xdr:nvCxnSpPr>
      <xdr:spPr>
        <a:xfrm flipV="1">
          <a:off x="1130300" y="9595320"/>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73937</xdr:rowOff>
    </xdr:from>
    <xdr:ext cx="534377" cy="259045"/>
    <xdr:sp macro="" textlink="">
      <xdr:nvSpPr>
        <xdr:cNvPr id="128" name="テキスト ボックス 127"/>
        <xdr:cNvSpPr txBox="1"/>
      </xdr:nvSpPr>
      <xdr:spPr>
        <a:xfrm>
          <a:off x="1752111" y="967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146698</xdr:rowOff>
    </xdr:from>
    <xdr:to>
      <xdr:col>24</xdr:col>
      <xdr:colOff>114300</xdr:colOff>
      <xdr:row>56</xdr:row>
      <xdr:rowOff>76848</xdr:rowOff>
    </xdr:to>
    <xdr:sp macro="" textlink="">
      <xdr:nvSpPr>
        <xdr:cNvPr id="136" name="楕円 135"/>
        <xdr:cNvSpPr/>
      </xdr:nvSpPr>
      <xdr:spPr>
        <a:xfrm>
          <a:off x="4584700" y="957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125125</xdr:rowOff>
    </xdr:from>
    <xdr:ext cx="534377" cy="259045"/>
    <xdr:sp macro="" textlink="">
      <xdr:nvSpPr>
        <xdr:cNvPr id="137" name="総務費該当値テキスト"/>
        <xdr:cNvSpPr txBox="1"/>
      </xdr:nvSpPr>
      <xdr:spPr>
        <a:xfrm>
          <a:off x="4686300" y="955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15443</xdr:rowOff>
    </xdr:from>
    <xdr:to>
      <xdr:col>20</xdr:col>
      <xdr:colOff>38100</xdr:colOff>
      <xdr:row>56</xdr:row>
      <xdr:rowOff>117043</xdr:rowOff>
    </xdr:to>
    <xdr:sp macro="" textlink="">
      <xdr:nvSpPr>
        <xdr:cNvPr id="138" name="楕円 137"/>
        <xdr:cNvSpPr/>
      </xdr:nvSpPr>
      <xdr:spPr>
        <a:xfrm>
          <a:off x="3746500" y="96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108170</xdr:rowOff>
    </xdr:from>
    <xdr:ext cx="534377" cy="259045"/>
    <xdr:sp macro="" textlink="">
      <xdr:nvSpPr>
        <xdr:cNvPr id="139" name="テキスト ボックス 138"/>
        <xdr:cNvSpPr txBox="1"/>
      </xdr:nvSpPr>
      <xdr:spPr>
        <a:xfrm>
          <a:off x="3530111" y="970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51047</xdr:rowOff>
    </xdr:from>
    <xdr:to>
      <xdr:col>15</xdr:col>
      <xdr:colOff>101600</xdr:colOff>
      <xdr:row>56</xdr:row>
      <xdr:rowOff>152647</xdr:rowOff>
    </xdr:to>
    <xdr:sp macro="" textlink="">
      <xdr:nvSpPr>
        <xdr:cNvPr id="140" name="楕円 139"/>
        <xdr:cNvSpPr/>
      </xdr:nvSpPr>
      <xdr:spPr>
        <a:xfrm>
          <a:off x="2857500" y="965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143774</xdr:rowOff>
    </xdr:from>
    <xdr:ext cx="534377" cy="259045"/>
    <xdr:sp macro="" textlink="">
      <xdr:nvSpPr>
        <xdr:cNvPr id="141" name="テキスト ボックス 140"/>
        <xdr:cNvSpPr txBox="1"/>
      </xdr:nvSpPr>
      <xdr:spPr>
        <a:xfrm>
          <a:off x="2641111" y="974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114770</xdr:rowOff>
    </xdr:from>
    <xdr:to>
      <xdr:col>10</xdr:col>
      <xdr:colOff>165100</xdr:colOff>
      <xdr:row>56</xdr:row>
      <xdr:rowOff>44920</xdr:rowOff>
    </xdr:to>
    <xdr:sp macro="" textlink="">
      <xdr:nvSpPr>
        <xdr:cNvPr id="142" name="楕円 141"/>
        <xdr:cNvSpPr/>
      </xdr:nvSpPr>
      <xdr:spPr>
        <a:xfrm>
          <a:off x="1968500" y="954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61447</xdr:rowOff>
    </xdr:from>
    <xdr:ext cx="534377" cy="259045"/>
    <xdr:sp macro="" textlink="">
      <xdr:nvSpPr>
        <xdr:cNvPr id="143" name="テキスト ボックス 142"/>
        <xdr:cNvSpPr txBox="1"/>
      </xdr:nvSpPr>
      <xdr:spPr>
        <a:xfrm>
          <a:off x="1752111" y="931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144259</xdr:rowOff>
    </xdr:from>
    <xdr:to>
      <xdr:col>6</xdr:col>
      <xdr:colOff>38100</xdr:colOff>
      <xdr:row>56</xdr:row>
      <xdr:rowOff>74409</xdr:rowOff>
    </xdr:to>
    <xdr:sp macro="" textlink="">
      <xdr:nvSpPr>
        <xdr:cNvPr id="144" name="楕円 143"/>
        <xdr:cNvSpPr/>
      </xdr:nvSpPr>
      <xdr:spPr>
        <a:xfrm>
          <a:off x="1079500" y="957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65536</xdr:rowOff>
    </xdr:from>
    <xdr:ext cx="534377" cy="259045"/>
    <xdr:sp macro="" textlink="">
      <xdr:nvSpPr>
        <xdr:cNvPr id="145" name="テキスト ボックス 144"/>
        <xdr:cNvSpPr txBox="1"/>
      </xdr:nvSpPr>
      <xdr:spPr>
        <a:xfrm>
          <a:off x="863111" y="966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65438</xdr:rowOff>
    </xdr:from>
    <xdr:to>
      <xdr:col>24</xdr:col>
      <xdr:colOff>63500</xdr:colOff>
      <xdr:row>72</xdr:row>
      <xdr:rowOff>158510</xdr:rowOff>
    </xdr:to>
    <xdr:cxnSp macro="">
      <xdr:nvCxnSpPr>
        <xdr:cNvPr id="177" name="直線コネクタ 176"/>
        <xdr:cNvCxnSpPr/>
      </xdr:nvCxnSpPr>
      <xdr:spPr>
        <a:xfrm flipV="1">
          <a:off x="3797300" y="12409838"/>
          <a:ext cx="8382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26342</xdr:rowOff>
    </xdr:from>
    <xdr:ext cx="599010" cy="259045"/>
    <xdr:sp macro="" textlink="">
      <xdr:nvSpPr>
        <xdr:cNvPr id="178" name="民生費平均値テキスト"/>
        <xdr:cNvSpPr txBox="1"/>
      </xdr:nvSpPr>
      <xdr:spPr>
        <a:xfrm>
          <a:off x="4686300" y="12885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36503</xdr:rowOff>
    </xdr:from>
    <xdr:to>
      <xdr:col>19</xdr:col>
      <xdr:colOff>177800</xdr:colOff>
      <xdr:row>72</xdr:row>
      <xdr:rowOff>158510</xdr:rowOff>
    </xdr:to>
    <xdr:cxnSp macro="">
      <xdr:nvCxnSpPr>
        <xdr:cNvPr id="180" name="直線コネクタ 179"/>
        <xdr:cNvCxnSpPr/>
      </xdr:nvCxnSpPr>
      <xdr:spPr>
        <a:xfrm>
          <a:off x="2908300" y="12380903"/>
          <a:ext cx="889000" cy="12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31535</xdr:rowOff>
    </xdr:from>
    <xdr:ext cx="599010" cy="259045"/>
    <xdr:sp macro="" textlink="">
      <xdr:nvSpPr>
        <xdr:cNvPr id="182" name="テキスト ボックス 181"/>
        <xdr:cNvSpPr txBox="1"/>
      </xdr:nvSpPr>
      <xdr:spPr>
        <a:xfrm>
          <a:off x="3497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36503</xdr:rowOff>
    </xdr:from>
    <xdr:to>
      <xdr:col>15</xdr:col>
      <xdr:colOff>50800</xdr:colOff>
      <xdr:row>72</xdr:row>
      <xdr:rowOff>140136</xdr:rowOff>
    </xdr:to>
    <xdr:cxnSp macro="">
      <xdr:nvCxnSpPr>
        <xdr:cNvPr id="183" name="直線コネクタ 182"/>
        <xdr:cNvCxnSpPr/>
      </xdr:nvCxnSpPr>
      <xdr:spPr>
        <a:xfrm flipV="1">
          <a:off x="2019300" y="12380903"/>
          <a:ext cx="889000" cy="10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36118</xdr:rowOff>
    </xdr:from>
    <xdr:ext cx="599010" cy="259045"/>
    <xdr:sp macro="" textlink="">
      <xdr:nvSpPr>
        <xdr:cNvPr id="185" name="テキスト ボックス 184"/>
        <xdr:cNvSpPr txBox="1"/>
      </xdr:nvSpPr>
      <xdr:spPr>
        <a:xfrm>
          <a:off x="2608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140136</xdr:rowOff>
    </xdr:from>
    <xdr:to>
      <xdr:col>10</xdr:col>
      <xdr:colOff>114300</xdr:colOff>
      <xdr:row>73</xdr:row>
      <xdr:rowOff>102656</xdr:rowOff>
    </xdr:to>
    <xdr:cxnSp macro="">
      <xdr:nvCxnSpPr>
        <xdr:cNvPr id="186" name="直線コネクタ 185"/>
        <xdr:cNvCxnSpPr/>
      </xdr:nvCxnSpPr>
      <xdr:spPr>
        <a:xfrm flipV="1">
          <a:off x="1130300" y="12484536"/>
          <a:ext cx="889000" cy="1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70440</xdr:rowOff>
    </xdr:from>
    <xdr:ext cx="599010" cy="259045"/>
    <xdr:sp macro="" textlink="">
      <xdr:nvSpPr>
        <xdr:cNvPr id="188" name="テキスト ボックス 187"/>
        <xdr:cNvSpPr txBox="1"/>
      </xdr:nvSpPr>
      <xdr:spPr>
        <a:xfrm>
          <a:off x="1719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99156</xdr:rowOff>
    </xdr:from>
    <xdr:ext cx="599010" cy="259045"/>
    <xdr:sp macro="" textlink="">
      <xdr:nvSpPr>
        <xdr:cNvPr id="190" name="テキスト ボックス 189"/>
        <xdr:cNvSpPr txBox="1"/>
      </xdr:nvSpPr>
      <xdr:spPr>
        <a:xfrm>
          <a:off x="830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14638</xdr:rowOff>
    </xdr:from>
    <xdr:to>
      <xdr:col>24</xdr:col>
      <xdr:colOff>114300</xdr:colOff>
      <xdr:row>72</xdr:row>
      <xdr:rowOff>116238</xdr:rowOff>
    </xdr:to>
    <xdr:sp macro="" textlink="">
      <xdr:nvSpPr>
        <xdr:cNvPr id="196" name="楕円 195"/>
        <xdr:cNvSpPr/>
      </xdr:nvSpPr>
      <xdr:spPr>
        <a:xfrm>
          <a:off x="4584700" y="1235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37515</xdr:rowOff>
    </xdr:from>
    <xdr:ext cx="599010" cy="259045"/>
    <xdr:sp macro="" textlink="">
      <xdr:nvSpPr>
        <xdr:cNvPr id="197" name="民生費該当値テキスト"/>
        <xdr:cNvSpPr txBox="1"/>
      </xdr:nvSpPr>
      <xdr:spPr>
        <a:xfrm>
          <a:off x="4686300" y="1221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107710</xdr:rowOff>
    </xdr:from>
    <xdr:to>
      <xdr:col>20</xdr:col>
      <xdr:colOff>38100</xdr:colOff>
      <xdr:row>73</xdr:row>
      <xdr:rowOff>37860</xdr:rowOff>
    </xdr:to>
    <xdr:sp macro="" textlink="">
      <xdr:nvSpPr>
        <xdr:cNvPr id="198" name="楕円 197"/>
        <xdr:cNvSpPr/>
      </xdr:nvSpPr>
      <xdr:spPr>
        <a:xfrm>
          <a:off x="3746500" y="1245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54387</xdr:rowOff>
    </xdr:from>
    <xdr:ext cx="599010" cy="259045"/>
    <xdr:sp macro="" textlink="">
      <xdr:nvSpPr>
        <xdr:cNvPr id="199" name="テキスト ボックス 198"/>
        <xdr:cNvSpPr txBox="1"/>
      </xdr:nvSpPr>
      <xdr:spPr>
        <a:xfrm>
          <a:off x="3497795" y="12227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157153</xdr:rowOff>
    </xdr:from>
    <xdr:to>
      <xdr:col>15</xdr:col>
      <xdr:colOff>101600</xdr:colOff>
      <xdr:row>72</xdr:row>
      <xdr:rowOff>87303</xdr:rowOff>
    </xdr:to>
    <xdr:sp macro="" textlink="">
      <xdr:nvSpPr>
        <xdr:cNvPr id="200" name="楕円 199"/>
        <xdr:cNvSpPr/>
      </xdr:nvSpPr>
      <xdr:spPr>
        <a:xfrm>
          <a:off x="2857500" y="1233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103830</xdr:rowOff>
    </xdr:from>
    <xdr:ext cx="599010" cy="259045"/>
    <xdr:sp macro="" textlink="">
      <xdr:nvSpPr>
        <xdr:cNvPr id="201" name="テキスト ボックス 200"/>
        <xdr:cNvSpPr txBox="1"/>
      </xdr:nvSpPr>
      <xdr:spPr>
        <a:xfrm>
          <a:off x="2608795" y="12105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89336</xdr:rowOff>
    </xdr:from>
    <xdr:to>
      <xdr:col>10</xdr:col>
      <xdr:colOff>165100</xdr:colOff>
      <xdr:row>73</xdr:row>
      <xdr:rowOff>19486</xdr:rowOff>
    </xdr:to>
    <xdr:sp macro="" textlink="">
      <xdr:nvSpPr>
        <xdr:cNvPr id="202" name="楕円 201"/>
        <xdr:cNvSpPr/>
      </xdr:nvSpPr>
      <xdr:spPr>
        <a:xfrm>
          <a:off x="1968500" y="124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36013</xdr:rowOff>
    </xdr:from>
    <xdr:ext cx="599010" cy="259045"/>
    <xdr:sp macro="" textlink="">
      <xdr:nvSpPr>
        <xdr:cNvPr id="203" name="テキスト ボックス 202"/>
        <xdr:cNvSpPr txBox="1"/>
      </xdr:nvSpPr>
      <xdr:spPr>
        <a:xfrm>
          <a:off x="1719795" y="1220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51856</xdr:rowOff>
    </xdr:from>
    <xdr:to>
      <xdr:col>6</xdr:col>
      <xdr:colOff>38100</xdr:colOff>
      <xdr:row>73</xdr:row>
      <xdr:rowOff>153456</xdr:rowOff>
    </xdr:to>
    <xdr:sp macro="" textlink="">
      <xdr:nvSpPr>
        <xdr:cNvPr id="204" name="楕円 203"/>
        <xdr:cNvSpPr/>
      </xdr:nvSpPr>
      <xdr:spPr>
        <a:xfrm>
          <a:off x="1079500" y="1256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169983</xdr:rowOff>
    </xdr:from>
    <xdr:ext cx="599010" cy="259045"/>
    <xdr:sp macro="" textlink="">
      <xdr:nvSpPr>
        <xdr:cNvPr id="205" name="テキスト ボックス 204"/>
        <xdr:cNvSpPr txBox="1"/>
      </xdr:nvSpPr>
      <xdr:spPr>
        <a:xfrm>
          <a:off x="830795" y="1234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161972</xdr:rowOff>
    </xdr:from>
    <xdr:to>
      <xdr:col>24</xdr:col>
      <xdr:colOff>63500</xdr:colOff>
      <xdr:row>98</xdr:row>
      <xdr:rowOff>168585</xdr:rowOff>
    </xdr:to>
    <xdr:cxnSp macro="">
      <xdr:nvCxnSpPr>
        <xdr:cNvPr id="237" name="直線コネクタ 236"/>
        <xdr:cNvCxnSpPr/>
      </xdr:nvCxnSpPr>
      <xdr:spPr>
        <a:xfrm flipV="1">
          <a:off x="3797300" y="16964072"/>
          <a:ext cx="838200" cy="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168585</xdr:rowOff>
    </xdr:from>
    <xdr:to>
      <xdr:col>19</xdr:col>
      <xdr:colOff>177800</xdr:colOff>
      <xdr:row>98</xdr:row>
      <xdr:rowOff>169173</xdr:rowOff>
    </xdr:to>
    <xdr:cxnSp macro="">
      <xdr:nvCxnSpPr>
        <xdr:cNvPr id="240" name="直線コネクタ 239"/>
        <xdr:cNvCxnSpPr/>
      </xdr:nvCxnSpPr>
      <xdr:spPr>
        <a:xfrm flipV="1">
          <a:off x="2908300" y="16970685"/>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2" name="テキスト ボックス 241"/>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169173</xdr:rowOff>
    </xdr:from>
    <xdr:to>
      <xdr:col>15</xdr:col>
      <xdr:colOff>50800</xdr:colOff>
      <xdr:row>99</xdr:row>
      <xdr:rowOff>6818</xdr:rowOff>
    </xdr:to>
    <xdr:cxnSp macro="">
      <xdr:nvCxnSpPr>
        <xdr:cNvPr id="243" name="直線コネクタ 242"/>
        <xdr:cNvCxnSpPr/>
      </xdr:nvCxnSpPr>
      <xdr:spPr>
        <a:xfrm flipV="1">
          <a:off x="2019300" y="16971273"/>
          <a:ext cx="889000" cy="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5" name="テキスト ボックス 244"/>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166985</xdr:rowOff>
    </xdr:from>
    <xdr:to>
      <xdr:col>10</xdr:col>
      <xdr:colOff>114300</xdr:colOff>
      <xdr:row>99</xdr:row>
      <xdr:rowOff>6818</xdr:rowOff>
    </xdr:to>
    <xdr:cxnSp macro="">
      <xdr:nvCxnSpPr>
        <xdr:cNvPr id="246" name="直線コネクタ 245"/>
        <xdr:cNvCxnSpPr/>
      </xdr:nvCxnSpPr>
      <xdr:spPr>
        <a:xfrm>
          <a:off x="1130300" y="16969085"/>
          <a:ext cx="8890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48" name="テキスト ボックス 247"/>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149355</xdr:rowOff>
    </xdr:from>
    <xdr:ext cx="534377" cy="259045"/>
    <xdr:sp macro="" textlink="">
      <xdr:nvSpPr>
        <xdr:cNvPr id="250" name="テキスト ボックス 249"/>
        <xdr:cNvSpPr txBox="1"/>
      </xdr:nvSpPr>
      <xdr:spPr>
        <a:xfrm>
          <a:off x="863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111172</xdr:rowOff>
    </xdr:from>
    <xdr:to>
      <xdr:col>24</xdr:col>
      <xdr:colOff>114300</xdr:colOff>
      <xdr:row>99</xdr:row>
      <xdr:rowOff>41322</xdr:rowOff>
    </xdr:to>
    <xdr:sp macro="" textlink="">
      <xdr:nvSpPr>
        <xdr:cNvPr id="256" name="楕円 255"/>
        <xdr:cNvSpPr/>
      </xdr:nvSpPr>
      <xdr:spPr>
        <a:xfrm>
          <a:off x="4584700" y="1691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89599</xdr:rowOff>
    </xdr:from>
    <xdr:ext cx="534377" cy="259045"/>
    <xdr:sp macro="" textlink="">
      <xdr:nvSpPr>
        <xdr:cNvPr id="257" name="衛生費該当値テキスト"/>
        <xdr:cNvSpPr txBox="1"/>
      </xdr:nvSpPr>
      <xdr:spPr>
        <a:xfrm>
          <a:off x="4686300" y="1689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117785</xdr:rowOff>
    </xdr:from>
    <xdr:to>
      <xdr:col>20</xdr:col>
      <xdr:colOff>38100</xdr:colOff>
      <xdr:row>99</xdr:row>
      <xdr:rowOff>47935</xdr:rowOff>
    </xdr:to>
    <xdr:sp macro="" textlink="">
      <xdr:nvSpPr>
        <xdr:cNvPr id="258" name="楕円 257"/>
        <xdr:cNvSpPr/>
      </xdr:nvSpPr>
      <xdr:spPr>
        <a:xfrm>
          <a:off x="3746500" y="1691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39062</xdr:rowOff>
    </xdr:from>
    <xdr:ext cx="534377" cy="259045"/>
    <xdr:sp macro="" textlink="">
      <xdr:nvSpPr>
        <xdr:cNvPr id="259" name="テキスト ボックス 258"/>
        <xdr:cNvSpPr txBox="1"/>
      </xdr:nvSpPr>
      <xdr:spPr>
        <a:xfrm>
          <a:off x="3530111" y="1701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118373</xdr:rowOff>
    </xdr:from>
    <xdr:to>
      <xdr:col>15</xdr:col>
      <xdr:colOff>101600</xdr:colOff>
      <xdr:row>99</xdr:row>
      <xdr:rowOff>48523</xdr:rowOff>
    </xdr:to>
    <xdr:sp macro="" textlink="">
      <xdr:nvSpPr>
        <xdr:cNvPr id="260" name="楕円 259"/>
        <xdr:cNvSpPr/>
      </xdr:nvSpPr>
      <xdr:spPr>
        <a:xfrm>
          <a:off x="2857500" y="1692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39650</xdr:rowOff>
    </xdr:from>
    <xdr:ext cx="534377" cy="259045"/>
    <xdr:sp macro="" textlink="">
      <xdr:nvSpPr>
        <xdr:cNvPr id="261" name="テキスト ボックス 260"/>
        <xdr:cNvSpPr txBox="1"/>
      </xdr:nvSpPr>
      <xdr:spPr>
        <a:xfrm>
          <a:off x="2641111" y="1701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127468</xdr:rowOff>
    </xdr:from>
    <xdr:to>
      <xdr:col>10</xdr:col>
      <xdr:colOff>165100</xdr:colOff>
      <xdr:row>99</xdr:row>
      <xdr:rowOff>57618</xdr:rowOff>
    </xdr:to>
    <xdr:sp macro="" textlink="">
      <xdr:nvSpPr>
        <xdr:cNvPr id="262" name="楕円 261"/>
        <xdr:cNvSpPr/>
      </xdr:nvSpPr>
      <xdr:spPr>
        <a:xfrm>
          <a:off x="1968500" y="1692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48745</xdr:rowOff>
    </xdr:from>
    <xdr:ext cx="534377" cy="259045"/>
    <xdr:sp macro="" textlink="">
      <xdr:nvSpPr>
        <xdr:cNvPr id="263" name="テキスト ボックス 262"/>
        <xdr:cNvSpPr txBox="1"/>
      </xdr:nvSpPr>
      <xdr:spPr>
        <a:xfrm>
          <a:off x="1752111" y="1702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116185</xdr:rowOff>
    </xdr:from>
    <xdr:to>
      <xdr:col>6</xdr:col>
      <xdr:colOff>38100</xdr:colOff>
      <xdr:row>99</xdr:row>
      <xdr:rowOff>46335</xdr:rowOff>
    </xdr:to>
    <xdr:sp macro="" textlink="">
      <xdr:nvSpPr>
        <xdr:cNvPr id="264" name="楕円 263"/>
        <xdr:cNvSpPr/>
      </xdr:nvSpPr>
      <xdr:spPr>
        <a:xfrm>
          <a:off x="1079500" y="169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37462</xdr:rowOff>
    </xdr:from>
    <xdr:ext cx="534377" cy="259045"/>
    <xdr:sp macro="" textlink="">
      <xdr:nvSpPr>
        <xdr:cNvPr id="265" name="テキスト ボックス 264"/>
        <xdr:cNvSpPr txBox="1"/>
      </xdr:nvSpPr>
      <xdr:spPr>
        <a:xfrm>
          <a:off x="863111" y="1701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34163</xdr:rowOff>
    </xdr:from>
    <xdr:to>
      <xdr:col>55</xdr:col>
      <xdr:colOff>0</xdr:colOff>
      <xdr:row>38</xdr:row>
      <xdr:rowOff>47498</xdr:rowOff>
    </xdr:to>
    <xdr:cxnSp macro="">
      <xdr:nvCxnSpPr>
        <xdr:cNvPr id="294" name="直線コネクタ 293"/>
        <xdr:cNvCxnSpPr/>
      </xdr:nvCxnSpPr>
      <xdr:spPr>
        <a:xfrm>
          <a:off x="9639300" y="6549263"/>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34163</xdr:rowOff>
    </xdr:from>
    <xdr:to>
      <xdr:col>50</xdr:col>
      <xdr:colOff>114300</xdr:colOff>
      <xdr:row>38</xdr:row>
      <xdr:rowOff>35687</xdr:rowOff>
    </xdr:to>
    <xdr:cxnSp macro="">
      <xdr:nvCxnSpPr>
        <xdr:cNvPr id="297" name="直線コネクタ 296"/>
        <xdr:cNvCxnSpPr/>
      </xdr:nvCxnSpPr>
      <xdr:spPr>
        <a:xfrm flipV="1">
          <a:off x="8750300" y="654926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35306</xdr:rowOff>
    </xdr:from>
    <xdr:to>
      <xdr:col>45</xdr:col>
      <xdr:colOff>177800</xdr:colOff>
      <xdr:row>38</xdr:row>
      <xdr:rowOff>35687</xdr:rowOff>
    </xdr:to>
    <xdr:cxnSp macro="">
      <xdr:nvCxnSpPr>
        <xdr:cNvPr id="300" name="直線コネクタ 299"/>
        <xdr:cNvCxnSpPr/>
      </xdr:nvCxnSpPr>
      <xdr:spPr>
        <a:xfrm>
          <a:off x="7861300" y="655040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35306</xdr:rowOff>
    </xdr:from>
    <xdr:to>
      <xdr:col>41</xdr:col>
      <xdr:colOff>50800</xdr:colOff>
      <xdr:row>38</xdr:row>
      <xdr:rowOff>38735</xdr:rowOff>
    </xdr:to>
    <xdr:cxnSp macro="">
      <xdr:nvCxnSpPr>
        <xdr:cNvPr id="303" name="直線コネクタ 302"/>
        <xdr:cNvCxnSpPr/>
      </xdr:nvCxnSpPr>
      <xdr:spPr>
        <a:xfrm flipV="1">
          <a:off x="6972300" y="655040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14622</xdr:rowOff>
    </xdr:from>
    <xdr:ext cx="378565" cy="259045"/>
    <xdr:sp macro="" textlink="">
      <xdr:nvSpPr>
        <xdr:cNvPr id="307" name="テキスト ボックス 306"/>
        <xdr:cNvSpPr txBox="1"/>
      </xdr:nvSpPr>
      <xdr:spPr>
        <a:xfrm>
          <a:off x="6783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168148</xdr:rowOff>
    </xdr:from>
    <xdr:to>
      <xdr:col>55</xdr:col>
      <xdr:colOff>50800</xdr:colOff>
      <xdr:row>38</xdr:row>
      <xdr:rowOff>98298</xdr:rowOff>
    </xdr:to>
    <xdr:sp macro="" textlink="">
      <xdr:nvSpPr>
        <xdr:cNvPr id="313" name="楕円 312"/>
        <xdr:cNvSpPr/>
      </xdr:nvSpPr>
      <xdr:spPr>
        <a:xfrm>
          <a:off x="10426700" y="651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146575</xdr:rowOff>
    </xdr:from>
    <xdr:ext cx="378565" cy="259045"/>
    <xdr:sp macro="" textlink="">
      <xdr:nvSpPr>
        <xdr:cNvPr id="314" name="労働費該当値テキスト"/>
        <xdr:cNvSpPr txBox="1"/>
      </xdr:nvSpPr>
      <xdr:spPr>
        <a:xfrm>
          <a:off x="10528300" y="6490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154813</xdr:rowOff>
    </xdr:from>
    <xdr:to>
      <xdr:col>50</xdr:col>
      <xdr:colOff>165100</xdr:colOff>
      <xdr:row>38</xdr:row>
      <xdr:rowOff>84963</xdr:rowOff>
    </xdr:to>
    <xdr:sp macro="" textlink="">
      <xdr:nvSpPr>
        <xdr:cNvPr id="315" name="楕円 314"/>
        <xdr:cNvSpPr/>
      </xdr:nvSpPr>
      <xdr:spPr>
        <a:xfrm>
          <a:off x="9588500" y="64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76090</xdr:rowOff>
    </xdr:from>
    <xdr:ext cx="378565" cy="259045"/>
    <xdr:sp macro="" textlink="">
      <xdr:nvSpPr>
        <xdr:cNvPr id="316" name="テキスト ボックス 315"/>
        <xdr:cNvSpPr txBox="1"/>
      </xdr:nvSpPr>
      <xdr:spPr>
        <a:xfrm>
          <a:off x="9450017" y="6591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156337</xdr:rowOff>
    </xdr:from>
    <xdr:to>
      <xdr:col>46</xdr:col>
      <xdr:colOff>38100</xdr:colOff>
      <xdr:row>38</xdr:row>
      <xdr:rowOff>86487</xdr:rowOff>
    </xdr:to>
    <xdr:sp macro="" textlink="">
      <xdr:nvSpPr>
        <xdr:cNvPr id="317" name="楕円 316"/>
        <xdr:cNvSpPr/>
      </xdr:nvSpPr>
      <xdr:spPr>
        <a:xfrm>
          <a:off x="8699500" y="649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77614</xdr:rowOff>
    </xdr:from>
    <xdr:ext cx="378565" cy="259045"/>
    <xdr:sp macro="" textlink="">
      <xdr:nvSpPr>
        <xdr:cNvPr id="318" name="テキスト ボックス 317"/>
        <xdr:cNvSpPr txBox="1"/>
      </xdr:nvSpPr>
      <xdr:spPr>
        <a:xfrm>
          <a:off x="8561017" y="6592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155956</xdr:rowOff>
    </xdr:from>
    <xdr:to>
      <xdr:col>41</xdr:col>
      <xdr:colOff>101600</xdr:colOff>
      <xdr:row>38</xdr:row>
      <xdr:rowOff>86106</xdr:rowOff>
    </xdr:to>
    <xdr:sp macro="" textlink="">
      <xdr:nvSpPr>
        <xdr:cNvPr id="319" name="楕円 318"/>
        <xdr:cNvSpPr/>
      </xdr:nvSpPr>
      <xdr:spPr>
        <a:xfrm>
          <a:off x="7810500" y="649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77233</xdr:rowOff>
    </xdr:from>
    <xdr:ext cx="378565" cy="259045"/>
    <xdr:sp macro="" textlink="">
      <xdr:nvSpPr>
        <xdr:cNvPr id="320" name="テキスト ボックス 319"/>
        <xdr:cNvSpPr txBox="1"/>
      </xdr:nvSpPr>
      <xdr:spPr>
        <a:xfrm>
          <a:off x="7672017" y="6592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159385</xdr:rowOff>
    </xdr:from>
    <xdr:to>
      <xdr:col>36</xdr:col>
      <xdr:colOff>165100</xdr:colOff>
      <xdr:row>38</xdr:row>
      <xdr:rowOff>89535</xdr:rowOff>
    </xdr:to>
    <xdr:sp macro="" textlink="">
      <xdr:nvSpPr>
        <xdr:cNvPr id="321" name="楕円 320"/>
        <xdr:cNvSpPr/>
      </xdr:nvSpPr>
      <xdr:spPr>
        <a:xfrm>
          <a:off x="6921500" y="65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80662</xdr:rowOff>
    </xdr:from>
    <xdr:ext cx="378565" cy="259045"/>
    <xdr:sp macro="" textlink="">
      <xdr:nvSpPr>
        <xdr:cNvPr id="322" name="テキスト ボックス 321"/>
        <xdr:cNvSpPr txBox="1"/>
      </xdr:nvSpPr>
      <xdr:spPr>
        <a:xfrm>
          <a:off x="6783017" y="6595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32315</xdr:rowOff>
    </xdr:from>
    <xdr:to>
      <xdr:col>55</xdr:col>
      <xdr:colOff>0</xdr:colOff>
      <xdr:row>59</xdr:row>
      <xdr:rowOff>33820</xdr:rowOff>
    </xdr:to>
    <xdr:cxnSp macro="">
      <xdr:nvCxnSpPr>
        <xdr:cNvPr id="351" name="直線コネクタ 350"/>
        <xdr:cNvCxnSpPr/>
      </xdr:nvCxnSpPr>
      <xdr:spPr>
        <a:xfrm flipV="1">
          <a:off x="9639300" y="10147865"/>
          <a:ext cx="8382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32468</xdr:rowOff>
    </xdr:from>
    <xdr:to>
      <xdr:col>50</xdr:col>
      <xdr:colOff>114300</xdr:colOff>
      <xdr:row>59</xdr:row>
      <xdr:rowOff>33820</xdr:rowOff>
    </xdr:to>
    <xdr:cxnSp macro="">
      <xdr:nvCxnSpPr>
        <xdr:cNvPr id="354" name="直線コネクタ 353"/>
        <xdr:cNvCxnSpPr/>
      </xdr:nvCxnSpPr>
      <xdr:spPr>
        <a:xfrm>
          <a:off x="8750300" y="10148018"/>
          <a:ext cx="8890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32468</xdr:rowOff>
    </xdr:from>
    <xdr:to>
      <xdr:col>45</xdr:col>
      <xdr:colOff>177800</xdr:colOff>
      <xdr:row>59</xdr:row>
      <xdr:rowOff>33954</xdr:rowOff>
    </xdr:to>
    <xdr:cxnSp macro="">
      <xdr:nvCxnSpPr>
        <xdr:cNvPr id="357" name="直線コネクタ 356"/>
        <xdr:cNvCxnSpPr/>
      </xdr:nvCxnSpPr>
      <xdr:spPr>
        <a:xfrm flipV="1">
          <a:off x="7861300" y="10148018"/>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33382</xdr:rowOff>
    </xdr:from>
    <xdr:to>
      <xdr:col>41</xdr:col>
      <xdr:colOff>50800</xdr:colOff>
      <xdr:row>59</xdr:row>
      <xdr:rowOff>33954</xdr:rowOff>
    </xdr:to>
    <xdr:cxnSp macro="">
      <xdr:nvCxnSpPr>
        <xdr:cNvPr id="360" name="直線コネクタ 359"/>
        <xdr:cNvCxnSpPr/>
      </xdr:nvCxnSpPr>
      <xdr:spPr>
        <a:xfrm>
          <a:off x="6972300" y="1014893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4" name="テキスト ボックス 363"/>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152965</xdr:rowOff>
    </xdr:from>
    <xdr:to>
      <xdr:col>55</xdr:col>
      <xdr:colOff>50800</xdr:colOff>
      <xdr:row>59</xdr:row>
      <xdr:rowOff>83115</xdr:rowOff>
    </xdr:to>
    <xdr:sp macro="" textlink="">
      <xdr:nvSpPr>
        <xdr:cNvPr id="370" name="楕円 369"/>
        <xdr:cNvSpPr/>
      </xdr:nvSpPr>
      <xdr:spPr>
        <a:xfrm>
          <a:off x="10426700" y="1009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67892</xdr:rowOff>
    </xdr:from>
    <xdr:ext cx="378565" cy="259045"/>
    <xdr:sp macro="" textlink="">
      <xdr:nvSpPr>
        <xdr:cNvPr id="371" name="農林水産業費該当値テキスト"/>
        <xdr:cNvSpPr txBox="1"/>
      </xdr:nvSpPr>
      <xdr:spPr>
        <a:xfrm>
          <a:off x="10528300" y="1001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154470</xdr:rowOff>
    </xdr:from>
    <xdr:to>
      <xdr:col>50</xdr:col>
      <xdr:colOff>165100</xdr:colOff>
      <xdr:row>59</xdr:row>
      <xdr:rowOff>84620</xdr:rowOff>
    </xdr:to>
    <xdr:sp macro="" textlink="">
      <xdr:nvSpPr>
        <xdr:cNvPr id="372" name="楕円 371"/>
        <xdr:cNvSpPr/>
      </xdr:nvSpPr>
      <xdr:spPr>
        <a:xfrm>
          <a:off x="9588500" y="1009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75747</xdr:rowOff>
    </xdr:from>
    <xdr:ext cx="378565" cy="259045"/>
    <xdr:sp macro="" textlink="">
      <xdr:nvSpPr>
        <xdr:cNvPr id="373" name="テキスト ボックス 372"/>
        <xdr:cNvSpPr txBox="1"/>
      </xdr:nvSpPr>
      <xdr:spPr>
        <a:xfrm>
          <a:off x="9450017" y="10191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153118</xdr:rowOff>
    </xdr:from>
    <xdr:to>
      <xdr:col>46</xdr:col>
      <xdr:colOff>38100</xdr:colOff>
      <xdr:row>59</xdr:row>
      <xdr:rowOff>83268</xdr:rowOff>
    </xdr:to>
    <xdr:sp macro="" textlink="">
      <xdr:nvSpPr>
        <xdr:cNvPr id="374" name="楕円 373"/>
        <xdr:cNvSpPr/>
      </xdr:nvSpPr>
      <xdr:spPr>
        <a:xfrm>
          <a:off x="8699500" y="1009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74395</xdr:rowOff>
    </xdr:from>
    <xdr:ext cx="378565" cy="259045"/>
    <xdr:sp macro="" textlink="">
      <xdr:nvSpPr>
        <xdr:cNvPr id="375" name="テキスト ボックス 374"/>
        <xdr:cNvSpPr txBox="1"/>
      </xdr:nvSpPr>
      <xdr:spPr>
        <a:xfrm>
          <a:off x="8561017" y="10189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154604</xdr:rowOff>
    </xdr:from>
    <xdr:to>
      <xdr:col>41</xdr:col>
      <xdr:colOff>101600</xdr:colOff>
      <xdr:row>59</xdr:row>
      <xdr:rowOff>84754</xdr:rowOff>
    </xdr:to>
    <xdr:sp macro="" textlink="">
      <xdr:nvSpPr>
        <xdr:cNvPr id="376" name="楕円 375"/>
        <xdr:cNvSpPr/>
      </xdr:nvSpPr>
      <xdr:spPr>
        <a:xfrm>
          <a:off x="7810500" y="1009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75881</xdr:rowOff>
    </xdr:from>
    <xdr:ext cx="378565" cy="259045"/>
    <xdr:sp macro="" textlink="">
      <xdr:nvSpPr>
        <xdr:cNvPr id="377" name="テキスト ボックス 376"/>
        <xdr:cNvSpPr txBox="1"/>
      </xdr:nvSpPr>
      <xdr:spPr>
        <a:xfrm>
          <a:off x="7672017" y="10191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154032</xdr:rowOff>
    </xdr:from>
    <xdr:to>
      <xdr:col>36</xdr:col>
      <xdr:colOff>165100</xdr:colOff>
      <xdr:row>59</xdr:row>
      <xdr:rowOff>84182</xdr:rowOff>
    </xdr:to>
    <xdr:sp macro="" textlink="">
      <xdr:nvSpPr>
        <xdr:cNvPr id="378" name="楕円 377"/>
        <xdr:cNvSpPr/>
      </xdr:nvSpPr>
      <xdr:spPr>
        <a:xfrm>
          <a:off x="6921500" y="1009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75309</xdr:rowOff>
    </xdr:from>
    <xdr:ext cx="378565" cy="259045"/>
    <xdr:sp macro="" textlink="">
      <xdr:nvSpPr>
        <xdr:cNvPr id="379" name="テキスト ボックス 378"/>
        <xdr:cNvSpPr txBox="1"/>
      </xdr:nvSpPr>
      <xdr:spPr>
        <a:xfrm>
          <a:off x="6783017" y="10190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106629</xdr:rowOff>
    </xdr:from>
    <xdr:to>
      <xdr:col>55</xdr:col>
      <xdr:colOff>0</xdr:colOff>
      <xdr:row>78</xdr:row>
      <xdr:rowOff>165533</xdr:rowOff>
    </xdr:to>
    <xdr:cxnSp macro="">
      <xdr:nvCxnSpPr>
        <xdr:cNvPr id="408" name="直線コネクタ 407"/>
        <xdr:cNvCxnSpPr/>
      </xdr:nvCxnSpPr>
      <xdr:spPr>
        <a:xfrm flipV="1">
          <a:off x="9639300" y="13479729"/>
          <a:ext cx="838200" cy="5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165533</xdr:rowOff>
    </xdr:from>
    <xdr:to>
      <xdr:col>50</xdr:col>
      <xdr:colOff>114300</xdr:colOff>
      <xdr:row>78</xdr:row>
      <xdr:rowOff>167780</xdr:rowOff>
    </xdr:to>
    <xdr:cxnSp macro="">
      <xdr:nvCxnSpPr>
        <xdr:cNvPr id="411" name="直線コネクタ 410"/>
        <xdr:cNvCxnSpPr/>
      </xdr:nvCxnSpPr>
      <xdr:spPr>
        <a:xfrm flipV="1">
          <a:off x="8750300" y="13538633"/>
          <a:ext cx="889000" cy="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158789</xdr:rowOff>
    </xdr:from>
    <xdr:to>
      <xdr:col>45</xdr:col>
      <xdr:colOff>177800</xdr:colOff>
      <xdr:row>78</xdr:row>
      <xdr:rowOff>167780</xdr:rowOff>
    </xdr:to>
    <xdr:cxnSp macro="">
      <xdr:nvCxnSpPr>
        <xdr:cNvPr id="414" name="直線コネクタ 413"/>
        <xdr:cNvCxnSpPr/>
      </xdr:nvCxnSpPr>
      <xdr:spPr>
        <a:xfrm>
          <a:off x="7861300" y="13531889"/>
          <a:ext cx="8890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130899</xdr:rowOff>
    </xdr:from>
    <xdr:to>
      <xdr:col>41</xdr:col>
      <xdr:colOff>50800</xdr:colOff>
      <xdr:row>78</xdr:row>
      <xdr:rowOff>158789</xdr:rowOff>
    </xdr:to>
    <xdr:cxnSp macro="">
      <xdr:nvCxnSpPr>
        <xdr:cNvPr id="417" name="直線コネクタ 416"/>
        <xdr:cNvCxnSpPr/>
      </xdr:nvCxnSpPr>
      <xdr:spPr>
        <a:xfrm>
          <a:off x="6972300" y="13503999"/>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21" name="テキスト ボックス 420"/>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55829</xdr:rowOff>
    </xdr:from>
    <xdr:to>
      <xdr:col>55</xdr:col>
      <xdr:colOff>50800</xdr:colOff>
      <xdr:row>78</xdr:row>
      <xdr:rowOff>157429</xdr:rowOff>
    </xdr:to>
    <xdr:sp macro="" textlink="">
      <xdr:nvSpPr>
        <xdr:cNvPr id="427" name="楕円 426"/>
        <xdr:cNvSpPr/>
      </xdr:nvSpPr>
      <xdr:spPr>
        <a:xfrm>
          <a:off x="10426700" y="1342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142206</xdr:rowOff>
    </xdr:from>
    <xdr:ext cx="469744" cy="259045"/>
    <xdr:sp macro="" textlink="">
      <xdr:nvSpPr>
        <xdr:cNvPr id="428" name="商工費該当値テキスト"/>
        <xdr:cNvSpPr txBox="1"/>
      </xdr:nvSpPr>
      <xdr:spPr>
        <a:xfrm>
          <a:off x="10528300" y="1334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114733</xdr:rowOff>
    </xdr:from>
    <xdr:to>
      <xdr:col>50</xdr:col>
      <xdr:colOff>165100</xdr:colOff>
      <xdr:row>79</xdr:row>
      <xdr:rowOff>44883</xdr:rowOff>
    </xdr:to>
    <xdr:sp macro="" textlink="">
      <xdr:nvSpPr>
        <xdr:cNvPr id="429" name="楕円 428"/>
        <xdr:cNvSpPr/>
      </xdr:nvSpPr>
      <xdr:spPr>
        <a:xfrm>
          <a:off x="9588500" y="1348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36010</xdr:rowOff>
    </xdr:from>
    <xdr:ext cx="469744" cy="259045"/>
    <xdr:sp macro="" textlink="">
      <xdr:nvSpPr>
        <xdr:cNvPr id="430" name="テキスト ボックス 429"/>
        <xdr:cNvSpPr txBox="1"/>
      </xdr:nvSpPr>
      <xdr:spPr>
        <a:xfrm>
          <a:off x="9404428" y="1358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116980</xdr:rowOff>
    </xdr:from>
    <xdr:to>
      <xdr:col>46</xdr:col>
      <xdr:colOff>38100</xdr:colOff>
      <xdr:row>79</xdr:row>
      <xdr:rowOff>47130</xdr:rowOff>
    </xdr:to>
    <xdr:sp macro="" textlink="">
      <xdr:nvSpPr>
        <xdr:cNvPr id="431" name="楕円 430"/>
        <xdr:cNvSpPr/>
      </xdr:nvSpPr>
      <xdr:spPr>
        <a:xfrm>
          <a:off x="8699500" y="134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38257</xdr:rowOff>
    </xdr:from>
    <xdr:ext cx="469744" cy="259045"/>
    <xdr:sp macro="" textlink="">
      <xdr:nvSpPr>
        <xdr:cNvPr id="432" name="テキスト ボックス 431"/>
        <xdr:cNvSpPr txBox="1"/>
      </xdr:nvSpPr>
      <xdr:spPr>
        <a:xfrm>
          <a:off x="8515428" y="135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107989</xdr:rowOff>
    </xdr:from>
    <xdr:to>
      <xdr:col>41</xdr:col>
      <xdr:colOff>101600</xdr:colOff>
      <xdr:row>79</xdr:row>
      <xdr:rowOff>38139</xdr:rowOff>
    </xdr:to>
    <xdr:sp macro="" textlink="">
      <xdr:nvSpPr>
        <xdr:cNvPr id="433" name="楕円 432"/>
        <xdr:cNvSpPr/>
      </xdr:nvSpPr>
      <xdr:spPr>
        <a:xfrm>
          <a:off x="7810500" y="1348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29266</xdr:rowOff>
    </xdr:from>
    <xdr:ext cx="469744" cy="259045"/>
    <xdr:sp macro="" textlink="">
      <xdr:nvSpPr>
        <xdr:cNvPr id="434" name="テキスト ボックス 433"/>
        <xdr:cNvSpPr txBox="1"/>
      </xdr:nvSpPr>
      <xdr:spPr>
        <a:xfrm>
          <a:off x="7626428" y="1357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80099</xdr:rowOff>
    </xdr:from>
    <xdr:to>
      <xdr:col>36</xdr:col>
      <xdr:colOff>165100</xdr:colOff>
      <xdr:row>79</xdr:row>
      <xdr:rowOff>10249</xdr:rowOff>
    </xdr:to>
    <xdr:sp macro="" textlink="">
      <xdr:nvSpPr>
        <xdr:cNvPr id="435" name="楕円 434"/>
        <xdr:cNvSpPr/>
      </xdr:nvSpPr>
      <xdr:spPr>
        <a:xfrm>
          <a:off x="6921500" y="1345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1376</xdr:rowOff>
    </xdr:from>
    <xdr:ext cx="469744" cy="259045"/>
    <xdr:sp macro="" textlink="">
      <xdr:nvSpPr>
        <xdr:cNvPr id="436" name="テキスト ボックス 435"/>
        <xdr:cNvSpPr txBox="1"/>
      </xdr:nvSpPr>
      <xdr:spPr>
        <a:xfrm>
          <a:off x="6737428" y="1354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68469</xdr:rowOff>
    </xdr:from>
    <xdr:to>
      <xdr:col>55</xdr:col>
      <xdr:colOff>0</xdr:colOff>
      <xdr:row>98</xdr:row>
      <xdr:rowOff>70267</xdr:rowOff>
    </xdr:to>
    <xdr:cxnSp macro="">
      <xdr:nvCxnSpPr>
        <xdr:cNvPr id="465" name="直線コネクタ 464"/>
        <xdr:cNvCxnSpPr/>
      </xdr:nvCxnSpPr>
      <xdr:spPr>
        <a:xfrm flipV="1">
          <a:off x="9639300" y="16870569"/>
          <a:ext cx="838200" cy="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70267</xdr:rowOff>
    </xdr:from>
    <xdr:to>
      <xdr:col>50</xdr:col>
      <xdr:colOff>114300</xdr:colOff>
      <xdr:row>98</xdr:row>
      <xdr:rowOff>86528</xdr:rowOff>
    </xdr:to>
    <xdr:cxnSp macro="">
      <xdr:nvCxnSpPr>
        <xdr:cNvPr id="468" name="直線コネクタ 467"/>
        <xdr:cNvCxnSpPr/>
      </xdr:nvCxnSpPr>
      <xdr:spPr>
        <a:xfrm flipV="1">
          <a:off x="8750300" y="16872367"/>
          <a:ext cx="889000" cy="1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86528</xdr:rowOff>
    </xdr:from>
    <xdr:to>
      <xdr:col>45</xdr:col>
      <xdr:colOff>177800</xdr:colOff>
      <xdr:row>98</xdr:row>
      <xdr:rowOff>88212</xdr:rowOff>
    </xdr:to>
    <xdr:cxnSp macro="">
      <xdr:nvCxnSpPr>
        <xdr:cNvPr id="471" name="直線コネクタ 470"/>
        <xdr:cNvCxnSpPr/>
      </xdr:nvCxnSpPr>
      <xdr:spPr>
        <a:xfrm flipV="1">
          <a:off x="7861300" y="16888628"/>
          <a:ext cx="889000" cy="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82686</xdr:rowOff>
    </xdr:from>
    <xdr:to>
      <xdr:col>41</xdr:col>
      <xdr:colOff>50800</xdr:colOff>
      <xdr:row>98</xdr:row>
      <xdr:rowOff>88212</xdr:rowOff>
    </xdr:to>
    <xdr:cxnSp macro="">
      <xdr:nvCxnSpPr>
        <xdr:cNvPr id="474" name="直線コネクタ 473"/>
        <xdr:cNvCxnSpPr/>
      </xdr:nvCxnSpPr>
      <xdr:spPr>
        <a:xfrm>
          <a:off x="6972300" y="16884786"/>
          <a:ext cx="889000" cy="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17669</xdr:rowOff>
    </xdr:from>
    <xdr:to>
      <xdr:col>55</xdr:col>
      <xdr:colOff>50800</xdr:colOff>
      <xdr:row>98</xdr:row>
      <xdr:rowOff>119269</xdr:rowOff>
    </xdr:to>
    <xdr:sp macro="" textlink="">
      <xdr:nvSpPr>
        <xdr:cNvPr id="484" name="楕円 483"/>
        <xdr:cNvSpPr/>
      </xdr:nvSpPr>
      <xdr:spPr>
        <a:xfrm>
          <a:off x="10426700" y="1681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104046</xdr:rowOff>
    </xdr:from>
    <xdr:ext cx="534377" cy="259045"/>
    <xdr:sp macro="" textlink="">
      <xdr:nvSpPr>
        <xdr:cNvPr id="485" name="土木費該当値テキスト"/>
        <xdr:cNvSpPr txBox="1"/>
      </xdr:nvSpPr>
      <xdr:spPr>
        <a:xfrm>
          <a:off x="10528300" y="1673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19467</xdr:rowOff>
    </xdr:from>
    <xdr:to>
      <xdr:col>50</xdr:col>
      <xdr:colOff>165100</xdr:colOff>
      <xdr:row>98</xdr:row>
      <xdr:rowOff>121067</xdr:rowOff>
    </xdr:to>
    <xdr:sp macro="" textlink="">
      <xdr:nvSpPr>
        <xdr:cNvPr id="486" name="楕円 485"/>
        <xdr:cNvSpPr/>
      </xdr:nvSpPr>
      <xdr:spPr>
        <a:xfrm>
          <a:off x="9588500" y="1682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112194</xdr:rowOff>
    </xdr:from>
    <xdr:ext cx="534377" cy="259045"/>
    <xdr:sp macro="" textlink="">
      <xdr:nvSpPr>
        <xdr:cNvPr id="487" name="テキスト ボックス 486"/>
        <xdr:cNvSpPr txBox="1"/>
      </xdr:nvSpPr>
      <xdr:spPr>
        <a:xfrm>
          <a:off x="9372111" y="1691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35728</xdr:rowOff>
    </xdr:from>
    <xdr:to>
      <xdr:col>46</xdr:col>
      <xdr:colOff>38100</xdr:colOff>
      <xdr:row>98</xdr:row>
      <xdr:rowOff>137328</xdr:rowOff>
    </xdr:to>
    <xdr:sp macro="" textlink="">
      <xdr:nvSpPr>
        <xdr:cNvPr id="488" name="楕円 487"/>
        <xdr:cNvSpPr/>
      </xdr:nvSpPr>
      <xdr:spPr>
        <a:xfrm>
          <a:off x="8699500" y="168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128455</xdr:rowOff>
    </xdr:from>
    <xdr:ext cx="534377" cy="259045"/>
    <xdr:sp macro="" textlink="">
      <xdr:nvSpPr>
        <xdr:cNvPr id="489" name="テキスト ボックス 488"/>
        <xdr:cNvSpPr txBox="1"/>
      </xdr:nvSpPr>
      <xdr:spPr>
        <a:xfrm>
          <a:off x="8483111" y="1693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37412</xdr:rowOff>
    </xdr:from>
    <xdr:to>
      <xdr:col>41</xdr:col>
      <xdr:colOff>101600</xdr:colOff>
      <xdr:row>98</xdr:row>
      <xdr:rowOff>139012</xdr:rowOff>
    </xdr:to>
    <xdr:sp macro="" textlink="">
      <xdr:nvSpPr>
        <xdr:cNvPr id="490" name="楕円 489"/>
        <xdr:cNvSpPr/>
      </xdr:nvSpPr>
      <xdr:spPr>
        <a:xfrm>
          <a:off x="7810500" y="1683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130139</xdr:rowOff>
    </xdr:from>
    <xdr:ext cx="534377" cy="259045"/>
    <xdr:sp macro="" textlink="">
      <xdr:nvSpPr>
        <xdr:cNvPr id="491" name="テキスト ボックス 490"/>
        <xdr:cNvSpPr txBox="1"/>
      </xdr:nvSpPr>
      <xdr:spPr>
        <a:xfrm>
          <a:off x="7594111" y="1693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31886</xdr:rowOff>
    </xdr:from>
    <xdr:to>
      <xdr:col>36</xdr:col>
      <xdr:colOff>165100</xdr:colOff>
      <xdr:row>98</xdr:row>
      <xdr:rowOff>133486</xdr:rowOff>
    </xdr:to>
    <xdr:sp macro="" textlink="">
      <xdr:nvSpPr>
        <xdr:cNvPr id="492" name="楕円 491"/>
        <xdr:cNvSpPr/>
      </xdr:nvSpPr>
      <xdr:spPr>
        <a:xfrm>
          <a:off x="6921500" y="1683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124613</xdr:rowOff>
    </xdr:from>
    <xdr:ext cx="534377" cy="259045"/>
    <xdr:sp macro="" textlink="">
      <xdr:nvSpPr>
        <xdr:cNvPr id="493" name="テキスト ボックス 492"/>
        <xdr:cNvSpPr txBox="1"/>
      </xdr:nvSpPr>
      <xdr:spPr>
        <a:xfrm>
          <a:off x="6705111" y="1692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15296</xdr:rowOff>
    </xdr:from>
    <xdr:to>
      <xdr:col>85</xdr:col>
      <xdr:colOff>127000</xdr:colOff>
      <xdr:row>37</xdr:row>
      <xdr:rowOff>158125</xdr:rowOff>
    </xdr:to>
    <xdr:cxnSp macro="">
      <xdr:nvCxnSpPr>
        <xdr:cNvPr id="521" name="直線コネクタ 520"/>
        <xdr:cNvCxnSpPr/>
      </xdr:nvCxnSpPr>
      <xdr:spPr>
        <a:xfrm flipV="1">
          <a:off x="15481300" y="6358946"/>
          <a:ext cx="838200" cy="14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14338</xdr:rowOff>
    </xdr:from>
    <xdr:ext cx="534377" cy="259045"/>
    <xdr:sp macro="" textlink="">
      <xdr:nvSpPr>
        <xdr:cNvPr id="522" name="消防費平均値テキスト"/>
        <xdr:cNvSpPr txBox="1"/>
      </xdr:nvSpPr>
      <xdr:spPr>
        <a:xfrm>
          <a:off x="16370300" y="6357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155336</xdr:rowOff>
    </xdr:from>
    <xdr:to>
      <xdr:col>81</xdr:col>
      <xdr:colOff>50800</xdr:colOff>
      <xdr:row>37</xdr:row>
      <xdr:rowOff>158125</xdr:rowOff>
    </xdr:to>
    <xdr:cxnSp macro="">
      <xdr:nvCxnSpPr>
        <xdr:cNvPr id="524" name="直線コネクタ 523"/>
        <xdr:cNvCxnSpPr/>
      </xdr:nvCxnSpPr>
      <xdr:spPr>
        <a:xfrm>
          <a:off x="14592300" y="6498986"/>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154970</xdr:rowOff>
    </xdr:from>
    <xdr:to>
      <xdr:col>76</xdr:col>
      <xdr:colOff>114300</xdr:colOff>
      <xdr:row>37</xdr:row>
      <xdr:rowOff>155336</xdr:rowOff>
    </xdr:to>
    <xdr:cxnSp macro="">
      <xdr:nvCxnSpPr>
        <xdr:cNvPr id="527" name="直線コネクタ 526"/>
        <xdr:cNvCxnSpPr/>
      </xdr:nvCxnSpPr>
      <xdr:spPr>
        <a:xfrm>
          <a:off x="13703300" y="6498620"/>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154970</xdr:rowOff>
    </xdr:from>
    <xdr:to>
      <xdr:col>71</xdr:col>
      <xdr:colOff>177800</xdr:colOff>
      <xdr:row>38</xdr:row>
      <xdr:rowOff>9718</xdr:rowOff>
    </xdr:to>
    <xdr:cxnSp macro="">
      <xdr:nvCxnSpPr>
        <xdr:cNvPr id="530" name="直線コネクタ 529"/>
        <xdr:cNvCxnSpPr/>
      </xdr:nvCxnSpPr>
      <xdr:spPr>
        <a:xfrm flipV="1">
          <a:off x="12814300" y="6498620"/>
          <a:ext cx="889000" cy="2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34" name="テキスト ボックス 533"/>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40" name="楕円 539"/>
        <xdr:cNvSpPr/>
      </xdr:nvSpPr>
      <xdr:spPr>
        <a:xfrm>
          <a:off x="16268700" y="630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158823</xdr:rowOff>
    </xdr:from>
    <xdr:ext cx="534377" cy="259045"/>
    <xdr:sp macro="" textlink="">
      <xdr:nvSpPr>
        <xdr:cNvPr id="541" name="消防費該当値テキスト"/>
        <xdr:cNvSpPr txBox="1"/>
      </xdr:nvSpPr>
      <xdr:spPr>
        <a:xfrm>
          <a:off x="16370300" y="615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107325</xdr:rowOff>
    </xdr:from>
    <xdr:to>
      <xdr:col>81</xdr:col>
      <xdr:colOff>101600</xdr:colOff>
      <xdr:row>38</xdr:row>
      <xdr:rowOff>37475</xdr:rowOff>
    </xdr:to>
    <xdr:sp macro="" textlink="">
      <xdr:nvSpPr>
        <xdr:cNvPr id="542" name="楕円 541"/>
        <xdr:cNvSpPr/>
      </xdr:nvSpPr>
      <xdr:spPr>
        <a:xfrm>
          <a:off x="15430500" y="64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28602</xdr:rowOff>
    </xdr:from>
    <xdr:ext cx="534377" cy="259045"/>
    <xdr:sp macro="" textlink="">
      <xdr:nvSpPr>
        <xdr:cNvPr id="543" name="テキスト ボックス 542"/>
        <xdr:cNvSpPr txBox="1"/>
      </xdr:nvSpPr>
      <xdr:spPr>
        <a:xfrm>
          <a:off x="15214111" y="654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104536</xdr:rowOff>
    </xdr:from>
    <xdr:to>
      <xdr:col>76</xdr:col>
      <xdr:colOff>165100</xdr:colOff>
      <xdr:row>38</xdr:row>
      <xdr:rowOff>34686</xdr:rowOff>
    </xdr:to>
    <xdr:sp macro="" textlink="">
      <xdr:nvSpPr>
        <xdr:cNvPr id="544" name="楕円 543"/>
        <xdr:cNvSpPr/>
      </xdr:nvSpPr>
      <xdr:spPr>
        <a:xfrm>
          <a:off x="14541500" y="64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25813</xdr:rowOff>
    </xdr:from>
    <xdr:ext cx="534377" cy="259045"/>
    <xdr:sp macro="" textlink="">
      <xdr:nvSpPr>
        <xdr:cNvPr id="545" name="テキスト ボックス 544"/>
        <xdr:cNvSpPr txBox="1"/>
      </xdr:nvSpPr>
      <xdr:spPr>
        <a:xfrm>
          <a:off x="14325111" y="654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104170</xdr:rowOff>
    </xdr:from>
    <xdr:to>
      <xdr:col>72</xdr:col>
      <xdr:colOff>38100</xdr:colOff>
      <xdr:row>38</xdr:row>
      <xdr:rowOff>34320</xdr:rowOff>
    </xdr:to>
    <xdr:sp macro="" textlink="">
      <xdr:nvSpPr>
        <xdr:cNvPr id="546" name="楕円 545"/>
        <xdr:cNvSpPr/>
      </xdr:nvSpPr>
      <xdr:spPr>
        <a:xfrm>
          <a:off x="13652500" y="644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25447</xdr:rowOff>
    </xdr:from>
    <xdr:ext cx="534377" cy="259045"/>
    <xdr:sp macro="" textlink="">
      <xdr:nvSpPr>
        <xdr:cNvPr id="547" name="テキスト ボックス 546"/>
        <xdr:cNvSpPr txBox="1"/>
      </xdr:nvSpPr>
      <xdr:spPr>
        <a:xfrm>
          <a:off x="13436111" y="654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130368</xdr:rowOff>
    </xdr:from>
    <xdr:to>
      <xdr:col>67</xdr:col>
      <xdr:colOff>101600</xdr:colOff>
      <xdr:row>38</xdr:row>
      <xdr:rowOff>60518</xdr:rowOff>
    </xdr:to>
    <xdr:sp macro="" textlink="">
      <xdr:nvSpPr>
        <xdr:cNvPr id="548" name="楕円 547"/>
        <xdr:cNvSpPr/>
      </xdr:nvSpPr>
      <xdr:spPr>
        <a:xfrm>
          <a:off x="12763500" y="647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51645</xdr:rowOff>
    </xdr:from>
    <xdr:ext cx="534377" cy="259045"/>
    <xdr:sp macro="" textlink="">
      <xdr:nvSpPr>
        <xdr:cNvPr id="549" name="テキスト ボックス 548"/>
        <xdr:cNvSpPr txBox="1"/>
      </xdr:nvSpPr>
      <xdr:spPr>
        <a:xfrm>
          <a:off x="12547111" y="65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63691</xdr:rowOff>
    </xdr:from>
    <xdr:to>
      <xdr:col>85</xdr:col>
      <xdr:colOff>127000</xdr:colOff>
      <xdr:row>57</xdr:row>
      <xdr:rowOff>126441</xdr:rowOff>
    </xdr:to>
    <xdr:cxnSp macro="">
      <xdr:nvCxnSpPr>
        <xdr:cNvPr id="579" name="直線コネクタ 578"/>
        <xdr:cNvCxnSpPr/>
      </xdr:nvCxnSpPr>
      <xdr:spPr>
        <a:xfrm>
          <a:off x="15481300" y="9836341"/>
          <a:ext cx="838200" cy="6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24661</xdr:rowOff>
    </xdr:from>
    <xdr:ext cx="534377" cy="259045"/>
    <xdr:sp macro="" textlink="">
      <xdr:nvSpPr>
        <xdr:cNvPr id="580" name="教育費平均値テキスト"/>
        <xdr:cNvSpPr txBox="1"/>
      </xdr:nvSpPr>
      <xdr:spPr>
        <a:xfrm>
          <a:off x="16370300" y="945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48564</xdr:rowOff>
    </xdr:from>
    <xdr:to>
      <xdr:col>81</xdr:col>
      <xdr:colOff>50800</xdr:colOff>
      <xdr:row>57</xdr:row>
      <xdr:rowOff>63691</xdr:rowOff>
    </xdr:to>
    <xdr:cxnSp macro="">
      <xdr:nvCxnSpPr>
        <xdr:cNvPr id="582" name="直線コネクタ 581"/>
        <xdr:cNvCxnSpPr/>
      </xdr:nvCxnSpPr>
      <xdr:spPr>
        <a:xfrm>
          <a:off x="14592300" y="9821214"/>
          <a:ext cx="889000" cy="1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6354</xdr:rowOff>
    </xdr:from>
    <xdr:ext cx="534377" cy="259045"/>
    <xdr:sp macro="" textlink="">
      <xdr:nvSpPr>
        <xdr:cNvPr id="584" name="テキスト ボックス 583"/>
        <xdr:cNvSpPr txBox="1"/>
      </xdr:nvSpPr>
      <xdr:spPr>
        <a:xfrm>
          <a:off x="15214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160121</xdr:rowOff>
    </xdr:from>
    <xdr:to>
      <xdr:col>76</xdr:col>
      <xdr:colOff>114300</xdr:colOff>
      <xdr:row>57</xdr:row>
      <xdr:rowOff>48564</xdr:rowOff>
    </xdr:to>
    <xdr:cxnSp macro="">
      <xdr:nvCxnSpPr>
        <xdr:cNvPr id="585" name="直線コネクタ 584"/>
        <xdr:cNvCxnSpPr/>
      </xdr:nvCxnSpPr>
      <xdr:spPr>
        <a:xfrm>
          <a:off x="13703300" y="9418421"/>
          <a:ext cx="889000" cy="40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26567</xdr:rowOff>
    </xdr:from>
    <xdr:ext cx="534377" cy="259045"/>
    <xdr:sp macro="" textlink="">
      <xdr:nvSpPr>
        <xdr:cNvPr id="587" name="テキスト ボックス 586"/>
        <xdr:cNvSpPr txBox="1"/>
      </xdr:nvSpPr>
      <xdr:spPr>
        <a:xfrm>
          <a:off x="14325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160121</xdr:rowOff>
    </xdr:from>
    <xdr:to>
      <xdr:col>71</xdr:col>
      <xdr:colOff>177800</xdr:colOff>
      <xdr:row>56</xdr:row>
      <xdr:rowOff>117069</xdr:rowOff>
    </xdr:to>
    <xdr:cxnSp macro="">
      <xdr:nvCxnSpPr>
        <xdr:cNvPr id="588" name="直線コネクタ 587"/>
        <xdr:cNvCxnSpPr/>
      </xdr:nvCxnSpPr>
      <xdr:spPr>
        <a:xfrm flipV="1">
          <a:off x="12814300" y="9418421"/>
          <a:ext cx="889000" cy="29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30980</xdr:rowOff>
    </xdr:from>
    <xdr:ext cx="534377" cy="259045"/>
    <xdr:sp macro="" textlink="">
      <xdr:nvSpPr>
        <xdr:cNvPr id="590" name="テキスト ボックス 589"/>
        <xdr:cNvSpPr txBox="1"/>
      </xdr:nvSpPr>
      <xdr:spPr>
        <a:xfrm>
          <a:off x="13436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12025</xdr:rowOff>
    </xdr:from>
    <xdr:ext cx="534377" cy="259045"/>
    <xdr:sp macro="" textlink="">
      <xdr:nvSpPr>
        <xdr:cNvPr id="592" name="テキスト ボックス 591"/>
        <xdr:cNvSpPr txBox="1"/>
      </xdr:nvSpPr>
      <xdr:spPr>
        <a:xfrm>
          <a:off x="12547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75641</xdr:rowOff>
    </xdr:from>
    <xdr:to>
      <xdr:col>85</xdr:col>
      <xdr:colOff>177800</xdr:colOff>
      <xdr:row>58</xdr:row>
      <xdr:rowOff>5791</xdr:rowOff>
    </xdr:to>
    <xdr:sp macro="" textlink="">
      <xdr:nvSpPr>
        <xdr:cNvPr id="598" name="楕円 597"/>
        <xdr:cNvSpPr/>
      </xdr:nvSpPr>
      <xdr:spPr>
        <a:xfrm>
          <a:off x="16268700" y="98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54068</xdr:rowOff>
    </xdr:from>
    <xdr:ext cx="534377" cy="259045"/>
    <xdr:sp macro="" textlink="">
      <xdr:nvSpPr>
        <xdr:cNvPr id="599" name="教育費該当値テキスト"/>
        <xdr:cNvSpPr txBox="1"/>
      </xdr:nvSpPr>
      <xdr:spPr>
        <a:xfrm>
          <a:off x="16370300" y="982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12891</xdr:rowOff>
    </xdr:from>
    <xdr:to>
      <xdr:col>81</xdr:col>
      <xdr:colOff>101600</xdr:colOff>
      <xdr:row>57</xdr:row>
      <xdr:rowOff>114491</xdr:rowOff>
    </xdr:to>
    <xdr:sp macro="" textlink="">
      <xdr:nvSpPr>
        <xdr:cNvPr id="600" name="楕円 599"/>
        <xdr:cNvSpPr/>
      </xdr:nvSpPr>
      <xdr:spPr>
        <a:xfrm>
          <a:off x="15430500" y="978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105618</xdr:rowOff>
    </xdr:from>
    <xdr:ext cx="534377" cy="259045"/>
    <xdr:sp macro="" textlink="">
      <xdr:nvSpPr>
        <xdr:cNvPr id="601" name="テキスト ボックス 600"/>
        <xdr:cNvSpPr txBox="1"/>
      </xdr:nvSpPr>
      <xdr:spPr>
        <a:xfrm>
          <a:off x="15214111" y="98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169214</xdr:rowOff>
    </xdr:from>
    <xdr:to>
      <xdr:col>76</xdr:col>
      <xdr:colOff>165100</xdr:colOff>
      <xdr:row>57</xdr:row>
      <xdr:rowOff>99364</xdr:rowOff>
    </xdr:to>
    <xdr:sp macro="" textlink="">
      <xdr:nvSpPr>
        <xdr:cNvPr id="602" name="楕円 601"/>
        <xdr:cNvSpPr/>
      </xdr:nvSpPr>
      <xdr:spPr>
        <a:xfrm>
          <a:off x="14541500" y="9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90491</xdr:rowOff>
    </xdr:from>
    <xdr:ext cx="534377" cy="259045"/>
    <xdr:sp macro="" textlink="">
      <xdr:nvSpPr>
        <xdr:cNvPr id="603" name="テキスト ボックス 602"/>
        <xdr:cNvSpPr txBox="1"/>
      </xdr:nvSpPr>
      <xdr:spPr>
        <a:xfrm>
          <a:off x="14325111" y="986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109321</xdr:rowOff>
    </xdr:from>
    <xdr:to>
      <xdr:col>72</xdr:col>
      <xdr:colOff>38100</xdr:colOff>
      <xdr:row>55</xdr:row>
      <xdr:rowOff>39471</xdr:rowOff>
    </xdr:to>
    <xdr:sp macro="" textlink="">
      <xdr:nvSpPr>
        <xdr:cNvPr id="604" name="楕円 603"/>
        <xdr:cNvSpPr/>
      </xdr:nvSpPr>
      <xdr:spPr>
        <a:xfrm>
          <a:off x="13652500" y="936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55998</xdr:rowOff>
    </xdr:from>
    <xdr:ext cx="534377" cy="259045"/>
    <xdr:sp macro="" textlink="">
      <xdr:nvSpPr>
        <xdr:cNvPr id="605" name="テキスト ボックス 604"/>
        <xdr:cNvSpPr txBox="1"/>
      </xdr:nvSpPr>
      <xdr:spPr>
        <a:xfrm>
          <a:off x="13436111" y="914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66269</xdr:rowOff>
    </xdr:from>
    <xdr:to>
      <xdr:col>67</xdr:col>
      <xdr:colOff>101600</xdr:colOff>
      <xdr:row>56</xdr:row>
      <xdr:rowOff>167869</xdr:rowOff>
    </xdr:to>
    <xdr:sp macro="" textlink="">
      <xdr:nvSpPr>
        <xdr:cNvPr id="606" name="楕円 605"/>
        <xdr:cNvSpPr/>
      </xdr:nvSpPr>
      <xdr:spPr>
        <a:xfrm>
          <a:off x="12763500" y="966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12946</xdr:rowOff>
    </xdr:from>
    <xdr:ext cx="534377" cy="259045"/>
    <xdr:sp macro="" textlink="">
      <xdr:nvSpPr>
        <xdr:cNvPr id="607" name="テキスト ボックス 606"/>
        <xdr:cNvSpPr txBox="1"/>
      </xdr:nvSpPr>
      <xdr:spPr>
        <a:xfrm>
          <a:off x="12547111" y="944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102</xdr:rowOff>
    </xdr:from>
    <xdr:to>
      <xdr:col>85</xdr:col>
      <xdr:colOff>127000</xdr:colOff>
      <xdr:row>79</xdr:row>
      <xdr:rowOff>44450</xdr:rowOff>
    </xdr:to>
    <xdr:cxnSp macro="">
      <xdr:nvCxnSpPr>
        <xdr:cNvPr id="636" name="直線コネクタ 635"/>
        <xdr:cNvCxnSpPr/>
      </xdr:nvCxnSpPr>
      <xdr:spPr>
        <a:xfrm flipV="1">
          <a:off x="15481300" y="13544652"/>
          <a:ext cx="8382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120752</xdr:rowOff>
    </xdr:from>
    <xdr:to>
      <xdr:col>85</xdr:col>
      <xdr:colOff>177800</xdr:colOff>
      <xdr:row>79</xdr:row>
      <xdr:rowOff>50902</xdr:rowOff>
    </xdr:to>
    <xdr:sp macro="" textlink="">
      <xdr:nvSpPr>
        <xdr:cNvPr id="655" name="楕円 654"/>
        <xdr:cNvSpPr/>
      </xdr:nvSpPr>
      <xdr:spPr>
        <a:xfrm>
          <a:off x="16268700" y="134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45001</xdr:rowOff>
    </xdr:from>
    <xdr:ext cx="378565" cy="259045"/>
    <xdr:sp macro="" textlink="">
      <xdr:nvSpPr>
        <xdr:cNvPr id="656" name="災害復旧費該当値テキスト"/>
        <xdr:cNvSpPr txBox="1"/>
      </xdr:nvSpPr>
      <xdr:spPr>
        <a:xfrm>
          <a:off x="16370300" y="13418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146393</xdr:rowOff>
    </xdr:from>
    <xdr:to>
      <xdr:col>85</xdr:col>
      <xdr:colOff>127000</xdr:colOff>
      <xdr:row>97</xdr:row>
      <xdr:rowOff>147917</xdr:rowOff>
    </xdr:to>
    <xdr:cxnSp macro="">
      <xdr:nvCxnSpPr>
        <xdr:cNvPr id="693" name="直線コネクタ 692"/>
        <xdr:cNvCxnSpPr/>
      </xdr:nvCxnSpPr>
      <xdr:spPr>
        <a:xfrm flipV="1">
          <a:off x="15481300" y="16777043"/>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147917</xdr:rowOff>
    </xdr:from>
    <xdr:to>
      <xdr:col>81</xdr:col>
      <xdr:colOff>50800</xdr:colOff>
      <xdr:row>97</xdr:row>
      <xdr:rowOff>149327</xdr:rowOff>
    </xdr:to>
    <xdr:cxnSp macro="">
      <xdr:nvCxnSpPr>
        <xdr:cNvPr id="696" name="直線コネクタ 695"/>
        <xdr:cNvCxnSpPr/>
      </xdr:nvCxnSpPr>
      <xdr:spPr>
        <a:xfrm flipV="1">
          <a:off x="14592300" y="16778567"/>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149327</xdr:rowOff>
    </xdr:from>
    <xdr:to>
      <xdr:col>76</xdr:col>
      <xdr:colOff>114300</xdr:colOff>
      <xdr:row>97</xdr:row>
      <xdr:rowOff>154152</xdr:rowOff>
    </xdr:to>
    <xdr:cxnSp macro="">
      <xdr:nvCxnSpPr>
        <xdr:cNvPr id="699" name="直線コネクタ 698"/>
        <xdr:cNvCxnSpPr/>
      </xdr:nvCxnSpPr>
      <xdr:spPr>
        <a:xfrm flipV="1">
          <a:off x="13703300" y="16779977"/>
          <a:ext cx="889000" cy="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154152</xdr:rowOff>
    </xdr:from>
    <xdr:to>
      <xdr:col>71</xdr:col>
      <xdr:colOff>177800</xdr:colOff>
      <xdr:row>97</xdr:row>
      <xdr:rowOff>161162</xdr:rowOff>
    </xdr:to>
    <xdr:cxnSp macro="">
      <xdr:nvCxnSpPr>
        <xdr:cNvPr id="702" name="直線コネクタ 701"/>
        <xdr:cNvCxnSpPr/>
      </xdr:nvCxnSpPr>
      <xdr:spPr>
        <a:xfrm flipV="1">
          <a:off x="12814300" y="16784802"/>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10292</xdr:rowOff>
    </xdr:from>
    <xdr:ext cx="534377" cy="259045"/>
    <xdr:sp macro="" textlink="">
      <xdr:nvSpPr>
        <xdr:cNvPr id="706" name="テキスト ボックス 705"/>
        <xdr:cNvSpPr txBox="1"/>
      </xdr:nvSpPr>
      <xdr:spPr>
        <a:xfrm>
          <a:off x="12547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95593</xdr:rowOff>
    </xdr:from>
    <xdr:to>
      <xdr:col>85</xdr:col>
      <xdr:colOff>177800</xdr:colOff>
      <xdr:row>98</xdr:row>
      <xdr:rowOff>25743</xdr:rowOff>
    </xdr:to>
    <xdr:sp macro="" textlink="">
      <xdr:nvSpPr>
        <xdr:cNvPr id="712" name="楕円 711"/>
        <xdr:cNvSpPr/>
      </xdr:nvSpPr>
      <xdr:spPr>
        <a:xfrm>
          <a:off x="16268700" y="1672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10520</xdr:rowOff>
    </xdr:from>
    <xdr:ext cx="534377" cy="259045"/>
    <xdr:sp macro="" textlink="">
      <xdr:nvSpPr>
        <xdr:cNvPr id="713" name="公債費該当値テキスト"/>
        <xdr:cNvSpPr txBox="1"/>
      </xdr:nvSpPr>
      <xdr:spPr>
        <a:xfrm>
          <a:off x="16370300" y="1664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97117</xdr:rowOff>
    </xdr:from>
    <xdr:to>
      <xdr:col>81</xdr:col>
      <xdr:colOff>101600</xdr:colOff>
      <xdr:row>98</xdr:row>
      <xdr:rowOff>27267</xdr:rowOff>
    </xdr:to>
    <xdr:sp macro="" textlink="">
      <xdr:nvSpPr>
        <xdr:cNvPr id="714" name="楕円 713"/>
        <xdr:cNvSpPr/>
      </xdr:nvSpPr>
      <xdr:spPr>
        <a:xfrm>
          <a:off x="15430500" y="1672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18394</xdr:rowOff>
    </xdr:from>
    <xdr:ext cx="534377" cy="259045"/>
    <xdr:sp macro="" textlink="">
      <xdr:nvSpPr>
        <xdr:cNvPr id="715" name="テキスト ボックス 714"/>
        <xdr:cNvSpPr txBox="1"/>
      </xdr:nvSpPr>
      <xdr:spPr>
        <a:xfrm>
          <a:off x="15214111" y="1682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98527</xdr:rowOff>
    </xdr:from>
    <xdr:to>
      <xdr:col>76</xdr:col>
      <xdr:colOff>165100</xdr:colOff>
      <xdr:row>98</xdr:row>
      <xdr:rowOff>28677</xdr:rowOff>
    </xdr:to>
    <xdr:sp macro="" textlink="">
      <xdr:nvSpPr>
        <xdr:cNvPr id="716" name="楕円 715"/>
        <xdr:cNvSpPr/>
      </xdr:nvSpPr>
      <xdr:spPr>
        <a:xfrm>
          <a:off x="14541500" y="1672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19804</xdr:rowOff>
    </xdr:from>
    <xdr:ext cx="534377" cy="259045"/>
    <xdr:sp macro="" textlink="">
      <xdr:nvSpPr>
        <xdr:cNvPr id="717" name="テキスト ボックス 716"/>
        <xdr:cNvSpPr txBox="1"/>
      </xdr:nvSpPr>
      <xdr:spPr>
        <a:xfrm>
          <a:off x="14325111" y="1682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103352</xdr:rowOff>
    </xdr:from>
    <xdr:to>
      <xdr:col>72</xdr:col>
      <xdr:colOff>38100</xdr:colOff>
      <xdr:row>98</xdr:row>
      <xdr:rowOff>33502</xdr:rowOff>
    </xdr:to>
    <xdr:sp macro="" textlink="">
      <xdr:nvSpPr>
        <xdr:cNvPr id="718" name="楕円 717"/>
        <xdr:cNvSpPr/>
      </xdr:nvSpPr>
      <xdr:spPr>
        <a:xfrm>
          <a:off x="13652500" y="1673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24629</xdr:rowOff>
    </xdr:from>
    <xdr:ext cx="534377" cy="259045"/>
    <xdr:sp macro="" textlink="">
      <xdr:nvSpPr>
        <xdr:cNvPr id="719" name="テキスト ボックス 718"/>
        <xdr:cNvSpPr txBox="1"/>
      </xdr:nvSpPr>
      <xdr:spPr>
        <a:xfrm>
          <a:off x="13436111" y="1682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110362</xdr:rowOff>
    </xdr:from>
    <xdr:to>
      <xdr:col>67</xdr:col>
      <xdr:colOff>101600</xdr:colOff>
      <xdr:row>98</xdr:row>
      <xdr:rowOff>40512</xdr:rowOff>
    </xdr:to>
    <xdr:sp macro="" textlink="">
      <xdr:nvSpPr>
        <xdr:cNvPr id="720" name="楕円 719"/>
        <xdr:cNvSpPr/>
      </xdr:nvSpPr>
      <xdr:spPr>
        <a:xfrm>
          <a:off x="12763500" y="1674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31639</xdr:rowOff>
    </xdr:from>
    <xdr:ext cx="534377" cy="259045"/>
    <xdr:sp macro="" textlink="">
      <xdr:nvSpPr>
        <xdr:cNvPr id="721" name="テキスト ボックス 720"/>
        <xdr:cNvSpPr txBox="1"/>
      </xdr:nvSpPr>
      <xdr:spPr>
        <a:xfrm>
          <a:off x="12547111" y="1683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・類似団体との比較では、</a:t>
          </a:r>
          <a:r>
            <a:rPr kumimoji="1" lang="ja-JP" altLang="en-US" sz="1100">
              <a:solidFill>
                <a:schemeClr val="dk1"/>
              </a:solidFill>
              <a:effectLst/>
              <a:latin typeface="+mn-lt"/>
              <a:ea typeface="+mn-ea"/>
              <a:cs typeface="+mn-cs"/>
            </a:rPr>
            <a:t>議会費、</a:t>
          </a:r>
          <a:r>
            <a:rPr kumimoji="1" lang="ja-JP" altLang="ja-JP" sz="1100">
              <a:solidFill>
                <a:schemeClr val="dk1"/>
              </a:solidFill>
              <a:effectLst/>
              <a:latin typeface="+mn-lt"/>
              <a:ea typeface="+mn-ea"/>
              <a:cs typeface="+mn-cs"/>
            </a:rPr>
            <a:t>民生費</a:t>
          </a:r>
          <a:r>
            <a:rPr kumimoji="1" lang="ja-JP" altLang="en-US" sz="1100">
              <a:solidFill>
                <a:schemeClr val="dk1"/>
              </a:solidFill>
              <a:effectLst/>
              <a:latin typeface="+mn-lt"/>
              <a:ea typeface="+mn-ea"/>
              <a:cs typeface="+mn-cs"/>
            </a:rPr>
            <a:t>、消防費</a:t>
          </a:r>
          <a:r>
            <a:rPr kumimoji="1" lang="ja-JP" altLang="ja-JP" sz="1100">
              <a:solidFill>
                <a:schemeClr val="dk1"/>
              </a:solidFill>
              <a:effectLst/>
              <a:latin typeface="+mn-lt"/>
              <a:ea typeface="+mn-ea"/>
              <a:cs typeface="+mn-cs"/>
            </a:rPr>
            <a:t>が平均を上回った。その他の費目については、類似団体を下回った。　</a:t>
          </a:r>
          <a:endParaRPr lang="ja-JP" altLang="ja-JP" sz="1400">
            <a:effectLst/>
          </a:endParaRPr>
        </a:p>
        <a:p>
          <a:r>
            <a:rPr kumimoji="1" lang="ja-JP" altLang="ja-JP" sz="1100">
              <a:solidFill>
                <a:schemeClr val="dk1"/>
              </a:solidFill>
              <a:effectLst/>
              <a:latin typeface="+mn-lt"/>
              <a:ea typeface="+mn-ea"/>
              <a:cs typeface="+mn-cs"/>
            </a:rPr>
            <a:t>・総務費については、一人当たりのコストが</a:t>
          </a:r>
          <a:r>
            <a:rPr kumimoji="1" lang="en-US" altLang="ja-JP" sz="1100">
              <a:solidFill>
                <a:schemeClr val="dk1"/>
              </a:solidFill>
              <a:effectLst/>
              <a:latin typeface="+mn-lt"/>
              <a:ea typeface="+mn-ea"/>
              <a:cs typeface="+mn-cs"/>
            </a:rPr>
            <a:t>47,966</a:t>
          </a:r>
          <a:r>
            <a:rPr kumimoji="1" lang="ja-JP" altLang="ja-JP" sz="1100">
              <a:solidFill>
                <a:schemeClr val="dk1"/>
              </a:solidFill>
              <a:effectLst/>
              <a:latin typeface="+mn-lt"/>
              <a:ea typeface="+mn-ea"/>
              <a:cs typeface="+mn-cs"/>
            </a:rPr>
            <a:t>円となり、前年度に比べ</a:t>
          </a:r>
          <a:r>
            <a:rPr kumimoji="1" lang="en-US" altLang="ja-JP" sz="1100">
              <a:solidFill>
                <a:schemeClr val="dk1"/>
              </a:solidFill>
              <a:effectLst/>
              <a:latin typeface="+mn-lt"/>
              <a:ea typeface="+mn-ea"/>
              <a:cs typeface="+mn-cs"/>
            </a:rPr>
            <a:t>2,110</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％）の増となった。増の要因としては、包括施設等管理業務や納税管理及び徴収補助等業務に係る委託</a:t>
          </a:r>
          <a:r>
            <a:rPr kumimoji="1" lang="ja-JP" altLang="en-US" sz="1100">
              <a:solidFill>
                <a:schemeClr val="dk1"/>
              </a:solidFill>
              <a:effectLst/>
              <a:latin typeface="+mn-lt"/>
              <a:ea typeface="+mn-ea"/>
              <a:cs typeface="+mn-cs"/>
            </a:rPr>
            <a:t>料が</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ことなどによるものである。</a:t>
          </a:r>
          <a:endParaRPr lang="ja-JP" altLang="ja-JP" sz="1400">
            <a:effectLst/>
          </a:endParaRPr>
        </a:p>
        <a:p>
          <a:r>
            <a:rPr kumimoji="1" lang="ja-JP" altLang="ja-JP" sz="1100">
              <a:solidFill>
                <a:schemeClr val="dk1"/>
              </a:solidFill>
              <a:effectLst/>
              <a:latin typeface="+mn-lt"/>
              <a:ea typeface="+mn-ea"/>
              <a:cs typeface="+mn-cs"/>
            </a:rPr>
            <a:t>・民生費については、一人当たりのコストが</a:t>
          </a:r>
          <a:r>
            <a:rPr kumimoji="1" lang="en-US" altLang="ja-JP" sz="1100">
              <a:solidFill>
                <a:schemeClr val="dk1"/>
              </a:solidFill>
              <a:effectLst/>
              <a:latin typeface="+mn-lt"/>
              <a:ea typeface="+mn-ea"/>
              <a:cs typeface="+mn-cs"/>
            </a:rPr>
            <a:t>203,322</a:t>
          </a:r>
          <a:r>
            <a:rPr kumimoji="1" lang="ja-JP" altLang="ja-JP" sz="1100">
              <a:solidFill>
                <a:schemeClr val="dk1"/>
              </a:solidFill>
              <a:effectLst/>
              <a:latin typeface="+mn-lt"/>
              <a:ea typeface="+mn-ea"/>
              <a:cs typeface="+mn-cs"/>
            </a:rPr>
            <a:t>円となり、前年度に比べ</a:t>
          </a:r>
          <a:r>
            <a:rPr kumimoji="1" lang="en-US" altLang="ja-JP" sz="1100">
              <a:solidFill>
                <a:schemeClr val="dk1"/>
              </a:solidFill>
              <a:effectLst/>
              <a:latin typeface="+mn-lt"/>
              <a:ea typeface="+mn-ea"/>
              <a:cs typeface="+mn-cs"/>
            </a:rPr>
            <a:t>8,550</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の要因としては、</a:t>
          </a:r>
          <a:r>
            <a:rPr kumimoji="1" lang="ja-JP" altLang="en-US" sz="1100">
              <a:solidFill>
                <a:schemeClr val="dk1"/>
              </a:solidFill>
              <a:effectLst/>
              <a:latin typeface="+mn-lt"/>
              <a:ea typeface="+mn-ea"/>
              <a:cs typeface="+mn-cs"/>
            </a:rPr>
            <a:t>障害者自立支援給付費や保育所整備に係る補助金の増な</a:t>
          </a:r>
          <a:r>
            <a:rPr kumimoji="1" lang="ja-JP" altLang="ja-JP" sz="1100">
              <a:solidFill>
                <a:schemeClr val="dk1"/>
              </a:solidFill>
              <a:effectLst/>
              <a:latin typeface="+mn-lt"/>
              <a:ea typeface="+mn-ea"/>
              <a:cs typeface="+mn-cs"/>
            </a:rPr>
            <a:t>どによるものである。</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消防</a:t>
          </a:r>
          <a:r>
            <a:rPr kumimoji="1" lang="ja-JP" altLang="ja-JP" sz="1100">
              <a:solidFill>
                <a:schemeClr val="dk1"/>
              </a:solidFill>
              <a:effectLst/>
              <a:latin typeface="+mn-lt"/>
              <a:ea typeface="+mn-ea"/>
              <a:cs typeface="+mn-cs"/>
            </a:rPr>
            <a:t>費については、一人当たりのコストが</a:t>
          </a:r>
          <a:r>
            <a:rPr kumimoji="1" lang="en-US" altLang="ja-JP" sz="1100">
              <a:solidFill>
                <a:schemeClr val="dk1"/>
              </a:solidFill>
              <a:effectLst/>
              <a:latin typeface="+mn-lt"/>
              <a:ea typeface="+mn-ea"/>
              <a:cs typeface="+mn-cs"/>
            </a:rPr>
            <a:t>16,471</a:t>
          </a:r>
          <a:r>
            <a:rPr kumimoji="1" lang="ja-JP" altLang="ja-JP" sz="1100">
              <a:solidFill>
                <a:schemeClr val="dk1"/>
              </a:solidFill>
              <a:effectLst/>
              <a:latin typeface="+mn-lt"/>
              <a:ea typeface="+mn-ea"/>
              <a:cs typeface="+mn-cs"/>
            </a:rPr>
            <a:t>円となり、前年度に比べ</a:t>
          </a:r>
          <a:r>
            <a:rPr kumimoji="1" lang="en-US" altLang="ja-JP" sz="1100">
              <a:solidFill>
                <a:schemeClr val="dk1"/>
              </a:solidFill>
              <a:effectLst/>
              <a:latin typeface="+mn-lt"/>
              <a:ea typeface="+mn-ea"/>
              <a:cs typeface="+mn-cs"/>
            </a:rPr>
            <a:t>3,124</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23.4</a:t>
          </a:r>
          <a:r>
            <a:rPr kumimoji="1" lang="ja-JP" altLang="ja-JP" sz="1100">
              <a:solidFill>
                <a:schemeClr val="dk1"/>
              </a:solidFill>
              <a:effectLst/>
              <a:latin typeface="+mn-lt"/>
              <a:ea typeface="+mn-ea"/>
              <a:cs typeface="+mn-cs"/>
            </a:rPr>
            <a:t>％）の増となった。増の要因としては、</a:t>
          </a:r>
          <a:r>
            <a:rPr kumimoji="1" lang="ja-JP" altLang="en-US" sz="1100">
              <a:solidFill>
                <a:schemeClr val="dk1"/>
              </a:solidFill>
              <a:effectLst/>
              <a:latin typeface="+mn-lt"/>
              <a:ea typeface="+mn-ea"/>
              <a:cs typeface="+mn-cs"/>
            </a:rPr>
            <a:t>防災行政無線のデジタル化工事費の皆増など</a:t>
          </a:r>
          <a:r>
            <a:rPr kumimoji="1" lang="ja-JP" altLang="ja-JP" sz="1100">
              <a:solidFill>
                <a:schemeClr val="dk1"/>
              </a:solidFill>
              <a:effectLst/>
              <a:latin typeface="+mn-lt"/>
              <a:ea typeface="+mn-ea"/>
              <a:cs typeface="+mn-cs"/>
            </a:rPr>
            <a:t>によるものである。</a:t>
          </a:r>
          <a:endParaRPr lang="ja-JP" altLang="ja-JP" sz="1400">
            <a:effectLst/>
          </a:endParaRPr>
        </a:p>
        <a:p>
          <a:r>
            <a:rPr kumimoji="1" lang="ja-JP" altLang="ja-JP" sz="1100">
              <a:solidFill>
                <a:schemeClr val="dk1"/>
              </a:solidFill>
              <a:effectLst/>
              <a:latin typeface="+mn-lt"/>
              <a:ea typeface="+mn-ea"/>
              <a:cs typeface="+mn-cs"/>
            </a:rPr>
            <a:t>・公債費については、一人当たりのコストが</a:t>
          </a:r>
          <a:r>
            <a:rPr kumimoji="1" lang="en-US" altLang="ja-JP" sz="1100">
              <a:solidFill>
                <a:schemeClr val="dk1"/>
              </a:solidFill>
              <a:effectLst/>
              <a:latin typeface="+mn-lt"/>
              <a:ea typeface="+mn-ea"/>
              <a:cs typeface="+mn-cs"/>
            </a:rPr>
            <a:t>18,973</a:t>
          </a:r>
          <a:r>
            <a:rPr kumimoji="1" lang="ja-JP" altLang="ja-JP" sz="1100">
              <a:solidFill>
                <a:schemeClr val="dk1"/>
              </a:solidFill>
              <a:effectLst/>
              <a:latin typeface="+mn-lt"/>
              <a:ea typeface="+mn-ea"/>
              <a:cs typeface="+mn-cs"/>
            </a:rPr>
            <a:t>円となり、前年度に比べ</a:t>
          </a:r>
          <a:r>
            <a:rPr kumimoji="1" lang="en-US" altLang="ja-JP" sz="1100">
              <a:solidFill>
                <a:schemeClr val="dk1"/>
              </a:solidFill>
              <a:effectLst/>
              <a:latin typeface="+mn-lt"/>
              <a:ea typeface="+mn-ea"/>
              <a:cs typeface="+mn-cs"/>
            </a:rPr>
            <a:t>120</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％）増加した。今後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公共施設等の更新</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予定される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、将来負担を見据え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地方債発行額の抑制に努める。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東京都東大和市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年度決算剰余金等の積立を行った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、積立額が取崩額を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回ったため、前年度よりも</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実質収支額については、すべての年度で歳入額が歳出額を上回っているため、</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％台で推移している。</a:t>
          </a:r>
          <a:endParaRPr lang="ja-JP" altLang="ja-JP" sz="1400">
            <a:effectLst/>
          </a:endParaRPr>
        </a:p>
        <a:p>
          <a:r>
            <a:rPr kumimoji="1" lang="ja-JP" altLang="ja-JP" sz="1100">
              <a:solidFill>
                <a:schemeClr val="dk1"/>
              </a:solidFill>
              <a:effectLst/>
              <a:latin typeface="+mn-lt"/>
              <a:ea typeface="+mn-ea"/>
              <a:cs typeface="+mn-cs"/>
            </a:rPr>
            <a:t>　実質単年度収支は、実質収支が前年度と比較し</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したことや財政調整基金の積立額が取崩額を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回った影響により</a:t>
          </a:r>
          <a:r>
            <a:rPr kumimoji="1" lang="ja-JP" altLang="en-US" sz="1100">
              <a:solidFill>
                <a:schemeClr val="dk1"/>
              </a:solidFill>
              <a:effectLst/>
              <a:latin typeface="+mn-lt"/>
              <a:ea typeface="+mn-ea"/>
              <a:cs typeface="+mn-cs"/>
            </a:rPr>
            <a:t>赤字</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東京都東大和市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年度は全会計で黒字となったことから、連結実質赤字比率は算定されなかった。</a:t>
          </a:r>
          <a:endParaRPr lang="ja-JP" altLang="ja-JP" sz="1400">
            <a:effectLst/>
          </a:endParaRPr>
        </a:p>
        <a:p>
          <a:r>
            <a:rPr kumimoji="1" lang="ja-JP" altLang="ja-JP" sz="1100">
              <a:solidFill>
                <a:schemeClr val="dk1"/>
              </a:solidFill>
              <a:effectLst/>
              <a:latin typeface="+mn-lt"/>
              <a:ea typeface="+mn-ea"/>
              <a:cs typeface="+mn-cs"/>
            </a:rPr>
            <a:t>　下水道事業特別会計については、平成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年度に赤字となったが、平成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月に下水道使用料の改定を行っており、平成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年度からは黒字となっている。</a:t>
          </a:r>
          <a:endParaRPr lang="ja-JP" altLang="ja-JP" sz="1400">
            <a:effectLst/>
          </a:endParaRPr>
        </a:p>
        <a:p>
          <a:r>
            <a:rPr kumimoji="1" lang="ja-JP" altLang="ja-JP" sz="1100">
              <a:solidFill>
                <a:schemeClr val="dk1"/>
              </a:solidFill>
              <a:effectLst/>
              <a:latin typeface="+mn-lt"/>
              <a:ea typeface="+mn-ea"/>
              <a:cs typeface="+mn-cs"/>
            </a:rPr>
            <a:t>　今後についても、</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年ごとに下水道使用料の見直しを行うなど、経営基盤の強化に努める。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
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
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
82</v>
      </c>
      <c r="C3" s="612"/>
      <c r="D3" s="612"/>
      <c r="E3" s="613"/>
      <c r="F3" s="613"/>
      <c r="G3" s="613"/>
      <c r="H3" s="613"/>
      <c r="I3" s="613"/>
      <c r="J3" s="613"/>
      <c r="K3" s="613"/>
      <c r="L3" s="613" t="s">
        <v>
83</v>
      </c>
      <c r="M3" s="613"/>
      <c r="N3" s="613"/>
      <c r="O3" s="613"/>
      <c r="P3" s="613"/>
      <c r="Q3" s="613"/>
      <c r="R3" s="616"/>
      <c r="S3" s="616"/>
      <c r="T3" s="616"/>
      <c r="U3" s="616"/>
      <c r="V3" s="617"/>
      <c r="W3" s="507" t="s">
        <v>
84</v>
      </c>
      <c r="X3" s="508"/>
      <c r="Y3" s="508"/>
      <c r="Z3" s="508"/>
      <c r="AA3" s="508"/>
      <c r="AB3" s="612"/>
      <c r="AC3" s="616" t="s">
        <v>
85</v>
      </c>
      <c r="AD3" s="508"/>
      <c r="AE3" s="508"/>
      <c r="AF3" s="508"/>
      <c r="AG3" s="508"/>
      <c r="AH3" s="508"/>
      <c r="AI3" s="508"/>
      <c r="AJ3" s="508"/>
      <c r="AK3" s="508"/>
      <c r="AL3" s="578"/>
      <c r="AM3" s="507" t="s">
        <v>
86</v>
      </c>
      <c r="AN3" s="508"/>
      <c r="AO3" s="508"/>
      <c r="AP3" s="508"/>
      <c r="AQ3" s="508"/>
      <c r="AR3" s="508"/>
      <c r="AS3" s="508"/>
      <c r="AT3" s="508"/>
      <c r="AU3" s="508"/>
      <c r="AV3" s="508"/>
      <c r="AW3" s="508"/>
      <c r="AX3" s="578"/>
      <c r="AY3" s="570" t="s">
        <v>
1</v>
      </c>
      <c r="AZ3" s="571"/>
      <c r="BA3" s="571"/>
      <c r="BB3" s="571"/>
      <c r="BC3" s="571"/>
      <c r="BD3" s="571"/>
      <c r="BE3" s="571"/>
      <c r="BF3" s="571"/>
      <c r="BG3" s="571"/>
      <c r="BH3" s="571"/>
      <c r="BI3" s="571"/>
      <c r="BJ3" s="571"/>
      <c r="BK3" s="571"/>
      <c r="BL3" s="571"/>
      <c r="BM3" s="620"/>
      <c r="BN3" s="507" t="s">
        <v>
87</v>
      </c>
      <c r="BO3" s="508"/>
      <c r="BP3" s="508"/>
      <c r="BQ3" s="508"/>
      <c r="BR3" s="508"/>
      <c r="BS3" s="508"/>
      <c r="BT3" s="508"/>
      <c r="BU3" s="578"/>
      <c r="BV3" s="507" t="s">
        <v>
88</v>
      </c>
      <c r="BW3" s="508"/>
      <c r="BX3" s="508"/>
      <c r="BY3" s="508"/>
      <c r="BZ3" s="508"/>
      <c r="CA3" s="508"/>
      <c r="CB3" s="508"/>
      <c r="CC3" s="578"/>
      <c r="CD3" s="570" t="s">
        <v>
1</v>
      </c>
      <c r="CE3" s="571"/>
      <c r="CF3" s="571"/>
      <c r="CG3" s="571"/>
      <c r="CH3" s="571"/>
      <c r="CI3" s="571"/>
      <c r="CJ3" s="571"/>
      <c r="CK3" s="571"/>
      <c r="CL3" s="571"/>
      <c r="CM3" s="571"/>
      <c r="CN3" s="571"/>
      <c r="CO3" s="571"/>
      <c r="CP3" s="571"/>
      <c r="CQ3" s="571"/>
      <c r="CR3" s="571"/>
      <c r="CS3" s="620"/>
      <c r="CT3" s="507" t="s">
        <v>
89</v>
      </c>
      <c r="CU3" s="508"/>
      <c r="CV3" s="508"/>
      <c r="CW3" s="508"/>
      <c r="CX3" s="508"/>
      <c r="CY3" s="508"/>
      <c r="CZ3" s="508"/>
      <c r="DA3" s="578"/>
      <c r="DB3" s="507" t="s">
        <v>
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
91</v>
      </c>
      <c r="AZ4" s="421"/>
      <c r="BA4" s="421"/>
      <c r="BB4" s="421"/>
      <c r="BC4" s="421"/>
      <c r="BD4" s="421"/>
      <c r="BE4" s="421"/>
      <c r="BF4" s="421"/>
      <c r="BG4" s="421"/>
      <c r="BH4" s="421"/>
      <c r="BI4" s="421"/>
      <c r="BJ4" s="421"/>
      <c r="BK4" s="421"/>
      <c r="BL4" s="421"/>
      <c r="BM4" s="422"/>
      <c r="BN4" s="423">
        <v>
33397772</v>
      </c>
      <c r="BO4" s="424"/>
      <c r="BP4" s="424"/>
      <c r="BQ4" s="424"/>
      <c r="BR4" s="424"/>
      <c r="BS4" s="424"/>
      <c r="BT4" s="424"/>
      <c r="BU4" s="425"/>
      <c r="BV4" s="423">
        <v>
32418382</v>
      </c>
      <c r="BW4" s="424"/>
      <c r="BX4" s="424"/>
      <c r="BY4" s="424"/>
      <c r="BZ4" s="424"/>
      <c r="CA4" s="424"/>
      <c r="CB4" s="424"/>
      <c r="CC4" s="425"/>
      <c r="CD4" s="604" t="s">
        <v>
92</v>
      </c>
      <c r="CE4" s="605"/>
      <c r="CF4" s="605"/>
      <c r="CG4" s="605"/>
      <c r="CH4" s="605"/>
      <c r="CI4" s="605"/>
      <c r="CJ4" s="605"/>
      <c r="CK4" s="605"/>
      <c r="CL4" s="605"/>
      <c r="CM4" s="605"/>
      <c r="CN4" s="605"/>
      <c r="CO4" s="605"/>
      <c r="CP4" s="605"/>
      <c r="CQ4" s="605"/>
      <c r="CR4" s="605"/>
      <c r="CS4" s="606"/>
      <c r="CT4" s="607">
        <v>
8.1</v>
      </c>
      <c r="CU4" s="608"/>
      <c r="CV4" s="608"/>
      <c r="CW4" s="608"/>
      <c r="CX4" s="608"/>
      <c r="CY4" s="608"/>
      <c r="CZ4" s="608"/>
      <c r="DA4" s="609"/>
      <c r="DB4" s="607">
        <v>
8.6999999999999993</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
93</v>
      </c>
      <c r="AN5" s="402"/>
      <c r="AO5" s="402"/>
      <c r="AP5" s="402"/>
      <c r="AQ5" s="402"/>
      <c r="AR5" s="402"/>
      <c r="AS5" s="402"/>
      <c r="AT5" s="403"/>
      <c r="AU5" s="485" t="s">
        <v>
94</v>
      </c>
      <c r="AV5" s="486"/>
      <c r="AW5" s="486"/>
      <c r="AX5" s="486"/>
      <c r="AY5" s="408" t="s">
        <v>
95</v>
      </c>
      <c r="AZ5" s="409"/>
      <c r="BA5" s="409"/>
      <c r="BB5" s="409"/>
      <c r="BC5" s="409"/>
      <c r="BD5" s="409"/>
      <c r="BE5" s="409"/>
      <c r="BF5" s="409"/>
      <c r="BG5" s="409"/>
      <c r="BH5" s="409"/>
      <c r="BI5" s="409"/>
      <c r="BJ5" s="409"/>
      <c r="BK5" s="409"/>
      <c r="BL5" s="409"/>
      <c r="BM5" s="410"/>
      <c r="BN5" s="428">
        <v>
31933530</v>
      </c>
      <c r="BO5" s="429"/>
      <c r="BP5" s="429"/>
      <c r="BQ5" s="429"/>
      <c r="BR5" s="429"/>
      <c r="BS5" s="429"/>
      <c r="BT5" s="429"/>
      <c r="BU5" s="430"/>
      <c r="BV5" s="428">
        <v>
30870974</v>
      </c>
      <c r="BW5" s="429"/>
      <c r="BX5" s="429"/>
      <c r="BY5" s="429"/>
      <c r="BZ5" s="429"/>
      <c r="CA5" s="429"/>
      <c r="CB5" s="429"/>
      <c r="CC5" s="430"/>
      <c r="CD5" s="437" t="s">
        <v>
96</v>
      </c>
      <c r="CE5" s="438"/>
      <c r="CF5" s="438"/>
      <c r="CG5" s="438"/>
      <c r="CH5" s="438"/>
      <c r="CI5" s="438"/>
      <c r="CJ5" s="438"/>
      <c r="CK5" s="438"/>
      <c r="CL5" s="438"/>
      <c r="CM5" s="438"/>
      <c r="CN5" s="438"/>
      <c r="CO5" s="438"/>
      <c r="CP5" s="438"/>
      <c r="CQ5" s="438"/>
      <c r="CR5" s="438"/>
      <c r="CS5" s="439"/>
      <c r="CT5" s="398">
        <v>
96.6</v>
      </c>
      <c r="CU5" s="399"/>
      <c r="CV5" s="399"/>
      <c r="CW5" s="399"/>
      <c r="CX5" s="399"/>
      <c r="CY5" s="399"/>
      <c r="CZ5" s="399"/>
      <c r="DA5" s="400"/>
      <c r="DB5" s="398">
        <v>
94.4</v>
      </c>
      <c r="DC5" s="399"/>
      <c r="DD5" s="399"/>
      <c r="DE5" s="399"/>
      <c r="DF5" s="399"/>
      <c r="DG5" s="399"/>
      <c r="DH5" s="399"/>
      <c r="DI5" s="400"/>
      <c r="DJ5" s="186"/>
      <c r="DK5" s="186"/>
      <c r="DL5" s="186"/>
      <c r="DM5" s="186"/>
      <c r="DN5" s="186"/>
      <c r="DO5" s="186"/>
    </row>
    <row r="6" spans="1:119" ht="18.75" customHeight="1" x14ac:dyDescent="0.15">
      <c r="A6" s="187"/>
      <c r="B6" s="584" t="s">
        <v>
97</v>
      </c>
      <c r="C6" s="442"/>
      <c r="D6" s="442"/>
      <c r="E6" s="585"/>
      <c r="F6" s="585"/>
      <c r="G6" s="585"/>
      <c r="H6" s="585"/>
      <c r="I6" s="585"/>
      <c r="J6" s="585"/>
      <c r="K6" s="585"/>
      <c r="L6" s="585" t="s">
        <v>
98</v>
      </c>
      <c r="M6" s="585"/>
      <c r="N6" s="585"/>
      <c r="O6" s="585"/>
      <c r="P6" s="585"/>
      <c r="Q6" s="585"/>
      <c r="R6" s="466"/>
      <c r="S6" s="466"/>
      <c r="T6" s="466"/>
      <c r="U6" s="466"/>
      <c r="V6" s="591"/>
      <c r="W6" s="519" t="s">
        <v>
99</v>
      </c>
      <c r="X6" s="441"/>
      <c r="Y6" s="441"/>
      <c r="Z6" s="441"/>
      <c r="AA6" s="441"/>
      <c r="AB6" s="442"/>
      <c r="AC6" s="596" t="s">
        <v>
100</v>
      </c>
      <c r="AD6" s="597"/>
      <c r="AE6" s="597"/>
      <c r="AF6" s="597"/>
      <c r="AG6" s="597"/>
      <c r="AH6" s="597"/>
      <c r="AI6" s="597"/>
      <c r="AJ6" s="597"/>
      <c r="AK6" s="597"/>
      <c r="AL6" s="598"/>
      <c r="AM6" s="497" t="s">
        <v>
101</v>
      </c>
      <c r="AN6" s="402"/>
      <c r="AO6" s="402"/>
      <c r="AP6" s="402"/>
      <c r="AQ6" s="402"/>
      <c r="AR6" s="402"/>
      <c r="AS6" s="402"/>
      <c r="AT6" s="403"/>
      <c r="AU6" s="485" t="s">
        <v>
102</v>
      </c>
      <c r="AV6" s="486"/>
      <c r="AW6" s="486"/>
      <c r="AX6" s="486"/>
      <c r="AY6" s="408" t="s">
        <v>
103</v>
      </c>
      <c r="AZ6" s="409"/>
      <c r="BA6" s="409"/>
      <c r="BB6" s="409"/>
      <c r="BC6" s="409"/>
      <c r="BD6" s="409"/>
      <c r="BE6" s="409"/>
      <c r="BF6" s="409"/>
      <c r="BG6" s="409"/>
      <c r="BH6" s="409"/>
      <c r="BI6" s="409"/>
      <c r="BJ6" s="409"/>
      <c r="BK6" s="409"/>
      <c r="BL6" s="409"/>
      <c r="BM6" s="410"/>
      <c r="BN6" s="428">
        <v>
1464242</v>
      </c>
      <c r="BO6" s="429"/>
      <c r="BP6" s="429"/>
      <c r="BQ6" s="429"/>
      <c r="BR6" s="429"/>
      <c r="BS6" s="429"/>
      <c r="BT6" s="429"/>
      <c r="BU6" s="430"/>
      <c r="BV6" s="428">
        <v>
1547408</v>
      </c>
      <c r="BW6" s="429"/>
      <c r="BX6" s="429"/>
      <c r="BY6" s="429"/>
      <c r="BZ6" s="429"/>
      <c r="CA6" s="429"/>
      <c r="CB6" s="429"/>
      <c r="CC6" s="430"/>
      <c r="CD6" s="437" t="s">
        <v>
104</v>
      </c>
      <c r="CE6" s="438"/>
      <c r="CF6" s="438"/>
      <c r="CG6" s="438"/>
      <c r="CH6" s="438"/>
      <c r="CI6" s="438"/>
      <c r="CJ6" s="438"/>
      <c r="CK6" s="438"/>
      <c r="CL6" s="438"/>
      <c r="CM6" s="438"/>
      <c r="CN6" s="438"/>
      <c r="CO6" s="438"/>
      <c r="CP6" s="438"/>
      <c r="CQ6" s="438"/>
      <c r="CR6" s="438"/>
      <c r="CS6" s="439"/>
      <c r="CT6" s="581">
        <v>
103.9</v>
      </c>
      <c r="CU6" s="582"/>
      <c r="CV6" s="582"/>
      <c r="CW6" s="582"/>
      <c r="CX6" s="582"/>
      <c r="CY6" s="582"/>
      <c r="CZ6" s="582"/>
      <c r="DA6" s="583"/>
      <c r="DB6" s="581">
        <v>
102.8</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
105</v>
      </c>
      <c r="AN7" s="402"/>
      <c r="AO7" s="402"/>
      <c r="AP7" s="402"/>
      <c r="AQ7" s="402"/>
      <c r="AR7" s="402"/>
      <c r="AS7" s="402"/>
      <c r="AT7" s="403"/>
      <c r="AU7" s="485" t="s">
        <v>
106</v>
      </c>
      <c r="AV7" s="486"/>
      <c r="AW7" s="486"/>
      <c r="AX7" s="486"/>
      <c r="AY7" s="408" t="s">
        <v>
107</v>
      </c>
      <c r="AZ7" s="409"/>
      <c r="BA7" s="409"/>
      <c r="BB7" s="409"/>
      <c r="BC7" s="409"/>
      <c r="BD7" s="409"/>
      <c r="BE7" s="409"/>
      <c r="BF7" s="409"/>
      <c r="BG7" s="409"/>
      <c r="BH7" s="409"/>
      <c r="BI7" s="409"/>
      <c r="BJ7" s="409"/>
      <c r="BK7" s="409"/>
      <c r="BL7" s="409"/>
      <c r="BM7" s="410"/>
      <c r="BN7" s="428">
        <v>
80140</v>
      </c>
      <c r="BO7" s="429"/>
      <c r="BP7" s="429"/>
      <c r="BQ7" s="429"/>
      <c r="BR7" s="429"/>
      <c r="BS7" s="429"/>
      <c r="BT7" s="429"/>
      <c r="BU7" s="430"/>
      <c r="BV7" s="428">
        <v>
74054</v>
      </c>
      <c r="BW7" s="429"/>
      <c r="BX7" s="429"/>
      <c r="BY7" s="429"/>
      <c r="BZ7" s="429"/>
      <c r="CA7" s="429"/>
      <c r="CB7" s="429"/>
      <c r="CC7" s="430"/>
      <c r="CD7" s="437" t="s">
        <v>
108</v>
      </c>
      <c r="CE7" s="438"/>
      <c r="CF7" s="438"/>
      <c r="CG7" s="438"/>
      <c r="CH7" s="438"/>
      <c r="CI7" s="438"/>
      <c r="CJ7" s="438"/>
      <c r="CK7" s="438"/>
      <c r="CL7" s="438"/>
      <c r="CM7" s="438"/>
      <c r="CN7" s="438"/>
      <c r="CO7" s="438"/>
      <c r="CP7" s="438"/>
      <c r="CQ7" s="438"/>
      <c r="CR7" s="438"/>
      <c r="CS7" s="439"/>
      <c r="CT7" s="428">
        <v>
17000011</v>
      </c>
      <c r="CU7" s="429"/>
      <c r="CV7" s="429"/>
      <c r="CW7" s="429"/>
      <c r="CX7" s="429"/>
      <c r="CY7" s="429"/>
      <c r="CZ7" s="429"/>
      <c r="DA7" s="430"/>
      <c r="DB7" s="428">
        <v>
16862482</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
109</v>
      </c>
      <c r="AN8" s="402"/>
      <c r="AO8" s="402"/>
      <c r="AP8" s="402"/>
      <c r="AQ8" s="402"/>
      <c r="AR8" s="402"/>
      <c r="AS8" s="402"/>
      <c r="AT8" s="403"/>
      <c r="AU8" s="485" t="s">
        <v>
110</v>
      </c>
      <c r="AV8" s="486"/>
      <c r="AW8" s="486"/>
      <c r="AX8" s="486"/>
      <c r="AY8" s="408" t="s">
        <v>
111</v>
      </c>
      <c r="AZ8" s="409"/>
      <c r="BA8" s="409"/>
      <c r="BB8" s="409"/>
      <c r="BC8" s="409"/>
      <c r="BD8" s="409"/>
      <c r="BE8" s="409"/>
      <c r="BF8" s="409"/>
      <c r="BG8" s="409"/>
      <c r="BH8" s="409"/>
      <c r="BI8" s="409"/>
      <c r="BJ8" s="409"/>
      <c r="BK8" s="409"/>
      <c r="BL8" s="409"/>
      <c r="BM8" s="410"/>
      <c r="BN8" s="428">
        <v>
1384102</v>
      </c>
      <c r="BO8" s="429"/>
      <c r="BP8" s="429"/>
      <c r="BQ8" s="429"/>
      <c r="BR8" s="429"/>
      <c r="BS8" s="429"/>
      <c r="BT8" s="429"/>
      <c r="BU8" s="430"/>
      <c r="BV8" s="428">
        <v>
1473354</v>
      </c>
      <c r="BW8" s="429"/>
      <c r="BX8" s="429"/>
      <c r="BY8" s="429"/>
      <c r="BZ8" s="429"/>
      <c r="CA8" s="429"/>
      <c r="CB8" s="429"/>
      <c r="CC8" s="430"/>
      <c r="CD8" s="437" t="s">
        <v>
112</v>
      </c>
      <c r="CE8" s="438"/>
      <c r="CF8" s="438"/>
      <c r="CG8" s="438"/>
      <c r="CH8" s="438"/>
      <c r="CI8" s="438"/>
      <c r="CJ8" s="438"/>
      <c r="CK8" s="438"/>
      <c r="CL8" s="438"/>
      <c r="CM8" s="438"/>
      <c r="CN8" s="438"/>
      <c r="CO8" s="438"/>
      <c r="CP8" s="438"/>
      <c r="CQ8" s="438"/>
      <c r="CR8" s="438"/>
      <c r="CS8" s="439"/>
      <c r="CT8" s="541">
        <v>
0.85</v>
      </c>
      <c r="CU8" s="542"/>
      <c r="CV8" s="542"/>
      <c r="CW8" s="542"/>
      <c r="CX8" s="542"/>
      <c r="CY8" s="542"/>
      <c r="CZ8" s="542"/>
      <c r="DA8" s="543"/>
      <c r="DB8" s="541">
        <v>
0.86</v>
      </c>
      <c r="DC8" s="542"/>
      <c r="DD8" s="542"/>
      <c r="DE8" s="542"/>
      <c r="DF8" s="542"/>
      <c r="DG8" s="542"/>
      <c r="DH8" s="542"/>
      <c r="DI8" s="543"/>
      <c r="DJ8" s="186"/>
      <c r="DK8" s="186"/>
      <c r="DL8" s="186"/>
      <c r="DM8" s="186"/>
      <c r="DN8" s="186"/>
      <c r="DO8" s="186"/>
    </row>
    <row r="9" spans="1:119" ht="18.75" customHeight="1" thickBot="1" x14ac:dyDescent="0.2">
      <c r="A9" s="187"/>
      <c r="B9" s="570" t="s">
        <v>
113</v>
      </c>
      <c r="C9" s="571"/>
      <c r="D9" s="571"/>
      <c r="E9" s="571"/>
      <c r="F9" s="571"/>
      <c r="G9" s="571"/>
      <c r="H9" s="571"/>
      <c r="I9" s="571"/>
      <c r="J9" s="571"/>
      <c r="K9" s="491"/>
      <c r="L9" s="572" t="s">
        <v>
114</v>
      </c>
      <c r="M9" s="573"/>
      <c r="N9" s="573"/>
      <c r="O9" s="573"/>
      <c r="P9" s="573"/>
      <c r="Q9" s="574"/>
      <c r="R9" s="575">
        <v>
85157</v>
      </c>
      <c r="S9" s="576"/>
      <c r="T9" s="576"/>
      <c r="U9" s="576"/>
      <c r="V9" s="577"/>
      <c r="W9" s="507" t="s">
        <v>
115</v>
      </c>
      <c r="X9" s="508"/>
      <c r="Y9" s="508"/>
      <c r="Z9" s="508"/>
      <c r="AA9" s="508"/>
      <c r="AB9" s="508"/>
      <c r="AC9" s="508"/>
      <c r="AD9" s="508"/>
      <c r="AE9" s="508"/>
      <c r="AF9" s="508"/>
      <c r="AG9" s="508"/>
      <c r="AH9" s="508"/>
      <c r="AI9" s="508"/>
      <c r="AJ9" s="508"/>
      <c r="AK9" s="508"/>
      <c r="AL9" s="578"/>
      <c r="AM9" s="497" t="s">
        <v>
116</v>
      </c>
      <c r="AN9" s="402"/>
      <c r="AO9" s="402"/>
      <c r="AP9" s="402"/>
      <c r="AQ9" s="402"/>
      <c r="AR9" s="402"/>
      <c r="AS9" s="402"/>
      <c r="AT9" s="403"/>
      <c r="AU9" s="485" t="s">
        <v>
117</v>
      </c>
      <c r="AV9" s="486"/>
      <c r="AW9" s="486"/>
      <c r="AX9" s="486"/>
      <c r="AY9" s="408" t="s">
        <v>
118</v>
      </c>
      <c r="AZ9" s="409"/>
      <c r="BA9" s="409"/>
      <c r="BB9" s="409"/>
      <c r="BC9" s="409"/>
      <c r="BD9" s="409"/>
      <c r="BE9" s="409"/>
      <c r="BF9" s="409"/>
      <c r="BG9" s="409"/>
      <c r="BH9" s="409"/>
      <c r="BI9" s="409"/>
      <c r="BJ9" s="409"/>
      <c r="BK9" s="409"/>
      <c r="BL9" s="409"/>
      <c r="BM9" s="410"/>
      <c r="BN9" s="428">
        <v>
-89252</v>
      </c>
      <c r="BO9" s="429"/>
      <c r="BP9" s="429"/>
      <c r="BQ9" s="429"/>
      <c r="BR9" s="429"/>
      <c r="BS9" s="429"/>
      <c r="BT9" s="429"/>
      <c r="BU9" s="430"/>
      <c r="BV9" s="428">
        <v>
52523</v>
      </c>
      <c r="BW9" s="429"/>
      <c r="BX9" s="429"/>
      <c r="BY9" s="429"/>
      <c r="BZ9" s="429"/>
      <c r="CA9" s="429"/>
      <c r="CB9" s="429"/>
      <c r="CC9" s="430"/>
      <c r="CD9" s="437" t="s">
        <v>
119</v>
      </c>
      <c r="CE9" s="438"/>
      <c r="CF9" s="438"/>
      <c r="CG9" s="438"/>
      <c r="CH9" s="438"/>
      <c r="CI9" s="438"/>
      <c r="CJ9" s="438"/>
      <c r="CK9" s="438"/>
      <c r="CL9" s="438"/>
      <c r="CM9" s="438"/>
      <c r="CN9" s="438"/>
      <c r="CO9" s="438"/>
      <c r="CP9" s="438"/>
      <c r="CQ9" s="438"/>
      <c r="CR9" s="438"/>
      <c r="CS9" s="439"/>
      <c r="CT9" s="398">
        <v>
7.6</v>
      </c>
      <c r="CU9" s="399"/>
      <c r="CV9" s="399"/>
      <c r="CW9" s="399"/>
      <c r="CX9" s="399"/>
      <c r="CY9" s="399"/>
      <c r="CZ9" s="399"/>
      <c r="DA9" s="400"/>
      <c r="DB9" s="398">
        <v>
7.7</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
120</v>
      </c>
      <c r="M10" s="402"/>
      <c r="N10" s="402"/>
      <c r="O10" s="402"/>
      <c r="P10" s="402"/>
      <c r="Q10" s="403"/>
      <c r="R10" s="404">
        <v>
83068</v>
      </c>
      <c r="S10" s="405"/>
      <c r="T10" s="405"/>
      <c r="U10" s="405"/>
      <c r="V10" s="407"/>
      <c r="W10" s="579"/>
      <c r="X10" s="390"/>
      <c r="Y10" s="390"/>
      <c r="Z10" s="390"/>
      <c r="AA10" s="390"/>
      <c r="AB10" s="390"/>
      <c r="AC10" s="390"/>
      <c r="AD10" s="390"/>
      <c r="AE10" s="390"/>
      <c r="AF10" s="390"/>
      <c r="AG10" s="390"/>
      <c r="AH10" s="390"/>
      <c r="AI10" s="390"/>
      <c r="AJ10" s="390"/>
      <c r="AK10" s="390"/>
      <c r="AL10" s="580"/>
      <c r="AM10" s="497" t="s">
        <v>
121</v>
      </c>
      <c r="AN10" s="402"/>
      <c r="AO10" s="402"/>
      <c r="AP10" s="402"/>
      <c r="AQ10" s="402"/>
      <c r="AR10" s="402"/>
      <c r="AS10" s="402"/>
      <c r="AT10" s="403"/>
      <c r="AU10" s="485" t="s">
        <v>
122</v>
      </c>
      <c r="AV10" s="486"/>
      <c r="AW10" s="486"/>
      <c r="AX10" s="486"/>
      <c r="AY10" s="408" t="s">
        <v>
123</v>
      </c>
      <c r="AZ10" s="409"/>
      <c r="BA10" s="409"/>
      <c r="BB10" s="409"/>
      <c r="BC10" s="409"/>
      <c r="BD10" s="409"/>
      <c r="BE10" s="409"/>
      <c r="BF10" s="409"/>
      <c r="BG10" s="409"/>
      <c r="BH10" s="409"/>
      <c r="BI10" s="409"/>
      <c r="BJ10" s="409"/>
      <c r="BK10" s="409"/>
      <c r="BL10" s="409"/>
      <c r="BM10" s="410"/>
      <c r="BN10" s="428">
        <v>
736763</v>
      </c>
      <c r="BO10" s="429"/>
      <c r="BP10" s="429"/>
      <c r="BQ10" s="429"/>
      <c r="BR10" s="429"/>
      <c r="BS10" s="429"/>
      <c r="BT10" s="429"/>
      <c r="BU10" s="430"/>
      <c r="BV10" s="428">
        <v>
710494</v>
      </c>
      <c r="BW10" s="429"/>
      <c r="BX10" s="429"/>
      <c r="BY10" s="429"/>
      <c r="BZ10" s="429"/>
      <c r="CA10" s="429"/>
      <c r="CB10" s="429"/>
      <c r="CC10" s="430"/>
      <c r="CD10" s="191" t="s">
        <v>
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
125</v>
      </c>
      <c r="M11" s="475"/>
      <c r="N11" s="475"/>
      <c r="O11" s="475"/>
      <c r="P11" s="475"/>
      <c r="Q11" s="476"/>
      <c r="R11" s="567" t="s">
        <v>
126</v>
      </c>
      <c r="S11" s="568"/>
      <c r="T11" s="568"/>
      <c r="U11" s="568"/>
      <c r="V11" s="569"/>
      <c r="W11" s="579"/>
      <c r="X11" s="390"/>
      <c r="Y11" s="390"/>
      <c r="Z11" s="390"/>
      <c r="AA11" s="390"/>
      <c r="AB11" s="390"/>
      <c r="AC11" s="390"/>
      <c r="AD11" s="390"/>
      <c r="AE11" s="390"/>
      <c r="AF11" s="390"/>
      <c r="AG11" s="390"/>
      <c r="AH11" s="390"/>
      <c r="AI11" s="390"/>
      <c r="AJ11" s="390"/>
      <c r="AK11" s="390"/>
      <c r="AL11" s="580"/>
      <c r="AM11" s="497" t="s">
        <v>
127</v>
      </c>
      <c r="AN11" s="402"/>
      <c r="AO11" s="402"/>
      <c r="AP11" s="402"/>
      <c r="AQ11" s="402"/>
      <c r="AR11" s="402"/>
      <c r="AS11" s="402"/>
      <c r="AT11" s="403"/>
      <c r="AU11" s="485" t="s">
        <v>
128</v>
      </c>
      <c r="AV11" s="486"/>
      <c r="AW11" s="486"/>
      <c r="AX11" s="486"/>
      <c r="AY11" s="408" t="s">
        <v>
129</v>
      </c>
      <c r="AZ11" s="409"/>
      <c r="BA11" s="409"/>
      <c r="BB11" s="409"/>
      <c r="BC11" s="409"/>
      <c r="BD11" s="409"/>
      <c r="BE11" s="409"/>
      <c r="BF11" s="409"/>
      <c r="BG11" s="409"/>
      <c r="BH11" s="409"/>
      <c r="BI11" s="409"/>
      <c r="BJ11" s="409"/>
      <c r="BK11" s="409"/>
      <c r="BL11" s="409"/>
      <c r="BM11" s="410"/>
      <c r="BN11" s="428">
        <v>
0</v>
      </c>
      <c r="BO11" s="429"/>
      <c r="BP11" s="429"/>
      <c r="BQ11" s="429"/>
      <c r="BR11" s="429"/>
      <c r="BS11" s="429"/>
      <c r="BT11" s="429"/>
      <c r="BU11" s="430"/>
      <c r="BV11" s="428">
        <v>
0</v>
      </c>
      <c r="BW11" s="429"/>
      <c r="BX11" s="429"/>
      <c r="BY11" s="429"/>
      <c r="BZ11" s="429"/>
      <c r="CA11" s="429"/>
      <c r="CB11" s="429"/>
      <c r="CC11" s="430"/>
      <c r="CD11" s="437" t="s">
        <v>
130</v>
      </c>
      <c r="CE11" s="438"/>
      <c r="CF11" s="438"/>
      <c r="CG11" s="438"/>
      <c r="CH11" s="438"/>
      <c r="CI11" s="438"/>
      <c r="CJ11" s="438"/>
      <c r="CK11" s="438"/>
      <c r="CL11" s="438"/>
      <c r="CM11" s="438"/>
      <c r="CN11" s="438"/>
      <c r="CO11" s="438"/>
      <c r="CP11" s="438"/>
      <c r="CQ11" s="438"/>
      <c r="CR11" s="438"/>
      <c r="CS11" s="439"/>
      <c r="CT11" s="541" t="s">
        <v>
131</v>
      </c>
      <c r="CU11" s="542"/>
      <c r="CV11" s="542"/>
      <c r="CW11" s="542"/>
      <c r="CX11" s="542"/>
      <c r="CY11" s="542"/>
      <c r="CZ11" s="542"/>
      <c r="DA11" s="543"/>
      <c r="DB11" s="541" t="s">
        <v>
131</v>
      </c>
      <c r="DC11" s="542"/>
      <c r="DD11" s="542"/>
      <c r="DE11" s="542"/>
      <c r="DF11" s="542"/>
      <c r="DG11" s="542"/>
      <c r="DH11" s="542"/>
      <c r="DI11" s="543"/>
      <c r="DJ11" s="186"/>
      <c r="DK11" s="186"/>
      <c r="DL11" s="186"/>
      <c r="DM11" s="186"/>
      <c r="DN11" s="186"/>
      <c r="DO11" s="186"/>
    </row>
    <row r="12" spans="1:119" ht="18.75" customHeight="1" x14ac:dyDescent="0.15">
      <c r="A12" s="187"/>
      <c r="B12" s="544" t="s">
        <v>
132</v>
      </c>
      <c r="C12" s="545"/>
      <c r="D12" s="545"/>
      <c r="E12" s="545"/>
      <c r="F12" s="545"/>
      <c r="G12" s="545"/>
      <c r="H12" s="545"/>
      <c r="I12" s="545"/>
      <c r="J12" s="545"/>
      <c r="K12" s="546"/>
      <c r="L12" s="553" t="s">
        <v>
133</v>
      </c>
      <c r="M12" s="554"/>
      <c r="N12" s="554"/>
      <c r="O12" s="554"/>
      <c r="P12" s="554"/>
      <c r="Q12" s="555"/>
      <c r="R12" s="556">
        <v>
85301</v>
      </c>
      <c r="S12" s="557"/>
      <c r="T12" s="557"/>
      <c r="U12" s="557"/>
      <c r="V12" s="558"/>
      <c r="W12" s="559" t="s">
        <v>
1</v>
      </c>
      <c r="X12" s="486"/>
      <c r="Y12" s="486"/>
      <c r="Z12" s="486"/>
      <c r="AA12" s="486"/>
      <c r="AB12" s="560"/>
      <c r="AC12" s="561" t="s">
        <v>
134</v>
      </c>
      <c r="AD12" s="562"/>
      <c r="AE12" s="562"/>
      <c r="AF12" s="562"/>
      <c r="AG12" s="563"/>
      <c r="AH12" s="561" t="s">
        <v>
135</v>
      </c>
      <c r="AI12" s="562"/>
      <c r="AJ12" s="562"/>
      <c r="AK12" s="562"/>
      <c r="AL12" s="564"/>
      <c r="AM12" s="497" t="s">
        <v>
136</v>
      </c>
      <c r="AN12" s="402"/>
      <c r="AO12" s="402"/>
      <c r="AP12" s="402"/>
      <c r="AQ12" s="402"/>
      <c r="AR12" s="402"/>
      <c r="AS12" s="402"/>
      <c r="AT12" s="403"/>
      <c r="AU12" s="485" t="s">
        <v>
137</v>
      </c>
      <c r="AV12" s="486"/>
      <c r="AW12" s="486"/>
      <c r="AX12" s="486"/>
      <c r="AY12" s="408" t="s">
        <v>
138</v>
      </c>
      <c r="AZ12" s="409"/>
      <c r="BA12" s="409"/>
      <c r="BB12" s="409"/>
      <c r="BC12" s="409"/>
      <c r="BD12" s="409"/>
      <c r="BE12" s="409"/>
      <c r="BF12" s="409"/>
      <c r="BG12" s="409"/>
      <c r="BH12" s="409"/>
      <c r="BI12" s="409"/>
      <c r="BJ12" s="409"/>
      <c r="BK12" s="409"/>
      <c r="BL12" s="409"/>
      <c r="BM12" s="410"/>
      <c r="BN12" s="428">
        <v>
1074070</v>
      </c>
      <c r="BO12" s="429"/>
      <c r="BP12" s="429"/>
      <c r="BQ12" s="429"/>
      <c r="BR12" s="429"/>
      <c r="BS12" s="429"/>
      <c r="BT12" s="429"/>
      <c r="BU12" s="430"/>
      <c r="BV12" s="428">
        <v>
518769</v>
      </c>
      <c r="BW12" s="429"/>
      <c r="BX12" s="429"/>
      <c r="BY12" s="429"/>
      <c r="BZ12" s="429"/>
      <c r="CA12" s="429"/>
      <c r="CB12" s="429"/>
      <c r="CC12" s="430"/>
      <c r="CD12" s="437" t="s">
        <v>
139</v>
      </c>
      <c r="CE12" s="438"/>
      <c r="CF12" s="438"/>
      <c r="CG12" s="438"/>
      <c r="CH12" s="438"/>
      <c r="CI12" s="438"/>
      <c r="CJ12" s="438"/>
      <c r="CK12" s="438"/>
      <c r="CL12" s="438"/>
      <c r="CM12" s="438"/>
      <c r="CN12" s="438"/>
      <c r="CO12" s="438"/>
      <c r="CP12" s="438"/>
      <c r="CQ12" s="438"/>
      <c r="CR12" s="438"/>
      <c r="CS12" s="439"/>
      <c r="CT12" s="541" t="s">
        <v>
140</v>
      </c>
      <c r="CU12" s="542"/>
      <c r="CV12" s="542"/>
      <c r="CW12" s="542"/>
      <c r="CX12" s="542"/>
      <c r="CY12" s="542"/>
      <c r="CZ12" s="542"/>
      <c r="DA12" s="543"/>
      <c r="DB12" s="541" t="s">
        <v>
131</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
141</v>
      </c>
      <c r="N13" s="529"/>
      <c r="O13" s="529"/>
      <c r="P13" s="529"/>
      <c r="Q13" s="530"/>
      <c r="R13" s="531">
        <v>
84116</v>
      </c>
      <c r="S13" s="532"/>
      <c r="T13" s="532"/>
      <c r="U13" s="532"/>
      <c r="V13" s="533"/>
      <c r="W13" s="519" t="s">
        <v>
142</v>
      </c>
      <c r="X13" s="441"/>
      <c r="Y13" s="441"/>
      <c r="Z13" s="441"/>
      <c r="AA13" s="441"/>
      <c r="AB13" s="442"/>
      <c r="AC13" s="404">
        <v>
292</v>
      </c>
      <c r="AD13" s="405"/>
      <c r="AE13" s="405"/>
      <c r="AF13" s="405"/>
      <c r="AG13" s="406"/>
      <c r="AH13" s="404">
        <v>
274</v>
      </c>
      <c r="AI13" s="405"/>
      <c r="AJ13" s="405"/>
      <c r="AK13" s="405"/>
      <c r="AL13" s="407"/>
      <c r="AM13" s="497" t="s">
        <v>
143</v>
      </c>
      <c r="AN13" s="402"/>
      <c r="AO13" s="402"/>
      <c r="AP13" s="402"/>
      <c r="AQ13" s="402"/>
      <c r="AR13" s="402"/>
      <c r="AS13" s="402"/>
      <c r="AT13" s="403"/>
      <c r="AU13" s="485" t="s">
        <v>
144</v>
      </c>
      <c r="AV13" s="486"/>
      <c r="AW13" s="486"/>
      <c r="AX13" s="486"/>
      <c r="AY13" s="408" t="s">
        <v>
145</v>
      </c>
      <c r="AZ13" s="409"/>
      <c r="BA13" s="409"/>
      <c r="BB13" s="409"/>
      <c r="BC13" s="409"/>
      <c r="BD13" s="409"/>
      <c r="BE13" s="409"/>
      <c r="BF13" s="409"/>
      <c r="BG13" s="409"/>
      <c r="BH13" s="409"/>
      <c r="BI13" s="409"/>
      <c r="BJ13" s="409"/>
      <c r="BK13" s="409"/>
      <c r="BL13" s="409"/>
      <c r="BM13" s="410"/>
      <c r="BN13" s="428">
        <v>
-426559</v>
      </c>
      <c r="BO13" s="429"/>
      <c r="BP13" s="429"/>
      <c r="BQ13" s="429"/>
      <c r="BR13" s="429"/>
      <c r="BS13" s="429"/>
      <c r="BT13" s="429"/>
      <c r="BU13" s="430"/>
      <c r="BV13" s="428">
        <v>
244248</v>
      </c>
      <c r="BW13" s="429"/>
      <c r="BX13" s="429"/>
      <c r="BY13" s="429"/>
      <c r="BZ13" s="429"/>
      <c r="CA13" s="429"/>
      <c r="CB13" s="429"/>
      <c r="CC13" s="430"/>
      <c r="CD13" s="437" t="s">
        <v>
146</v>
      </c>
      <c r="CE13" s="438"/>
      <c r="CF13" s="438"/>
      <c r="CG13" s="438"/>
      <c r="CH13" s="438"/>
      <c r="CI13" s="438"/>
      <c r="CJ13" s="438"/>
      <c r="CK13" s="438"/>
      <c r="CL13" s="438"/>
      <c r="CM13" s="438"/>
      <c r="CN13" s="438"/>
      <c r="CO13" s="438"/>
      <c r="CP13" s="438"/>
      <c r="CQ13" s="438"/>
      <c r="CR13" s="438"/>
      <c r="CS13" s="439"/>
      <c r="CT13" s="398">
        <v>
-2.7</v>
      </c>
      <c r="CU13" s="399"/>
      <c r="CV13" s="399"/>
      <c r="CW13" s="399"/>
      <c r="CX13" s="399"/>
      <c r="CY13" s="399"/>
      <c r="CZ13" s="399"/>
      <c r="DA13" s="400"/>
      <c r="DB13" s="398">
        <v>
-2.7</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
147</v>
      </c>
      <c r="M14" s="565"/>
      <c r="N14" s="565"/>
      <c r="O14" s="565"/>
      <c r="P14" s="565"/>
      <c r="Q14" s="566"/>
      <c r="R14" s="531">
        <v>
85565</v>
      </c>
      <c r="S14" s="532"/>
      <c r="T14" s="532"/>
      <c r="U14" s="532"/>
      <c r="V14" s="533"/>
      <c r="W14" s="534"/>
      <c r="X14" s="444"/>
      <c r="Y14" s="444"/>
      <c r="Z14" s="444"/>
      <c r="AA14" s="444"/>
      <c r="AB14" s="445"/>
      <c r="AC14" s="524">
        <v>
0.8</v>
      </c>
      <c r="AD14" s="525"/>
      <c r="AE14" s="525"/>
      <c r="AF14" s="525"/>
      <c r="AG14" s="526"/>
      <c r="AH14" s="524">
        <v>
0.8</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
148</v>
      </c>
      <c r="CE14" s="435"/>
      <c r="CF14" s="435"/>
      <c r="CG14" s="435"/>
      <c r="CH14" s="435"/>
      <c r="CI14" s="435"/>
      <c r="CJ14" s="435"/>
      <c r="CK14" s="435"/>
      <c r="CL14" s="435"/>
      <c r="CM14" s="435"/>
      <c r="CN14" s="435"/>
      <c r="CO14" s="435"/>
      <c r="CP14" s="435"/>
      <c r="CQ14" s="435"/>
      <c r="CR14" s="435"/>
      <c r="CS14" s="436"/>
      <c r="CT14" s="535" t="s">
        <v>
149</v>
      </c>
      <c r="CU14" s="536"/>
      <c r="CV14" s="536"/>
      <c r="CW14" s="536"/>
      <c r="CX14" s="536"/>
      <c r="CY14" s="536"/>
      <c r="CZ14" s="536"/>
      <c r="DA14" s="537"/>
      <c r="DB14" s="535" t="s">
        <v>
140</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
150</v>
      </c>
      <c r="N15" s="529"/>
      <c r="O15" s="529"/>
      <c r="P15" s="529"/>
      <c r="Q15" s="530"/>
      <c r="R15" s="531">
        <v>
84408</v>
      </c>
      <c r="S15" s="532"/>
      <c r="T15" s="532"/>
      <c r="U15" s="532"/>
      <c r="V15" s="533"/>
      <c r="W15" s="519" t="s">
        <v>
151</v>
      </c>
      <c r="X15" s="441"/>
      <c r="Y15" s="441"/>
      <c r="Z15" s="441"/>
      <c r="AA15" s="441"/>
      <c r="AB15" s="442"/>
      <c r="AC15" s="404">
        <v>
7439</v>
      </c>
      <c r="AD15" s="405"/>
      <c r="AE15" s="405"/>
      <c r="AF15" s="405"/>
      <c r="AG15" s="406"/>
      <c r="AH15" s="404">
        <v>
8231</v>
      </c>
      <c r="AI15" s="405"/>
      <c r="AJ15" s="405"/>
      <c r="AK15" s="405"/>
      <c r="AL15" s="407"/>
      <c r="AM15" s="497"/>
      <c r="AN15" s="402"/>
      <c r="AO15" s="402"/>
      <c r="AP15" s="402"/>
      <c r="AQ15" s="402"/>
      <c r="AR15" s="402"/>
      <c r="AS15" s="402"/>
      <c r="AT15" s="403"/>
      <c r="AU15" s="485"/>
      <c r="AV15" s="486"/>
      <c r="AW15" s="486"/>
      <c r="AX15" s="486"/>
      <c r="AY15" s="420" t="s">
        <v>
152</v>
      </c>
      <c r="AZ15" s="421"/>
      <c r="BA15" s="421"/>
      <c r="BB15" s="421"/>
      <c r="BC15" s="421"/>
      <c r="BD15" s="421"/>
      <c r="BE15" s="421"/>
      <c r="BF15" s="421"/>
      <c r="BG15" s="421"/>
      <c r="BH15" s="421"/>
      <c r="BI15" s="421"/>
      <c r="BJ15" s="421"/>
      <c r="BK15" s="421"/>
      <c r="BL15" s="421"/>
      <c r="BM15" s="422"/>
      <c r="BN15" s="423">
        <v>
10753818</v>
      </c>
      <c r="BO15" s="424"/>
      <c r="BP15" s="424"/>
      <c r="BQ15" s="424"/>
      <c r="BR15" s="424"/>
      <c r="BS15" s="424"/>
      <c r="BT15" s="424"/>
      <c r="BU15" s="425"/>
      <c r="BV15" s="423">
        <v>
10600387</v>
      </c>
      <c r="BW15" s="424"/>
      <c r="BX15" s="424"/>
      <c r="BY15" s="424"/>
      <c r="BZ15" s="424"/>
      <c r="CA15" s="424"/>
      <c r="CB15" s="424"/>
      <c r="CC15" s="425"/>
      <c r="CD15" s="538" t="s">
        <v>
153</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
154</v>
      </c>
      <c r="M16" s="522"/>
      <c r="N16" s="522"/>
      <c r="O16" s="522"/>
      <c r="P16" s="522"/>
      <c r="Q16" s="523"/>
      <c r="R16" s="516" t="s">
        <v>
155</v>
      </c>
      <c r="S16" s="517"/>
      <c r="T16" s="517"/>
      <c r="U16" s="517"/>
      <c r="V16" s="518"/>
      <c r="W16" s="534"/>
      <c r="X16" s="444"/>
      <c r="Y16" s="444"/>
      <c r="Z16" s="444"/>
      <c r="AA16" s="444"/>
      <c r="AB16" s="445"/>
      <c r="AC16" s="524">
        <v>
21.5</v>
      </c>
      <c r="AD16" s="525"/>
      <c r="AE16" s="525"/>
      <c r="AF16" s="525"/>
      <c r="AG16" s="526"/>
      <c r="AH16" s="524">
        <v>
22.9</v>
      </c>
      <c r="AI16" s="525"/>
      <c r="AJ16" s="525"/>
      <c r="AK16" s="525"/>
      <c r="AL16" s="527"/>
      <c r="AM16" s="497"/>
      <c r="AN16" s="402"/>
      <c r="AO16" s="402"/>
      <c r="AP16" s="402"/>
      <c r="AQ16" s="402"/>
      <c r="AR16" s="402"/>
      <c r="AS16" s="402"/>
      <c r="AT16" s="403"/>
      <c r="AU16" s="485"/>
      <c r="AV16" s="486"/>
      <c r="AW16" s="486"/>
      <c r="AX16" s="486"/>
      <c r="AY16" s="408" t="s">
        <v>
156</v>
      </c>
      <c r="AZ16" s="409"/>
      <c r="BA16" s="409"/>
      <c r="BB16" s="409"/>
      <c r="BC16" s="409"/>
      <c r="BD16" s="409"/>
      <c r="BE16" s="409"/>
      <c r="BF16" s="409"/>
      <c r="BG16" s="409"/>
      <c r="BH16" s="409"/>
      <c r="BI16" s="409"/>
      <c r="BJ16" s="409"/>
      <c r="BK16" s="409"/>
      <c r="BL16" s="409"/>
      <c r="BM16" s="410"/>
      <c r="BN16" s="428">
        <v>
12749522</v>
      </c>
      <c r="BO16" s="429"/>
      <c r="BP16" s="429"/>
      <c r="BQ16" s="429"/>
      <c r="BR16" s="429"/>
      <c r="BS16" s="429"/>
      <c r="BT16" s="429"/>
      <c r="BU16" s="430"/>
      <c r="BV16" s="428">
        <v>
12488673</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
157</v>
      </c>
      <c r="N17" s="514"/>
      <c r="O17" s="514"/>
      <c r="P17" s="514"/>
      <c r="Q17" s="515"/>
      <c r="R17" s="516" t="s">
        <v>
158</v>
      </c>
      <c r="S17" s="517"/>
      <c r="T17" s="517"/>
      <c r="U17" s="517"/>
      <c r="V17" s="518"/>
      <c r="W17" s="519" t="s">
        <v>
159</v>
      </c>
      <c r="X17" s="441"/>
      <c r="Y17" s="441"/>
      <c r="Z17" s="441"/>
      <c r="AA17" s="441"/>
      <c r="AB17" s="442"/>
      <c r="AC17" s="404">
        <v>
26949</v>
      </c>
      <c r="AD17" s="405"/>
      <c r="AE17" s="405"/>
      <c r="AF17" s="405"/>
      <c r="AG17" s="406"/>
      <c r="AH17" s="404">
        <v>
27480</v>
      </c>
      <c r="AI17" s="405"/>
      <c r="AJ17" s="405"/>
      <c r="AK17" s="405"/>
      <c r="AL17" s="407"/>
      <c r="AM17" s="497"/>
      <c r="AN17" s="402"/>
      <c r="AO17" s="402"/>
      <c r="AP17" s="402"/>
      <c r="AQ17" s="402"/>
      <c r="AR17" s="402"/>
      <c r="AS17" s="402"/>
      <c r="AT17" s="403"/>
      <c r="AU17" s="485"/>
      <c r="AV17" s="486"/>
      <c r="AW17" s="486"/>
      <c r="AX17" s="486"/>
      <c r="AY17" s="408" t="s">
        <v>
160</v>
      </c>
      <c r="AZ17" s="409"/>
      <c r="BA17" s="409"/>
      <c r="BB17" s="409"/>
      <c r="BC17" s="409"/>
      <c r="BD17" s="409"/>
      <c r="BE17" s="409"/>
      <c r="BF17" s="409"/>
      <c r="BG17" s="409"/>
      <c r="BH17" s="409"/>
      <c r="BI17" s="409"/>
      <c r="BJ17" s="409"/>
      <c r="BK17" s="409"/>
      <c r="BL17" s="409"/>
      <c r="BM17" s="410"/>
      <c r="BN17" s="428">
        <v>
13790467</v>
      </c>
      <c r="BO17" s="429"/>
      <c r="BP17" s="429"/>
      <c r="BQ17" s="429"/>
      <c r="BR17" s="429"/>
      <c r="BS17" s="429"/>
      <c r="BT17" s="429"/>
      <c r="BU17" s="430"/>
      <c r="BV17" s="428">
        <v>
13577236</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
161</v>
      </c>
      <c r="C18" s="491"/>
      <c r="D18" s="491"/>
      <c r="E18" s="492"/>
      <c r="F18" s="492"/>
      <c r="G18" s="492"/>
      <c r="H18" s="492"/>
      <c r="I18" s="492"/>
      <c r="J18" s="492"/>
      <c r="K18" s="492"/>
      <c r="L18" s="493">
        <v>
13.42</v>
      </c>
      <c r="M18" s="493"/>
      <c r="N18" s="493"/>
      <c r="O18" s="493"/>
      <c r="P18" s="493"/>
      <c r="Q18" s="493"/>
      <c r="R18" s="494"/>
      <c r="S18" s="494"/>
      <c r="T18" s="494"/>
      <c r="U18" s="494"/>
      <c r="V18" s="495"/>
      <c r="W18" s="509"/>
      <c r="X18" s="510"/>
      <c r="Y18" s="510"/>
      <c r="Z18" s="510"/>
      <c r="AA18" s="510"/>
      <c r="AB18" s="520"/>
      <c r="AC18" s="392">
        <v>
77.7</v>
      </c>
      <c r="AD18" s="393"/>
      <c r="AE18" s="393"/>
      <c r="AF18" s="393"/>
      <c r="AG18" s="496"/>
      <c r="AH18" s="392">
        <v>
76.400000000000006</v>
      </c>
      <c r="AI18" s="393"/>
      <c r="AJ18" s="393"/>
      <c r="AK18" s="393"/>
      <c r="AL18" s="394"/>
      <c r="AM18" s="497"/>
      <c r="AN18" s="402"/>
      <c r="AO18" s="402"/>
      <c r="AP18" s="402"/>
      <c r="AQ18" s="402"/>
      <c r="AR18" s="402"/>
      <c r="AS18" s="402"/>
      <c r="AT18" s="403"/>
      <c r="AU18" s="485"/>
      <c r="AV18" s="486"/>
      <c r="AW18" s="486"/>
      <c r="AX18" s="486"/>
      <c r="AY18" s="408" t="s">
        <v>
162</v>
      </c>
      <c r="AZ18" s="409"/>
      <c r="BA18" s="409"/>
      <c r="BB18" s="409"/>
      <c r="BC18" s="409"/>
      <c r="BD18" s="409"/>
      <c r="BE18" s="409"/>
      <c r="BF18" s="409"/>
      <c r="BG18" s="409"/>
      <c r="BH18" s="409"/>
      <c r="BI18" s="409"/>
      <c r="BJ18" s="409"/>
      <c r="BK18" s="409"/>
      <c r="BL18" s="409"/>
      <c r="BM18" s="410"/>
      <c r="BN18" s="428">
        <v>
16549406</v>
      </c>
      <c r="BO18" s="429"/>
      <c r="BP18" s="429"/>
      <c r="BQ18" s="429"/>
      <c r="BR18" s="429"/>
      <c r="BS18" s="429"/>
      <c r="BT18" s="429"/>
      <c r="BU18" s="430"/>
      <c r="BV18" s="428">
        <v>
16160402</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
163</v>
      </c>
      <c r="C19" s="491"/>
      <c r="D19" s="491"/>
      <c r="E19" s="492"/>
      <c r="F19" s="492"/>
      <c r="G19" s="492"/>
      <c r="H19" s="492"/>
      <c r="I19" s="492"/>
      <c r="J19" s="492"/>
      <c r="K19" s="492"/>
      <c r="L19" s="498">
        <v>
6346</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
164</v>
      </c>
      <c r="AZ19" s="409"/>
      <c r="BA19" s="409"/>
      <c r="BB19" s="409"/>
      <c r="BC19" s="409"/>
      <c r="BD19" s="409"/>
      <c r="BE19" s="409"/>
      <c r="BF19" s="409"/>
      <c r="BG19" s="409"/>
      <c r="BH19" s="409"/>
      <c r="BI19" s="409"/>
      <c r="BJ19" s="409"/>
      <c r="BK19" s="409"/>
      <c r="BL19" s="409"/>
      <c r="BM19" s="410"/>
      <c r="BN19" s="428">
        <v>
21362081</v>
      </c>
      <c r="BO19" s="429"/>
      <c r="BP19" s="429"/>
      <c r="BQ19" s="429"/>
      <c r="BR19" s="429"/>
      <c r="BS19" s="429"/>
      <c r="BT19" s="429"/>
      <c r="BU19" s="430"/>
      <c r="BV19" s="428">
        <v>
20987998</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
165</v>
      </c>
      <c r="C20" s="491"/>
      <c r="D20" s="491"/>
      <c r="E20" s="492"/>
      <c r="F20" s="492"/>
      <c r="G20" s="492"/>
      <c r="H20" s="492"/>
      <c r="I20" s="492"/>
      <c r="J20" s="492"/>
      <c r="K20" s="492"/>
      <c r="L20" s="498">
        <v>
35555</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
166</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
167</v>
      </c>
      <c r="C22" s="458"/>
      <c r="D22" s="459"/>
      <c r="E22" s="466" t="s">
        <v>
1</v>
      </c>
      <c r="F22" s="441"/>
      <c r="G22" s="441"/>
      <c r="H22" s="441"/>
      <c r="I22" s="441"/>
      <c r="J22" s="441"/>
      <c r="K22" s="442"/>
      <c r="L22" s="466" t="s">
        <v>
168</v>
      </c>
      <c r="M22" s="441"/>
      <c r="N22" s="441"/>
      <c r="O22" s="441"/>
      <c r="P22" s="442"/>
      <c r="Q22" s="451" t="s">
        <v>
169</v>
      </c>
      <c r="R22" s="452"/>
      <c r="S22" s="452"/>
      <c r="T22" s="452"/>
      <c r="U22" s="452"/>
      <c r="V22" s="467"/>
      <c r="W22" s="469" t="s">
        <v>
170</v>
      </c>
      <c r="X22" s="458"/>
      <c r="Y22" s="459"/>
      <c r="Z22" s="466" t="s">
        <v>
1</v>
      </c>
      <c r="AA22" s="441"/>
      <c r="AB22" s="441"/>
      <c r="AC22" s="441"/>
      <c r="AD22" s="441"/>
      <c r="AE22" s="441"/>
      <c r="AF22" s="441"/>
      <c r="AG22" s="442"/>
      <c r="AH22" s="440" t="s">
        <v>
171</v>
      </c>
      <c r="AI22" s="441"/>
      <c r="AJ22" s="441"/>
      <c r="AK22" s="441"/>
      <c r="AL22" s="442"/>
      <c r="AM22" s="440" t="s">
        <v>
172</v>
      </c>
      <c r="AN22" s="446"/>
      <c r="AO22" s="446"/>
      <c r="AP22" s="446"/>
      <c r="AQ22" s="446"/>
      <c r="AR22" s="447"/>
      <c r="AS22" s="451" t="s">
        <v>
169</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
173</v>
      </c>
      <c r="AZ23" s="421"/>
      <c r="BA23" s="421"/>
      <c r="BB23" s="421"/>
      <c r="BC23" s="421"/>
      <c r="BD23" s="421"/>
      <c r="BE23" s="421"/>
      <c r="BF23" s="421"/>
      <c r="BG23" s="421"/>
      <c r="BH23" s="421"/>
      <c r="BI23" s="421"/>
      <c r="BJ23" s="421"/>
      <c r="BK23" s="421"/>
      <c r="BL23" s="421"/>
      <c r="BM23" s="422"/>
      <c r="BN23" s="428">
        <v>
20480369</v>
      </c>
      <c r="BO23" s="429"/>
      <c r="BP23" s="429"/>
      <c r="BQ23" s="429"/>
      <c r="BR23" s="429"/>
      <c r="BS23" s="429"/>
      <c r="BT23" s="429"/>
      <c r="BU23" s="430"/>
      <c r="BV23" s="428">
        <v>
20568724</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
174</v>
      </c>
      <c r="F24" s="402"/>
      <c r="G24" s="402"/>
      <c r="H24" s="402"/>
      <c r="I24" s="402"/>
      <c r="J24" s="402"/>
      <c r="K24" s="403"/>
      <c r="L24" s="404">
        <v>
1</v>
      </c>
      <c r="M24" s="405"/>
      <c r="N24" s="405"/>
      <c r="O24" s="405"/>
      <c r="P24" s="406"/>
      <c r="Q24" s="404">
        <v>
8950</v>
      </c>
      <c r="R24" s="405"/>
      <c r="S24" s="405"/>
      <c r="T24" s="405"/>
      <c r="U24" s="405"/>
      <c r="V24" s="406"/>
      <c r="W24" s="470"/>
      <c r="X24" s="461"/>
      <c r="Y24" s="462"/>
      <c r="Z24" s="401" t="s">
        <v>
175</v>
      </c>
      <c r="AA24" s="402"/>
      <c r="AB24" s="402"/>
      <c r="AC24" s="402"/>
      <c r="AD24" s="402"/>
      <c r="AE24" s="402"/>
      <c r="AF24" s="402"/>
      <c r="AG24" s="403"/>
      <c r="AH24" s="404">
        <v>
429</v>
      </c>
      <c r="AI24" s="405"/>
      <c r="AJ24" s="405"/>
      <c r="AK24" s="405"/>
      <c r="AL24" s="406"/>
      <c r="AM24" s="404">
        <v>
1333332</v>
      </c>
      <c r="AN24" s="405"/>
      <c r="AO24" s="405"/>
      <c r="AP24" s="405"/>
      <c r="AQ24" s="405"/>
      <c r="AR24" s="406"/>
      <c r="AS24" s="404">
        <v>
3108</v>
      </c>
      <c r="AT24" s="405"/>
      <c r="AU24" s="405"/>
      <c r="AV24" s="405"/>
      <c r="AW24" s="405"/>
      <c r="AX24" s="407"/>
      <c r="AY24" s="395" t="s">
        <v>
176</v>
      </c>
      <c r="AZ24" s="396"/>
      <c r="BA24" s="396"/>
      <c r="BB24" s="396"/>
      <c r="BC24" s="396"/>
      <c r="BD24" s="396"/>
      <c r="BE24" s="396"/>
      <c r="BF24" s="396"/>
      <c r="BG24" s="396"/>
      <c r="BH24" s="396"/>
      <c r="BI24" s="396"/>
      <c r="BJ24" s="396"/>
      <c r="BK24" s="396"/>
      <c r="BL24" s="396"/>
      <c r="BM24" s="397"/>
      <c r="BN24" s="428">
        <v>
15816677</v>
      </c>
      <c r="BO24" s="429"/>
      <c r="BP24" s="429"/>
      <c r="BQ24" s="429"/>
      <c r="BR24" s="429"/>
      <c r="BS24" s="429"/>
      <c r="BT24" s="429"/>
      <c r="BU24" s="430"/>
      <c r="BV24" s="428">
        <v>
15478642</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
177</v>
      </c>
      <c r="F25" s="402"/>
      <c r="G25" s="402"/>
      <c r="H25" s="402"/>
      <c r="I25" s="402"/>
      <c r="J25" s="402"/>
      <c r="K25" s="403"/>
      <c r="L25" s="404">
        <v>
1</v>
      </c>
      <c r="M25" s="405"/>
      <c r="N25" s="405"/>
      <c r="O25" s="405"/>
      <c r="P25" s="406"/>
      <c r="Q25" s="404">
        <v>
7660</v>
      </c>
      <c r="R25" s="405"/>
      <c r="S25" s="405"/>
      <c r="T25" s="405"/>
      <c r="U25" s="405"/>
      <c r="V25" s="406"/>
      <c r="W25" s="470"/>
      <c r="X25" s="461"/>
      <c r="Y25" s="462"/>
      <c r="Z25" s="401" t="s">
        <v>
178</v>
      </c>
      <c r="AA25" s="402"/>
      <c r="AB25" s="402"/>
      <c r="AC25" s="402"/>
      <c r="AD25" s="402"/>
      <c r="AE25" s="402"/>
      <c r="AF25" s="402"/>
      <c r="AG25" s="403"/>
      <c r="AH25" s="404" t="s">
        <v>
179</v>
      </c>
      <c r="AI25" s="405"/>
      <c r="AJ25" s="405"/>
      <c r="AK25" s="405"/>
      <c r="AL25" s="406"/>
      <c r="AM25" s="404" t="s">
        <v>
180</v>
      </c>
      <c r="AN25" s="405"/>
      <c r="AO25" s="405"/>
      <c r="AP25" s="405"/>
      <c r="AQ25" s="405"/>
      <c r="AR25" s="406"/>
      <c r="AS25" s="404" t="s">
        <v>
140</v>
      </c>
      <c r="AT25" s="405"/>
      <c r="AU25" s="405"/>
      <c r="AV25" s="405"/>
      <c r="AW25" s="405"/>
      <c r="AX25" s="407"/>
      <c r="AY25" s="420" t="s">
        <v>
181</v>
      </c>
      <c r="AZ25" s="421"/>
      <c r="BA25" s="421"/>
      <c r="BB25" s="421"/>
      <c r="BC25" s="421"/>
      <c r="BD25" s="421"/>
      <c r="BE25" s="421"/>
      <c r="BF25" s="421"/>
      <c r="BG25" s="421"/>
      <c r="BH25" s="421"/>
      <c r="BI25" s="421"/>
      <c r="BJ25" s="421"/>
      <c r="BK25" s="421"/>
      <c r="BL25" s="421"/>
      <c r="BM25" s="422"/>
      <c r="BN25" s="423">
        <v>
5055133</v>
      </c>
      <c r="BO25" s="424"/>
      <c r="BP25" s="424"/>
      <c r="BQ25" s="424"/>
      <c r="BR25" s="424"/>
      <c r="BS25" s="424"/>
      <c r="BT25" s="424"/>
      <c r="BU25" s="425"/>
      <c r="BV25" s="423">
        <v>
4645681</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
182</v>
      </c>
      <c r="F26" s="402"/>
      <c r="G26" s="402"/>
      <c r="H26" s="402"/>
      <c r="I26" s="402"/>
      <c r="J26" s="402"/>
      <c r="K26" s="403"/>
      <c r="L26" s="404">
        <v>
1</v>
      </c>
      <c r="M26" s="405"/>
      <c r="N26" s="405"/>
      <c r="O26" s="405"/>
      <c r="P26" s="406"/>
      <c r="Q26" s="404">
        <v>
7100</v>
      </c>
      <c r="R26" s="405"/>
      <c r="S26" s="405"/>
      <c r="T26" s="405"/>
      <c r="U26" s="405"/>
      <c r="V26" s="406"/>
      <c r="W26" s="470"/>
      <c r="X26" s="461"/>
      <c r="Y26" s="462"/>
      <c r="Z26" s="401" t="s">
        <v>
183</v>
      </c>
      <c r="AA26" s="483"/>
      <c r="AB26" s="483"/>
      <c r="AC26" s="483"/>
      <c r="AD26" s="483"/>
      <c r="AE26" s="483"/>
      <c r="AF26" s="483"/>
      <c r="AG26" s="484"/>
      <c r="AH26" s="404">
        <v>
17</v>
      </c>
      <c r="AI26" s="405"/>
      <c r="AJ26" s="405"/>
      <c r="AK26" s="405"/>
      <c r="AL26" s="406"/>
      <c r="AM26" s="404">
        <v>
56491</v>
      </c>
      <c r="AN26" s="405"/>
      <c r="AO26" s="405"/>
      <c r="AP26" s="405"/>
      <c r="AQ26" s="405"/>
      <c r="AR26" s="406"/>
      <c r="AS26" s="404">
        <v>
3323</v>
      </c>
      <c r="AT26" s="405"/>
      <c r="AU26" s="405"/>
      <c r="AV26" s="405"/>
      <c r="AW26" s="405"/>
      <c r="AX26" s="407"/>
      <c r="AY26" s="437" t="s">
        <v>
184</v>
      </c>
      <c r="AZ26" s="438"/>
      <c r="BA26" s="438"/>
      <c r="BB26" s="438"/>
      <c r="BC26" s="438"/>
      <c r="BD26" s="438"/>
      <c r="BE26" s="438"/>
      <c r="BF26" s="438"/>
      <c r="BG26" s="438"/>
      <c r="BH26" s="438"/>
      <c r="BI26" s="438"/>
      <c r="BJ26" s="438"/>
      <c r="BK26" s="438"/>
      <c r="BL26" s="438"/>
      <c r="BM26" s="439"/>
      <c r="BN26" s="428" t="s">
        <v>
140</v>
      </c>
      <c r="BO26" s="429"/>
      <c r="BP26" s="429"/>
      <c r="BQ26" s="429"/>
      <c r="BR26" s="429"/>
      <c r="BS26" s="429"/>
      <c r="BT26" s="429"/>
      <c r="BU26" s="430"/>
      <c r="BV26" s="428" t="s">
        <v>
185</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
186</v>
      </c>
      <c r="F27" s="402"/>
      <c r="G27" s="402"/>
      <c r="H27" s="402"/>
      <c r="I27" s="402"/>
      <c r="J27" s="402"/>
      <c r="K27" s="403"/>
      <c r="L27" s="404">
        <v>
1</v>
      </c>
      <c r="M27" s="405"/>
      <c r="N27" s="405"/>
      <c r="O27" s="405"/>
      <c r="P27" s="406"/>
      <c r="Q27" s="404">
        <v>
5290</v>
      </c>
      <c r="R27" s="405"/>
      <c r="S27" s="405"/>
      <c r="T27" s="405"/>
      <c r="U27" s="405"/>
      <c r="V27" s="406"/>
      <c r="W27" s="470"/>
      <c r="X27" s="461"/>
      <c r="Y27" s="462"/>
      <c r="Z27" s="401" t="s">
        <v>
187</v>
      </c>
      <c r="AA27" s="402"/>
      <c r="AB27" s="402"/>
      <c r="AC27" s="402"/>
      <c r="AD27" s="402"/>
      <c r="AE27" s="402"/>
      <c r="AF27" s="402"/>
      <c r="AG27" s="403"/>
      <c r="AH27" s="404">
        <v>
2</v>
      </c>
      <c r="AI27" s="405"/>
      <c r="AJ27" s="405"/>
      <c r="AK27" s="405"/>
      <c r="AL27" s="406"/>
      <c r="AM27" s="404" t="s">
        <v>
188</v>
      </c>
      <c r="AN27" s="405"/>
      <c r="AO27" s="405"/>
      <c r="AP27" s="405"/>
      <c r="AQ27" s="405"/>
      <c r="AR27" s="406"/>
      <c r="AS27" s="404" t="s">
        <v>
188</v>
      </c>
      <c r="AT27" s="405"/>
      <c r="AU27" s="405"/>
      <c r="AV27" s="405"/>
      <c r="AW27" s="405"/>
      <c r="AX27" s="407"/>
      <c r="AY27" s="434" t="s">
        <v>
189</v>
      </c>
      <c r="AZ27" s="435"/>
      <c r="BA27" s="435"/>
      <c r="BB27" s="435"/>
      <c r="BC27" s="435"/>
      <c r="BD27" s="435"/>
      <c r="BE27" s="435"/>
      <c r="BF27" s="435"/>
      <c r="BG27" s="435"/>
      <c r="BH27" s="435"/>
      <c r="BI27" s="435"/>
      <c r="BJ27" s="435"/>
      <c r="BK27" s="435"/>
      <c r="BL27" s="435"/>
      <c r="BM27" s="436"/>
      <c r="BN27" s="431">
        <v>
100000</v>
      </c>
      <c r="BO27" s="432"/>
      <c r="BP27" s="432"/>
      <c r="BQ27" s="432"/>
      <c r="BR27" s="432"/>
      <c r="BS27" s="432"/>
      <c r="BT27" s="432"/>
      <c r="BU27" s="433"/>
      <c r="BV27" s="431">
        <v>
100000</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
190</v>
      </c>
      <c r="F28" s="402"/>
      <c r="G28" s="402"/>
      <c r="H28" s="402"/>
      <c r="I28" s="402"/>
      <c r="J28" s="402"/>
      <c r="K28" s="403"/>
      <c r="L28" s="404">
        <v>
1</v>
      </c>
      <c r="M28" s="405"/>
      <c r="N28" s="405"/>
      <c r="O28" s="405"/>
      <c r="P28" s="406"/>
      <c r="Q28" s="404">
        <v>
4840</v>
      </c>
      <c r="R28" s="405"/>
      <c r="S28" s="405"/>
      <c r="T28" s="405"/>
      <c r="U28" s="405"/>
      <c r="V28" s="406"/>
      <c r="W28" s="470"/>
      <c r="X28" s="461"/>
      <c r="Y28" s="462"/>
      <c r="Z28" s="401" t="s">
        <v>
191</v>
      </c>
      <c r="AA28" s="402"/>
      <c r="AB28" s="402"/>
      <c r="AC28" s="402"/>
      <c r="AD28" s="402"/>
      <c r="AE28" s="402"/>
      <c r="AF28" s="402"/>
      <c r="AG28" s="403"/>
      <c r="AH28" s="404" t="s">
        <v>
192</v>
      </c>
      <c r="AI28" s="405"/>
      <c r="AJ28" s="405"/>
      <c r="AK28" s="405"/>
      <c r="AL28" s="406"/>
      <c r="AM28" s="404" t="s">
        <v>
140</v>
      </c>
      <c r="AN28" s="405"/>
      <c r="AO28" s="405"/>
      <c r="AP28" s="405"/>
      <c r="AQ28" s="405"/>
      <c r="AR28" s="406"/>
      <c r="AS28" s="404" t="s">
        <v>
140</v>
      </c>
      <c r="AT28" s="405"/>
      <c r="AU28" s="405"/>
      <c r="AV28" s="405"/>
      <c r="AW28" s="405"/>
      <c r="AX28" s="407"/>
      <c r="AY28" s="411" t="s">
        <v>
193</v>
      </c>
      <c r="AZ28" s="412"/>
      <c r="BA28" s="412"/>
      <c r="BB28" s="413"/>
      <c r="BC28" s="420" t="s">
        <v>
48</v>
      </c>
      <c r="BD28" s="421"/>
      <c r="BE28" s="421"/>
      <c r="BF28" s="421"/>
      <c r="BG28" s="421"/>
      <c r="BH28" s="421"/>
      <c r="BI28" s="421"/>
      <c r="BJ28" s="421"/>
      <c r="BK28" s="421"/>
      <c r="BL28" s="421"/>
      <c r="BM28" s="422"/>
      <c r="BN28" s="423">
        <v>
2124651</v>
      </c>
      <c r="BO28" s="424"/>
      <c r="BP28" s="424"/>
      <c r="BQ28" s="424"/>
      <c r="BR28" s="424"/>
      <c r="BS28" s="424"/>
      <c r="BT28" s="424"/>
      <c r="BU28" s="425"/>
      <c r="BV28" s="423">
        <v>
2461958</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
194</v>
      </c>
      <c r="F29" s="402"/>
      <c r="G29" s="402"/>
      <c r="H29" s="402"/>
      <c r="I29" s="402"/>
      <c r="J29" s="402"/>
      <c r="K29" s="403"/>
      <c r="L29" s="404">
        <v>
20</v>
      </c>
      <c r="M29" s="405"/>
      <c r="N29" s="405"/>
      <c r="O29" s="405"/>
      <c r="P29" s="406"/>
      <c r="Q29" s="404">
        <v>
4580</v>
      </c>
      <c r="R29" s="405"/>
      <c r="S29" s="405"/>
      <c r="T29" s="405"/>
      <c r="U29" s="405"/>
      <c r="V29" s="406"/>
      <c r="W29" s="471"/>
      <c r="X29" s="472"/>
      <c r="Y29" s="473"/>
      <c r="Z29" s="401" t="s">
        <v>
195</v>
      </c>
      <c r="AA29" s="402"/>
      <c r="AB29" s="402"/>
      <c r="AC29" s="402"/>
      <c r="AD29" s="402"/>
      <c r="AE29" s="402"/>
      <c r="AF29" s="402"/>
      <c r="AG29" s="403"/>
      <c r="AH29" s="404">
        <v>
431</v>
      </c>
      <c r="AI29" s="405"/>
      <c r="AJ29" s="405"/>
      <c r="AK29" s="405"/>
      <c r="AL29" s="406"/>
      <c r="AM29" s="404">
        <v>
1342784</v>
      </c>
      <c r="AN29" s="405"/>
      <c r="AO29" s="405"/>
      <c r="AP29" s="405"/>
      <c r="AQ29" s="405"/>
      <c r="AR29" s="406"/>
      <c r="AS29" s="404">
        <v>
3116</v>
      </c>
      <c r="AT29" s="405"/>
      <c r="AU29" s="405"/>
      <c r="AV29" s="405"/>
      <c r="AW29" s="405"/>
      <c r="AX29" s="407"/>
      <c r="AY29" s="414"/>
      <c r="AZ29" s="415"/>
      <c r="BA29" s="415"/>
      <c r="BB29" s="416"/>
      <c r="BC29" s="408" t="s">
        <v>
196</v>
      </c>
      <c r="BD29" s="409"/>
      <c r="BE29" s="409"/>
      <c r="BF29" s="409"/>
      <c r="BG29" s="409"/>
      <c r="BH29" s="409"/>
      <c r="BI29" s="409"/>
      <c r="BJ29" s="409"/>
      <c r="BK29" s="409"/>
      <c r="BL29" s="409"/>
      <c r="BM29" s="410"/>
      <c r="BN29" s="428">
        <v>
956196</v>
      </c>
      <c r="BO29" s="429"/>
      <c r="BP29" s="429"/>
      <c r="BQ29" s="429"/>
      <c r="BR29" s="429"/>
      <c r="BS29" s="429"/>
      <c r="BT29" s="429"/>
      <c r="BU29" s="430"/>
      <c r="BV29" s="428">
        <v>
856112</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
197</v>
      </c>
      <c r="X30" s="481"/>
      <c r="Y30" s="481"/>
      <c r="Z30" s="481"/>
      <c r="AA30" s="481"/>
      <c r="AB30" s="481"/>
      <c r="AC30" s="481"/>
      <c r="AD30" s="481"/>
      <c r="AE30" s="481"/>
      <c r="AF30" s="481"/>
      <c r="AG30" s="482"/>
      <c r="AH30" s="392">
        <v>
100.8</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
50</v>
      </c>
      <c r="BD30" s="396"/>
      <c r="BE30" s="396"/>
      <c r="BF30" s="396"/>
      <c r="BG30" s="396"/>
      <c r="BH30" s="396"/>
      <c r="BI30" s="396"/>
      <c r="BJ30" s="396"/>
      <c r="BK30" s="396"/>
      <c r="BL30" s="396"/>
      <c r="BM30" s="397"/>
      <c r="BN30" s="431">
        <v>
2099348</v>
      </c>
      <c r="BO30" s="432"/>
      <c r="BP30" s="432"/>
      <c r="BQ30" s="432"/>
      <c r="BR30" s="432"/>
      <c r="BS30" s="432"/>
      <c r="BT30" s="432"/>
      <c r="BU30" s="433"/>
      <c r="BV30" s="431">
        <v>
1729800</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
198</v>
      </c>
      <c r="D32" s="214"/>
      <c r="E32" s="214"/>
      <c r="F32" s="211"/>
      <c r="G32" s="211"/>
      <c r="H32" s="211"/>
      <c r="I32" s="211"/>
      <c r="J32" s="211"/>
      <c r="K32" s="211"/>
      <c r="L32" s="211"/>
      <c r="M32" s="211"/>
      <c r="N32" s="211"/>
      <c r="O32" s="211"/>
      <c r="P32" s="211"/>
      <c r="Q32" s="211"/>
      <c r="R32" s="211"/>
      <c r="S32" s="211"/>
      <c r="T32" s="211"/>
      <c r="U32" s="211" t="s">
        <v>
199</v>
      </c>
      <c r="V32" s="211"/>
      <c r="W32" s="211"/>
      <c r="X32" s="211"/>
      <c r="Y32" s="211"/>
      <c r="Z32" s="211"/>
      <c r="AA32" s="211"/>
      <c r="AB32" s="211"/>
      <c r="AC32" s="211"/>
      <c r="AD32" s="211"/>
      <c r="AE32" s="211"/>
      <c r="AF32" s="211"/>
      <c r="AG32" s="211"/>
      <c r="AH32" s="211"/>
      <c r="AI32" s="211"/>
      <c r="AJ32" s="211"/>
      <c r="AK32" s="211"/>
      <c r="AL32" s="211"/>
      <c r="AM32" s="215" t="s">
        <v>
200</v>
      </c>
      <c r="AN32" s="211"/>
      <c r="AO32" s="211"/>
      <c r="AP32" s="211"/>
      <c r="AQ32" s="211"/>
      <c r="AR32" s="211"/>
      <c r="AS32" s="215"/>
      <c r="AT32" s="215"/>
      <c r="AU32" s="215"/>
      <c r="AV32" s="215"/>
      <c r="AW32" s="215"/>
      <c r="AX32" s="215"/>
      <c r="AY32" s="215"/>
      <c r="AZ32" s="215"/>
      <c r="BA32" s="215"/>
      <c r="BB32" s="211"/>
      <c r="BC32" s="215"/>
      <c r="BD32" s="211"/>
      <c r="BE32" s="215" t="s">
        <v>
201</v>
      </c>
      <c r="BF32" s="211"/>
      <c r="BG32" s="211"/>
      <c r="BH32" s="211"/>
      <c r="BI32" s="211"/>
      <c r="BJ32" s="215"/>
      <c r="BK32" s="215"/>
      <c r="BL32" s="215"/>
      <c r="BM32" s="215"/>
      <c r="BN32" s="215"/>
      <c r="BO32" s="215"/>
      <c r="BP32" s="215"/>
      <c r="BQ32" s="215"/>
      <c r="BR32" s="211"/>
      <c r="BS32" s="211"/>
      <c r="BT32" s="211"/>
      <c r="BU32" s="211"/>
      <c r="BV32" s="211"/>
      <c r="BW32" s="211" t="s">
        <v>
202</v>
      </c>
      <c r="BX32" s="211"/>
      <c r="BY32" s="211"/>
      <c r="BZ32" s="211"/>
      <c r="CA32" s="211"/>
      <c r="CB32" s="215"/>
      <c r="CC32" s="215"/>
      <c r="CD32" s="215"/>
      <c r="CE32" s="215"/>
      <c r="CF32" s="215"/>
      <c r="CG32" s="215"/>
      <c r="CH32" s="215"/>
      <c r="CI32" s="215"/>
      <c r="CJ32" s="215"/>
      <c r="CK32" s="215"/>
      <c r="CL32" s="215"/>
      <c r="CM32" s="215"/>
      <c r="CN32" s="215"/>
      <c r="CO32" s="215" t="s">
        <v>
203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
204</v>
      </c>
      <c r="D33" s="391"/>
      <c r="E33" s="390" t="s">
        <v>
205</v>
      </c>
      <c r="F33" s="390"/>
      <c r="G33" s="390"/>
      <c r="H33" s="390"/>
      <c r="I33" s="390"/>
      <c r="J33" s="390"/>
      <c r="K33" s="390"/>
      <c r="L33" s="390"/>
      <c r="M33" s="390"/>
      <c r="N33" s="390"/>
      <c r="O33" s="390"/>
      <c r="P33" s="390"/>
      <c r="Q33" s="390"/>
      <c r="R33" s="390"/>
      <c r="S33" s="390"/>
      <c r="T33" s="216"/>
      <c r="U33" s="391" t="s">
        <v>
206</v>
      </c>
      <c r="V33" s="391"/>
      <c r="W33" s="390" t="s">
        <v>
207</v>
      </c>
      <c r="X33" s="390"/>
      <c r="Y33" s="390"/>
      <c r="Z33" s="390"/>
      <c r="AA33" s="390"/>
      <c r="AB33" s="390"/>
      <c r="AC33" s="390"/>
      <c r="AD33" s="390"/>
      <c r="AE33" s="390"/>
      <c r="AF33" s="390"/>
      <c r="AG33" s="390"/>
      <c r="AH33" s="390"/>
      <c r="AI33" s="390"/>
      <c r="AJ33" s="390"/>
      <c r="AK33" s="390"/>
      <c r="AL33" s="216"/>
      <c r="AM33" s="391" t="s">
        <v>
208</v>
      </c>
      <c r="AN33" s="391"/>
      <c r="AO33" s="390" t="s">
        <v>
207</v>
      </c>
      <c r="AP33" s="390"/>
      <c r="AQ33" s="390"/>
      <c r="AR33" s="390"/>
      <c r="AS33" s="390"/>
      <c r="AT33" s="390"/>
      <c r="AU33" s="390"/>
      <c r="AV33" s="390"/>
      <c r="AW33" s="390"/>
      <c r="AX33" s="390"/>
      <c r="AY33" s="390"/>
      <c r="AZ33" s="390"/>
      <c r="BA33" s="390"/>
      <c r="BB33" s="390"/>
      <c r="BC33" s="390"/>
      <c r="BD33" s="217"/>
      <c r="BE33" s="390" t="s">
        <v>
209</v>
      </c>
      <c r="BF33" s="390"/>
      <c r="BG33" s="390" t="s">
        <v>
210</v>
      </c>
      <c r="BH33" s="390"/>
      <c r="BI33" s="390"/>
      <c r="BJ33" s="390"/>
      <c r="BK33" s="390"/>
      <c r="BL33" s="390"/>
      <c r="BM33" s="390"/>
      <c r="BN33" s="390"/>
      <c r="BO33" s="390"/>
      <c r="BP33" s="390"/>
      <c r="BQ33" s="390"/>
      <c r="BR33" s="390"/>
      <c r="BS33" s="390"/>
      <c r="BT33" s="390"/>
      <c r="BU33" s="390"/>
      <c r="BV33" s="217"/>
      <c r="BW33" s="391" t="s">
        <v>
209</v>
      </c>
      <c r="BX33" s="391"/>
      <c r="BY33" s="390" t="s">
        <v>
211</v>
      </c>
      <c r="BZ33" s="390"/>
      <c r="CA33" s="390"/>
      <c r="CB33" s="390"/>
      <c r="CC33" s="390"/>
      <c r="CD33" s="390"/>
      <c r="CE33" s="390"/>
      <c r="CF33" s="390"/>
      <c r="CG33" s="390"/>
      <c r="CH33" s="390"/>
      <c r="CI33" s="390"/>
      <c r="CJ33" s="390"/>
      <c r="CK33" s="390"/>
      <c r="CL33" s="390"/>
      <c r="CM33" s="390"/>
      <c r="CN33" s="216"/>
      <c r="CO33" s="391" t="s">
        <v>
212</v>
      </c>
      <c r="CP33" s="391"/>
      <c r="CQ33" s="390" t="s">
        <v>
213</v>
      </c>
      <c r="CR33" s="390"/>
      <c r="CS33" s="390"/>
      <c r="CT33" s="390"/>
      <c r="CU33" s="390"/>
      <c r="CV33" s="390"/>
      <c r="CW33" s="390"/>
      <c r="CX33" s="390"/>
      <c r="CY33" s="390"/>
      <c r="CZ33" s="390"/>
      <c r="DA33" s="390"/>
      <c r="DB33" s="390"/>
      <c r="DC33" s="390"/>
      <c r="DD33" s="390"/>
      <c r="DE33" s="390"/>
      <c r="DF33" s="216"/>
      <c r="DG33" s="389" t="s">
        <v>
214</v>
      </c>
      <c r="DH33" s="389"/>
      <c r="DI33" s="218"/>
      <c r="DJ33" s="186"/>
      <c r="DK33" s="186"/>
      <c r="DL33" s="186"/>
      <c r="DM33" s="186"/>
      <c r="DN33" s="186"/>
      <c r="DO33" s="186"/>
    </row>
    <row r="34" spans="1:119" ht="32.25" customHeight="1" x14ac:dyDescent="0.15">
      <c r="A34" s="187"/>
      <c r="B34" s="213"/>
      <c r="C34" s="387">
        <f>
IF(E34="","",1)</f>
        <v>
1</v>
      </c>
      <c r="D34" s="387"/>
      <c r="E34" s="386" t="str">
        <f>
IF('各会計、関係団体の財政状況及び健全化判断比率'!B7="","",'各会計、関係団体の財政状況及び健全化判断比率'!B7)</f>
        <v>
一般会計</v>
      </c>
      <c r="F34" s="386"/>
      <c r="G34" s="386"/>
      <c r="H34" s="386"/>
      <c r="I34" s="386"/>
      <c r="J34" s="386"/>
      <c r="K34" s="386"/>
      <c r="L34" s="386"/>
      <c r="M34" s="386"/>
      <c r="N34" s="386"/>
      <c r="O34" s="386"/>
      <c r="P34" s="386"/>
      <c r="Q34" s="386"/>
      <c r="R34" s="386"/>
      <c r="S34" s="386"/>
      <c r="T34" s="214"/>
      <c r="U34" s="387">
        <f>
IF(W34="","",MAX(C34:D43)+1)</f>
        <v>
2</v>
      </c>
      <c r="V34" s="387"/>
      <c r="W34" s="386" t="str">
        <f>
IF('各会計、関係団体の財政状況及び健全化判断比率'!B28="","",'各会計、関係団体の財政状況及び健全化判断比率'!B28)</f>
        <v>
国民健康保険事業特別会計</v>
      </c>
      <c r="X34" s="386"/>
      <c r="Y34" s="386"/>
      <c r="Z34" s="386"/>
      <c r="AA34" s="386"/>
      <c r="AB34" s="386"/>
      <c r="AC34" s="386"/>
      <c r="AD34" s="386"/>
      <c r="AE34" s="386"/>
      <c r="AF34" s="386"/>
      <c r="AG34" s="386"/>
      <c r="AH34" s="386"/>
      <c r="AI34" s="386"/>
      <c r="AJ34" s="386"/>
      <c r="AK34" s="386"/>
      <c r="AL34" s="214"/>
      <c r="AM34" s="387" t="str">
        <f>
IF(AO34="","",MAX(C34:D43,U34:V43)+1)</f>
        <v/>
      </c>
      <c r="AN34" s="387"/>
      <c r="AO34" s="386"/>
      <c r="AP34" s="386"/>
      <c r="AQ34" s="386"/>
      <c r="AR34" s="386"/>
      <c r="AS34" s="386"/>
      <c r="AT34" s="386"/>
      <c r="AU34" s="386"/>
      <c r="AV34" s="386"/>
      <c r="AW34" s="386"/>
      <c r="AX34" s="386"/>
      <c r="AY34" s="386"/>
      <c r="AZ34" s="386"/>
      <c r="BA34" s="386"/>
      <c r="BB34" s="386"/>
      <c r="BC34" s="386"/>
      <c r="BD34" s="214"/>
      <c r="BE34" s="387">
        <f>
IF(BG34="","",MAX(C34:D43,U34:V43,AM34:AN43)+1)</f>
        <v>
5</v>
      </c>
      <c r="BF34" s="387"/>
      <c r="BG34" s="386" t="str">
        <f>
IF('各会計、関係団体の財政状況及び健全化判断比率'!B31="","",'各会計、関係団体の財政状況及び健全化判断比率'!B31)</f>
        <v>
下水道事業特別会計</v>
      </c>
      <c r="BH34" s="386"/>
      <c r="BI34" s="386"/>
      <c r="BJ34" s="386"/>
      <c r="BK34" s="386"/>
      <c r="BL34" s="386"/>
      <c r="BM34" s="386"/>
      <c r="BN34" s="386"/>
      <c r="BO34" s="386"/>
      <c r="BP34" s="386"/>
      <c r="BQ34" s="386"/>
      <c r="BR34" s="386"/>
      <c r="BS34" s="386"/>
      <c r="BT34" s="386"/>
      <c r="BU34" s="386"/>
      <c r="BV34" s="214"/>
      <c r="BW34" s="387">
        <f>
IF(BY34="","",MAX(C34:D43,U34:V43,AM34:AN43,BE34:BF43)+1)</f>
        <v>
7</v>
      </c>
      <c r="BX34" s="387"/>
      <c r="BY34" s="386" t="str">
        <f>
IF('各会計、関係団体の財政状況及び健全化判断比率'!B68="","",'各会計、関係団体の財政状況及び健全化判断比率'!B68)</f>
        <v>
湖南衛生組合</v>
      </c>
      <c r="BZ34" s="386"/>
      <c r="CA34" s="386"/>
      <c r="CB34" s="386"/>
      <c r="CC34" s="386"/>
      <c r="CD34" s="386"/>
      <c r="CE34" s="386"/>
      <c r="CF34" s="386"/>
      <c r="CG34" s="386"/>
      <c r="CH34" s="386"/>
      <c r="CI34" s="386"/>
      <c r="CJ34" s="386"/>
      <c r="CK34" s="386"/>
      <c r="CL34" s="386"/>
      <c r="CM34" s="386"/>
      <c r="CN34" s="214"/>
      <c r="CO34" s="387">
        <f>
IF(CQ34="","",MAX(C34:D43,U34:V43,AM34:AN43,BE34:BF43,BW34:BX43)+1)</f>
        <v>
17</v>
      </c>
      <c r="CP34" s="387"/>
      <c r="CQ34" s="386" t="str">
        <f>
IF('各会計、関係団体の財政状況及び健全化判断比率'!BS7="","",'各会計、関係団体の財政状況及び健全化判断比率'!BS7)</f>
        <v>
東大和市土地開発公社</v>
      </c>
      <c r="CR34" s="386"/>
      <c r="CS34" s="386"/>
      <c r="CT34" s="386"/>
      <c r="CU34" s="386"/>
      <c r="CV34" s="386"/>
      <c r="CW34" s="386"/>
      <c r="CX34" s="386"/>
      <c r="CY34" s="386"/>
      <c r="CZ34" s="386"/>
      <c r="DA34" s="386"/>
      <c r="DB34" s="386"/>
      <c r="DC34" s="386"/>
      <c r="DD34" s="386"/>
      <c r="DE34" s="386"/>
      <c r="DF34" s="211"/>
      <c r="DG34" s="388" t="str">
        <f>
IF('各会計、関係団体の財政状況及び健全化判断比率'!BR7="","",'各会計、関係団体の財政状況及び健全化判断比率'!BR7)</f>
        <v>
〇</v>
      </c>
      <c r="DH34" s="388"/>
      <c r="DI34" s="218"/>
      <c r="DJ34" s="186"/>
      <c r="DK34" s="186"/>
      <c r="DL34" s="186"/>
      <c r="DM34" s="186"/>
      <c r="DN34" s="186"/>
      <c r="DO34" s="186"/>
    </row>
    <row r="35" spans="1:119" ht="32.25" customHeight="1" x14ac:dyDescent="0.15">
      <c r="A35" s="187"/>
      <c r="B35" s="213"/>
      <c r="C35" s="387" t="str">
        <f>
IF(E35="","",C34+1)</f>
        <v/>
      </c>
      <c r="D35" s="387"/>
      <c r="E35" s="386" t="str">
        <f>
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
IF(W35="","",U34+1)</f>
        <v>
3</v>
      </c>
      <c r="V35" s="387"/>
      <c r="W35" s="386" t="str">
        <f>
IF('各会計、関係団体の財政状況及び健全化判断比率'!B29="","",'各会計、関係団体の財政状況及び健全化判断比率'!B29)</f>
        <v>
介護保険事業特別会計</v>
      </c>
      <c r="X35" s="386"/>
      <c r="Y35" s="386"/>
      <c r="Z35" s="386"/>
      <c r="AA35" s="386"/>
      <c r="AB35" s="386"/>
      <c r="AC35" s="386"/>
      <c r="AD35" s="386"/>
      <c r="AE35" s="386"/>
      <c r="AF35" s="386"/>
      <c r="AG35" s="386"/>
      <c r="AH35" s="386"/>
      <c r="AI35" s="386"/>
      <c r="AJ35" s="386"/>
      <c r="AK35" s="386"/>
      <c r="AL35" s="214"/>
      <c r="AM35" s="387" t="str">
        <f t="shared" ref="AM35:AM43" si="0">
IF(AO35="","",AM34+1)</f>
        <v/>
      </c>
      <c r="AN35" s="387"/>
      <c r="AO35" s="386"/>
      <c r="AP35" s="386"/>
      <c r="AQ35" s="386"/>
      <c r="AR35" s="386"/>
      <c r="AS35" s="386"/>
      <c r="AT35" s="386"/>
      <c r="AU35" s="386"/>
      <c r="AV35" s="386"/>
      <c r="AW35" s="386"/>
      <c r="AX35" s="386"/>
      <c r="AY35" s="386"/>
      <c r="AZ35" s="386"/>
      <c r="BA35" s="386"/>
      <c r="BB35" s="386"/>
      <c r="BC35" s="386"/>
      <c r="BD35" s="214"/>
      <c r="BE35" s="387">
        <f t="shared" ref="BE35:BE43" si="1">
IF(BG35="","",BE34+1)</f>
        <v>
6</v>
      </c>
      <c r="BF35" s="387"/>
      <c r="BG35" s="386" t="str">
        <f>
IF('各会計、関係団体の財政状況及び健全化判断比率'!B32="","",'各会計、関係団体の財政状況及び健全化判断比率'!B32)</f>
        <v>
土地区画整理事業特別会計</v>
      </c>
      <c r="BH35" s="386"/>
      <c r="BI35" s="386"/>
      <c r="BJ35" s="386"/>
      <c r="BK35" s="386"/>
      <c r="BL35" s="386"/>
      <c r="BM35" s="386"/>
      <c r="BN35" s="386"/>
      <c r="BO35" s="386"/>
      <c r="BP35" s="386"/>
      <c r="BQ35" s="386"/>
      <c r="BR35" s="386"/>
      <c r="BS35" s="386"/>
      <c r="BT35" s="386"/>
      <c r="BU35" s="386"/>
      <c r="BV35" s="214"/>
      <c r="BW35" s="387">
        <f t="shared" ref="BW35:BW43" si="2">
IF(BY35="","",BW34+1)</f>
        <v>
8</v>
      </c>
      <c r="BX35" s="387"/>
      <c r="BY35" s="386" t="str">
        <f>
IF('各会計、関係団体の財政状況及び健全化判断比率'!B69="","",'各会計、関係団体の財政状況及び健全化判断比率'!B69)</f>
        <v>
小平・村山・大和衛生組合</v>
      </c>
      <c r="BZ35" s="386"/>
      <c r="CA35" s="386"/>
      <c r="CB35" s="386"/>
      <c r="CC35" s="386"/>
      <c r="CD35" s="386"/>
      <c r="CE35" s="386"/>
      <c r="CF35" s="386"/>
      <c r="CG35" s="386"/>
      <c r="CH35" s="386"/>
      <c r="CI35" s="386"/>
      <c r="CJ35" s="386"/>
      <c r="CK35" s="386"/>
      <c r="CL35" s="386"/>
      <c r="CM35" s="386"/>
      <c r="CN35" s="214"/>
      <c r="CO35" s="387">
        <f t="shared" ref="CO35:CO43" si="3">
IF(CQ35="","",CO34+1)</f>
        <v>
18</v>
      </c>
      <c r="CP35" s="387"/>
      <c r="CQ35" s="386" t="str">
        <f>
IF('各会計、関係団体の財政状況及び健全化判断比率'!BS8="","",'各会計、関係団体の財政状況及び健全化判断比率'!BS8)</f>
        <v>
多摩都市モノレール株式会社</v>
      </c>
      <c r="CR35" s="386"/>
      <c r="CS35" s="386"/>
      <c r="CT35" s="386"/>
      <c r="CU35" s="386"/>
      <c r="CV35" s="386"/>
      <c r="CW35" s="386"/>
      <c r="CX35" s="386"/>
      <c r="CY35" s="386"/>
      <c r="CZ35" s="386"/>
      <c r="DA35" s="386"/>
      <c r="DB35" s="386"/>
      <c r="DC35" s="386"/>
      <c r="DD35" s="386"/>
      <c r="DE35" s="386"/>
      <c r="DF35" s="211"/>
      <c r="DG35" s="388" t="str">
        <f>
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
IF(E36="","",C35+1)</f>
        <v/>
      </c>
      <c r="D36" s="387"/>
      <c r="E36" s="386" t="str">
        <f>
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
IF(W36="","",U35+1)</f>
        <v>
4</v>
      </c>
      <c r="V36" s="387"/>
      <c r="W36" s="386" t="str">
        <f>
IF('各会計、関係団体の財政状況及び健全化判断比率'!B30="","",'各会計、関係団体の財政状況及び健全化判断比率'!B30)</f>
        <v>
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
9</v>
      </c>
      <c r="BX36" s="387"/>
      <c r="BY36" s="386" t="str">
        <f>
IF('各会計、関係団体の財政状況及び健全化判断比率'!B70="","",'各会計、関係団体の財政状況及び健全化判断比率'!B70)</f>
        <v>
東京たま広域資源循環組合</v>
      </c>
      <c r="BZ36" s="386"/>
      <c r="CA36" s="386"/>
      <c r="CB36" s="386"/>
      <c r="CC36" s="386"/>
      <c r="CD36" s="386"/>
      <c r="CE36" s="386"/>
      <c r="CF36" s="386"/>
      <c r="CG36" s="386"/>
      <c r="CH36" s="386"/>
      <c r="CI36" s="386"/>
      <c r="CJ36" s="386"/>
      <c r="CK36" s="386"/>
      <c r="CL36" s="386"/>
      <c r="CM36" s="386"/>
      <c r="CN36" s="214"/>
      <c r="CO36" s="387" t="str">
        <f t="shared" si="3"/>
        <v/>
      </c>
      <c r="CP36" s="387"/>
      <c r="CQ36" s="386" t="str">
        <f>
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
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
IF(E37="","",C36+1)</f>
        <v/>
      </c>
      <c r="D37" s="387"/>
      <c r="E37" s="386" t="str">
        <f>
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
10</v>
      </c>
      <c r="BX37" s="387"/>
      <c r="BY37" s="386" t="str">
        <f>
IF('各会計、関係団体の財政状況及び健全化判断比率'!B71="","",'各会計、関係団体の財政状況及び健全化判断比率'!B71)</f>
        <v>
東京都市町村議会議員公務災害補償等組合</v>
      </c>
      <c r="BZ37" s="386"/>
      <c r="CA37" s="386"/>
      <c r="CB37" s="386"/>
      <c r="CC37" s="386"/>
      <c r="CD37" s="386"/>
      <c r="CE37" s="386"/>
      <c r="CF37" s="386"/>
      <c r="CG37" s="386"/>
      <c r="CH37" s="386"/>
      <c r="CI37" s="386"/>
      <c r="CJ37" s="386"/>
      <c r="CK37" s="386"/>
      <c r="CL37" s="386"/>
      <c r="CM37" s="386"/>
      <c r="CN37" s="214"/>
      <c r="CO37" s="387" t="str">
        <f t="shared" si="3"/>
        <v/>
      </c>
      <c r="CP37" s="387"/>
      <c r="CQ37" s="386" t="str">
        <f>
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
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
IF(E38="","",C37+1)</f>
        <v/>
      </c>
      <c r="D38" s="387"/>
      <c r="E38" s="386" t="str">
        <f>
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
11</v>
      </c>
      <c r="BX38" s="387"/>
      <c r="BY38" s="386" t="str">
        <f>
IF('各会計、関係団体の財政状況及び健全化判断比率'!B72="","",'各会計、関係団体の財政状況及び健全化判断比率'!B72)</f>
        <v>
東京都市町村職員退職手当組合</v>
      </c>
      <c r="BZ38" s="386"/>
      <c r="CA38" s="386"/>
      <c r="CB38" s="386"/>
      <c r="CC38" s="386"/>
      <c r="CD38" s="386"/>
      <c r="CE38" s="386"/>
      <c r="CF38" s="386"/>
      <c r="CG38" s="386"/>
      <c r="CH38" s="386"/>
      <c r="CI38" s="386"/>
      <c r="CJ38" s="386"/>
      <c r="CK38" s="386"/>
      <c r="CL38" s="386"/>
      <c r="CM38" s="386"/>
      <c r="CN38" s="214"/>
      <c r="CO38" s="387" t="str">
        <f t="shared" si="3"/>
        <v/>
      </c>
      <c r="CP38" s="387"/>
      <c r="CQ38" s="386" t="str">
        <f>
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
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
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
12</v>
      </c>
      <c r="BX39" s="387"/>
      <c r="BY39" s="386" t="str">
        <f>
IF('各会計、関係団体の財政状況及び健全化判断比率'!B73="","",'各会計、関係団体の財政状況及び健全化判断比率'!B73)</f>
        <v>
東京市町村総合事務組合（一般会計）</v>
      </c>
      <c r="BZ39" s="386"/>
      <c r="CA39" s="386"/>
      <c r="CB39" s="386"/>
      <c r="CC39" s="386"/>
      <c r="CD39" s="386"/>
      <c r="CE39" s="386"/>
      <c r="CF39" s="386"/>
      <c r="CG39" s="386"/>
      <c r="CH39" s="386"/>
      <c r="CI39" s="386"/>
      <c r="CJ39" s="386"/>
      <c r="CK39" s="386"/>
      <c r="CL39" s="386"/>
      <c r="CM39" s="386"/>
      <c r="CN39" s="214"/>
      <c r="CO39" s="387" t="str">
        <f t="shared" si="3"/>
        <v/>
      </c>
      <c r="CP39" s="387"/>
      <c r="CQ39" s="386" t="str">
        <f>
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
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
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
13</v>
      </c>
      <c r="BX40" s="387"/>
      <c r="BY40" s="386" t="str">
        <f>
IF('各会計、関係団体の財政状況及び健全化判断比率'!B74="","",'各会計、関係団体の財政状況及び健全化判断比率'!B74)</f>
        <v>
東京都市町村総合事務組合（交通災害共済事業特別会計）</v>
      </c>
      <c r="BZ40" s="386"/>
      <c r="CA40" s="386"/>
      <c r="CB40" s="386"/>
      <c r="CC40" s="386"/>
      <c r="CD40" s="386"/>
      <c r="CE40" s="386"/>
      <c r="CF40" s="386"/>
      <c r="CG40" s="386"/>
      <c r="CH40" s="386"/>
      <c r="CI40" s="386"/>
      <c r="CJ40" s="386"/>
      <c r="CK40" s="386"/>
      <c r="CL40" s="386"/>
      <c r="CM40" s="386"/>
      <c r="CN40" s="214"/>
      <c r="CO40" s="387" t="str">
        <f t="shared" si="3"/>
        <v/>
      </c>
      <c r="CP40" s="387"/>
      <c r="CQ40" s="386" t="str">
        <f>
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
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
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
14</v>
      </c>
      <c r="BX41" s="387"/>
      <c r="BY41" s="386" t="str">
        <f>
IF('各会計、関係団体の財政状況及び健全化判断比率'!B75="","",'各会計、関係団体の財政状況及び健全化判断比率'!B75)</f>
        <v>
東京都後期高齢者医療広域連合（一般会計）</v>
      </c>
      <c r="BZ41" s="386"/>
      <c r="CA41" s="386"/>
      <c r="CB41" s="386"/>
      <c r="CC41" s="386"/>
      <c r="CD41" s="386"/>
      <c r="CE41" s="386"/>
      <c r="CF41" s="386"/>
      <c r="CG41" s="386"/>
      <c r="CH41" s="386"/>
      <c r="CI41" s="386"/>
      <c r="CJ41" s="386"/>
      <c r="CK41" s="386"/>
      <c r="CL41" s="386"/>
      <c r="CM41" s="386"/>
      <c r="CN41" s="214"/>
      <c r="CO41" s="387" t="str">
        <f t="shared" si="3"/>
        <v/>
      </c>
      <c r="CP41" s="387"/>
      <c r="CQ41" s="386" t="str">
        <f>
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
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
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
15</v>
      </c>
      <c r="BX42" s="387"/>
      <c r="BY42" s="386" t="str">
        <f>
IF('各会計、関係団体の財政状況及び健全化判断比率'!B76="","",'各会計、関係団体の財政状況及び健全化判断比率'!B76)</f>
        <v>
東京都後期高齢者医療広域連合（後期高齢者医療特別会計）</v>
      </c>
      <c r="BZ42" s="386"/>
      <c r="CA42" s="386"/>
      <c r="CB42" s="386"/>
      <c r="CC42" s="386"/>
      <c r="CD42" s="386"/>
      <c r="CE42" s="386"/>
      <c r="CF42" s="386"/>
      <c r="CG42" s="386"/>
      <c r="CH42" s="386"/>
      <c r="CI42" s="386"/>
      <c r="CJ42" s="386"/>
      <c r="CK42" s="386"/>
      <c r="CL42" s="386"/>
      <c r="CM42" s="386"/>
      <c r="CN42" s="214"/>
      <c r="CO42" s="387" t="str">
        <f t="shared" si="3"/>
        <v/>
      </c>
      <c r="CP42" s="387"/>
      <c r="CQ42" s="386" t="str">
        <f>
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
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
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
16</v>
      </c>
      <c r="BX43" s="387"/>
      <c r="BY43" s="386" t="str">
        <f>
IF('各会計、関係団体の財政状況及び健全化判断比率'!B77="","",'各会計、関係団体の財政状況及び健全化判断比率'!B77)</f>
        <v>
昭和病院企業団</v>
      </c>
      <c r="BZ43" s="386"/>
      <c r="CA43" s="386"/>
      <c r="CB43" s="386"/>
      <c r="CC43" s="386"/>
      <c r="CD43" s="386"/>
      <c r="CE43" s="386"/>
      <c r="CF43" s="386"/>
      <c r="CG43" s="386"/>
      <c r="CH43" s="386"/>
      <c r="CI43" s="386"/>
      <c r="CJ43" s="386"/>
      <c r="CK43" s="386"/>
      <c r="CL43" s="386"/>
      <c r="CM43" s="386"/>
      <c r="CN43" s="214"/>
      <c r="CO43" s="387" t="str">
        <f t="shared" si="3"/>
        <v/>
      </c>
      <c r="CP43" s="387"/>
      <c r="CQ43" s="386" t="str">
        <f>
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
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
215</v>
      </c>
      <c r="C46" s="186"/>
      <c r="D46" s="186"/>
      <c r="E46" s="186" t="s">
        <v>
216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
217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
218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
219</v>
      </c>
    </row>
    <row r="50" spans="5:5" x14ac:dyDescent="0.15">
      <c r="E50" s="188" t="s">
        <v>
220</v>
      </c>
    </row>
    <row r="51" spans="5:5" x14ac:dyDescent="0.15">
      <c r="E51" s="188" t="s">
        <v>
221</v>
      </c>
    </row>
    <row r="52" spans="5:5" x14ac:dyDescent="0.15">
      <c r="E52" s="188" t="s">
        <v>
222</v>
      </c>
    </row>
    <row r="53" spans="5:5" x14ac:dyDescent="0.15"/>
    <row r="54" spans="5:5" x14ac:dyDescent="0.15"/>
    <row r="55" spans="5:5" x14ac:dyDescent="0.15"/>
    <row r="56" spans="5:5" x14ac:dyDescent="0.15"/>
  </sheetData>
  <sheetProtection algorithmName="SHA-512" hashValue="Ca98evObJdxUWxlaF1KLiiQwvTnh9TJDupkegyQqgeiEh3pfZEIJIeeb2ww0dl8ShShti9/5QkNDOTgF/aCK4A==" saltValue="hoQWWe10QORBwMFYrDSs+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564</v>
      </c>
      <c r="G33" s="29" t="s">
        <v>
565</v>
      </c>
      <c r="H33" s="29" t="s">
        <v>
566</v>
      </c>
      <c r="I33" s="29" t="s">
        <v>
567</v>
      </c>
      <c r="J33" s="30" t="s">
        <v>
568</v>
      </c>
      <c r="K33" s="22"/>
      <c r="L33" s="22"/>
      <c r="M33" s="22"/>
      <c r="N33" s="22"/>
      <c r="O33" s="22"/>
      <c r="P33" s="22"/>
    </row>
    <row r="34" spans="1:16" ht="39" customHeight="1" x14ac:dyDescent="0.15">
      <c r="A34" s="22"/>
      <c r="B34" s="31"/>
      <c r="C34" s="1210" t="s">
        <v>
570</v>
      </c>
      <c r="D34" s="1210"/>
      <c r="E34" s="1211"/>
      <c r="F34" s="32">
        <v>
7.84</v>
      </c>
      <c r="G34" s="33">
        <v>
9.0399999999999991</v>
      </c>
      <c r="H34" s="33">
        <v>
8.49</v>
      </c>
      <c r="I34" s="33">
        <v>
8.73</v>
      </c>
      <c r="J34" s="34">
        <v>
8.14</v>
      </c>
      <c r="K34" s="22"/>
      <c r="L34" s="22"/>
      <c r="M34" s="22"/>
      <c r="N34" s="22"/>
      <c r="O34" s="22"/>
      <c r="P34" s="22"/>
    </row>
    <row r="35" spans="1:16" ht="39" customHeight="1" x14ac:dyDescent="0.15">
      <c r="A35" s="22"/>
      <c r="B35" s="35"/>
      <c r="C35" s="1204" t="s">
        <v>
571</v>
      </c>
      <c r="D35" s="1205"/>
      <c r="E35" s="1206"/>
      <c r="F35" s="36">
        <v>
1.54</v>
      </c>
      <c r="G35" s="37">
        <v>
1.74</v>
      </c>
      <c r="H35" s="37">
        <v>
3.2</v>
      </c>
      <c r="I35" s="37">
        <v>
2.1</v>
      </c>
      <c r="J35" s="38">
        <v>
2.81</v>
      </c>
      <c r="K35" s="22"/>
      <c r="L35" s="22"/>
      <c r="M35" s="22"/>
      <c r="N35" s="22"/>
      <c r="O35" s="22"/>
      <c r="P35" s="22"/>
    </row>
    <row r="36" spans="1:16" ht="39" customHeight="1" x14ac:dyDescent="0.15">
      <c r="A36" s="22"/>
      <c r="B36" s="35"/>
      <c r="C36" s="1204" t="s">
        <v>
572</v>
      </c>
      <c r="D36" s="1205"/>
      <c r="E36" s="1206"/>
      <c r="F36" s="36">
        <v>
0.69</v>
      </c>
      <c r="G36" s="37">
        <v>
0.5</v>
      </c>
      <c r="H36" s="37">
        <v>
2.35</v>
      </c>
      <c r="I36" s="37">
        <v>
1.3</v>
      </c>
      <c r="J36" s="38">
        <v>
1.55</v>
      </c>
      <c r="K36" s="22"/>
      <c r="L36" s="22"/>
      <c r="M36" s="22"/>
      <c r="N36" s="22"/>
      <c r="O36" s="22"/>
      <c r="P36" s="22"/>
    </row>
    <row r="37" spans="1:16" ht="39" customHeight="1" x14ac:dyDescent="0.15">
      <c r="A37" s="22"/>
      <c r="B37" s="35"/>
      <c r="C37" s="1204" t="s">
        <v>
573</v>
      </c>
      <c r="D37" s="1205"/>
      <c r="E37" s="1206"/>
      <c r="F37" s="36">
        <v>
0.19</v>
      </c>
      <c r="G37" s="37">
        <v>
0.22</v>
      </c>
      <c r="H37" s="37">
        <v>
0.15</v>
      </c>
      <c r="I37" s="37">
        <v>
0.19</v>
      </c>
      <c r="J37" s="38">
        <v>
0.19</v>
      </c>
      <c r="K37" s="22"/>
      <c r="L37" s="22"/>
      <c r="M37" s="22"/>
      <c r="N37" s="22"/>
      <c r="O37" s="22"/>
      <c r="P37" s="22"/>
    </row>
    <row r="38" spans="1:16" ht="39" customHeight="1" x14ac:dyDescent="0.15">
      <c r="A38" s="22"/>
      <c r="B38" s="35"/>
      <c r="C38" s="1204" t="s">
        <v>
574</v>
      </c>
      <c r="D38" s="1205"/>
      <c r="E38" s="1206"/>
      <c r="F38" s="36" t="s">
        <v>
575</v>
      </c>
      <c r="G38" s="37">
        <v>
0.31</v>
      </c>
      <c r="H38" s="37">
        <v>
0.31</v>
      </c>
      <c r="I38" s="37">
        <v>
0.39</v>
      </c>
      <c r="J38" s="38">
        <v>
0.1</v>
      </c>
      <c r="K38" s="22"/>
      <c r="L38" s="22"/>
      <c r="M38" s="22"/>
      <c r="N38" s="22"/>
      <c r="O38" s="22"/>
      <c r="P38" s="22"/>
    </row>
    <row r="39" spans="1:16" ht="39" customHeight="1" x14ac:dyDescent="0.15">
      <c r="A39" s="22"/>
      <c r="B39" s="35"/>
      <c r="C39" s="1204" t="s">
        <v>
576</v>
      </c>
      <c r="D39" s="1205"/>
      <c r="E39" s="1206"/>
      <c r="F39" s="36">
        <v>
0.36</v>
      </c>
      <c r="G39" s="37">
        <v>
0.24</v>
      </c>
      <c r="H39" s="37">
        <v>
0.03</v>
      </c>
      <c r="I39" s="37">
        <v>
0.03</v>
      </c>
      <c r="J39" s="38">
        <v>
0.03</v>
      </c>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
577</v>
      </c>
      <c r="D42" s="1205"/>
      <c r="E42" s="1206"/>
      <c r="F42" s="36" t="s">
        <v>
523</v>
      </c>
      <c r="G42" s="37" t="s">
        <v>
523</v>
      </c>
      <c r="H42" s="37" t="s">
        <v>
523</v>
      </c>
      <c r="I42" s="37" t="s">
        <v>
523</v>
      </c>
      <c r="J42" s="38" t="s">
        <v>
523</v>
      </c>
      <c r="K42" s="22"/>
      <c r="L42" s="22"/>
      <c r="M42" s="22"/>
      <c r="N42" s="22"/>
      <c r="O42" s="22"/>
      <c r="P42" s="22"/>
    </row>
    <row r="43" spans="1:16" ht="39" customHeight="1" thickBot="1" x14ac:dyDescent="0.2">
      <c r="A43" s="22"/>
      <c r="B43" s="40"/>
      <c r="C43" s="1207" t="s">
        <v>
578</v>
      </c>
      <c r="D43" s="1208"/>
      <c r="E43" s="1209"/>
      <c r="F43" s="41" t="s">
        <v>
523</v>
      </c>
      <c r="G43" s="42" t="s">
        <v>
523</v>
      </c>
      <c r="H43" s="42" t="s">
        <v>
523</v>
      </c>
      <c r="I43" s="42" t="s">
        <v>
523</v>
      </c>
      <c r="J43" s="43" t="s">
        <v>
523</v>
      </c>
      <c r="K43" s="22"/>
      <c r="L43" s="22"/>
      <c r="M43" s="22"/>
      <c r="N43" s="22"/>
      <c r="O43" s="22"/>
      <c r="P43" s="22"/>
    </row>
    <row r="44" spans="1:16" ht="39" customHeight="1" x14ac:dyDescent="0.15">
      <c r="A44" s="22"/>
      <c r="B44" s="44" t="s">
        <v>
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cBs0u7FijoFqlNzIhcYbipukcqt/rZAu+/8wQKQMDwMIt2Lum/1LtCF3aGXZ77FYrj/6f5oS5LkzQ4k1fro9A==" saltValue="VgBK+Fs8yxZz0w+IUyaj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
      <c r="A44" s="48"/>
      <c r="B44" s="51" t="s">
        <v>
10</v>
      </c>
      <c r="C44" s="52"/>
      <c r="D44" s="52"/>
      <c r="E44" s="53"/>
      <c r="F44" s="53"/>
      <c r="G44" s="53"/>
      <c r="H44" s="53"/>
      <c r="I44" s="53"/>
      <c r="J44" s="54" t="s">
        <v>
2</v>
      </c>
      <c r="K44" s="55" t="s">
        <v>
564</v>
      </c>
      <c r="L44" s="56" t="s">
        <v>
565</v>
      </c>
      <c r="M44" s="56" t="s">
        <v>
566</v>
      </c>
      <c r="N44" s="56" t="s">
        <v>
567</v>
      </c>
      <c r="O44" s="57" t="s">
        <v>
568</v>
      </c>
      <c r="P44" s="48"/>
      <c r="Q44" s="48"/>
      <c r="R44" s="48"/>
      <c r="S44" s="48"/>
      <c r="T44" s="48"/>
      <c r="U44" s="48"/>
    </row>
    <row r="45" spans="1:21" ht="30.75" customHeight="1" x14ac:dyDescent="0.15">
      <c r="A45" s="48"/>
      <c r="B45" s="1230" t="s">
        <v>
11</v>
      </c>
      <c r="C45" s="1231"/>
      <c r="D45" s="58"/>
      <c r="E45" s="1236" t="s">
        <v>
12</v>
      </c>
      <c r="F45" s="1236"/>
      <c r="G45" s="1236"/>
      <c r="H45" s="1236"/>
      <c r="I45" s="1236"/>
      <c r="J45" s="1237"/>
      <c r="K45" s="59">
        <v>
1544</v>
      </c>
      <c r="L45" s="60">
        <v>
1590</v>
      </c>
      <c r="M45" s="60">
        <v>
1618</v>
      </c>
      <c r="N45" s="60">
        <v>
1625</v>
      </c>
      <c r="O45" s="61">
        <v>
1629</v>
      </c>
      <c r="P45" s="48"/>
      <c r="Q45" s="48"/>
      <c r="R45" s="48"/>
      <c r="S45" s="48"/>
      <c r="T45" s="48"/>
      <c r="U45" s="48"/>
    </row>
    <row r="46" spans="1:21" ht="30.75" customHeight="1" x14ac:dyDescent="0.15">
      <c r="A46" s="48"/>
      <c r="B46" s="1232"/>
      <c r="C46" s="1233"/>
      <c r="D46" s="62"/>
      <c r="E46" s="1214" t="s">
        <v>
13</v>
      </c>
      <c r="F46" s="1214"/>
      <c r="G46" s="1214"/>
      <c r="H46" s="1214"/>
      <c r="I46" s="1214"/>
      <c r="J46" s="1215"/>
      <c r="K46" s="63" t="s">
        <v>
523</v>
      </c>
      <c r="L46" s="64" t="s">
        <v>
523</v>
      </c>
      <c r="M46" s="64" t="s">
        <v>
523</v>
      </c>
      <c r="N46" s="64" t="s">
        <v>
523</v>
      </c>
      <c r="O46" s="65" t="s">
        <v>
523</v>
      </c>
      <c r="P46" s="48"/>
      <c r="Q46" s="48"/>
      <c r="R46" s="48"/>
      <c r="S46" s="48"/>
      <c r="T46" s="48"/>
      <c r="U46" s="48"/>
    </row>
    <row r="47" spans="1:21" ht="30.75" customHeight="1" x14ac:dyDescent="0.15">
      <c r="A47" s="48"/>
      <c r="B47" s="1232"/>
      <c r="C47" s="1233"/>
      <c r="D47" s="62"/>
      <c r="E47" s="1214" t="s">
        <v>
14</v>
      </c>
      <c r="F47" s="1214"/>
      <c r="G47" s="1214"/>
      <c r="H47" s="1214"/>
      <c r="I47" s="1214"/>
      <c r="J47" s="1215"/>
      <c r="K47" s="63" t="s">
        <v>
523</v>
      </c>
      <c r="L47" s="64" t="s">
        <v>
523</v>
      </c>
      <c r="M47" s="64" t="s">
        <v>
523</v>
      </c>
      <c r="N47" s="64" t="s">
        <v>
523</v>
      </c>
      <c r="O47" s="65" t="s">
        <v>
523</v>
      </c>
      <c r="P47" s="48"/>
      <c r="Q47" s="48"/>
      <c r="R47" s="48"/>
      <c r="S47" s="48"/>
      <c r="T47" s="48"/>
      <c r="U47" s="48"/>
    </row>
    <row r="48" spans="1:21" ht="30.75" customHeight="1" x14ac:dyDescent="0.15">
      <c r="A48" s="48"/>
      <c r="B48" s="1232"/>
      <c r="C48" s="1233"/>
      <c r="D48" s="62"/>
      <c r="E48" s="1214" t="s">
        <v>
15</v>
      </c>
      <c r="F48" s="1214"/>
      <c r="G48" s="1214"/>
      <c r="H48" s="1214"/>
      <c r="I48" s="1214"/>
      <c r="J48" s="1215"/>
      <c r="K48" s="63">
        <v>
316</v>
      </c>
      <c r="L48" s="64">
        <v>
294</v>
      </c>
      <c r="M48" s="64">
        <v>
354</v>
      </c>
      <c r="N48" s="64">
        <v>
426</v>
      </c>
      <c r="O48" s="65">
        <v>
492</v>
      </c>
      <c r="P48" s="48"/>
      <c r="Q48" s="48"/>
      <c r="R48" s="48"/>
      <c r="S48" s="48"/>
      <c r="T48" s="48"/>
      <c r="U48" s="48"/>
    </row>
    <row r="49" spans="1:21" ht="30.75" customHeight="1" x14ac:dyDescent="0.15">
      <c r="A49" s="48"/>
      <c r="B49" s="1232"/>
      <c r="C49" s="1233"/>
      <c r="D49" s="62"/>
      <c r="E49" s="1214" t="s">
        <v>
16</v>
      </c>
      <c r="F49" s="1214"/>
      <c r="G49" s="1214"/>
      <c r="H49" s="1214"/>
      <c r="I49" s="1214"/>
      <c r="J49" s="1215"/>
      <c r="K49" s="63">
        <v>
66</v>
      </c>
      <c r="L49" s="64">
        <v>
56</v>
      </c>
      <c r="M49" s="64">
        <v>
46</v>
      </c>
      <c r="N49" s="64">
        <v>
41</v>
      </c>
      <c r="O49" s="65">
        <v>
37</v>
      </c>
      <c r="P49" s="48"/>
      <c r="Q49" s="48"/>
      <c r="R49" s="48"/>
      <c r="S49" s="48"/>
      <c r="T49" s="48"/>
      <c r="U49" s="48"/>
    </row>
    <row r="50" spans="1:21" ht="30.75" customHeight="1" x14ac:dyDescent="0.15">
      <c r="A50" s="48"/>
      <c r="B50" s="1232"/>
      <c r="C50" s="1233"/>
      <c r="D50" s="62"/>
      <c r="E50" s="1214" t="s">
        <v>
17</v>
      </c>
      <c r="F50" s="1214"/>
      <c r="G50" s="1214"/>
      <c r="H50" s="1214"/>
      <c r="I50" s="1214"/>
      <c r="J50" s="1215"/>
      <c r="K50" s="63">
        <v>
46</v>
      </c>
      <c r="L50" s="64">
        <v>
40</v>
      </c>
      <c r="M50" s="64">
        <v>
22</v>
      </c>
      <c r="N50" s="64">
        <v>
20</v>
      </c>
      <c r="O50" s="65">
        <v>
20</v>
      </c>
      <c r="P50" s="48"/>
      <c r="Q50" s="48"/>
      <c r="R50" s="48"/>
      <c r="S50" s="48"/>
      <c r="T50" s="48"/>
      <c r="U50" s="48"/>
    </row>
    <row r="51" spans="1:21" ht="30.75" customHeight="1" x14ac:dyDescent="0.15">
      <c r="A51" s="48"/>
      <c r="B51" s="1234"/>
      <c r="C51" s="1235"/>
      <c r="D51" s="66"/>
      <c r="E51" s="1214" t="s">
        <v>
18</v>
      </c>
      <c r="F51" s="1214"/>
      <c r="G51" s="1214"/>
      <c r="H51" s="1214"/>
      <c r="I51" s="1214"/>
      <c r="J51" s="1215"/>
      <c r="K51" s="63">
        <v>
0</v>
      </c>
      <c r="L51" s="64">
        <v>
0</v>
      </c>
      <c r="M51" s="64">
        <v>
0</v>
      </c>
      <c r="N51" s="64">
        <v>
0</v>
      </c>
      <c r="O51" s="65" t="s">
        <v>
523</v>
      </c>
      <c r="P51" s="48"/>
      <c r="Q51" s="48"/>
      <c r="R51" s="48"/>
      <c r="S51" s="48"/>
      <c r="T51" s="48"/>
      <c r="U51" s="48"/>
    </row>
    <row r="52" spans="1:21" ht="30.75" customHeight="1" x14ac:dyDescent="0.15">
      <c r="A52" s="48"/>
      <c r="B52" s="1212" t="s">
        <v>
19</v>
      </c>
      <c r="C52" s="1213"/>
      <c r="D52" s="66"/>
      <c r="E52" s="1214" t="s">
        <v>
20</v>
      </c>
      <c r="F52" s="1214"/>
      <c r="G52" s="1214"/>
      <c r="H52" s="1214"/>
      <c r="I52" s="1214"/>
      <c r="J52" s="1215"/>
      <c r="K52" s="63">
        <v>
2346</v>
      </c>
      <c r="L52" s="64">
        <v>
2352</v>
      </c>
      <c r="M52" s="64">
        <v>
2474</v>
      </c>
      <c r="N52" s="64">
        <v>
2557</v>
      </c>
      <c r="O52" s="65">
        <v>
2559</v>
      </c>
      <c r="P52" s="48"/>
      <c r="Q52" s="48"/>
      <c r="R52" s="48"/>
      <c r="S52" s="48"/>
      <c r="T52" s="48"/>
      <c r="U52" s="48"/>
    </row>
    <row r="53" spans="1:21" ht="30.75" customHeight="1" thickBot="1" x14ac:dyDescent="0.2">
      <c r="A53" s="48"/>
      <c r="B53" s="1216" t="s">
        <v>
21</v>
      </c>
      <c r="C53" s="1217"/>
      <c r="D53" s="67"/>
      <c r="E53" s="1218" t="s">
        <v>
22</v>
      </c>
      <c r="F53" s="1218"/>
      <c r="G53" s="1218"/>
      <c r="H53" s="1218"/>
      <c r="I53" s="1218"/>
      <c r="J53" s="1219"/>
      <c r="K53" s="68">
        <v>
-374</v>
      </c>
      <c r="L53" s="69">
        <v>
-372</v>
      </c>
      <c r="M53" s="69">
        <v>
-434</v>
      </c>
      <c r="N53" s="69">
        <v>
-445</v>
      </c>
      <c r="O53" s="70">
        <v>
-381</v>
      </c>
      <c r="P53" s="48"/>
      <c r="Q53" s="48"/>
      <c r="R53" s="48"/>
      <c r="S53" s="48"/>
      <c r="T53" s="48"/>
      <c r="U53" s="48"/>
    </row>
    <row r="54" spans="1:21" ht="24" customHeight="1" x14ac:dyDescent="0.15">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
24</v>
      </c>
      <c r="C55" s="73"/>
      <c r="D55" s="73"/>
      <c r="E55" s="73"/>
      <c r="F55" s="73"/>
      <c r="G55" s="73"/>
      <c r="H55" s="73"/>
      <c r="I55" s="73"/>
      <c r="J55" s="73"/>
      <c r="K55" s="74"/>
      <c r="L55" s="74"/>
      <c r="M55" s="74"/>
      <c r="N55" s="74"/>
      <c r="O55" s="75" t="s">
        <v>
579</v>
      </c>
      <c r="P55" s="48"/>
      <c r="Q55" s="48"/>
      <c r="R55" s="48"/>
      <c r="S55" s="48"/>
      <c r="T55" s="48"/>
      <c r="U55" s="48"/>
    </row>
    <row r="56" spans="1:21" ht="31.5" customHeight="1" thickBot="1" x14ac:dyDescent="0.2">
      <c r="A56" s="48"/>
      <c r="B56" s="76"/>
      <c r="C56" s="77"/>
      <c r="D56" s="77"/>
      <c r="E56" s="78"/>
      <c r="F56" s="78"/>
      <c r="G56" s="78"/>
      <c r="H56" s="78"/>
      <c r="I56" s="78"/>
      <c r="J56" s="79" t="s">
        <v>
2</v>
      </c>
      <c r="K56" s="80" t="s">
        <v>
580</v>
      </c>
      <c r="L56" s="81" t="s">
        <v>
581</v>
      </c>
      <c r="M56" s="81" t="s">
        <v>
582</v>
      </c>
      <c r="N56" s="81" t="s">
        <v>
583</v>
      </c>
      <c r="O56" s="82" t="s">
        <v>
584</v>
      </c>
      <c r="P56" s="48"/>
      <c r="Q56" s="48"/>
      <c r="R56" s="48"/>
      <c r="S56" s="48"/>
      <c r="T56" s="48"/>
      <c r="U56" s="48"/>
    </row>
    <row r="57" spans="1:21" ht="31.5" customHeight="1" x14ac:dyDescent="0.15">
      <c r="B57" s="1220" t="s">
        <v>
25</v>
      </c>
      <c r="C57" s="1221"/>
      <c r="D57" s="1224" t="s">
        <v>
26</v>
      </c>
      <c r="E57" s="1225"/>
      <c r="F57" s="1225"/>
      <c r="G57" s="1225"/>
      <c r="H57" s="1225"/>
      <c r="I57" s="1225"/>
      <c r="J57" s="1226"/>
      <c r="K57" s="83" t="s">
        <v>
523</v>
      </c>
      <c r="L57" s="84" t="s">
        <v>
523</v>
      </c>
      <c r="M57" s="84" t="s">
        <v>
523</v>
      </c>
      <c r="N57" s="84" t="s">
        <v>
523</v>
      </c>
      <c r="O57" s="85" t="s">
        <v>
523</v>
      </c>
    </row>
    <row r="58" spans="1:21" ht="31.5" customHeight="1" thickBot="1" x14ac:dyDescent="0.2">
      <c r="B58" s="1222"/>
      <c r="C58" s="1223"/>
      <c r="D58" s="1227" t="s">
        <v>
27</v>
      </c>
      <c r="E58" s="1228"/>
      <c r="F58" s="1228"/>
      <c r="G58" s="1228"/>
      <c r="H58" s="1228"/>
      <c r="I58" s="1228"/>
      <c r="J58" s="1229"/>
      <c r="K58" s="86" t="s">
        <v>
523</v>
      </c>
      <c r="L58" s="87" t="s">
        <v>
523</v>
      </c>
      <c r="M58" s="87" t="s">
        <v>
523</v>
      </c>
      <c r="N58" s="87" t="s">
        <v>
523</v>
      </c>
      <c r="O58" s="88" t="s">
        <v>
523</v>
      </c>
    </row>
    <row r="59" spans="1:21" ht="24" customHeight="1" x14ac:dyDescent="0.15">
      <c r="B59" s="89"/>
      <c r="C59" s="89"/>
      <c r="D59" s="90" t="s">
        <v>
28</v>
      </c>
      <c r="E59" s="91"/>
      <c r="F59" s="91"/>
      <c r="G59" s="91"/>
      <c r="H59" s="91"/>
      <c r="I59" s="91"/>
      <c r="J59" s="91"/>
      <c r="K59" s="91"/>
      <c r="L59" s="91"/>
      <c r="M59" s="91"/>
      <c r="N59" s="91"/>
      <c r="O59" s="91"/>
    </row>
    <row r="60" spans="1:21" ht="24" customHeight="1" x14ac:dyDescent="0.15">
      <c r="B60" s="92"/>
      <c r="C60" s="92"/>
      <c r="D60" s="90" t="s">
        <v>
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42ryfbu2Ji0md+QSqrh0hlSq59M/CLQKFOtcZGWEYi2L0gzEI9qp8CiyGuF57NywFSj9eEg+k3PDOnchCVMTg==" saltValue="mORWEjpEL1rTEIAD8PJtE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
9</v>
      </c>
    </row>
    <row r="40" spans="2:13" ht="27.75" customHeight="1" thickBot="1" x14ac:dyDescent="0.2">
      <c r="B40" s="95" t="s">
        <v>
10</v>
      </c>
      <c r="C40" s="96"/>
      <c r="D40" s="96"/>
      <c r="E40" s="97"/>
      <c r="F40" s="97"/>
      <c r="G40" s="97"/>
      <c r="H40" s="98" t="s">
        <v>
2</v>
      </c>
      <c r="I40" s="99" t="s">
        <v>
564</v>
      </c>
      <c r="J40" s="100" t="s">
        <v>
565</v>
      </c>
      <c r="K40" s="100" t="s">
        <v>
566</v>
      </c>
      <c r="L40" s="100" t="s">
        <v>
567</v>
      </c>
      <c r="M40" s="101" t="s">
        <v>
568</v>
      </c>
    </row>
    <row r="41" spans="2:13" ht="27.75" customHeight="1" x14ac:dyDescent="0.15">
      <c r="B41" s="1250" t="s">
        <v>
30</v>
      </c>
      <c r="C41" s="1251"/>
      <c r="D41" s="102"/>
      <c r="E41" s="1252" t="s">
        <v>
31</v>
      </c>
      <c r="F41" s="1252"/>
      <c r="G41" s="1252"/>
      <c r="H41" s="1253"/>
      <c r="I41" s="103">
        <v>
19273</v>
      </c>
      <c r="J41" s="104">
        <v>
20525</v>
      </c>
      <c r="K41" s="104">
        <v>
20525</v>
      </c>
      <c r="L41" s="104">
        <v>
20591</v>
      </c>
      <c r="M41" s="105">
        <v>
20492</v>
      </c>
    </row>
    <row r="42" spans="2:13" ht="27.75" customHeight="1" x14ac:dyDescent="0.15">
      <c r="B42" s="1240"/>
      <c r="C42" s="1241"/>
      <c r="D42" s="106"/>
      <c r="E42" s="1244" t="s">
        <v>
32</v>
      </c>
      <c r="F42" s="1244"/>
      <c r="G42" s="1244"/>
      <c r="H42" s="1245"/>
      <c r="I42" s="107">
        <v>
125</v>
      </c>
      <c r="J42" s="108">
        <v>
169</v>
      </c>
      <c r="K42" s="108">
        <v>
63</v>
      </c>
      <c r="L42" s="108">
        <v>
43</v>
      </c>
      <c r="M42" s="109">
        <v>
22</v>
      </c>
    </row>
    <row r="43" spans="2:13" ht="27.75" customHeight="1" x14ac:dyDescent="0.15">
      <c r="B43" s="1240"/>
      <c r="C43" s="1241"/>
      <c r="D43" s="106"/>
      <c r="E43" s="1244" t="s">
        <v>
33</v>
      </c>
      <c r="F43" s="1244"/>
      <c r="G43" s="1244"/>
      <c r="H43" s="1245"/>
      <c r="I43" s="107">
        <v>
3750</v>
      </c>
      <c r="J43" s="108">
        <v>
3354</v>
      </c>
      <c r="K43" s="108">
        <v>
3141</v>
      </c>
      <c r="L43" s="108">
        <v>
3022</v>
      </c>
      <c r="M43" s="109">
        <v>
3165</v>
      </c>
    </row>
    <row r="44" spans="2:13" ht="27.75" customHeight="1" x14ac:dyDescent="0.15">
      <c r="B44" s="1240"/>
      <c r="C44" s="1241"/>
      <c r="D44" s="106"/>
      <c r="E44" s="1244" t="s">
        <v>
34</v>
      </c>
      <c r="F44" s="1244"/>
      <c r="G44" s="1244"/>
      <c r="H44" s="1245"/>
      <c r="I44" s="107">
        <v>
300</v>
      </c>
      <c r="J44" s="108">
        <v>
254</v>
      </c>
      <c r="K44" s="108">
        <v>
359</v>
      </c>
      <c r="L44" s="108">
        <v>
559</v>
      </c>
      <c r="M44" s="109">
        <v>
811</v>
      </c>
    </row>
    <row r="45" spans="2:13" ht="27.75" customHeight="1" x14ac:dyDescent="0.15">
      <c r="B45" s="1240"/>
      <c r="C45" s="1241"/>
      <c r="D45" s="106"/>
      <c r="E45" s="1244" t="s">
        <v>
35</v>
      </c>
      <c r="F45" s="1244"/>
      <c r="G45" s="1244"/>
      <c r="H45" s="1245"/>
      <c r="I45" s="107">
        <v>
4074</v>
      </c>
      <c r="J45" s="108">
        <v>
4317</v>
      </c>
      <c r="K45" s="108">
        <v>
3940</v>
      </c>
      <c r="L45" s="108">
        <v>
3866</v>
      </c>
      <c r="M45" s="109">
        <v>
3703</v>
      </c>
    </row>
    <row r="46" spans="2:13" ht="27.75" customHeight="1" x14ac:dyDescent="0.15">
      <c r="B46" s="1240"/>
      <c r="C46" s="1241"/>
      <c r="D46" s="110"/>
      <c r="E46" s="1244" t="s">
        <v>
36</v>
      </c>
      <c r="F46" s="1244"/>
      <c r="G46" s="1244"/>
      <c r="H46" s="1245"/>
      <c r="I46" s="107" t="s">
        <v>
523</v>
      </c>
      <c r="J46" s="108" t="s">
        <v>
523</v>
      </c>
      <c r="K46" s="108" t="s">
        <v>
523</v>
      </c>
      <c r="L46" s="108" t="s">
        <v>
523</v>
      </c>
      <c r="M46" s="109" t="s">
        <v>
523</v>
      </c>
    </row>
    <row r="47" spans="2:13" ht="27.75" customHeight="1" x14ac:dyDescent="0.15">
      <c r="B47" s="1240"/>
      <c r="C47" s="1241"/>
      <c r="D47" s="111"/>
      <c r="E47" s="1254" t="s">
        <v>
37</v>
      </c>
      <c r="F47" s="1255"/>
      <c r="G47" s="1255"/>
      <c r="H47" s="1256"/>
      <c r="I47" s="107" t="s">
        <v>
523</v>
      </c>
      <c r="J47" s="108" t="s">
        <v>
523</v>
      </c>
      <c r="K47" s="108" t="s">
        <v>
523</v>
      </c>
      <c r="L47" s="108" t="s">
        <v>
523</v>
      </c>
      <c r="M47" s="109" t="s">
        <v>
523</v>
      </c>
    </row>
    <row r="48" spans="2:13" ht="27.75" customHeight="1" x14ac:dyDescent="0.15">
      <c r="B48" s="1240"/>
      <c r="C48" s="1241"/>
      <c r="D48" s="106"/>
      <c r="E48" s="1244" t="s">
        <v>
38</v>
      </c>
      <c r="F48" s="1244"/>
      <c r="G48" s="1244"/>
      <c r="H48" s="1245"/>
      <c r="I48" s="107" t="s">
        <v>
523</v>
      </c>
      <c r="J48" s="108" t="s">
        <v>
523</v>
      </c>
      <c r="K48" s="108" t="s">
        <v>
523</v>
      </c>
      <c r="L48" s="108" t="s">
        <v>
523</v>
      </c>
      <c r="M48" s="109" t="s">
        <v>
523</v>
      </c>
    </row>
    <row r="49" spans="2:13" ht="27.75" customHeight="1" x14ac:dyDescent="0.15">
      <c r="B49" s="1242"/>
      <c r="C49" s="1243"/>
      <c r="D49" s="106"/>
      <c r="E49" s="1244" t="s">
        <v>
39</v>
      </c>
      <c r="F49" s="1244"/>
      <c r="G49" s="1244"/>
      <c r="H49" s="1245"/>
      <c r="I49" s="107" t="s">
        <v>
523</v>
      </c>
      <c r="J49" s="108" t="s">
        <v>
523</v>
      </c>
      <c r="K49" s="108" t="s">
        <v>
523</v>
      </c>
      <c r="L49" s="108" t="s">
        <v>
523</v>
      </c>
      <c r="M49" s="109" t="s">
        <v>
523</v>
      </c>
    </row>
    <row r="50" spans="2:13" ht="27.75" customHeight="1" x14ac:dyDescent="0.15">
      <c r="B50" s="1238" t="s">
        <v>
40</v>
      </c>
      <c r="C50" s="1239"/>
      <c r="D50" s="112"/>
      <c r="E50" s="1244" t="s">
        <v>
41</v>
      </c>
      <c r="F50" s="1244"/>
      <c r="G50" s="1244"/>
      <c r="H50" s="1245"/>
      <c r="I50" s="107">
        <v>
5224</v>
      </c>
      <c r="J50" s="108">
        <v>
4337</v>
      </c>
      <c r="K50" s="108">
        <v>
5007</v>
      </c>
      <c r="L50" s="108">
        <v>
6012</v>
      </c>
      <c r="M50" s="109">
        <v>
6201</v>
      </c>
    </row>
    <row r="51" spans="2:13" ht="27.75" customHeight="1" x14ac:dyDescent="0.15">
      <c r="B51" s="1240"/>
      <c r="C51" s="1241"/>
      <c r="D51" s="106"/>
      <c r="E51" s="1244" t="s">
        <v>
42</v>
      </c>
      <c r="F51" s="1244"/>
      <c r="G51" s="1244"/>
      <c r="H51" s="1245"/>
      <c r="I51" s="107">
        <v>
5565</v>
      </c>
      <c r="J51" s="108">
        <v>
5132</v>
      </c>
      <c r="K51" s="108">
        <v>
3695</v>
      </c>
      <c r="L51" s="108">
        <v>
3685</v>
      </c>
      <c r="M51" s="109">
        <v>
4666</v>
      </c>
    </row>
    <row r="52" spans="2:13" ht="27.75" customHeight="1" x14ac:dyDescent="0.15">
      <c r="B52" s="1242"/>
      <c r="C52" s="1243"/>
      <c r="D52" s="106"/>
      <c r="E52" s="1244" t="s">
        <v>
43</v>
      </c>
      <c r="F52" s="1244"/>
      <c r="G52" s="1244"/>
      <c r="H52" s="1245"/>
      <c r="I52" s="107">
        <v>
20624</v>
      </c>
      <c r="J52" s="108">
        <v>
20445</v>
      </c>
      <c r="K52" s="108">
        <v>
20295</v>
      </c>
      <c r="L52" s="108">
        <v>
20214</v>
      </c>
      <c r="M52" s="109">
        <v>
20045</v>
      </c>
    </row>
    <row r="53" spans="2:13" ht="27.75" customHeight="1" thickBot="1" x14ac:dyDescent="0.2">
      <c r="B53" s="1246" t="s">
        <v>
44</v>
      </c>
      <c r="C53" s="1247"/>
      <c r="D53" s="113"/>
      <c r="E53" s="1248" t="s">
        <v>
45</v>
      </c>
      <c r="F53" s="1248"/>
      <c r="G53" s="1248"/>
      <c r="H53" s="1249"/>
      <c r="I53" s="114">
        <v>
-3892</v>
      </c>
      <c r="J53" s="115">
        <v>
-1294</v>
      </c>
      <c r="K53" s="115">
        <v>
-969</v>
      </c>
      <c r="L53" s="115">
        <v>
-1830</v>
      </c>
      <c r="M53" s="116">
        <v>
-2718</v>
      </c>
    </row>
    <row r="54" spans="2:13" ht="27.75" customHeight="1" x14ac:dyDescent="0.15">
      <c r="B54" s="117" t="s">
        <v>
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ZUGLsIkmptbcjIxoyTKEf5l0t7WyB3gV1umlp7i71dk6Dz9ZM5QDHPZMaxnj4B5GnAPDkfXFJPcgv8Xf+1AyA==" saltValue="zhSlVQfdZPGX71kni/b+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
47</v>
      </c>
    </row>
    <row r="54" spans="2:8" ht="29.25" customHeight="1" thickBot="1" x14ac:dyDescent="0.25">
      <c r="B54" s="122" t="s">
        <v>
1</v>
      </c>
      <c r="C54" s="123"/>
      <c r="D54" s="123"/>
      <c r="E54" s="124" t="s">
        <v>
2</v>
      </c>
      <c r="F54" s="125" t="s">
        <v>
566</v>
      </c>
      <c r="G54" s="125" t="s">
        <v>
567</v>
      </c>
      <c r="H54" s="126" t="s">
        <v>
568</v>
      </c>
    </row>
    <row r="55" spans="2:8" ht="52.5" customHeight="1" x14ac:dyDescent="0.15">
      <c r="B55" s="127"/>
      <c r="C55" s="1265" t="s">
        <v>
48</v>
      </c>
      <c r="D55" s="1265"/>
      <c r="E55" s="1266"/>
      <c r="F55" s="128">
        <v>
2270</v>
      </c>
      <c r="G55" s="128">
        <v>
2462</v>
      </c>
      <c r="H55" s="129">
        <v>
2125</v>
      </c>
    </row>
    <row r="56" spans="2:8" ht="52.5" customHeight="1" x14ac:dyDescent="0.15">
      <c r="B56" s="130"/>
      <c r="C56" s="1267" t="s">
        <v>
49</v>
      </c>
      <c r="D56" s="1267"/>
      <c r="E56" s="1268"/>
      <c r="F56" s="131">
        <v>
756</v>
      </c>
      <c r="G56" s="131">
        <v>
856</v>
      </c>
      <c r="H56" s="132">
        <v>
956</v>
      </c>
    </row>
    <row r="57" spans="2:8" ht="53.25" customHeight="1" x14ac:dyDescent="0.15">
      <c r="B57" s="130"/>
      <c r="C57" s="1269" t="s">
        <v>
50</v>
      </c>
      <c r="D57" s="1269"/>
      <c r="E57" s="1270"/>
      <c r="F57" s="133">
        <v>
1240</v>
      </c>
      <c r="G57" s="133">
        <v>
1730</v>
      </c>
      <c r="H57" s="134">
        <v>
2099</v>
      </c>
    </row>
    <row r="58" spans="2:8" ht="45.75" customHeight="1" x14ac:dyDescent="0.15">
      <c r="B58" s="135"/>
      <c r="C58" s="1257" t="s">
        <v>
585</v>
      </c>
      <c r="D58" s="1258"/>
      <c r="E58" s="1259"/>
      <c r="F58" s="136">
        <v>
887</v>
      </c>
      <c r="G58" s="136">
        <v>
1374</v>
      </c>
      <c r="H58" s="137">
        <v>
1666</v>
      </c>
    </row>
    <row r="59" spans="2:8" ht="45.75" customHeight="1" x14ac:dyDescent="0.15">
      <c r="B59" s="135"/>
      <c r="C59" s="1257" t="s">
        <v>
588</v>
      </c>
      <c r="D59" s="1258"/>
      <c r="E59" s="1259"/>
      <c r="F59" s="136">
        <v>
238</v>
      </c>
      <c r="G59" s="136">
        <v>
238</v>
      </c>
      <c r="H59" s="137">
        <v>
238</v>
      </c>
    </row>
    <row r="60" spans="2:8" ht="45.75" customHeight="1" x14ac:dyDescent="0.15">
      <c r="B60" s="135"/>
      <c r="C60" s="1257" t="s">
        <v>
617</v>
      </c>
      <c r="D60" s="1258"/>
      <c r="E60" s="1259"/>
      <c r="F60" s="136">
        <v>
25</v>
      </c>
      <c r="G60" s="136">
        <v>
25</v>
      </c>
      <c r="H60" s="137">
        <v>
101</v>
      </c>
    </row>
    <row r="61" spans="2:8" ht="45.75" customHeight="1" x14ac:dyDescent="0.15">
      <c r="B61" s="135"/>
      <c r="C61" s="1257" t="s">
        <v>
586</v>
      </c>
      <c r="D61" s="1258"/>
      <c r="E61" s="1259"/>
      <c r="F61" s="136">
        <v>
44</v>
      </c>
      <c r="G61" s="136">
        <v>
44</v>
      </c>
      <c r="H61" s="137">
        <v>
44</v>
      </c>
    </row>
    <row r="62" spans="2:8" ht="45.75" customHeight="1" thickBot="1" x14ac:dyDescent="0.2">
      <c r="B62" s="138"/>
      <c r="C62" s="1260" t="s">
        <v>
587</v>
      </c>
      <c r="D62" s="1261"/>
      <c r="E62" s="1262"/>
      <c r="F62" s="139">
        <v>
40</v>
      </c>
      <c r="G62" s="139">
        <v>
40</v>
      </c>
      <c r="H62" s="140">
        <v>
40</v>
      </c>
    </row>
    <row r="63" spans="2:8" ht="52.5" customHeight="1" thickBot="1" x14ac:dyDescent="0.2">
      <c r="B63" s="141"/>
      <c r="C63" s="1263" t="s">
        <v>
51</v>
      </c>
      <c r="D63" s="1263"/>
      <c r="E63" s="1264"/>
      <c r="F63" s="142">
        <v>
4266</v>
      </c>
      <c r="G63" s="142">
        <v>
5048</v>
      </c>
      <c r="H63" s="143">
        <v>
5180</v>
      </c>
    </row>
    <row r="64" spans="2:8" ht="15" customHeight="1" x14ac:dyDescent="0.15"/>
  </sheetData>
  <sheetProtection algorithmName="SHA-512" hashValue="8ovjrATSmb/WVmnsbRG8bfYWN2J7BL04cUIsU9z/DbkqcXhcQARMJhgA1744oo6cZEdqMD115Rw62h3lIgNvNg==" saltValue="+GudYvFbSrxhuLa5MbAa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
618</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
618</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
619</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
620</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
621</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
622</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
564</v>
      </c>
      <c r="BQ50" s="1305"/>
      <c r="BR50" s="1305"/>
      <c r="BS50" s="1305"/>
      <c r="BT50" s="1305"/>
      <c r="BU50" s="1305"/>
      <c r="BV50" s="1305"/>
      <c r="BW50" s="1305"/>
      <c r="BX50" s="1305" t="s">
        <v>
565</v>
      </c>
      <c r="BY50" s="1305"/>
      <c r="BZ50" s="1305"/>
      <c r="CA50" s="1305"/>
      <c r="CB50" s="1305"/>
      <c r="CC50" s="1305"/>
      <c r="CD50" s="1305"/>
      <c r="CE50" s="1305"/>
      <c r="CF50" s="1305" t="s">
        <v>
566</v>
      </c>
      <c r="CG50" s="1305"/>
      <c r="CH50" s="1305"/>
      <c r="CI50" s="1305"/>
      <c r="CJ50" s="1305"/>
      <c r="CK50" s="1305"/>
      <c r="CL50" s="1305"/>
      <c r="CM50" s="1305"/>
      <c r="CN50" s="1305" t="s">
        <v>
567</v>
      </c>
      <c r="CO50" s="1305"/>
      <c r="CP50" s="1305"/>
      <c r="CQ50" s="1305"/>
      <c r="CR50" s="1305"/>
      <c r="CS50" s="1305"/>
      <c r="CT50" s="1305"/>
      <c r="CU50" s="1305"/>
      <c r="CV50" s="1305" t="s">
        <v>
568</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
623</v>
      </c>
      <c r="AO51" s="1309"/>
      <c r="AP51" s="1309"/>
      <c r="AQ51" s="1309"/>
      <c r="AR51" s="1309"/>
      <c r="AS51" s="1309"/>
      <c r="AT51" s="1309"/>
      <c r="AU51" s="1309"/>
      <c r="AV51" s="1309"/>
      <c r="AW51" s="1309"/>
      <c r="AX51" s="1309"/>
      <c r="AY51" s="1309"/>
      <c r="AZ51" s="1309"/>
      <c r="BA51" s="1309"/>
      <c r="BB51" s="1309" t="s">
        <v>
624</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
625</v>
      </c>
      <c r="BC53" s="1309"/>
      <c r="BD53" s="1309"/>
      <c r="BE53" s="1309"/>
      <c r="BF53" s="1309"/>
      <c r="BG53" s="1309"/>
      <c r="BH53" s="1309"/>
      <c r="BI53" s="1309"/>
      <c r="BJ53" s="1309"/>
      <c r="BK53" s="1309"/>
      <c r="BL53" s="1309"/>
      <c r="BM53" s="1309"/>
      <c r="BN53" s="1309"/>
      <c r="BO53" s="1309"/>
      <c r="BP53" s="1310">
        <v>
69.3</v>
      </c>
      <c r="BQ53" s="1310"/>
      <c r="BR53" s="1310"/>
      <c r="BS53" s="1310"/>
      <c r="BT53" s="1310"/>
      <c r="BU53" s="1310"/>
      <c r="BV53" s="1310"/>
      <c r="BW53" s="1310"/>
      <c r="BX53" s="1310">
        <v>
67.900000000000006</v>
      </c>
      <c r="BY53" s="1310"/>
      <c r="BZ53" s="1310"/>
      <c r="CA53" s="1310"/>
      <c r="CB53" s="1310"/>
      <c r="CC53" s="1310"/>
      <c r="CD53" s="1310"/>
      <c r="CE53" s="1310"/>
      <c r="CF53" s="1310">
        <v>
69.3</v>
      </c>
      <c r="CG53" s="1310"/>
      <c r="CH53" s="1310"/>
      <c r="CI53" s="1310"/>
      <c r="CJ53" s="1310"/>
      <c r="CK53" s="1310"/>
      <c r="CL53" s="1310"/>
      <c r="CM53" s="1310"/>
      <c r="CN53" s="1310">
        <v>
69.8</v>
      </c>
      <c r="CO53" s="1310"/>
      <c r="CP53" s="1310"/>
      <c r="CQ53" s="1310"/>
      <c r="CR53" s="1310"/>
      <c r="CS53" s="1310"/>
      <c r="CT53" s="1310"/>
      <c r="CU53" s="1310"/>
      <c r="CV53" s="1310">
        <v>
70.400000000000006</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
626</v>
      </c>
      <c r="AO55" s="1305"/>
      <c r="AP55" s="1305"/>
      <c r="AQ55" s="1305"/>
      <c r="AR55" s="1305"/>
      <c r="AS55" s="1305"/>
      <c r="AT55" s="1305"/>
      <c r="AU55" s="1305"/>
      <c r="AV55" s="1305"/>
      <c r="AW55" s="1305"/>
      <c r="AX55" s="1305"/>
      <c r="AY55" s="1305"/>
      <c r="AZ55" s="1305"/>
      <c r="BA55" s="1305"/>
      <c r="BB55" s="1309" t="s">
        <v>
627</v>
      </c>
      <c r="BC55" s="1309"/>
      <c r="BD55" s="1309"/>
      <c r="BE55" s="1309"/>
      <c r="BF55" s="1309"/>
      <c r="BG55" s="1309"/>
      <c r="BH55" s="1309"/>
      <c r="BI55" s="1309"/>
      <c r="BJ55" s="1309"/>
      <c r="BK55" s="1309"/>
      <c r="BL55" s="1309"/>
      <c r="BM55" s="1309"/>
      <c r="BN55" s="1309"/>
      <c r="BO55" s="1309"/>
      <c r="BP55" s="1310">
        <v>
33.6</v>
      </c>
      <c r="BQ55" s="1310"/>
      <c r="BR55" s="1310"/>
      <c r="BS55" s="1310"/>
      <c r="BT55" s="1310"/>
      <c r="BU55" s="1310"/>
      <c r="BV55" s="1310"/>
      <c r="BW55" s="1310"/>
      <c r="BX55" s="1310">
        <v>
35.299999999999997</v>
      </c>
      <c r="BY55" s="1310"/>
      <c r="BZ55" s="1310"/>
      <c r="CA55" s="1310"/>
      <c r="CB55" s="1310"/>
      <c r="CC55" s="1310"/>
      <c r="CD55" s="1310"/>
      <c r="CE55" s="1310"/>
      <c r="CF55" s="1310">
        <v>
31.9</v>
      </c>
      <c r="CG55" s="1310"/>
      <c r="CH55" s="1310"/>
      <c r="CI55" s="1310"/>
      <c r="CJ55" s="1310"/>
      <c r="CK55" s="1310"/>
      <c r="CL55" s="1310"/>
      <c r="CM55" s="1310"/>
      <c r="CN55" s="1310">
        <v>
24.2</v>
      </c>
      <c r="CO55" s="1310"/>
      <c r="CP55" s="1310"/>
      <c r="CQ55" s="1310"/>
      <c r="CR55" s="1310"/>
      <c r="CS55" s="1310"/>
      <c r="CT55" s="1310"/>
      <c r="CU55" s="1310"/>
      <c r="CV55" s="1310">
        <v>
22.1</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
628</v>
      </c>
      <c r="BC57" s="1309"/>
      <c r="BD57" s="1309"/>
      <c r="BE57" s="1309"/>
      <c r="BF57" s="1309"/>
      <c r="BG57" s="1309"/>
      <c r="BH57" s="1309"/>
      <c r="BI57" s="1309"/>
      <c r="BJ57" s="1309"/>
      <c r="BK57" s="1309"/>
      <c r="BL57" s="1309"/>
      <c r="BM57" s="1309"/>
      <c r="BN57" s="1309"/>
      <c r="BO57" s="1309"/>
      <c r="BP57" s="1310">
        <v>
56.8</v>
      </c>
      <c r="BQ57" s="1310"/>
      <c r="BR57" s="1310"/>
      <c r="BS57" s="1310"/>
      <c r="BT57" s="1310"/>
      <c r="BU57" s="1310"/>
      <c r="BV57" s="1310"/>
      <c r="BW57" s="1310"/>
      <c r="BX57" s="1310">
        <v>
60.4</v>
      </c>
      <c r="BY57" s="1310"/>
      <c r="BZ57" s="1310"/>
      <c r="CA57" s="1310"/>
      <c r="CB57" s="1310"/>
      <c r="CC57" s="1310"/>
      <c r="CD57" s="1310"/>
      <c r="CE57" s="1310"/>
      <c r="CF57" s="1310">
        <v>
59.3</v>
      </c>
      <c r="CG57" s="1310"/>
      <c r="CH57" s="1310"/>
      <c r="CI57" s="1310"/>
      <c r="CJ57" s="1310"/>
      <c r="CK57" s="1310"/>
      <c r="CL57" s="1310"/>
      <c r="CM57" s="1310"/>
      <c r="CN57" s="1310">
        <v>
59.9</v>
      </c>
      <c r="CO57" s="1310"/>
      <c r="CP57" s="1310"/>
      <c r="CQ57" s="1310"/>
      <c r="CR57" s="1310"/>
      <c r="CS57" s="1310"/>
      <c r="CT57" s="1310"/>
      <c r="CU57" s="1310"/>
      <c r="CV57" s="1310">
        <v>
61.5</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
629</v>
      </c>
    </row>
    <row r="64" spans="1:109" x14ac:dyDescent="0.15">
      <c r="B64" s="1280"/>
      <c r="G64" s="1287"/>
      <c r="I64" s="1320"/>
      <c r="J64" s="1320"/>
      <c r="K64" s="1320"/>
      <c r="L64" s="1320"/>
      <c r="M64" s="1320"/>
      <c r="N64" s="1321"/>
      <c r="AM64" s="1287"/>
      <c r="AN64" s="1287" t="s">
        <v>
620</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
630</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
622</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
564</v>
      </c>
      <c r="BQ72" s="1305"/>
      <c r="BR72" s="1305"/>
      <c r="BS72" s="1305"/>
      <c r="BT72" s="1305"/>
      <c r="BU72" s="1305"/>
      <c r="BV72" s="1305"/>
      <c r="BW72" s="1305"/>
      <c r="BX72" s="1305" t="s">
        <v>
565</v>
      </c>
      <c r="BY72" s="1305"/>
      <c r="BZ72" s="1305"/>
      <c r="CA72" s="1305"/>
      <c r="CB72" s="1305"/>
      <c r="CC72" s="1305"/>
      <c r="CD72" s="1305"/>
      <c r="CE72" s="1305"/>
      <c r="CF72" s="1305" t="s">
        <v>
566</v>
      </c>
      <c r="CG72" s="1305"/>
      <c r="CH72" s="1305"/>
      <c r="CI72" s="1305"/>
      <c r="CJ72" s="1305"/>
      <c r="CK72" s="1305"/>
      <c r="CL72" s="1305"/>
      <c r="CM72" s="1305"/>
      <c r="CN72" s="1305" t="s">
        <v>
567</v>
      </c>
      <c r="CO72" s="1305"/>
      <c r="CP72" s="1305"/>
      <c r="CQ72" s="1305"/>
      <c r="CR72" s="1305"/>
      <c r="CS72" s="1305"/>
      <c r="CT72" s="1305"/>
      <c r="CU72" s="1305"/>
      <c r="CV72" s="1305" t="s">
        <v>
568</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
623</v>
      </c>
      <c r="AO73" s="1309"/>
      <c r="AP73" s="1309"/>
      <c r="AQ73" s="1309"/>
      <c r="AR73" s="1309"/>
      <c r="AS73" s="1309"/>
      <c r="AT73" s="1309"/>
      <c r="AU73" s="1309"/>
      <c r="AV73" s="1309"/>
      <c r="AW73" s="1309"/>
      <c r="AX73" s="1309"/>
      <c r="AY73" s="1309"/>
      <c r="AZ73" s="1309"/>
      <c r="BA73" s="1309"/>
      <c r="BB73" s="1309" t="s">
        <v>
627</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
631</v>
      </c>
      <c r="BC75" s="1309"/>
      <c r="BD75" s="1309"/>
      <c r="BE75" s="1309"/>
      <c r="BF75" s="1309"/>
      <c r="BG75" s="1309"/>
      <c r="BH75" s="1309"/>
      <c r="BI75" s="1309"/>
      <c r="BJ75" s="1309"/>
      <c r="BK75" s="1309"/>
      <c r="BL75" s="1309"/>
      <c r="BM75" s="1309"/>
      <c r="BN75" s="1309"/>
      <c r="BO75" s="1309"/>
      <c r="BP75" s="1310">
        <v>
-2.2999999999999998</v>
      </c>
      <c r="BQ75" s="1310"/>
      <c r="BR75" s="1310"/>
      <c r="BS75" s="1310"/>
      <c r="BT75" s="1310"/>
      <c r="BU75" s="1310"/>
      <c r="BV75" s="1310"/>
      <c r="BW75" s="1310"/>
      <c r="BX75" s="1310">
        <v>
-2.6</v>
      </c>
      <c r="BY75" s="1310"/>
      <c r="BZ75" s="1310"/>
      <c r="CA75" s="1310"/>
      <c r="CB75" s="1310"/>
      <c r="CC75" s="1310"/>
      <c r="CD75" s="1310"/>
      <c r="CE75" s="1310"/>
      <c r="CF75" s="1310">
        <v>
-2.6</v>
      </c>
      <c r="CG75" s="1310"/>
      <c r="CH75" s="1310"/>
      <c r="CI75" s="1310"/>
      <c r="CJ75" s="1310"/>
      <c r="CK75" s="1310"/>
      <c r="CL75" s="1310"/>
      <c r="CM75" s="1310"/>
      <c r="CN75" s="1310">
        <v>
-2.7</v>
      </c>
      <c r="CO75" s="1310"/>
      <c r="CP75" s="1310"/>
      <c r="CQ75" s="1310"/>
      <c r="CR75" s="1310"/>
      <c r="CS75" s="1310"/>
      <c r="CT75" s="1310"/>
      <c r="CU75" s="1310"/>
      <c r="CV75" s="1310">
        <v>
-2.7</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
632</v>
      </c>
      <c r="AO77" s="1305"/>
      <c r="AP77" s="1305"/>
      <c r="AQ77" s="1305"/>
      <c r="AR77" s="1305"/>
      <c r="AS77" s="1305"/>
      <c r="AT77" s="1305"/>
      <c r="AU77" s="1305"/>
      <c r="AV77" s="1305"/>
      <c r="AW77" s="1305"/>
      <c r="AX77" s="1305"/>
      <c r="AY77" s="1305"/>
      <c r="AZ77" s="1305"/>
      <c r="BA77" s="1305"/>
      <c r="BB77" s="1309" t="s">
        <v>
633</v>
      </c>
      <c r="BC77" s="1309"/>
      <c r="BD77" s="1309"/>
      <c r="BE77" s="1309"/>
      <c r="BF77" s="1309"/>
      <c r="BG77" s="1309"/>
      <c r="BH77" s="1309"/>
      <c r="BI77" s="1309"/>
      <c r="BJ77" s="1309"/>
      <c r="BK77" s="1309"/>
      <c r="BL77" s="1309"/>
      <c r="BM77" s="1309"/>
      <c r="BN77" s="1309"/>
      <c r="BO77" s="1309"/>
      <c r="BP77" s="1310">
        <v>
33.6</v>
      </c>
      <c r="BQ77" s="1310"/>
      <c r="BR77" s="1310"/>
      <c r="BS77" s="1310"/>
      <c r="BT77" s="1310"/>
      <c r="BU77" s="1310"/>
      <c r="BV77" s="1310"/>
      <c r="BW77" s="1310"/>
      <c r="BX77" s="1310">
        <v>
35.299999999999997</v>
      </c>
      <c r="BY77" s="1310"/>
      <c r="BZ77" s="1310"/>
      <c r="CA77" s="1310"/>
      <c r="CB77" s="1310"/>
      <c r="CC77" s="1310"/>
      <c r="CD77" s="1310"/>
      <c r="CE77" s="1310"/>
      <c r="CF77" s="1310">
        <v>
31.9</v>
      </c>
      <c r="CG77" s="1310"/>
      <c r="CH77" s="1310"/>
      <c r="CI77" s="1310"/>
      <c r="CJ77" s="1310"/>
      <c r="CK77" s="1310"/>
      <c r="CL77" s="1310"/>
      <c r="CM77" s="1310"/>
      <c r="CN77" s="1310">
        <v>
24.2</v>
      </c>
      <c r="CO77" s="1310"/>
      <c r="CP77" s="1310"/>
      <c r="CQ77" s="1310"/>
      <c r="CR77" s="1310"/>
      <c r="CS77" s="1310"/>
      <c r="CT77" s="1310"/>
      <c r="CU77" s="1310"/>
      <c r="CV77" s="1310">
        <v>
22.1</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
634</v>
      </c>
      <c r="BC79" s="1309"/>
      <c r="BD79" s="1309"/>
      <c r="BE79" s="1309"/>
      <c r="BF79" s="1309"/>
      <c r="BG79" s="1309"/>
      <c r="BH79" s="1309"/>
      <c r="BI79" s="1309"/>
      <c r="BJ79" s="1309"/>
      <c r="BK79" s="1309"/>
      <c r="BL79" s="1309"/>
      <c r="BM79" s="1309"/>
      <c r="BN79" s="1309"/>
      <c r="BO79" s="1309"/>
      <c r="BP79" s="1310">
        <v>
7</v>
      </c>
      <c r="BQ79" s="1310"/>
      <c r="BR79" s="1310"/>
      <c r="BS79" s="1310"/>
      <c r="BT79" s="1310"/>
      <c r="BU79" s="1310"/>
      <c r="BV79" s="1310"/>
      <c r="BW79" s="1310"/>
      <c r="BX79" s="1310">
        <v>
6.9</v>
      </c>
      <c r="BY79" s="1310"/>
      <c r="BZ79" s="1310"/>
      <c r="CA79" s="1310"/>
      <c r="CB79" s="1310"/>
      <c r="CC79" s="1310"/>
      <c r="CD79" s="1310"/>
      <c r="CE79" s="1310"/>
      <c r="CF79" s="1310">
        <v>
6.6</v>
      </c>
      <c r="CG79" s="1310"/>
      <c r="CH79" s="1310"/>
      <c r="CI79" s="1310"/>
      <c r="CJ79" s="1310"/>
      <c r="CK79" s="1310"/>
      <c r="CL79" s="1310"/>
      <c r="CM79" s="1310"/>
      <c r="CN79" s="1310">
        <v>
6.4</v>
      </c>
      <c r="CO79" s="1310"/>
      <c r="CP79" s="1310"/>
      <c r="CQ79" s="1310"/>
      <c r="CR79" s="1310"/>
      <c r="CS79" s="1310"/>
      <c r="CT79" s="1310"/>
      <c r="CU79" s="1310"/>
      <c r="CV79" s="1310">
        <v>
6.3</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xE3PElt+YDZ5CFwJtqHL61tPTcCu+bRxBDup0+ZdrmaZOVpAcpb4vCWJgUYZaqT4XK+oL/8ZTjU8WdN6UqEelg==" saltValue="xIoVTE4hUaf2nQwzTviuz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
635</v>
      </c>
    </row>
  </sheetData>
  <sheetProtection algorithmName="SHA-512" hashValue="qnvpKPEnPlwlL4U005x5UAZoWvyuHIFMYqItzpuwo7XMYLYas+EbM+qsfkftXUYnoO/fQOr5i8wTeriOgEyT6w==" saltValue="6PgnmcQ66VkbzAQW4TM37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
636</v>
      </c>
    </row>
  </sheetData>
  <sheetProtection algorithmName="SHA-512" hashValue="xJTxVq3lzUG2Xji62OykrlJ9ODt6ubFYUrHd59biPR3HbFD1Piwp+phjm3A5rFvEo8XD3JBZyHedZ9zuDccAGQ==" saltValue="yPDp/Vy/dxKahpz3FcwtO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
52</v>
      </c>
      <c r="E2" s="155"/>
      <c r="F2" s="156" t="s">
        <v>
561</v>
      </c>
      <c r="G2" s="157"/>
      <c r="H2" s="158"/>
    </row>
    <row r="3" spans="1:8" x14ac:dyDescent="0.15">
      <c r="A3" s="154" t="s">
        <v>
554</v>
      </c>
      <c r="B3" s="159"/>
      <c r="C3" s="160"/>
      <c r="D3" s="161">
        <v>
23278</v>
      </c>
      <c r="E3" s="162"/>
      <c r="F3" s="163">
        <v>
47278</v>
      </c>
      <c r="G3" s="164"/>
      <c r="H3" s="165"/>
    </row>
    <row r="4" spans="1:8" x14ac:dyDescent="0.15">
      <c r="A4" s="166"/>
      <c r="B4" s="167"/>
      <c r="C4" s="168"/>
      <c r="D4" s="169">
        <v>
15329</v>
      </c>
      <c r="E4" s="170"/>
      <c r="F4" s="171">
        <v>
24096</v>
      </c>
      <c r="G4" s="172"/>
      <c r="H4" s="173"/>
    </row>
    <row r="5" spans="1:8" x14ac:dyDescent="0.15">
      <c r="A5" s="154" t="s">
        <v>
556</v>
      </c>
      <c r="B5" s="159"/>
      <c r="C5" s="160"/>
      <c r="D5" s="161">
        <v>
43605</v>
      </c>
      <c r="E5" s="162"/>
      <c r="F5" s="163">
        <v>
44504</v>
      </c>
      <c r="G5" s="164"/>
      <c r="H5" s="165"/>
    </row>
    <row r="6" spans="1:8" x14ac:dyDescent="0.15">
      <c r="A6" s="166"/>
      <c r="B6" s="167"/>
      <c r="C6" s="168"/>
      <c r="D6" s="169">
        <v>
41757</v>
      </c>
      <c r="E6" s="170"/>
      <c r="F6" s="171">
        <v>
25876</v>
      </c>
      <c r="G6" s="172"/>
      <c r="H6" s="173"/>
    </row>
    <row r="7" spans="1:8" x14ac:dyDescent="0.15">
      <c r="A7" s="154" t="s">
        <v>
557</v>
      </c>
      <c r="B7" s="159"/>
      <c r="C7" s="160"/>
      <c r="D7" s="161">
        <v>
21393</v>
      </c>
      <c r="E7" s="162"/>
      <c r="F7" s="163">
        <v>
47820</v>
      </c>
      <c r="G7" s="164"/>
      <c r="H7" s="165"/>
    </row>
    <row r="8" spans="1:8" x14ac:dyDescent="0.15">
      <c r="A8" s="166"/>
      <c r="B8" s="167"/>
      <c r="C8" s="168"/>
      <c r="D8" s="169">
        <v>
6105</v>
      </c>
      <c r="E8" s="170"/>
      <c r="F8" s="171">
        <v>
25855</v>
      </c>
      <c r="G8" s="172"/>
      <c r="H8" s="173"/>
    </row>
    <row r="9" spans="1:8" x14ac:dyDescent="0.15">
      <c r="A9" s="154" t="s">
        <v>
558</v>
      </c>
      <c r="B9" s="159"/>
      <c r="C9" s="160"/>
      <c r="D9" s="161">
        <v>
11720</v>
      </c>
      <c r="E9" s="162"/>
      <c r="F9" s="163">
        <v>
41934</v>
      </c>
      <c r="G9" s="164"/>
      <c r="H9" s="165"/>
    </row>
    <row r="10" spans="1:8" x14ac:dyDescent="0.15">
      <c r="A10" s="166"/>
      <c r="B10" s="167"/>
      <c r="C10" s="168"/>
      <c r="D10" s="169">
        <v>
6743</v>
      </c>
      <c r="E10" s="170"/>
      <c r="F10" s="171">
        <v>
23352</v>
      </c>
      <c r="G10" s="172"/>
      <c r="H10" s="173"/>
    </row>
    <row r="11" spans="1:8" x14ac:dyDescent="0.15">
      <c r="A11" s="154" t="s">
        <v>
559</v>
      </c>
      <c r="B11" s="159"/>
      <c r="C11" s="160"/>
      <c r="D11" s="161">
        <v>
11639</v>
      </c>
      <c r="E11" s="162"/>
      <c r="F11" s="163">
        <v>
45588</v>
      </c>
      <c r="G11" s="164"/>
      <c r="H11" s="165"/>
    </row>
    <row r="12" spans="1:8" x14ac:dyDescent="0.15">
      <c r="A12" s="166"/>
      <c r="B12" s="167"/>
      <c r="C12" s="174"/>
      <c r="D12" s="169">
        <v>
8254</v>
      </c>
      <c r="E12" s="170"/>
      <c r="F12" s="171">
        <v>
24150</v>
      </c>
      <c r="G12" s="172"/>
      <c r="H12" s="173"/>
    </row>
    <row r="13" spans="1:8" x14ac:dyDescent="0.15">
      <c r="A13" s="154"/>
      <c r="B13" s="159"/>
      <c r="C13" s="175"/>
      <c r="D13" s="176">
        <v>
22327</v>
      </c>
      <c r="E13" s="177"/>
      <c r="F13" s="178">
        <v>
45425</v>
      </c>
      <c r="G13" s="179"/>
      <c r="H13" s="165"/>
    </row>
    <row r="14" spans="1:8" x14ac:dyDescent="0.15">
      <c r="A14" s="166"/>
      <c r="B14" s="167"/>
      <c r="C14" s="168"/>
      <c r="D14" s="169">
        <v>
15638</v>
      </c>
      <c r="E14" s="170"/>
      <c r="F14" s="171">
        <v>
24666</v>
      </c>
      <c r="G14" s="172"/>
      <c r="H14" s="173"/>
    </row>
    <row r="17" spans="1:11" x14ac:dyDescent="0.15">
      <c r="A17" s="150" t="s">
        <v>
53</v>
      </c>
    </row>
    <row r="18" spans="1:11" x14ac:dyDescent="0.15">
      <c r="A18" s="180"/>
      <c r="B18" s="180" t="str">
        <f>
実質収支比率等に係る経年分析!F$46</f>
        <v>
H27</v>
      </c>
      <c r="C18" s="180" t="str">
        <f>
実質収支比率等に係る経年分析!G$46</f>
        <v>
H28</v>
      </c>
      <c r="D18" s="180" t="str">
        <f>
実質収支比率等に係る経年分析!H$46</f>
        <v>
H29</v>
      </c>
      <c r="E18" s="180" t="str">
        <f>
実質収支比率等に係る経年分析!I$46</f>
        <v>
H30</v>
      </c>
      <c r="F18" s="180" t="str">
        <f>
実質収支比率等に係る経年分析!J$46</f>
        <v>
R01</v>
      </c>
    </row>
    <row r="19" spans="1:11" x14ac:dyDescent="0.15">
      <c r="A19" s="180" t="s">
        <v>
54</v>
      </c>
      <c r="B19" s="180">
        <f>
ROUND(VALUE(SUBSTITUTE(実質収支比率等に係る経年分析!F$48,"▲","-")),2)</f>
        <v>
7.85</v>
      </c>
      <c r="C19" s="180">
        <f>
ROUND(VALUE(SUBSTITUTE(実質収支比率等に係る経年分析!G$48,"▲","-")),2)</f>
        <v>
9.0500000000000007</v>
      </c>
      <c r="D19" s="180">
        <f>
ROUND(VALUE(SUBSTITUTE(実質収支比率等に係る経年分析!H$48,"▲","-")),2)</f>
        <v>
8.5</v>
      </c>
      <c r="E19" s="180">
        <f>
ROUND(VALUE(SUBSTITUTE(実質収支比率等に係る経年分析!I$48,"▲","-")),2)</f>
        <v>
8.74</v>
      </c>
      <c r="F19" s="180">
        <f>
ROUND(VALUE(SUBSTITUTE(実質収支比率等に係る経年分析!J$48,"▲","-")),2)</f>
        <v>
8.14</v>
      </c>
    </row>
    <row r="20" spans="1:11" x14ac:dyDescent="0.15">
      <c r="A20" s="180" t="s">
        <v>
55</v>
      </c>
      <c r="B20" s="180">
        <f>
ROUND(VALUE(SUBSTITUTE(実質収支比率等に係る経年分析!F$47,"▲","-")),2)</f>
        <v>
13.72</v>
      </c>
      <c r="C20" s="180">
        <f>
ROUND(VALUE(SUBSTITUTE(実質収支比率等に係る経年分析!G$47,"▲","-")),2)</f>
        <v>
12.6</v>
      </c>
      <c r="D20" s="180">
        <f>
ROUND(VALUE(SUBSTITUTE(実質収支比率等に係る経年分析!H$47,"▲","-")),2)</f>
        <v>
13.58</v>
      </c>
      <c r="E20" s="180">
        <f>
ROUND(VALUE(SUBSTITUTE(実質収支比率等に係る経年分析!I$47,"▲","-")),2)</f>
        <v>
14.6</v>
      </c>
      <c r="F20" s="180">
        <f>
ROUND(VALUE(SUBSTITUTE(実質収支比率等に係る経年分析!J$47,"▲","-")),2)</f>
        <v>
12.5</v>
      </c>
    </row>
    <row r="21" spans="1:11" x14ac:dyDescent="0.15">
      <c r="A21" s="180" t="s">
        <v>
56</v>
      </c>
      <c r="B21" s="180">
        <f>
IF(ISNUMBER(VALUE(SUBSTITUTE(実質収支比率等に係る経年分析!F$49,"▲","-"))),ROUND(VALUE(SUBSTITUTE(実質収支比率等に係る経年分析!F$49,"▲","-")),2),NA())</f>
        <v>
0.81</v>
      </c>
      <c r="C21" s="180">
        <f>
IF(ISNUMBER(VALUE(SUBSTITUTE(実質収支比率等に係る経年分析!G$49,"▲","-"))),ROUND(VALUE(SUBSTITUTE(実質収支比率等に係る経年分析!G$49,"▲","-")),2),NA())</f>
        <v>
0.45</v>
      </c>
      <c r="D21" s="180">
        <f>
IF(ISNUMBER(VALUE(SUBSTITUTE(実質収支比率等に係る経年分析!H$49,"▲","-"))),ROUND(VALUE(SUBSTITUTE(実質収支比率等に係る経年分析!H$49,"▲","-")),2),NA())</f>
        <v>
0.69</v>
      </c>
      <c r="E21" s="180">
        <f>
IF(ISNUMBER(VALUE(SUBSTITUTE(実質収支比率等に係る経年分析!I$49,"▲","-"))),ROUND(VALUE(SUBSTITUTE(実質収支比率等に係る経年分析!I$49,"▲","-")),2),NA())</f>
        <v>
1.45</v>
      </c>
      <c r="F21" s="180">
        <f>
IF(ISNUMBER(VALUE(SUBSTITUTE(実質収支比率等に係る経年分析!J$49,"▲","-"))),ROUND(VALUE(SUBSTITUTE(実質収支比率等に係る経年分析!J$49,"▲","-")),2),NA())</f>
        <v>
-2.5099999999999998</v>
      </c>
    </row>
    <row r="24" spans="1:11" x14ac:dyDescent="0.15">
      <c r="A24" s="150" t="s">
        <v>
57</v>
      </c>
    </row>
    <row r="25" spans="1:11" x14ac:dyDescent="0.15">
      <c r="A25" s="181"/>
      <c r="B25" s="181" t="str">
        <f>
連結実質赤字比率に係る赤字・黒字の構成分析!F$33</f>
        <v>
H27</v>
      </c>
      <c r="C25" s="181"/>
      <c r="D25" s="181" t="str">
        <f>
連結実質赤字比率に係る赤字・黒字の構成分析!G$33</f>
        <v>
H28</v>
      </c>
      <c r="E25" s="181"/>
      <c r="F25" s="181" t="str">
        <f>
連結実質赤字比率に係る赤字・黒字の構成分析!H$33</f>
        <v>
H29</v>
      </c>
      <c r="G25" s="181"/>
      <c r="H25" s="181" t="str">
        <f>
連結実質赤字比率に係る赤字・黒字の構成分析!I$33</f>
        <v>
H30</v>
      </c>
      <c r="I25" s="181"/>
      <c r="J25" s="181" t="str">
        <f>
連結実質赤字比率に係る赤字・黒字の構成分析!J$33</f>
        <v>
R01</v>
      </c>
      <c r="K25" s="181"/>
    </row>
    <row r="26" spans="1:11" x14ac:dyDescent="0.15">
      <c r="A26" s="181"/>
      <c r="B26" s="181" t="s">
        <v>
58</v>
      </c>
      <c r="C26" s="181" t="s">
        <v>
59</v>
      </c>
      <c r="D26" s="181" t="s">
        <v>
58</v>
      </c>
      <c r="E26" s="181" t="s">
        <v>
59</v>
      </c>
      <c r="F26" s="181" t="s">
        <v>
58</v>
      </c>
      <c r="G26" s="181" t="s">
        <v>
59</v>
      </c>
      <c r="H26" s="181" t="s">
        <v>
58</v>
      </c>
      <c r="I26" s="181" t="s">
        <v>
59</v>
      </c>
      <c r="J26" s="181" t="s">
        <v>
58</v>
      </c>
      <c r="K26" s="181" t="s">
        <v>
59</v>
      </c>
    </row>
    <row r="27" spans="1:11" x14ac:dyDescent="0.15">
      <c r="A27" s="181" t="str">
        <f>
IF(連結実質赤字比率に係る赤字・黒字の構成分析!C$43="",NA(),連結実質赤字比率に係る赤字・黒字の構成分析!C$43)</f>
        <v>
その他会計（黒字）</v>
      </c>
      <c r="B27" s="181" t="e">
        <f>
IF(ROUND(VALUE(SUBSTITUTE(連結実質赤字比率に係る赤字・黒字の構成分析!F$43,"▲", "-")), 2) &lt; 0, ABS(ROUND(VALUE(SUBSTITUTE(連結実質赤字比率に係る赤字・黒字の構成分析!F$43,"▲", "-")), 2)), NA())</f>
        <v>
#VALUE!</v>
      </c>
      <c r="C27" s="181" t="e">
        <f>
IF(ROUND(VALUE(SUBSTITUTE(連結実質赤字比率に係る赤字・黒字の構成分析!F$43,"▲", "-")), 2) &gt;= 0, ABS(ROUND(VALUE(SUBSTITUTE(連結実質赤字比率に係る赤字・黒字の構成分析!F$43,"▲", "-")), 2)), NA())</f>
        <v>
#VALUE!</v>
      </c>
      <c r="D27" s="181" t="e">
        <f>
IF(ROUND(VALUE(SUBSTITUTE(連結実質赤字比率に係る赤字・黒字の構成分析!G$43,"▲", "-")), 2) &lt; 0, ABS(ROUND(VALUE(SUBSTITUTE(連結実質赤字比率に係る赤字・黒字の構成分析!G$43,"▲", "-")), 2)), NA())</f>
        <v>
#VALUE!</v>
      </c>
      <c r="E27" s="181" t="e">
        <f>
IF(ROUND(VALUE(SUBSTITUTE(連結実質赤字比率に係る赤字・黒字の構成分析!G$43,"▲", "-")), 2) &gt;= 0, ABS(ROUND(VALUE(SUBSTITUTE(連結実質赤字比率に係る赤字・黒字の構成分析!G$43,"▲", "-")), 2)), NA())</f>
        <v>
#VALUE!</v>
      </c>
      <c r="F27" s="181" t="e">
        <f>
IF(ROUND(VALUE(SUBSTITUTE(連結実質赤字比率に係る赤字・黒字の構成分析!H$43,"▲", "-")), 2) &lt; 0, ABS(ROUND(VALUE(SUBSTITUTE(連結実質赤字比率に係る赤字・黒字の構成分析!H$43,"▲", "-")), 2)), NA())</f>
        <v>
#VALUE!</v>
      </c>
      <c r="G27" s="181" t="e">
        <f>
IF(ROUND(VALUE(SUBSTITUTE(連結実質赤字比率に係る赤字・黒字の構成分析!H$43,"▲", "-")), 2) &gt;= 0, ABS(ROUND(VALUE(SUBSTITUTE(連結実質赤字比率に係る赤字・黒字の構成分析!H$43,"▲", "-")), 2)), NA())</f>
        <v>
#VALUE!</v>
      </c>
      <c r="H27" s="181" t="e">
        <f>
IF(ROUND(VALUE(SUBSTITUTE(連結実質赤字比率に係る赤字・黒字の構成分析!I$43,"▲", "-")), 2) &lt; 0, ABS(ROUND(VALUE(SUBSTITUTE(連結実質赤字比率に係る赤字・黒字の構成分析!I$43,"▲", "-")), 2)), NA())</f>
        <v>
#VALUE!</v>
      </c>
      <c r="I27" s="181" t="e">
        <f>
IF(ROUND(VALUE(SUBSTITUTE(連結実質赤字比率に係る赤字・黒字の構成分析!I$43,"▲", "-")), 2) &gt;= 0, ABS(ROUND(VALUE(SUBSTITUTE(連結実質赤字比率に係る赤字・黒字の構成分析!I$43,"▲", "-")), 2)), NA())</f>
        <v>
#VALUE!</v>
      </c>
      <c r="J27" s="181" t="e">
        <f>
IF(ROUND(VALUE(SUBSTITUTE(連結実質赤字比率に係る赤字・黒字の構成分析!J$43,"▲", "-")), 2) &lt; 0, ABS(ROUND(VALUE(SUBSTITUTE(連結実質赤字比率に係る赤字・黒字の構成分析!J$43,"▲", "-")), 2)), NA())</f>
        <v>
#VALUE!</v>
      </c>
      <c r="K27" s="181" t="e">
        <f>
IF(ROUND(VALUE(SUBSTITUTE(連結実質赤字比率に係る赤字・黒字の構成分析!J$43,"▲", "-")), 2) &gt;= 0, ABS(ROUND(VALUE(SUBSTITUTE(連結実質赤字比率に係る赤字・黒字の構成分析!J$43,"▲", "-")), 2)), NA())</f>
        <v>
#VALUE!</v>
      </c>
    </row>
    <row r="28" spans="1:11" x14ac:dyDescent="0.15">
      <c r="A28" s="181" t="str">
        <f>
IF(連結実質赤字比率に係る赤字・黒字の構成分析!C$42="",NA(),連結実質赤字比率に係る赤字・黒字の構成分析!C$42)</f>
        <v>
その他会計（赤字）</v>
      </c>
      <c r="B28" s="181" t="e">
        <f>
IF(ROUND(VALUE(SUBSTITUTE(連結実質赤字比率に係る赤字・黒字の構成分析!F$42,"▲", "-")), 2) &lt; 0, ABS(ROUND(VALUE(SUBSTITUTE(連結実質赤字比率に係る赤字・黒字の構成分析!F$42,"▲", "-")), 2)), NA())</f>
        <v>
#VALUE!</v>
      </c>
      <c r="C28" s="181" t="e">
        <f>
IF(ROUND(VALUE(SUBSTITUTE(連結実質赤字比率に係る赤字・黒字の構成分析!F$42,"▲", "-")), 2) &gt;= 0, ABS(ROUND(VALUE(SUBSTITUTE(連結実質赤字比率に係る赤字・黒字の構成分析!F$42,"▲", "-")), 2)), NA())</f>
        <v>
#VALUE!</v>
      </c>
      <c r="D28" s="181" t="e">
        <f>
IF(ROUND(VALUE(SUBSTITUTE(連結実質赤字比率に係る赤字・黒字の構成分析!G$42,"▲", "-")), 2) &lt; 0, ABS(ROUND(VALUE(SUBSTITUTE(連結実質赤字比率に係る赤字・黒字の構成分析!G$42,"▲", "-")), 2)), NA())</f>
        <v>
#VALUE!</v>
      </c>
      <c r="E28" s="181" t="e">
        <f>
IF(ROUND(VALUE(SUBSTITUTE(連結実質赤字比率に係る赤字・黒字の構成分析!G$42,"▲", "-")), 2) &gt;= 0, ABS(ROUND(VALUE(SUBSTITUTE(連結実質赤字比率に係る赤字・黒字の構成分析!G$42,"▲", "-")), 2)), NA())</f>
        <v>
#VALUE!</v>
      </c>
      <c r="F28" s="181" t="e">
        <f>
IF(ROUND(VALUE(SUBSTITUTE(連結実質赤字比率に係る赤字・黒字の構成分析!H$42,"▲", "-")), 2) &lt; 0, ABS(ROUND(VALUE(SUBSTITUTE(連結実質赤字比率に係る赤字・黒字の構成分析!H$42,"▲", "-")), 2)), NA())</f>
        <v>
#VALUE!</v>
      </c>
      <c r="G28" s="181" t="e">
        <f>
IF(ROUND(VALUE(SUBSTITUTE(連結実質赤字比率に係る赤字・黒字の構成分析!H$42,"▲", "-")), 2) &gt;= 0, ABS(ROUND(VALUE(SUBSTITUTE(連結実質赤字比率に係る赤字・黒字の構成分析!H$42,"▲", "-")), 2)), NA())</f>
        <v>
#VALUE!</v>
      </c>
      <c r="H28" s="181" t="e">
        <f>
IF(ROUND(VALUE(SUBSTITUTE(連結実質赤字比率に係る赤字・黒字の構成分析!I$42,"▲", "-")), 2) &lt; 0, ABS(ROUND(VALUE(SUBSTITUTE(連結実質赤字比率に係る赤字・黒字の構成分析!I$42,"▲", "-")), 2)), NA())</f>
        <v>
#VALUE!</v>
      </c>
      <c r="I28" s="181" t="e">
        <f>
IF(ROUND(VALUE(SUBSTITUTE(連結実質赤字比率に係る赤字・黒字の構成分析!I$42,"▲", "-")), 2) &gt;= 0, ABS(ROUND(VALUE(SUBSTITUTE(連結実質赤字比率に係る赤字・黒字の構成分析!I$42,"▲", "-")), 2)), NA())</f>
        <v>
#VALUE!</v>
      </c>
      <c r="J28" s="181" t="e">
        <f>
IF(ROUND(VALUE(SUBSTITUTE(連結実質赤字比率に係る赤字・黒字の構成分析!J$42,"▲", "-")), 2) &lt; 0, ABS(ROUND(VALUE(SUBSTITUTE(連結実質赤字比率に係る赤字・黒字の構成分析!J$42,"▲", "-")), 2)), NA())</f>
        <v>
#VALUE!</v>
      </c>
      <c r="K28" s="181" t="e">
        <f>
IF(ROUND(VALUE(SUBSTITUTE(連結実質赤字比率に係る赤字・黒字の構成分析!J$42,"▲", "-")), 2) &gt;= 0, ABS(ROUND(VALUE(SUBSTITUTE(連結実質赤字比率に係る赤字・黒字の構成分析!J$42,"▲", "-")), 2)), NA())</f>
        <v>
#VALUE!</v>
      </c>
    </row>
    <row r="29" spans="1:11" x14ac:dyDescent="0.15">
      <c r="A29" s="181" t="e">
        <f>
IF(連結実質赤字比率に係る赤字・黒字の構成分析!C$41="",NA(),連結実質赤字比率に係る赤字・黒字の構成分析!C$41)</f>
        <v>
#N/A</v>
      </c>
      <c r="B29" s="181" t="e">
        <f>
IF(ROUND(VALUE(SUBSTITUTE(連結実質赤字比率に係る赤字・黒字の構成分析!F$41,"▲", "-")), 2) &lt; 0, ABS(ROUND(VALUE(SUBSTITUTE(連結実質赤字比率に係る赤字・黒字の構成分析!F$41,"▲", "-")), 2)), NA())</f>
        <v>
#VALUE!</v>
      </c>
      <c r="C29" s="181" t="e">
        <f>
IF(ROUND(VALUE(SUBSTITUTE(連結実質赤字比率に係る赤字・黒字の構成分析!F$41,"▲", "-")), 2) &gt;= 0, ABS(ROUND(VALUE(SUBSTITUTE(連結実質赤字比率に係る赤字・黒字の構成分析!F$41,"▲", "-")), 2)), NA())</f>
        <v>
#VALUE!</v>
      </c>
      <c r="D29" s="181" t="e">
        <f>
IF(ROUND(VALUE(SUBSTITUTE(連結実質赤字比率に係る赤字・黒字の構成分析!G$41,"▲", "-")), 2) &lt; 0, ABS(ROUND(VALUE(SUBSTITUTE(連結実質赤字比率に係る赤字・黒字の構成分析!G$41,"▲", "-")), 2)), NA())</f>
        <v>
#VALUE!</v>
      </c>
      <c r="E29" s="181" t="e">
        <f>
IF(ROUND(VALUE(SUBSTITUTE(連結実質赤字比率に係る赤字・黒字の構成分析!G$41,"▲", "-")), 2) &gt;= 0, ABS(ROUND(VALUE(SUBSTITUTE(連結実質赤字比率に係る赤字・黒字の構成分析!G$41,"▲", "-")), 2)), NA())</f>
        <v>
#VALUE!</v>
      </c>
      <c r="F29" s="181" t="e">
        <f>
IF(ROUND(VALUE(SUBSTITUTE(連結実質赤字比率に係る赤字・黒字の構成分析!H$41,"▲", "-")), 2) &lt; 0, ABS(ROUND(VALUE(SUBSTITUTE(連結実質赤字比率に係る赤字・黒字の構成分析!H$41,"▲", "-")), 2)), NA())</f>
        <v>
#VALUE!</v>
      </c>
      <c r="G29" s="181" t="e">
        <f>
IF(ROUND(VALUE(SUBSTITUTE(連結実質赤字比率に係る赤字・黒字の構成分析!H$41,"▲", "-")), 2) &gt;= 0, ABS(ROUND(VALUE(SUBSTITUTE(連結実質赤字比率に係る赤字・黒字の構成分析!H$41,"▲", "-")), 2)), NA())</f>
        <v>
#VALUE!</v>
      </c>
      <c r="H29" s="181" t="e">
        <f>
IF(ROUND(VALUE(SUBSTITUTE(連結実質赤字比率に係る赤字・黒字の構成分析!I$41,"▲", "-")), 2) &lt; 0, ABS(ROUND(VALUE(SUBSTITUTE(連結実質赤字比率に係る赤字・黒字の構成分析!I$41,"▲", "-")), 2)), NA())</f>
        <v>
#VALUE!</v>
      </c>
      <c r="I29" s="181" t="e">
        <f>
IF(ROUND(VALUE(SUBSTITUTE(連結実質赤字比率に係る赤字・黒字の構成分析!I$41,"▲", "-")), 2) &gt;= 0, ABS(ROUND(VALUE(SUBSTITUTE(連結実質赤字比率に係る赤字・黒字の構成分析!I$41,"▲", "-")), 2)), NA())</f>
        <v>
#VALUE!</v>
      </c>
      <c r="J29" s="181" t="e">
        <f>
IF(ROUND(VALUE(SUBSTITUTE(連結実質赤字比率に係る赤字・黒字の構成分析!J$41,"▲", "-")), 2) &lt; 0, ABS(ROUND(VALUE(SUBSTITUTE(連結実質赤字比率に係る赤字・黒字の構成分析!J$41,"▲", "-")), 2)), NA())</f>
        <v>
#VALUE!</v>
      </c>
      <c r="K29" s="181" t="e">
        <f>
IF(ROUND(VALUE(SUBSTITUTE(連結実質赤字比率に係る赤字・黒字の構成分析!J$41,"▲", "-")), 2) &gt;= 0, ABS(ROUND(VALUE(SUBSTITUTE(連結実質赤字比率に係る赤字・黒字の構成分析!J$41,"▲", "-")), 2)), NA())</f>
        <v>
#VALUE!</v>
      </c>
    </row>
    <row r="30" spans="1:11" x14ac:dyDescent="0.15">
      <c r="A30" s="181" t="e">
        <f>
IF(連結実質赤字比率に係る赤字・黒字の構成分析!C$40="",NA(),連結実質赤字比率に係る赤字・黒字の構成分析!C$40)</f>
        <v>
#N/A</v>
      </c>
      <c r="B30" s="181" t="e">
        <f>
IF(ROUND(VALUE(SUBSTITUTE(連結実質赤字比率に係る赤字・黒字の構成分析!F$40,"▲", "-")), 2) &lt; 0, ABS(ROUND(VALUE(SUBSTITUTE(連結実質赤字比率に係る赤字・黒字の構成分析!F$40,"▲", "-")), 2)), NA())</f>
        <v>
#VALUE!</v>
      </c>
      <c r="C30" s="181" t="e">
        <f>
IF(ROUND(VALUE(SUBSTITUTE(連結実質赤字比率に係る赤字・黒字の構成分析!F$40,"▲", "-")), 2) &gt;= 0, ABS(ROUND(VALUE(SUBSTITUTE(連結実質赤字比率に係る赤字・黒字の構成分析!F$40,"▲", "-")), 2)), NA())</f>
        <v>
#VALUE!</v>
      </c>
      <c r="D30" s="181" t="e">
        <f>
IF(ROUND(VALUE(SUBSTITUTE(連結実質赤字比率に係る赤字・黒字の構成分析!G$40,"▲", "-")), 2) &lt; 0, ABS(ROUND(VALUE(SUBSTITUTE(連結実質赤字比率に係る赤字・黒字の構成分析!G$40,"▲", "-")), 2)), NA())</f>
        <v>
#VALUE!</v>
      </c>
      <c r="E30" s="181" t="e">
        <f>
IF(ROUND(VALUE(SUBSTITUTE(連結実質赤字比率に係る赤字・黒字の構成分析!G$40,"▲", "-")), 2) &gt;= 0, ABS(ROUND(VALUE(SUBSTITUTE(連結実質赤字比率に係る赤字・黒字の構成分析!G$40,"▲", "-")), 2)), NA())</f>
        <v>
#VALUE!</v>
      </c>
      <c r="F30" s="181" t="e">
        <f>
IF(ROUND(VALUE(SUBSTITUTE(連結実質赤字比率に係る赤字・黒字の構成分析!H$40,"▲", "-")), 2) &lt; 0, ABS(ROUND(VALUE(SUBSTITUTE(連結実質赤字比率に係る赤字・黒字の構成分析!H$40,"▲", "-")), 2)), NA())</f>
        <v>
#VALUE!</v>
      </c>
      <c r="G30" s="181" t="e">
        <f>
IF(ROUND(VALUE(SUBSTITUTE(連結実質赤字比率に係る赤字・黒字の構成分析!H$40,"▲", "-")), 2) &gt;= 0, ABS(ROUND(VALUE(SUBSTITUTE(連結実質赤字比率に係る赤字・黒字の構成分析!H$40,"▲", "-")), 2)), NA())</f>
        <v>
#VALUE!</v>
      </c>
      <c r="H30" s="181" t="e">
        <f>
IF(ROUND(VALUE(SUBSTITUTE(連結実質赤字比率に係る赤字・黒字の構成分析!I$40,"▲", "-")), 2) &lt; 0, ABS(ROUND(VALUE(SUBSTITUTE(連結実質赤字比率に係る赤字・黒字の構成分析!I$40,"▲", "-")), 2)), NA())</f>
        <v>
#VALUE!</v>
      </c>
      <c r="I30" s="181" t="e">
        <f>
IF(ROUND(VALUE(SUBSTITUTE(連結実質赤字比率に係る赤字・黒字の構成分析!I$40,"▲", "-")), 2) &gt;= 0, ABS(ROUND(VALUE(SUBSTITUTE(連結実質赤字比率に係る赤字・黒字の構成分析!I$40,"▲", "-")), 2)), NA())</f>
        <v>
#VALUE!</v>
      </c>
      <c r="J30" s="181" t="e">
        <f>
IF(ROUND(VALUE(SUBSTITUTE(連結実質赤字比率に係る赤字・黒字の構成分析!J$40,"▲", "-")), 2) &lt; 0, ABS(ROUND(VALUE(SUBSTITUTE(連結実質赤字比率に係る赤字・黒字の構成分析!J$40,"▲", "-")), 2)), NA())</f>
        <v>
#VALUE!</v>
      </c>
      <c r="K30" s="181" t="e">
        <f>
IF(ROUND(VALUE(SUBSTITUTE(連結実質赤字比率に係る赤字・黒字の構成分析!J$40,"▲", "-")), 2) &gt;= 0, ABS(ROUND(VALUE(SUBSTITUTE(連結実質赤字比率に係る赤字・黒字の構成分析!J$40,"▲", "-")), 2)), NA())</f>
        <v>
#VALUE!</v>
      </c>
    </row>
    <row r="31" spans="1:11" x14ac:dyDescent="0.15">
      <c r="A31" s="181" t="str">
        <f>
IF(連結実質赤字比率に係る赤字・黒字の構成分析!C$39="",NA(),連結実質赤字比率に係る赤字・黒字の構成分析!C$39)</f>
        <v>
土地区画整理事業特別会計</v>
      </c>
      <c r="B31" s="181" t="e">
        <f>
IF(ROUND(VALUE(SUBSTITUTE(連結実質赤字比率に係る赤字・黒字の構成分析!F$39,"▲", "-")), 2) &lt; 0, ABS(ROUND(VALUE(SUBSTITUTE(連結実質赤字比率に係る赤字・黒字の構成分析!F$39,"▲", "-")), 2)), NA())</f>
        <v>
#N/A</v>
      </c>
      <c r="C31" s="181">
        <f>
IF(ROUND(VALUE(SUBSTITUTE(連結実質赤字比率に係る赤字・黒字の構成分析!F$39,"▲", "-")), 2) &gt;= 0, ABS(ROUND(VALUE(SUBSTITUTE(連結実質赤字比率に係る赤字・黒字の構成分析!F$39,"▲", "-")), 2)), NA())</f>
        <v>
0.36</v>
      </c>
      <c r="D31" s="181" t="e">
        <f>
IF(ROUND(VALUE(SUBSTITUTE(連結実質赤字比率に係る赤字・黒字の構成分析!G$39,"▲", "-")), 2) &lt; 0, ABS(ROUND(VALUE(SUBSTITUTE(連結実質赤字比率に係る赤字・黒字の構成分析!G$39,"▲", "-")), 2)), NA())</f>
        <v>
#N/A</v>
      </c>
      <c r="E31" s="181">
        <f>
IF(ROUND(VALUE(SUBSTITUTE(連結実質赤字比率に係る赤字・黒字の構成分析!G$39,"▲", "-")), 2) &gt;= 0, ABS(ROUND(VALUE(SUBSTITUTE(連結実質赤字比率に係る赤字・黒字の構成分析!G$39,"▲", "-")), 2)), NA())</f>
        <v>
0.24</v>
      </c>
      <c r="F31" s="181" t="e">
        <f>
IF(ROUND(VALUE(SUBSTITUTE(連結実質赤字比率に係る赤字・黒字の構成分析!H$39,"▲", "-")), 2) &lt; 0, ABS(ROUND(VALUE(SUBSTITUTE(連結実質赤字比率に係る赤字・黒字の構成分析!H$39,"▲", "-")), 2)), NA())</f>
        <v>
#N/A</v>
      </c>
      <c r="G31" s="181">
        <f>
IF(ROUND(VALUE(SUBSTITUTE(連結実質赤字比率に係る赤字・黒字の構成分析!H$39,"▲", "-")), 2) &gt;= 0, ABS(ROUND(VALUE(SUBSTITUTE(連結実質赤字比率に係る赤字・黒字の構成分析!H$39,"▲", "-")), 2)), NA())</f>
        <v>
0.03</v>
      </c>
      <c r="H31" s="181" t="e">
        <f>
IF(ROUND(VALUE(SUBSTITUTE(連結実質赤字比率に係る赤字・黒字の構成分析!I$39,"▲", "-")), 2) &lt; 0, ABS(ROUND(VALUE(SUBSTITUTE(連結実質赤字比率に係る赤字・黒字の構成分析!I$39,"▲", "-")), 2)), NA())</f>
        <v>
#N/A</v>
      </c>
      <c r="I31" s="181">
        <f>
IF(ROUND(VALUE(SUBSTITUTE(連結実質赤字比率に係る赤字・黒字の構成分析!I$39,"▲", "-")), 2) &gt;= 0, ABS(ROUND(VALUE(SUBSTITUTE(連結実質赤字比率に係る赤字・黒字の構成分析!I$39,"▲", "-")), 2)), NA())</f>
        <v>
0.03</v>
      </c>
      <c r="J31" s="181" t="e">
        <f>
IF(ROUND(VALUE(SUBSTITUTE(連結実質赤字比率に係る赤字・黒字の構成分析!J$39,"▲", "-")), 2) &lt; 0, ABS(ROUND(VALUE(SUBSTITUTE(連結実質赤字比率に係る赤字・黒字の構成分析!J$39,"▲", "-")), 2)), NA())</f>
        <v>
#N/A</v>
      </c>
      <c r="K31" s="181">
        <f>
IF(ROUND(VALUE(SUBSTITUTE(連結実質赤字比率に係る赤字・黒字の構成分析!J$39,"▲", "-")), 2) &gt;= 0, ABS(ROUND(VALUE(SUBSTITUTE(連結実質赤字比率に係る赤字・黒字の構成分析!J$39,"▲", "-")), 2)), NA())</f>
        <v>
0.03</v>
      </c>
    </row>
    <row r="32" spans="1:11" x14ac:dyDescent="0.15">
      <c r="A32" s="181" t="str">
        <f>
IF(連結実質赤字比率に係る赤字・黒字の構成分析!C$38="",NA(),連結実質赤字比率に係る赤字・黒字の構成分析!C$38)</f>
        <v>
下水道事業特別会計</v>
      </c>
      <c r="B32" s="181" t="e">
        <f>
IF(ROUND(VALUE(SUBSTITUTE(連結実質赤字比率に係る赤字・黒字の構成分析!F$38,"▲", "-")), 2) &lt; 0, ABS(ROUND(VALUE(SUBSTITUTE(連結実質赤字比率に係る赤字・黒字の構成分析!F$38,"▲", "-")), 2)), NA())</f>
        <v>
#N/A</v>
      </c>
      <c r="C32" s="181">
        <f>
IF(ROUND(VALUE(SUBSTITUTE(連結実質赤字比率に係る赤字・黒字の構成分析!F$38,"▲", "-")), 2) &gt;= 0, ABS(ROUND(VALUE(SUBSTITUTE(連結実質赤字比率に係る赤字・黒字の構成分析!F$38,"▲", "-")), 2)), NA())</f>
        <v>
0</v>
      </c>
      <c r="D32" s="181" t="e">
        <f>
IF(ROUND(VALUE(SUBSTITUTE(連結実質赤字比率に係る赤字・黒字の構成分析!G$38,"▲", "-")), 2) &lt; 0, ABS(ROUND(VALUE(SUBSTITUTE(連結実質赤字比率に係る赤字・黒字の構成分析!G$38,"▲", "-")), 2)), NA())</f>
        <v>
#N/A</v>
      </c>
      <c r="E32" s="181">
        <f>
IF(ROUND(VALUE(SUBSTITUTE(連結実質赤字比率に係る赤字・黒字の構成分析!G$38,"▲", "-")), 2) &gt;= 0, ABS(ROUND(VALUE(SUBSTITUTE(連結実質赤字比率に係る赤字・黒字の構成分析!G$38,"▲", "-")), 2)), NA())</f>
        <v>
0.31</v>
      </c>
      <c r="F32" s="181" t="e">
        <f>
IF(ROUND(VALUE(SUBSTITUTE(連結実質赤字比率に係る赤字・黒字の構成分析!H$38,"▲", "-")), 2) &lt; 0, ABS(ROUND(VALUE(SUBSTITUTE(連結実質赤字比率に係る赤字・黒字の構成分析!H$38,"▲", "-")), 2)), NA())</f>
        <v>
#N/A</v>
      </c>
      <c r="G32" s="181">
        <f>
IF(ROUND(VALUE(SUBSTITUTE(連結実質赤字比率に係る赤字・黒字の構成分析!H$38,"▲", "-")), 2) &gt;= 0, ABS(ROUND(VALUE(SUBSTITUTE(連結実質赤字比率に係る赤字・黒字の構成分析!H$38,"▲", "-")), 2)), NA())</f>
        <v>
0.31</v>
      </c>
      <c r="H32" s="181" t="e">
        <f>
IF(ROUND(VALUE(SUBSTITUTE(連結実質赤字比率に係る赤字・黒字の構成分析!I$38,"▲", "-")), 2) &lt; 0, ABS(ROUND(VALUE(SUBSTITUTE(連結実質赤字比率に係る赤字・黒字の構成分析!I$38,"▲", "-")), 2)), NA())</f>
        <v>
#N/A</v>
      </c>
      <c r="I32" s="181">
        <f>
IF(ROUND(VALUE(SUBSTITUTE(連結実質赤字比率に係る赤字・黒字の構成分析!I$38,"▲", "-")), 2) &gt;= 0, ABS(ROUND(VALUE(SUBSTITUTE(連結実質赤字比率に係る赤字・黒字の構成分析!I$38,"▲", "-")), 2)), NA())</f>
        <v>
0.39</v>
      </c>
      <c r="J32" s="181" t="e">
        <f>
IF(ROUND(VALUE(SUBSTITUTE(連結実質赤字比率に係る赤字・黒字の構成分析!J$38,"▲", "-")), 2) &lt; 0, ABS(ROUND(VALUE(SUBSTITUTE(連結実質赤字比率に係る赤字・黒字の構成分析!J$38,"▲", "-")), 2)), NA())</f>
        <v>
#N/A</v>
      </c>
      <c r="K32" s="181">
        <f>
IF(ROUND(VALUE(SUBSTITUTE(連結実質赤字比率に係る赤字・黒字の構成分析!J$38,"▲", "-")), 2) &gt;= 0, ABS(ROUND(VALUE(SUBSTITUTE(連結実質赤字比率に係る赤字・黒字の構成分析!J$38,"▲", "-")), 2)), NA())</f>
        <v>
0.1</v>
      </c>
    </row>
    <row r="33" spans="1:16" x14ac:dyDescent="0.15">
      <c r="A33" s="181" t="str">
        <f>
IF(連結実質赤字比率に係る赤字・黒字の構成分析!C$37="",NA(),連結実質赤字比率に係る赤字・黒字の構成分析!C$37)</f>
        <v>
後期高齢者医療特別会計</v>
      </c>
      <c r="B33" s="181" t="e">
        <f>
IF(ROUND(VALUE(SUBSTITUTE(連結実質赤字比率に係る赤字・黒字の構成分析!F$37,"▲", "-")), 2) &lt; 0, ABS(ROUND(VALUE(SUBSTITUTE(連結実質赤字比率に係る赤字・黒字の構成分析!F$37,"▲", "-")), 2)), NA())</f>
        <v>
#N/A</v>
      </c>
      <c r="C33" s="181">
        <f>
IF(ROUND(VALUE(SUBSTITUTE(連結実質赤字比率に係る赤字・黒字の構成分析!F$37,"▲", "-")), 2) &gt;= 0, ABS(ROUND(VALUE(SUBSTITUTE(連結実質赤字比率に係る赤字・黒字の構成分析!F$37,"▲", "-")), 2)), NA())</f>
        <v>
0.19</v>
      </c>
      <c r="D33" s="181" t="e">
        <f>
IF(ROUND(VALUE(SUBSTITUTE(連結実質赤字比率に係る赤字・黒字の構成分析!G$37,"▲", "-")), 2) &lt; 0, ABS(ROUND(VALUE(SUBSTITUTE(連結実質赤字比率に係る赤字・黒字の構成分析!G$37,"▲", "-")), 2)), NA())</f>
        <v>
#N/A</v>
      </c>
      <c r="E33" s="181">
        <f>
IF(ROUND(VALUE(SUBSTITUTE(連結実質赤字比率に係る赤字・黒字の構成分析!G$37,"▲", "-")), 2) &gt;= 0, ABS(ROUND(VALUE(SUBSTITUTE(連結実質赤字比率に係る赤字・黒字の構成分析!G$37,"▲", "-")), 2)), NA())</f>
        <v>
0.22</v>
      </c>
      <c r="F33" s="181" t="e">
        <f>
IF(ROUND(VALUE(SUBSTITUTE(連結実質赤字比率に係る赤字・黒字の構成分析!H$37,"▲", "-")), 2) &lt; 0, ABS(ROUND(VALUE(SUBSTITUTE(連結実質赤字比率に係る赤字・黒字の構成分析!H$37,"▲", "-")), 2)), NA())</f>
        <v>
#N/A</v>
      </c>
      <c r="G33" s="181">
        <f>
IF(ROUND(VALUE(SUBSTITUTE(連結実質赤字比率に係る赤字・黒字の構成分析!H$37,"▲", "-")), 2) &gt;= 0, ABS(ROUND(VALUE(SUBSTITUTE(連結実質赤字比率に係る赤字・黒字の構成分析!H$37,"▲", "-")), 2)), NA())</f>
        <v>
0.15</v>
      </c>
      <c r="H33" s="181" t="e">
        <f>
IF(ROUND(VALUE(SUBSTITUTE(連結実質赤字比率に係る赤字・黒字の構成分析!I$37,"▲", "-")), 2) &lt; 0, ABS(ROUND(VALUE(SUBSTITUTE(連結実質赤字比率に係る赤字・黒字の構成分析!I$37,"▲", "-")), 2)), NA())</f>
        <v>
#N/A</v>
      </c>
      <c r="I33" s="181">
        <f>
IF(ROUND(VALUE(SUBSTITUTE(連結実質赤字比率に係る赤字・黒字の構成分析!I$37,"▲", "-")), 2) &gt;= 0, ABS(ROUND(VALUE(SUBSTITUTE(連結実質赤字比率に係る赤字・黒字の構成分析!I$37,"▲", "-")), 2)), NA())</f>
        <v>
0.19</v>
      </c>
      <c r="J33" s="181" t="e">
        <f>
IF(ROUND(VALUE(SUBSTITUTE(連結実質赤字比率に係る赤字・黒字の構成分析!J$37,"▲", "-")), 2) &lt; 0, ABS(ROUND(VALUE(SUBSTITUTE(連結実質赤字比率に係る赤字・黒字の構成分析!J$37,"▲", "-")), 2)), NA())</f>
        <v>
#N/A</v>
      </c>
      <c r="K33" s="181">
        <f>
IF(ROUND(VALUE(SUBSTITUTE(連結実質赤字比率に係る赤字・黒字の構成分析!J$37,"▲", "-")), 2) &gt;= 0, ABS(ROUND(VALUE(SUBSTITUTE(連結実質赤字比率に係る赤字・黒字の構成分析!J$37,"▲", "-")), 2)), NA())</f>
        <v>
0.19</v>
      </c>
    </row>
    <row r="34" spans="1:16" x14ac:dyDescent="0.15">
      <c r="A34" s="181" t="str">
        <f>
IF(連結実質赤字比率に係る赤字・黒字の構成分析!C$36="",NA(),連結実質赤字比率に係る赤字・黒字の構成分析!C$36)</f>
        <v>
国民健康保険事業特別会計</v>
      </c>
      <c r="B34" s="181" t="e">
        <f>
IF(ROUND(VALUE(SUBSTITUTE(連結実質赤字比率に係る赤字・黒字の構成分析!F$36,"▲", "-")), 2) &lt; 0, ABS(ROUND(VALUE(SUBSTITUTE(連結実質赤字比率に係る赤字・黒字の構成分析!F$36,"▲", "-")), 2)), NA())</f>
        <v>
#N/A</v>
      </c>
      <c r="C34" s="181">
        <f>
IF(ROUND(VALUE(SUBSTITUTE(連結実質赤字比率に係る赤字・黒字の構成分析!F$36,"▲", "-")), 2) &gt;= 0, ABS(ROUND(VALUE(SUBSTITUTE(連結実質赤字比率に係る赤字・黒字の構成分析!F$36,"▲", "-")), 2)), NA())</f>
        <v>
0.69</v>
      </c>
      <c r="D34" s="181" t="e">
        <f>
IF(ROUND(VALUE(SUBSTITUTE(連結実質赤字比率に係る赤字・黒字の構成分析!G$36,"▲", "-")), 2) &lt; 0, ABS(ROUND(VALUE(SUBSTITUTE(連結実質赤字比率に係る赤字・黒字の構成分析!G$36,"▲", "-")), 2)), NA())</f>
        <v>
#N/A</v>
      </c>
      <c r="E34" s="181">
        <f>
IF(ROUND(VALUE(SUBSTITUTE(連結実質赤字比率に係る赤字・黒字の構成分析!G$36,"▲", "-")), 2) &gt;= 0, ABS(ROUND(VALUE(SUBSTITUTE(連結実質赤字比率に係る赤字・黒字の構成分析!G$36,"▲", "-")), 2)), NA())</f>
        <v>
0.5</v>
      </c>
      <c r="F34" s="181" t="e">
        <f>
IF(ROUND(VALUE(SUBSTITUTE(連結実質赤字比率に係る赤字・黒字の構成分析!H$36,"▲", "-")), 2) &lt; 0, ABS(ROUND(VALUE(SUBSTITUTE(連結実質赤字比率に係る赤字・黒字の構成分析!H$36,"▲", "-")), 2)), NA())</f>
        <v>
#N/A</v>
      </c>
      <c r="G34" s="181">
        <f>
IF(ROUND(VALUE(SUBSTITUTE(連結実質赤字比率に係る赤字・黒字の構成分析!H$36,"▲", "-")), 2) &gt;= 0, ABS(ROUND(VALUE(SUBSTITUTE(連結実質赤字比率に係る赤字・黒字の構成分析!H$36,"▲", "-")), 2)), NA())</f>
        <v>
2.35</v>
      </c>
      <c r="H34" s="181" t="e">
        <f>
IF(ROUND(VALUE(SUBSTITUTE(連結実質赤字比率に係る赤字・黒字の構成分析!I$36,"▲", "-")), 2) &lt; 0, ABS(ROUND(VALUE(SUBSTITUTE(連結実質赤字比率に係る赤字・黒字の構成分析!I$36,"▲", "-")), 2)), NA())</f>
        <v>
#N/A</v>
      </c>
      <c r="I34" s="181">
        <f>
IF(ROUND(VALUE(SUBSTITUTE(連結実質赤字比率に係る赤字・黒字の構成分析!I$36,"▲", "-")), 2) &gt;= 0, ABS(ROUND(VALUE(SUBSTITUTE(連結実質赤字比率に係る赤字・黒字の構成分析!I$36,"▲", "-")), 2)), NA())</f>
        <v>
1.3</v>
      </c>
      <c r="J34" s="181" t="e">
        <f>
IF(ROUND(VALUE(SUBSTITUTE(連結実質赤字比率に係る赤字・黒字の構成分析!J$36,"▲", "-")), 2) &lt; 0, ABS(ROUND(VALUE(SUBSTITUTE(連結実質赤字比率に係る赤字・黒字の構成分析!J$36,"▲", "-")), 2)), NA())</f>
        <v>
#N/A</v>
      </c>
      <c r="K34" s="181">
        <f>
IF(ROUND(VALUE(SUBSTITUTE(連結実質赤字比率に係る赤字・黒字の構成分析!J$36,"▲", "-")), 2) &gt;= 0, ABS(ROUND(VALUE(SUBSTITUTE(連結実質赤字比率に係る赤字・黒字の構成分析!J$36,"▲", "-")), 2)), NA())</f>
        <v>
1.55</v>
      </c>
    </row>
    <row r="35" spans="1:16" x14ac:dyDescent="0.15">
      <c r="A35" s="181" t="str">
        <f>
IF(連結実質赤字比率に係る赤字・黒字の構成分析!C$35="",NA(),連結実質赤字比率に係る赤字・黒字の構成分析!C$35)</f>
        <v>
介護保険事業特別会計</v>
      </c>
      <c r="B35" s="181" t="e">
        <f>
IF(ROUND(VALUE(SUBSTITUTE(連結実質赤字比率に係る赤字・黒字の構成分析!F$35,"▲", "-")), 2) &lt; 0, ABS(ROUND(VALUE(SUBSTITUTE(連結実質赤字比率に係る赤字・黒字の構成分析!F$35,"▲", "-")), 2)), NA())</f>
        <v>
#N/A</v>
      </c>
      <c r="C35" s="181">
        <f>
IF(ROUND(VALUE(SUBSTITUTE(連結実質赤字比率に係る赤字・黒字の構成分析!F$35,"▲", "-")), 2) &gt;= 0, ABS(ROUND(VALUE(SUBSTITUTE(連結実質赤字比率に係る赤字・黒字の構成分析!F$35,"▲", "-")), 2)), NA())</f>
        <v>
1.54</v>
      </c>
      <c r="D35" s="181" t="e">
        <f>
IF(ROUND(VALUE(SUBSTITUTE(連結実質赤字比率に係る赤字・黒字の構成分析!G$35,"▲", "-")), 2) &lt; 0, ABS(ROUND(VALUE(SUBSTITUTE(連結実質赤字比率に係る赤字・黒字の構成分析!G$35,"▲", "-")), 2)), NA())</f>
        <v>
#N/A</v>
      </c>
      <c r="E35" s="181">
        <f>
IF(ROUND(VALUE(SUBSTITUTE(連結実質赤字比率に係る赤字・黒字の構成分析!G$35,"▲", "-")), 2) &gt;= 0, ABS(ROUND(VALUE(SUBSTITUTE(連結実質赤字比率に係る赤字・黒字の構成分析!G$35,"▲", "-")), 2)), NA())</f>
        <v>
1.74</v>
      </c>
      <c r="F35" s="181" t="e">
        <f>
IF(ROUND(VALUE(SUBSTITUTE(連結実質赤字比率に係る赤字・黒字の構成分析!H$35,"▲", "-")), 2) &lt; 0, ABS(ROUND(VALUE(SUBSTITUTE(連結実質赤字比率に係る赤字・黒字の構成分析!H$35,"▲", "-")), 2)), NA())</f>
        <v>
#N/A</v>
      </c>
      <c r="G35" s="181">
        <f>
IF(ROUND(VALUE(SUBSTITUTE(連結実質赤字比率に係る赤字・黒字の構成分析!H$35,"▲", "-")), 2) &gt;= 0, ABS(ROUND(VALUE(SUBSTITUTE(連結実質赤字比率に係る赤字・黒字の構成分析!H$35,"▲", "-")), 2)), NA())</f>
        <v>
3.2</v>
      </c>
      <c r="H35" s="181" t="e">
        <f>
IF(ROUND(VALUE(SUBSTITUTE(連結実質赤字比率に係る赤字・黒字の構成分析!I$35,"▲", "-")), 2) &lt; 0, ABS(ROUND(VALUE(SUBSTITUTE(連結実質赤字比率に係る赤字・黒字の構成分析!I$35,"▲", "-")), 2)), NA())</f>
        <v>
#N/A</v>
      </c>
      <c r="I35" s="181">
        <f>
IF(ROUND(VALUE(SUBSTITUTE(連結実質赤字比率に係る赤字・黒字の構成分析!I$35,"▲", "-")), 2) &gt;= 0, ABS(ROUND(VALUE(SUBSTITUTE(連結実質赤字比率に係る赤字・黒字の構成分析!I$35,"▲", "-")), 2)), NA())</f>
        <v>
2.1</v>
      </c>
      <c r="J35" s="181" t="e">
        <f>
IF(ROUND(VALUE(SUBSTITUTE(連結実質赤字比率に係る赤字・黒字の構成分析!J$35,"▲", "-")), 2) &lt; 0, ABS(ROUND(VALUE(SUBSTITUTE(連結実質赤字比率に係る赤字・黒字の構成分析!J$35,"▲", "-")), 2)), NA())</f>
        <v>
#N/A</v>
      </c>
      <c r="K35" s="181">
        <f>
IF(ROUND(VALUE(SUBSTITUTE(連結実質赤字比率に係る赤字・黒字の構成分析!J$35,"▲", "-")), 2) &gt;= 0, ABS(ROUND(VALUE(SUBSTITUTE(連結実質赤字比率に係る赤字・黒字の構成分析!J$35,"▲", "-")), 2)), NA())</f>
        <v>
2.81</v>
      </c>
    </row>
    <row r="36" spans="1:16" x14ac:dyDescent="0.15">
      <c r="A36" s="181" t="str">
        <f>
IF(連結実質赤字比率に係る赤字・黒字の構成分析!C$34="",NA(),連結実質赤字比率に係る赤字・黒字の構成分析!C$34)</f>
        <v>
一般会計</v>
      </c>
      <c r="B36" s="181" t="e">
        <f>
IF(ROUND(VALUE(SUBSTITUTE(連結実質赤字比率に係る赤字・黒字の構成分析!F$34,"▲", "-")), 2) &lt; 0, ABS(ROUND(VALUE(SUBSTITUTE(連結実質赤字比率に係る赤字・黒字の構成分析!F$34,"▲", "-")), 2)), NA())</f>
        <v>
#N/A</v>
      </c>
      <c r="C36" s="181">
        <f>
IF(ROUND(VALUE(SUBSTITUTE(連結実質赤字比率に係る赤字・黒字の構成分析!F$34,"▲", "-")), 2) &gt;= 0, ABS(ROUND(VALUE(SUBSTITUTE(連結実質赤字比率に係る赤字・黒字の構成分析!F$34,"▲", "-")), 2)), NA())</f>
        <v>
7.84</v>
      </c>
      <c r="D36" s="181" t="e">
        <f>
IF(ROUND(VALUE(SUBSTITUTE(連結実質赤字比率に係る赤字・黒字の構成分析!G$34,"▲", "-")), 2) &lt; 0, ABS(ROUND(VALUE(SUBSTITUTE(連結実質赤字比率に係る赤字・黒字の構成分析!G$34,"▲", "-")), 2)), NA())</f>
        <v>
#N/A</v>
      </c>
      <c r="E36" s="181">
        <f>
IF(ROUND(VALUE(SUBSTITUTE(連結実質赤字比率に係る赤字・黒字の構成分析!G$34,"▲", "-")), 2) &gt;= 0, ABS(ROUND(VALUE(SUBSTITUTE(連結実質赤字比率に係る赤字・黒字の構成分析!G$34,"▲", "-")), 2)), NA())</f>
        <v>
9.0399999999999991</v>
      </c>
      <c r="F36" s="181" t="e">
        <f>
IF(ROUND(VALUE(SUBSTITUTE(連結実質赤字比率に係る赤字・黒字の構成分析!H$34,"▲", "-")), 2) &lt; 0, ABS(ROUND(VALUE(SUBSTITUTE(連結実質赤字比率に係る赤字・黒字の構成分析!H$34,"▲", "-")), 2)), NA())</f>
        <v>
#N/A</v>
      </c>
      <c r="G36" s="181">
        <f>
IF(ROUND(VALUE(SUBSTITUTE(連結実質赤字比率に係る赤字・黒字の構成分析!H$34,"▲", "-")), 2) &gt;= 0, ABS(ROUND(VALUE(SUBSTITUTE(連結実質赤字比率に係る赤字・黒字の構成分析!H$34,"▲", "-")), 2)), NA())</f>
        <v>
8.49</v>
      </c>
      <c r="H36" s="181" t="e">
        <f>
IF(ROUND(VALUE(SUBSTITUTE(連結実質赤字比率に係る赤字・黒字の構成分析!I$34,"▲", "-")), 2) &lt; 0, ABS(ROUND(VALUE(SUBSTITUTE(連結実質赤字比率に係る赤字・黒字の構成分析!I$34,"▲", "-")), 2)), NA())</f>
        <v>
#N/A</v>
      </c>
      <c r="I36" s="181">
        <f>
IF(ROUND(VALUE(SUBSTITUTE(連結実質赤字比率に係る赤字・黒字の構成分析!I$34,"▲", "-")), 2) &gt;= 0, ABS(ROUND(VALUE(SUBSTITUTE(連結実質赤字比率に係る赤字・黒字の構成分析!I$34,"▲", "-")), 2)), NA())</f>
        <v>
8.73</v>
      </c>
      <c r="J36" s="181" t="e">
        <f>
IF(ROUND(VALUE(SUBSTITUTE(連結実質赤字比率に係る赤字・黒字の構成分析!J$34,"▲", "-")), 2) &lt; 0, ABS(ROUND(VALUE(SUBSTITUTE(連結実質赤字比率に係る赤字・黒字の構成分析!J$34,"▲", "-")), 2)), NA())</f>
        <v>
#N/A</v>
      </c>
      <c r="K36" s="181">
        <f>
IF(ROUND(VALUE(SUBSTITUTE(連結実質赤字比率に係る赤字・黒字の構成分析!J$34,"▲", "-")), 2) &gt;= 0, ABS(ROUND(VALUE(SUBSTITUTE(連結実質赤字比率に係る赤字・黒字の構成分析!J$34,"▲", "-")), 2)), NA())</f>
        <v>
8.14</v>
      </c>
    </row>
    <row r="39" spans="1:16" x14ac:dyDescent="0.15">
      <c r="A39" s="150" t="s">
        <v>
60</v>
      </c>
    </row>
    <row r="40" spans="1:16" x14ac:dyDescent="0.15">
      <c r="A40" s="182"/>
      <c r="B40" s="182" t="str">
        <f>
'実質公債費比率（分子）の構造'!K$44</f>
        <v>
H27</v>
      </c>
      <c r="C40" s="182"/>
      <c r="D40" s="182"/>
      <c r="E40" s="182" t="str">
        <f>
'実質公債費比率（分子）の構造'!L$44</f>
        <v>
H28</v>
      </c>
      <c r="F40" s="182"/>
      <c r="G40" s="182"/>
      <c r="H40" s="182" t="str">
        <f>
'実質公債費比率（分子）の構造'!M$44</f>
        <v>
H29</v>
      </c>
      <c r="I40" s="182"/>
      <c r="J40" s="182"/>
      <c r="K40" s="182" t="str">
        <f>
'実質公債費比率（分子）の構造'!N$44</f>
        <v>
H30</v>
      </c>
      <c r="L40" s="182"/>
      <c r="M40" s="182"/>
      <c r="N40" s="182" t="str">
        <f>
'実質公債費比率（分子）の構造'!O$44</f>
        <v>
R01</v>
      </c>
      <c r="O40" s="182"/>
      <c r="P40" s="182"/>
    </row>
    <row r="41" spans="1:16" x14ac:dyDescent="0.15">
      <c r="A41" s="182"/>
      <c r="B41" s="182" t="s">
        <v>
61</v>
      </c>
      <c r="C41" s="182"/>
      <c r="D41" s="182" t="s">
        <v>
62</v>
      </c>
      <c r="E41" s="182" t="s">
        <v>
61</v>
      </c>
      <c r="F41" s="182"/>
      <c r="G41" s="182" t="s">
        <v>
62</v>
      </c>
      <c r="H41" s="182" t="s">
        <v>
61</v>
      </c>
      <c r="I41" s="182"/>
      <c r="J41" s="182" t="s">
        <v>
62</v>
      </c>
      <c r="K41" s="182" t="s">
        <v>
61</v>
      </c>
      <c r="L41" s="182"/>
      <c r="M41" s="182" t="s">
        <v>
62</v>
      </c>
      <c r="N41" s="182" t="s">
        <v>
61</v>
      </c>
      <c r="O41" s="182"/>
      <c r="P41" s="182" t="s">
        <v>
62</v>
      </c>
    </row>
    <row r="42" spans="1:16" x14ac:dyDescent="0.15">
      <c r="A42" s="182" t="s">
        <v>
63</v>
      </c>
      <c r="B42" s="182"/>
      <c r="C42" s="182"/>
      <c r="D42" s="182">
        <f>
'実質公債費比率（分子）の構造'!K$52</f>
        <v>
2346</v>
      </c>
      <c r="E42" s="182"/>
      <c r="F42" s="182"/>
      <c r="G42" s="182">
        <f>
'実質公債費比率（分子）の構造'!L$52</f>
        <v>
2352</v>
      </c>
      <c r="H42" s="182"/>
      <c r="I42" s="182"/>
      <c r="J42" s="182">
        <f>
'実質公債費比率（分子）の構造'!M$52</f>
        <v>
2474</v>
      </c>
      <c r="K42" s="182"/>
      <c r="L42" s="182"/>
      <c r="M42" s="182">
        <f>
'実質公債費比率（分子）の構造'!N$52</f>
        <v>
2557</v>
      </c>
      <c r="N42" s="182"/>
      <c r="O42" s="182"/>
      <c r="P42" s="182">
        <f>
'実質公債費比率（分子）の構造'!O$52</f>
        <v>
2559</v>
      </c>
    </row>
    <row r="43" spans="1:16" x14ac:dyDescent="0.15">
      <c r="A43" s="182" t="s">
        <v>
64</v>
      </c>
      <c r="B43" s="182">
        <f>
'実質公債費比率（分子）の構造'!K$51</f>
        <v>
0</v>
      </c>
      <c r="C43" s="182"/>
      <c r="D43" s="182"/>
      <c r="E43" s="182">
        <f>
'実質公債費比率（分子）の構造'!L$51</f>
        <v>
0</v>
      </c>
      <c r="F43" s="182"/>
      <c r="G43" s="182"/>
      <c r="H43" s="182">
        <f>
'実質公債費比率（分子）の構造'!M$51</f>
        <v>
0</v>
      </c>
      <c r="I43" s="182"/>
      <c r="J43" s="182"/>
      <c r="K43" s="182">
        <f>
'実質公債費比率（分子）の構造'!N$51</f>
        <v>
0</v>
      </c>
      <c r="L43" s="182"/>
      <c r="M43" s="182"/>
      <c r="N43" s="182" t="str">
        <f>
'実質公債費比率（分子）の構造'!O$51</f>
        <v>
-</v>
      </c>
      <c r="O43" s="182"/>
      <c r="P43" s="182"/>
    </row>
    <row r="44" spans="1:16" x14ac:dyDescent="0.15">
      <c r="A44" s="182" t="s">
        <v>
65</v>
      </c>
      <c r="B44" s="182">
        <f>
'実質公債費比率（分子）の構造'!K$50</f>
        <v>
46</v>
      </c>
      <c r="C44" s="182"/>
      <c r="D44" s="182"/>
      <c r="E44" s="182">
        <f>
'実質公債費比率（分子）の構造'!L$50</f>
        <v>
40</v>
      </c>
      <c r="F44" s="182"/>
      <c r="G44" s="182"/>
      <c r="H44" s="182">
        <f>
'実質公債費比率（分子）の構造'!M$50</f>
        <v>
22</v>
      </c>
      <c r="I44" s="182"/>
      <c r="J44" s="182"/>
      <c r="K44" s="182">
        <f>
'実質公債費比率（分子）の構造'!N$50</f>
        <v>
20</v>
      </c>
      <c r="L44" s="182"/>
      <c r="M44" s="182"/>
      <c r="N44" s="182">
        <f>
'実質公債費比率（分子）の構造'!O$50</f>
        <v>
20</v>
      </c>
      <c r="O44" s="182"/>
      <c r="P44" s="182"/>
    </row>
    <row r="45" spans="1:16" x14ac:dyDescent="0.15">
      <c r="A45" s="182" t="s">
        <v>
66</v>
      </c>
      <c r="B45" s="182">
        <f>
'実質公債費比率（分子）の構造'!K$49</f>
        <v>
66</v>
      </c>
      <c r="C45" s="182"/>
      <c r="D45" s="182"/>
      <c r="E45" s="182">
        <f>
'実質公債費比率（分子）の構造'!L$49</f>
        <v>
56</v>
      </c>
      <c r="F45" s="182"/>
      <c r="G45" s="182"/>
      <c r="H45" s="182">
        <f>
'実質公債費比率（分子）の構造'!M$49</f>
        <v>
46</v>
      </c>
      <c r="I45" s="182"/>
      <c r="J45" s="182"/>
      <c r="K45" s="182">
        <f>
'実質公債費比率（分子）の構造'!N$49</f>
        <v>
41</v>
      </c>
      <c r="L45" s="182"/>
      <c r="M45" s="182"/>
      <c r="N45" s="182">
        <f>
'実質公債費比率（分子）の構造'!O$49</f>
        <v>
37</v>
      </c>
      <c r="O45" s="182"/>
      <c r="P45" s="182"/>
    </row>
    <row r="46" spans="1:16" x14ac:dyDescent="0.15">
      <c r="A46" s="182" t="s">
        <v>
67</v>
      </c>
      <c r="B46" s="182">
        <f>
'実質公債費比率（分子）の構造'!K$48</f>
        <v>
316</v>
      </c>
      <c r="C46" s="182"/>
      <c r="D46" s="182"/>
      <c r="E46" s="182">
        <f>
'実質公債費比率（分子）の構造'!L$48</f>
        <v>
294</v>
      </c>
      <c r="F46" s="182"/>
      <c r="G46" s="182"/>
      <c r="H46" s="182">
        <f>
'実質公債費比率（分子）の構造'!M$48</f>
        <v>
354</v>
      </c>
      <c r="I46" s="182"/>
      <c r="J46" s="182"/>
      <c r="K46" s="182">
        <f>
'実質公債費比率（分子）の構造'!N$48</f>
        <v>
426</v>
      </c>
      <c r="L46" s="182"/>
      <c r="M46" s="182"/>
      <c r="N46" s="182">
        <f>
'実質公債費比率（分子）の構造'!O$48</f>
        <v>
492</v>
      </c>
      <c r="O46" s="182"/>
      <c r="P46" s="182"/>
    </row>
    <row r="47" spans="1:16" x14ac:dyDescent="0.15">
      <c r="A47" s="182" t="s">
        <v>
68</v>
      </c>
      <c r="B47" s="182" t="str">
        <f>
'実質公債費比率（分子）の構造'!K$47</f>
        <v>
-</v>
      </c>
      <c r="C47" s="182"/>
      <c r="D47" s="182"/>
      <c r="E47" s="182" t="str">
        <f>
'実質公債費比率（分子）の構造'!L$47</f>
        <v>
-</v>
      </c>
      <c r="F47" s="182"/>
      <c r="G47" s="182"/>
      <c r="H47" s="182" t="str">
        <f>
'実質公債費比率（分子）の構造'!M$47</f>
        <v>
-</v>
      </c>
      <c r="I47" s="182"/>
      <c r="J47" s="182"/>
      <c r="K47" s="182" t="str">
        <f>
'実質公債費比率（分子）の構造'!N$47</f>
        <v>
-</v>
      </c>
      <c r="L47" s="182"/>
      <c r="M47" s="182"/>
      <c r="N47" s="182" t="str">
        <f>
'実質公債費比率（分子）の構造'!O$47</f>
        <v>
-</v>
      </c>
      <c r="O47" s="182"/>
      <c r="P47" s="182"/>
    </row>
    <row r="48" spans="1:16" x14ac:dyDescent="0.15">
      <c r="A48" s="182" t="s">
        <v>
69</v>
      </c>
      <c r="B48" s="182" t="str">
        <f>
'実質公債費比率（分子）の構造'!K$46</f>
        <v>
-</v>
      </c>
      <c r="C48" s="182"/>
      <c r="D48" s="182"/>
      <c r="E48" s="182" t="str">
        <f>
'実質公債費比率（分子）の構造'!L$46</f>
        <v>
-</v>
      </c>
      <c r="F48" s="182"/>
      <c r="G48" s="182"/>
      <c r="H48" s="182" t="str">
        <f>
'実質公債費比率（分子）の構造'!M$46</f>
        <v>
-</v>
      </c>
      <c r="I48" s="182"/>
      <c r="J48" s="182"/>
      <c r="K48" s="182" t="str">
        <f>
'実質公債費比率（分子）の構造'!N$46</f>
        <v>
-</v>
      </c>
      <c r="L48" s="182"/>
      <c r="M48" s="182"/>
      <c r="N48" s="182" t="str">
        <f>
'実質公債費比率（分子）の構造'!O$46</f>
        <v>
-</v>
      </c>
      <c r="O48" s="182"/>
      <c r="P48" s="182"/>
    </row>
    <row r="49" spans="1:16" x14ac:dyDescent="0.15">
      <c r="A49" s="182" t="s">
        <v>
70</v>
      </c>
      <c r="B49" s="182">
        <f>
'実質公債費比率（分子）の構造'!K$45</f>
        <v>
1544</v>
      </c>
      <c r="C49" s="182"/>
      <c r="D49" s="182"/>
      <c r="E49" s="182">
        <f>
'実質公債費比率（分子）の構造'!L$45</f>
        <v>
1590</v>
      </c>
      <c r="F49" s="182"/>
      <c r="G49" s="182"/>
      <c r="H49" s="182">
        <f>
'実質公債費比率（分子）の構造'!M$45</f>
        <v>
1618</v>
      </c>
      <c r="I49" s="182"/>
      <c r="J49" s="182"/>
      <c r="K49" s="182">
        <f>
'実質公債費比率（分子）の構造'!N$45</f>
        <v>
1625</v>
      </c>
      <c r="L49" s="182"/>
      <c r="M49" s="182"/>
      <c r="N49" s="182">
        <f>
'実質公債費比率（分子）の構造'!O$45</f>
        <v>
1629</v>
      </c>
      <c r="O49" s="182"/>
      <c r="P49" s="182"/>
    </row>
    <row r="50" spans="1:16" x14ac:dyDescent="0.15">
      <c r="A50" s="182" t="s">
        <v>
71</v>
      </c>
      <c r="B50" s="182" t="e">
        <f>
NA()</f>
        <v>
#N/A</v>
      </c>
      <c r="C50" s="182">
        <f>
IF(ISNUMBER('実質公債費比率（分子）の構造'!K$53),'実質公債費比率（分子）の構造'!K$53,NA())</f>
        <v>
-374</v>
      </c>
      <c r="D50" s="182" t="e">
        <f>
NA()</f>
        <v>
#N/A</v>
      </c>
      <c r="E50" s="182" t="e">
        <f>
NA()</f>
        <v>
#N/A</v>
      </c>
      <c r="F50" s="182">
        <f>
IF(ISNUMBER('実質公債費比率（分子）の構造'!L$53),'実質公債費比率（分子）の構造'!L$53,NA())</f>
        <v>
-372</v>
      </c>
      <c r="G50" s="182" t="e">
        <f>
NA()</f>
        <v>
#N/A</v>
      </c>
      <c r="H50" s="182" t="e">
        <f>
NA()</f>
        <v>
#N/A</v>
      </c>
      <c r="I50" s="182">
        <f>
IF(ISNUMBER('実質公債費比率（分子）の構造'!M$53),'実質公債費比率（分子）の構造'!M$53,NA())</f>
        <v>
-434</v>
      </c>
      <c r="J50" s="182" t="e">
        <f>
NA()</f>
        <v>
#N/A</v>
      </c>
      <c r="K50" s="182" t="e">
        <f>
NA()</f>
        <v>
#N/A</v>
      </c>
      <c r="L50" s="182">
        <f>
IF(ISNUMBER('実質公債費比率（分子）の構造'!N$53),'実質公債費比率（分子）の構造'!N$53,NA())</f>
        <v>
-445</v>
      </c>
      <c r="M50" s="182" t="e">
        <f>
NA()</f>
        <v>
#N/A</v>
      </c>
      <c r="N50" s="182" t="e">
        <f>
NA()</f>
        <v>
#N/A</v>
      </c>
      <c r="O50" s="182">
        <f>
IF(ISNUMBER('実質公債費比率（分子）の構造'!O$53),'実質公債費比率（分子）の構造'!O$53,NA())</f>
        <v>
-381</v>
      </c>
      <c r="P50" s="182" t="e">
        <f>
NA()</f>
        <v>
#N/A</v>
      </c>
    </row>
    <row r="53" spans="1:16" x14ac:dyDescent="0.15">
      <c r="A53" s="150" t="s">
        <v>
72</v>
      </c>
    </row>
    <row r="54" spans="1:16" x14ac:dyDescent="0.15">
      <c r="A54" s="181"/>
      <c r="B54" s="181" t="str">
        <f>
'将来負担比率（分子）の構造'!I$40</f>
        <v>
H27</v>
      </c>
      <c r="C54" s="181"/>
      <c r="D54" s="181"/>
      <c r="E54" s="181" t="str">
        <f>
'将来負担比率（分子）の構造'!J$40</f>
        <v>
H28</v>
      </c>
      <c r="F54" s="181"/>
      <c r="G54" s="181"/>
      <c r="H54" s="181" t="str">
        <f>
'将来負担比率（分子）の構造'!K$40</f>
        <v>
H29</v>
      </c>
      <c r="I54" s="181"/>
      <c r="J54" s="181"/>
      <c r="K54" s="181" t="str">
        <f>
'将来負担比率（分子）の構造'!L$40</f>
        <v>
H30</v>
      </c>
      <c r="L54" s="181"/>
      <c r="M54" s="181"/>
      <c r="N54" s="181" t="str">
        <f>
'将来負担比率（分子）の構造'!M$40</f>
        <v>
R01</v>
      </c>
      <c r="O54" s="181"/>
      <c r="P54" s="181"/>
    </row>
    <row r="55" spans="1:16" x14ac:dyDescent="0.15">
      <c r="A55" s="181"/>
      <c r="B55" s="181" t="s">
        <v>
73</v>
      </c>
      <c r="C55" s="181"/>
      <c r="D55" s="181" t="s">
        <v>
74</v>
      </c>
      <c r="E55" s="181" t="s">
        <v>
73</v>
      </c>
      <c r="F55" s="181"/>
      <c r="G55" s="181" t="s">
        <v>
74</v>
      </c>
      <c r="H55" s="181" t="s">
        <v>
73</v>
      </c>
      <c r="I55" s="181"/>
      <c r="J55" s="181" t="s">
        <v>
74</v>
      </c>
      <c r="K55" s="181" t="s">
        <v>
73</v>
      </c>
      <c r="L55" s="181"/>
      <c r="M55" s="181" t="s">
        <v>
74</v>
      </c>
      <c r="N55" s="181" t="s">
        <v>
73</v>
      </c>
      <c r="O55" s="181"/>
      <c r="P55" s="181" t="s">
        <v>
74</v>
      </c>
    </row>
    <row r="56" spans="1:16" x14ac:dyDescent="0.15">
      <c r="A56" s="181" t="s">
        <v>
43</v>
      </c>
      <c r="B56" s="181"/>
      <c r="C56" s="181"/>
      <c r="D56" s="181">
        <f>
'将来負担比率（分子）の構造'!I$52</f>
        <v>
20624</v>
      </c>
      <c r="E56" s="181"/>
      <c r="F56" s="181"/>
      <c r="G56" s="181">
        <f>
'将来負担比率（分子）の構造'!J$52</f>
        <v>
20445</v>
      </c>
      <c r="H56" s="181"/>
      <c r="I56" s="181"/>
      <c r="J56" s="181">
        <f>
'将来負担比率（分子）の構造'!K$52</f>
        <v>
20295</v>
      </c>
      <c r="K56" s="181"/>
      <c r="L56" s="181"/>
      <c r="M56" s="181">
        <f>
'将来負担比率（分子）の構造'!L$52</f>
        <v>
20214</v>
      </c>
      <c r="N56" s="181"/>
      <c r="O56" s="181"/>
      <c r="P56" s="181">
        <f>
'将来負担比率（分子）の構造'!M$52</f>
        <v>
20045</v>
      </c>
    </row>
    <row r="57" spans="1:16" x14ac:dyDescent="0.15">
      <c r="A57" s="181" t="s">
        <v>
42</v>
      </c>
      <c r="B57" s="181"/>
      <c r="C57" s="181"/>
      <c r="D57" s="181">
        <f>
'将来負担比率（分子）の構造'!I$51</f>
        <v>
5565</v>
      </c>
      <c r="E57" s="181"/>
      <c r="F57" s="181"/>
      <c r="G57" s="181">
        <f>
'将来負担比率（分子）の構造'!J$51</f>
        <v>
5132</v>
      </c>
      <c r="H57" s="181"/>
      <c r="I57" s="181"/>
      <c r="J57" s="181">
        <f>
'将来負担比率（分子）の構造'!K$51</f>
        <v>
3695</v>
      </c>
      <c r="K57" s="181"/>
      <c r="L57" s="181"/>
      <c r="M57" s="181">
        <f>
'将来負担比率（分子）の構造'!L$51</f>
        <v>
3685</v>
      </c>
      <c r="N57" s="181"/>
      <c r="O57" s="181"/>
      <c r="P57" s="181">
        <f>
'将来負担比率（分子）の構造'!M$51</f>
        <v>
4666</v>
      </c>
    </row>
    <row r="58" spans="1:16" x14ac:dyDescent="0.15">
      <c r="A58" s="181" t="s">
        <v>
41</v>
      </c>
      <c r="B58" s="181"/>
      <c r="C58" s="181"/>
      <c r="D58" s="181">
        <f>
'将来負担比率（分子）の構造'!I$50</f>
        <v>
5224</v>
      </c>
      <c r="E58" s="181"/>
      <c r="F58" s="181"/>
      <c r="G58" s="181">
        <f>
'将来負担比率（分子）の構造'!J$50</f>
        <v>
4337</v>
      </c>
      <c r="H58" s="181"/>
      <c r="I58" s="181"/>
      <c r="J58" s="181">
        <f>
'将来負担比率（分子）の構造'!K$50</f>
        <v>
5007</v>
      </c>
      <c r="K58" s="181"/>
      <c r="L58" s="181"/>
      <c r="M58" s="181">
        <f>
'将来負担比率（分子）の構造'!L$50</f>
        <v>
6012</v>
      </c>
      <c r="N58" s="181"/>
      <c r="O58" s="181"/>
      <c r="P58" s="181">
        <f>
'将来負担比率（分子）の構造'!M$50</f>
        <v>
6201</v>
      </c>
    </row>
    <row r="59" spans="1:16" x14ac:dyDescent="0.15">
      <c r="A59" s="181" t="s">
        <v>
39</v>
      </c>
      <c r="B59" s="181" t="str">
        <f>
'将来負担比率（分子）の構造'!I$49</f>
        <v>
-</v>
      </c>
      <c r="C59" s="181"/>
      <c r="D59" s="181"/>
      <c r="E59" s="181" t="str">
        <f>
'将来負担比率（分子）の構造'!J$49</f>
        <v>
-</v>
      </c>
      <c r="F59" s="181"/>
      <c r="G59" s="181"/>
      <c r="H59" s="181" t="str">
        <f>
'将来負担比率（分子）の構造'!K$49</f>
        <v>
-</v>
      </c>
      <c r="I59" s="181"/>
      <c r="J59" s="181"/>
      <c r="K59" s="181" t="str">
        <f>
'将来負担比率（分子）の構造'!L$49</f>
        <v>
-</v>
      </c>
      <c r="L59" s="181"/>
      <c r="M59" s="181"/>
      <c r="N59" s="181" t="str">
        <f>
'将来負担比率（分子）の構造'!M$49</f>
        <v>
-</v>
      </c>
      <c r="O59" s="181"/>
      <c r="P59" s="181"/>
    </row>
    <row r="60" spans="1:16" x14ac:dyDescent="0.15">
      <c r="A60" s="181" t="s">
        <v>
38</v>
      </c>
      <c r="B60" s="181" t="str">
        <f>
'将来負担比率（分子）の構造'!I$48</f>
        <v>
-</v>
      </c>
      <c r="C60" s="181"/>
      <c r="D60" s="181"/>
      <c r="E60" s="181" t="str">
        <f>
'将来負担比率（分子）の構造'!J$48</f>
        <v>
-</v>
      </c>
      <c r="F60" s="181"/>
      <c r="G60" s="181"/>
      <c r="H60" s="181" t="str">
        <f>
'将来負担比率（分子）の構造'!K$48</f>
        <v>
-</v>
      </c>
      <c r="I60" s="181"/>
      <c r="J60" s="181"/>
      <c r="K60" s="181" t="str">
        <f>
'将来負担比率（分子）の構造'!L$48</f>
        <v>
-</v>
      </c>
      <c r="L60" s="181"/>
      <c r="M60" s="181"/>
      <c r="N60" s="181" t="str">
        <f>
'将来負担比率（分子）の構造'!M$48</f>
        <v>
-</v>
      </c>
      <c r="O60" s="181"/>
      <c r="P60" s="181"/>
    </row>
    <row r="61" spans="1:16" x14ac:dyDescent="0.15">
      <c r="A61" s="181" t="s">
        <v>
36</v>
      </c>
      <c r="B61" s="181" t="str">
        <f>
'将来負担比率（分子）の構造'!I$46</f>
        <v>
-</v>
      </c>
      <c r="C61" s="181"/>
      <c r="D61" s="181"/>
      <c r="E61" s="181" t="str">
        <f>
'将来負担比率（分子）の構造'!J$46</f>
        <v>
-</v>
      </c>
      <c r="F61" s="181"/>
      <c r="G61" s="181"/>
      <c r="H61" s="181" t="str">
        <f>
'将来負担比率（分子）の構造'!K$46</f>
        <v>
-</v>
      </c>
      <c r="I61" s="181"/>
      <c r="J61" s="181"/>
      <c r="K61" s="181" t="str">
        <f>
'将来負担比率（分子）の構造'!L$46</f>
        <v>
-</v>
      </c>
      <c r="L61" s="181"/>
      <c r="M61" s="181"/>
      <c r="N61" s="181" t="str">
        <f>
'将来負担比率（分子）の構造'!M$46</f>
        <v>
-</v>
      </c>
      <c r="O61" s="181"/>
      <c r="P61" s="181"/>
    </row>
    <row r="62" spans="1:16" x14ac:dyDescent="0.15">
      <c r="A62" s="181" t="s">
        <v>
35</v>
      </c>
      <c r="B62" s="181">
        <f>
'将来負担比率（分子）の構造'!I$45</f>
        <v>
4074</v>
      </c>
      <c r="C62" s="181"/>
      <c r="D62" s="181"/>
      <c r="E62" s="181">
        <f>
'将来負担比率（分子）の構造'!J$45</f>
        <v>
4317</v>
      </c>
      <c r="F62" s="181"/>
      <c r="G62" s="181"/>
      <c r="H62" s="181">
        <f>
'将来負担比率（分子）の構造'!K$45</f>
        <v>
3940</v>
      </c>
      <c r="I62" s="181"/>
      <c r="J62" s="181"/>
      <c r="K62" s="181">
        <f>
'将来負担比率（分子）の構造'!L$45</f>
        <v>
3866</v>
      </c>
      <c r="L62" s="181"/>
      <c r="M62" s="181"/>
      <c r="N62" s="181">
        <f>
'将来負担比率（分子）の構造'!M$45</f>
        <v>
3703</v>
      </c>
      <c r="O62" s="181"/>
      <c r="P62" s="181"/>
    </row>
    <row r="63" spans="1:16" x14ac:dyDescent="0.15">
      <c r="A63" s="181" t="s">
        <v>
34</v>
      </c>
      <c r="B63" s="181">
        <f>
'将来負担比率（分子）の構造'!I$44</f>
        <v>
300</v>
      </c>
      <c r="C63" s="181"/>
      <c r="D63" s="181"/>
      <c r="E63" s="181">
        <f>
'将来負担比率（分子）の構造'!J$44</f>
        <v>
254</v>
      </c>
      <c r="F63" s="181"/>
      <c r="G63" s="181"/>
      <c r="H63" s="181">
        <f>
'将来負担比率（分子）の構造'!K$44</f>
        <v>
359</v>
      </c>
      <c r="I63" s="181"/>
      <c r="J63" s="181"/>
      <c r="K63" s="181">
        <f>
'将来負担比率（分子）の構造'!L$44</f>
        <v>
559</v>
      </c>
      <c r="L63" s="181"/>
      <c r="M63" s="181"/>
      <c r="N63" s="181">
        <f>
'将来負担比率（分子）の構造'!M$44</f>
        <v>
811</v>
      </c>
      <c r="O63" s="181"/>
      <c r="P63" s="181"/>
    </row>
    <row r="64" spans="1:16" x14ac:dyDescent="0.15">
      <c r="A64" s="181" t="s">
        <v>
33</v>
      </c>
      <c r="B64" s="181">
        <f>
'将来負担比率（分子）の構造'!I$43</f>
        <v>
3750</v>
      </c>
      <c r="C64" s="181"/>
      <c r="D64" s="181"/>
      <c r="E64" s="181">
        <f>
'将来負担比率（分子）の構造'!J$43</f>
        <v>
3354</v>
      </c>
      <c r="F64" s="181"/>
      <c r="G64" s="181"/>
      <c r="H64" s="181">
        <f>
'将来負担比率（分子）の構造'!K$43</f>
        <v>
3141</v>
      </c>
      <c r="I64" s="181"/>
      <c r="J64" s="181"/>
      <c r="K64" s="181">
        <f>
'将来負担比率（分子）の構造'!L$43</f>
        <v>
3022</v>
      </c>
      <c r="L64" s="181"/>
      <c r="M64" s="181"/>
      <c r="N64" s="181">
        <f>
'将来負担比率（分子）の構造'!M$43</f>
        <v>
3165</v>
      </c>
      <c r="O64" s="181"/>
      <c r="P64" s="181"/>
    </row>
    <row r="65" spans="1:16" x14ac:dyDescent="0.15">
      <c r="A65" s="181" t="s">
        <v>
32</v>
      </c>
      <c r="B65" s="181">
        <f>
'将来負担比率（分子）の構造'!I$42</f>
        <v>
125</v>
      </c>
      <c r="C65" s="181"/>
      <c r="D65" s="181"/>
      <c r="E65" s="181">
        <f>
'将来負担比率（分子）の構造'!J$42</f>
        <v>
169</v>
      </c>
      <c r="F65" s="181"/>
      <c r="G65" s="181"/>
      <c r="H65" s="181">
        <f>
'将来負担比率（分子）の構造'!K$42</f>
        <v>
63</v>
      </c>
      <c r="I65" s="181"/>
      <c r="J65" s="181"/>
      <c r="K65" s="181">
        <f>
'将来負担比率（分子）の構造'!L$42</f>
        <v>
43</v>
      </c>
      <c r="L65" s="181"/>
      <c r="M65" s="181"/>
      <c r="N65" s="181">
        <f>
'将来負担比率（分子）の構造'!M$42</f>
        <v>
22</v>
      </c>
      <c r="O65" s="181"/>
      <c r="P65" s="181"/>
    </row>
    <row r="66" spans="1:16" x14ac:dyDescent="0.15">
      <c r="A66" s="181" t="s">
        <v>
31</v>
      </c>
      <c r="B66" s="181">
        <f>
'将来負担比率（分子）の構造'!I$41</f>
        <v>
19273</v>
      </c>
      <c r="C66" s="181"/>
      <c r="D66" s="181"/>
      <c r="E66" s="181">
        <f>
'将来負担比率（分子）の構造'!J$41</f>
        <v>
20525</v>
      </c>
      <c r="F66" s="181"/>
      <c r="G66" s="181"/>
      <c r="H66" s="181">
        <f>
'将来負担比率（分子）の構造'!K$41</f>
        <v>
20525</v>
      </c>
      <c r="I66" s="181"/>
      <c r="J66" s="181"/>
      <c r="K66" s="181">
        <f>
'将来負担比率（分子）の構造'!L$41</f>
        <v>
20591</v>
      </c>
      <c r="L66" s="181"/>
      <c r="M66" s="181"/>
      <c r="N66" s="181">
        <f>
'将来負担比率（分子）の構造'!M$41</f>
        <v>
20492</v>
      </c>
      <c r="O66" s="181"/>
      <c r="P66" s="181"/>
    </row>
    <row r="67" spans="1:16" x14ac:dyDescent="0.15">
      <c r="A67" s="181" t="s">
        <v>
75</v>
      </c>
      <c r="B67" s="181" t="e">
        <f>
NA()</f>
        <v>
#N/A</v>
      </c>
      <c r="C67" s="181">
        <f>
IF(ISNUMBER('将来負担比率（分子）の構造'!I$53), IF('将来負担比率（分子）の構造'!I$53 &lt; 0, 0, '将来負担比率（分子）の構造'!I$53), NA())</f>
        <v>
0</v>
      </c>
      <c r="D67" s="181" t="e">
        <f>
NA()</f>
        <v>
#N/A</v>
      </c>
      <c r="E67" s="181" t="e">
        <f>
NA()</f>
        <v>
#N/A</v>
      </c>
      <c r="F67" s="181">
        <f>
IF(ISNUMBER('将来負担比率（分子）の構造'!J$53), IF('将来負担比率（分子）の構造'!J$53 &lt; 0, 0, '将来負担比率（分子）の構造'!J$53), NA())</f>
        <v>
0</v>
      </c>
      <c r="G67" s="181" t="e">
        <f>
NA()</f>
        <v>
#N/A</v>
      </c>
      <c r="H67" s="181" t="e">
        <f>
NA()</f>
        <v>
#N/A</v>
      </c>
      <c r="I67" s="181">
        <f>
IF(ISNUMBER('将来負担比率（分子）の構造'!K$53), IF('将来負担比率（分子）の構造'!K$53 &lt; 0, 0, '将来負担比率（分子）の構造'!K$53), NA())</f>
        <v>
0</v>
      </c>
      <c r="J67" s="181" t="e">
        <f>
NA()</f>
        <v>
#N/A</v>
      </c>
      <c r="K67" s="181" t="e">
        <f>
NA()</f>
        <v>
#N/A</v>
      </c>
      <c r="L67" s="181">
        <f>
IF(ISNUMBER('将来負担比率（分子）の構造'!L$53), IF('将来負担比率（分子）の構造'!L$53 &lt; 0, 0, '将来負担比率（分子）の構造'!L$53), NA())</f>
        <v>
0</v>
      </c>
      <c r="M67" s="181" t="e">
        <f>
NA()</f>
        <v>
#N/A</v>
      </c>
      <c r="N67" s="181" t="e">
        <f>
NA()</f>
        <v>
#N/A</v>
      </c>
      <c r="O67" s="181">
        <f>
IF(ISNUMBER('将来負担比率（分子）の構造'!M$53), IF('将来負担比率（分子）の構造'!M$53 &lt; 0, 0, '将来負担比率（分子）の構造'!M$53), NA())</f>
        <v>
0</v>
      </c>
      <c r="P67" s="181" t="e">
        <f>
NA()</f>
        <v>
#N/A</v>
      </c>
    </row>
    <row r="70" spans="1:16" x14ac:dyDescent="0.15">
      <c r="A70" s="183" t="s">
        <v>
76</v>
      </c>
      <c r="B70" s="183"/>
      <c r="C70" s="183"/>
      <c r="D70" s="183"/>
      <c r="E70" s="183"/>
      <c r="F70" s="183"/>
    </row>
    <row r="71" spans="1:16" x14ac:dyDescent="0.15">
      <c r="A71" s="184"/>
      <c r="B71" s="184" t="str">
        <f>
基金残高に係る経年分析!F54</f>
        <v>
H29</v>
      </c>
      <c r="C71" s="184" t="str">
        <f>
基金残高に係る経年分析!G54</f>
        <v>
H30</v>
      </c>
      <c r="D71" s="184" t="str">
        <f>
基金残高に係る経年分析!H54</f>
        <v>
R01</v>
      </c>
    </row>
    <row r="72" spans="1:16" x14ac:dyDescent="0.15">
      <c r="A72" s="184" t="s">
        <v>
77</v>
      </c>
      <c r="B72" s="185">
        <f>
基金残高に係る経年分析!F55</f>
        <v>
2270</v>
      </c>
      <c r="C72" s="185">
        <f>
基金残高に係る経年分析!G55</f>
        <v>
2462</v>
      </c>
      <c r="D72" s="185">
        <f>
基金残高に係る経年分析!H55</f>
        <v>
2125</v>
      </c>
    </row>
    <row r="73" spans="1:16" x14ac:dyDescent="0.15">
      <c r="A73" s="184" t="s">
        <v>
78</v>
      </c>
      <c r="B73" s="185">
        <f>
基金残高に係る経年分析!F56</f>
        <v>
756</v>
      </c>
      <c r="C73" s="185">
        <f>
基金残高に係る経年分析!G56</f>
        <v>
856</v>
      </c>
      <c r="D73" s="185">
        <f>
基金残高に係る経年分析!H56</f>
        <v>
956</v>
      </c>
    </row>
    <row r="74" spans="1:16" x14ac:dyDescent="0.15">
      <c r="A74" s="184" t="s">
        <v>
79</v>
      </c>
      <c r="B74" s="185">
        <f>
基金残高に係る経年分析!F57</f>
        <v>
1240</v>
      </c>
      <c r="C74" s="185">
        <f>
基金残高に係る経年分析!G57</f>
        <v>
1730</v>
      </c>
      <c r="D74" s="185">
        <f>
基金残高に係る経年分析!H57</f>
        <v>
2099</v>
      </c>
    </row>
  </sheetData>
  <sheetProtection algorithmName="SHA-512" hashValue="KQUwWbRr53M92NaFfWZeIbQbnb4LqQ3n8+8sxwg5AkUblAzVvpCqVkPT8ugPnqHnU743kNcG2JMHS38ojdgv6Q==" saltValue="wNkVl5X+NxfBnHvXj13So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
223</v>
      </c>
      <c r="DI1" s="760"/>
      <c r="DJ1" s="760"/>
      <c r="DK1" s="760"/>
      <c r="DL1" s="760"/>
      <c r="DM1" s="760"/>
      <c r="DN1" s="761"/>
      <c r="DO1" s="226"/>
      <c r="DP1" s="759" t="s">
        <v>
224</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
225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
226</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
227</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
228</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
1</v>
      </c>
      <c r="C4" s="702"/>
      <c r="D4" s="702"/>
      <c r="E4" s="702"/>
      <c r="F4" s="702"/>
      <c r="G4" s="702"/>
      <c r="H4" s="702"/>
      <c r="I4" s="702"/>
      <c r="J4" s="702"/>
      <c r="K4" s="702"/>
      <c r="L4" s="702"/>
      <c r="M4" s="702"/>
      <c r="N4" s="702"/>
      <c r="O4" s="702"/>
      <c r="P4" s="702"/>
      <c r="Q4" s="703"/>
      <c r="R4" s="701" t="s">
        <v>
229</v>
      </c>
      <c r="S4" s="702"/>
      <c r="T4" s="702"/>
      <c r="U4" s="702"/>
      <c r="V4" s="702"/>
      <c r="W4" s="702"/>
      <c r="X4" s="702"/>
      <c r="Y4" s="703"/>
      <c r="Z4" s="701" t="s">
        <v>
230</v>
      </c>
      <c r="AA4" s="702"/>
      <c r="AB4" s="702"/>
      <c r="AC4" s="703"/>
      <c r="AD4" s="701" t="s">
        <v>
231</v>
      </c>
      <c r="AE4" s="702"/>
      <c r="AF4" s="702"/>
      <c r="AG4" s="702"/>
      <c r="AH4" s="702"/>
      <c r="AI4" s="702"/>
      <c r="AJ4" s="702"/>
      <c r="AK4" s="703"/>
      <c r="AL4" s="701" t="s">
        <v>
230</v>
      </c>
      <c r="AM4" s="702"/>
      <c r="AN4" s="702"/>
      <c r="AO4" s="703"/>
      <c r="AP4" s="762" t="s">
        <v>
232</v>
      </c>
      <c r="AQ4" s="762"/>
      <c r="AR4" s="762"/>
      <c r="AS4" s="762"/>
      <c r="AT4" s="762"/>
      <c r="AU4" s="762"/>
      <c r="AV4" s="762"/>
      <c r="AW4" s="762"/>
      <c r="AX4" s="762"/>
      <c r="AY4" s="762"/>
      <c r="AZ4" s="762"/>
      <c r="BA4" s="762"/>
      <c r="BB4" s="762"/>
      <c r="BC4" s="762"/>
      <c r="BD4" s="762"/>
      <c r="BE4" s="762"/>
      <c r="BF4" s="762"/>
      <c r="BG4" s="762" t="s">
        <v>
233</v>
      </c>
      <c r="BH4" s="762"/>
      <c r="BI4" s="762"/>
      <c r="BJ4" s="762"/>
      <c r="BK4" s="762"/>
      <c r="BL4" s="762"/>
      <c r="BM4" s="762"/>
      <c r="BN4" s="762"/>
      <c r="BO4" s="762" t="s">
        <v>
230</v>
      </c>
      <c r="BP4" s="762"/>
      <c r="BQ4" s="762"/>
      <c r="BR4" s="762"/>
      <c r="BS4" s="762" t="s">
        <v>
234</v>
      </c>
      <c r="BT4" s="762"/>
      <c r="BU4" s="762"/>
      <c r="BV4" s="762"/>
      <c r="BW4" s="762"/>
      <c r="BX4" s="762"/>
      <c r="BY4" s="762"/>
      <c r="BZ4" s="762"/>
      <c r="CA4" s="762"/>
      <c r="CB4" s="762"/>
      <c r="CD4" s="744" t="s">
        <v>
235</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
236</v>
      </c>
      <c r="C5" s="707"/>
      <c r="D5" s="707"/>
      <c r="E5" s="707"/>
      <c r="F5" s="707"/>
      <c r="G5" s="707"/>
      <c r="H5" s="707"/>
      <c r="I5" s="707"/>
      <c r="J5" s="707"/>
      <c r="K5" s="707"/>
      <c r="L5" s="707"/>
      <c r="M5" s="707"/>
      <c r="N5" s="707"/>
      <c r="O5" s="707"/>
      <c r="P5" s="707"/>
      <c r="Q5" s="708"/>
      <c r="R5" s="695">
        <v>
12853856</v>
      </c>
      <c r="S5" s="696"/>
      <c r="T5" s="696"/>
      <c r="U5" s="696"/>
      <c r="V5" s="696"/>
      <c r="W5" s="696"/>
      <c r="X5" s="696"/>
      <c r="Y5" s="739"/>
      <c r="Z5" s="757">
        <v>
38.5</v>
      </c>
      <c r="AA5" s="757"/>
      <c r="AB5" s="757"/>
      <c r="AC5" s="757"/>
      <c r="AD5" s="758">
        <v>
11870124</v>
      </c>
      <c r="AE5" s="758"/>
      <c r="AF5" s="758"/>
      <c r="AG5" s="758"/>
      <c r="AH5" s="758"/>
      <c r="AI5" s="758"/>
      <c r="AJ5" s="758"/>
      <c r="AK5" s="758"/>
      <c r="AL5" s="740">
        <v>
74.5</v>
      </c>
      <c r="AM5" s="711"/>
      <c r="AN5" s="711"/>
      <c r="AO5" s="741"/>
      <c r="AP5" s="706" t="s">
        <v>
237</v>
      </c>
      <c r="AQ5" s="707"/>
      <c r="AR5" s="707"/>
      <c r="AS5" s="707"/>
      <c r="AT5" s="707"/>
      <c r="AU5" s="707"/>
      <c r="AV5" s="707"/>
      <c r="AW5" s="707"/>
      <c r="AX5" s="707"/>
      <c r="AY5" s="707"/>
      <c r="AZ5" s="707"/>
      <c r="BA5" s="707"/>
      <c r="BB5" s="707"/>
      <c r="BC5" s="707"/>
      <c r="BD5" s="707"/>
      <c r="BE5" s="707"/>
      <c r="BF5" s="708"/>
      <c r="BG5" s="640">
        <v>
11870124</v>
      </c>
      <c r="BH5" s="641"/>
      <c r="BI5" s="641"/>
      <c r="BJ5" s="641"/>
      <c r="BK5" s="641"/>
      <c r="BL5" s="641"/>
      <c r="BM5" s="641"/>
      <c r="BN5" s="642"/>
      <c r="BO5" s="677">
        <v>
92.3</v>
      </c>
      <c r="BP5" s="677"/>
      <c r="BQ5" s="677"/>
      <c r="BR5" s="677"/>
      <c r="BS5" s="678">
        <v>
42583</v>
      </c>
      <c r="BT5" s="678"/>
      <c r="BU5" s="678"/>
      <c r="BV5" s="678"/>
      <c r="BW5" s="678"/>
      <c r="BX5" s="678"/>
      <c r="BY5" s="678"/>
      <c r="BZ5" s="678"/>
      <c r="CA5" s="678"/>
      <c r="CB5" s="728"/>
      <c r="CD5" s="744" t="s">
        <v>
232</v>
      </c>
      <c r="CE5" s="745"/>
      <c r="CF5" s="745"/>
      <c r="CG5" s="745"/>
      <c r="CH5" s="745"/>
      <c r="CI5" s="745"/>
      <c r="CJ5" s="745"/>
      <c r="CK5" s="745"/>
      <c r="CL5" s="745"/>
      <c r="CM5" s="745"/>
      <c r="CN5" s="745"/>
      <c r="CO5" s="745"/>
      <c r="CP5" s="745"/>
      <c r="CQ5" s="746"/>
      <c r="CR5" s="744" t="s">
        <v>
238</v>
      </c>
      <c r="CS5" s="745"/>
      <c r="CT5" s="745"/>
      <c r="CU5" s="745"/>
      <c r="CV5" s="745"/>
      <c r="CW5" s="745"/>
      <c r="CX5" s="745"/>
      <c r="CY5" s="746"/>
      <c r="CZ5" s="744" t="s">
        <v>
230</v>
      </c>
      <c r="DA5" s="745"/>
      <c r="DB5" s="745"/>
      <c r="DC5" s="746"/>
      <c r="DD5" s="744" t="s">
        <v>
239</v>
      </c>
      <c r="DE5" s="745"/>
      <c r="DF5" s="745"/>
      <c r="DG5" s="745"/>
      <c r="DH5" s="745"/>
      <c r="DI5" s="745"/>
      <c r="DJ5" s="745"/>
      <c r="DK5" s="745"/>
      <c r="DL5" s="745"/>
      <c r="DM5" s="745"/>
      <c r="DN5" s="745"/>
      <c r="DO5" s="745"/>
      <c r="DP5" s="746"/>
      <c r="DQ5" s="744" t="s">
        <v>
240</v>
      </c>
      <c r="DR5" s="745"/>
      <c r="DS5" s="745"/>
      <c r="DT5" s="745"/>
      <c r="DU5" s="745"/>
      <c r="DV5" s="745"/>
      <c r="DW5" s="745"/>
      <c r="DX5" s="745"/>
      <c r="DY5" s="745"/>
      <c r="DZ5" s="745"/>
      <c r="EA5" s="745"/>
      <c r="EB5" s="745"/>
      <c r="EC5" s="746"/>
    </row>
    <row r="6" spans="2:143" ht="11.25" customHeight="1" x14ac:dyDescent="0.15">
      <c r="B6" s="637" t="s">
        <v>
241</v>
      </c>
      <c r="C6" s="638"/>
      <c r="D6" s="638"/>
      <c r="E6" s="638"/>
      <c r="F6" s="638"/>
      <c r="G6" s="638"/>
      <c r="H6" s="638"/>
      <c r="I6" s="638"/>
      <c r="J6" s="638"/>
      <c r="K6" s="638"/>
      <c r="L6" s="638"/>
      <c r="M6" s="638"/>
      <c r="N6" s="638"/>
      <c r="O6" s="638"/>
      <c r="P6" s="638"/>
      <c r="Q6" s="639"/>
      <c r="R6" s="640">
        <v>
148072</v>
      </c>
      <c r="S6" s="641"/>
      <c r="T6" s="641"/>
      <c r="U6" s="641"/>
      <c r="V6" s="641"/>
      <c r="W6" s="641"/>
      <c r="X6" s="641"/>
      <c r="Y6" s="642"/>
      <c r="Z6" s="677">
        <v>
0.4</v>
      </c>
      <c r="AA6" s="677"/>
      <c r="AB6" s="677"/>
      <c r="AC6" s="677"/>
      <c r="AD6" s="678">
        <v>
148072</v>
      </c>
      <c r="AE6" s="678"/>
      <c r="AF6" s="678"/>
      <c r="AG6" s="678"/>
      <c r="AH6" s="678"/>
      <c r="AI6" s="678"/>
      <c r="AJ6" s="678"/>
      <c r="AK6" s="678"/>
      <c r="AL6" s="643">
        <v>
0.9</v>
      </c>
      <c r="AM6" s="644"/>
      <c r="AN6" s="644"/>
      <c r="AO6" s="679"/>
      <c r="AP6" s="637" t="s">
        <v>
242</v>
      </c>
      <c r="AQ6" s="638"/>
      <c r="AR6" s="638"/>
      <c r="AS6" s="638"/>
      <c r="AT6" s="638"/>
      <c r="AU6" s="638"/>
      <c r="AV6" s="638"/>
      <c r="AW6" s="638"/>
      <c r="AX6" s="638"/>
      <c r="AY6" s="638"/>
      <c r="AZ6" s="638"/>
      <c r="BA6" s="638"/>
      <c r="BB6" s="638"/>
      <c r="BC6" s="638"/>
      <c r="BD6" s="638"/>
      <c r="BE6" s="638"/>
      <c r="BF6" s="639"/>
      <c r="BG6" s="640">
        <v>
11870124</v>
      </c>
      <c r="BH6" s="641"/>
      <c r="BI6" s="641"/>
      <c r="BJ6" s="641"/>
      <c r="BK6" s="641"/>
      <c r="BL6" s="641"/>
      <c r="BM6" s="641"/>
      <c r="BN6" s="642"/>
      <c r="BO6" s="677">
        <v>
92.3</v>
      </c>
      <c r="BP6" s="677"/>
      <c r="BQ6" s="677"/>
      <c r="BR6" s="677"/>
      <c r="BS6" s="678">
        <v>
42583</v>
      </c>
      <c r="BT6" s="678"/>
      <c r="BU6" s="678"/>
      <c r="BV6" s="678"/>
      <c r="BW6" s="678"/>
      <c r="BX6" s="678"/>
      <c r="BY6" s="678"/>
      <c r="BZ6" s="678"/>
      <c r="CA6" s="678"/>
      <c r="CB6" s="728"/>
      <c r="CD6" s="698" t="s">
        <v>
243</v>
      </c>
      <c r="CE6" s="699"/>
      <c r="CF6" s="699"/>
      <c r="CG6" s="699"/>
      <c r="CH6" s="699"/>
      <c r="CI6" s="699"/>
      <c r="CJ6" s="699"/>
      <c r="CK6" s="699"/>
      <c r="CL6" s="699"/>
      <c r="CM6" s="699"/>
      <c r="CN6" s="699"/>
      <c r="CO6" s="699"/>
      <c r="CP6" s="699"/>
      <c r="CQ6" s="700"/>
      <c r="CR6" s="640">
        <v>
291829</v>
      </c>
      <c r="CS6" s="641"/>
      <c r="CT6" s="641"/>
      <c r="CU6" s="641"/>
      <c r="CV6" s="641"/>
      <c r="CW6" s="641"/>
      <c r="CX6" s="641"/>
      <c r="CY6" s="642"/>
      <c r="CZ6" s="740">
        <v>
0.9</v>
      </c>
      <c r="DA6" s="711"/>
      <c r="DB6" s="711"/>
      <c r="DC6" s="743"/>
      <c r="DD6" s="646" t="s">
        <v>
244</v>
      </c>
      <c r="DE6" s="641"/>
      <c r="DF6" s="641"/>
      <c r="DG6" s="641"/>
      <c r="DH6" s="641"/>
      <c r="DI6" s="641"/>
      <c r="DJ6" s="641"/>
      <c r="DK6" s="641"/>
      <c r="DL6" s="641"/>
      <c r="DM6" s="641"/>
      <c r="DN6" s="641"/>
      <c r="DO6" s="641"/>
      <c r="DP6" s="642"/>
      <c r="DQ6" s="646">
        <v>
291829</v>
      </c>
      <c r="DR6" s="641"/>
      <c r="DS6" s="641"/>
      <c r="DT6" s="641"/>
      <c r="DU6" s="641"/>
      <c r="DV6" s="641"/>
      <c r="DW6" s="641"/>
      <c r="DX6" s="641"/>
      <c r="DY6" s="641"/>
      <c r="DZ6" s="641"/>
      <c r="EA6" s="641"/>
      <c r="EB6" s="641"/>
      <c r="EC6" s="684"/>
    </row>
    <row r="7" spans="2:143" ht="11.25" customHeight="1" x14ac:dyDescent="0.15">
      <c r="B7" s="637" t="s">
        <v>
245</v>
      </c>
      <c r="C7" s="638"/>
      <c r="D7" s="638"/>
      <c r="E7" s="638"/>
      <c r="F7" s="638"/>
      <c r="G7" s="638"/>
      <c r="H7" s="638"/>
      <c r="I7" s="638"/>
      <c r="J7" s="638"/>
      <c r="K7" s="638"/>
      <c r="L7" s="638"/>
      <c r="M7" s="638"/>
      <c r="N7" s="638"/>
      <c r="O7" s="638"/>
      <c r="P7" s="638"/>
      <c r="Q7" s="639"/>
      <c r="R7" s="640">
        <v>
18095</v>
      </c>
      <c r="S7" s="641"/>
      <c r="T7" s="641"/>
      <c r="U7" s="641"/>
      <c r="V7" s="641"/>
      <c r="W7" s="641"/>
      <c r="X7" s="641"/>
      <c r="Y7" s="642"/>
      <c r="Z7" s="677">
        <v>
0.1</v>
      </c>
      <c r="AA7" s="677"/>
      <c r="AB7" s="677"/>
      <c r="AC7" s="677"/>
      <c r="AD7" s="678">
        <v>
18095</v>
      </c>
      <c r="AE7" s="678"/>
      <c r="AF7" s="678"/>
      <c r="AG7" s="678"/>
      <c r="AH7" s="678"/>
      <c r="AI7" s="678"/>
      <c r="AJ7" s="678"/>
      <c r="AK7" s="678"/>
      <c r="AL7" s="643">
        <v>
0.1</v>
      </c>
      <c r="AM7" s="644"/>
      <c r="AN7" s="644"/>
      <c r="AO7" s="679"/>
      <c r="AP7" s="637" t="s">
        <v>
246</v>
      </c>
      <c r="AQ7" s="638"/>
      <c r="AR7" s="638"/>
      <c r="AS7" s="638"/>
      <c r="AT7" s="638"/>
      <c r="AU7" s="638"/>
      <c r="AV7" s="638"/>
      <c r="AW7" s="638"/>
      <c r="AX7" s="638"/>
      <c r="AY7" s="638"/>
      <c r="AZ7" s="638"/>
      <c r="BA7" s="638"/>
      <c r="BB7" s="638"/>
      <c r="BC7" s="638"/>
      <c r="BD7" s="638"/>
      <c r="BE7" s="638"/>
      <c r="BF7" s="639"/>
      <c r="BG7" s="640">
        <v>
5974965</v>
      </c>
      <c r="BH7" s="641"/>
      <c r="BI7" s="641"/>
      <c r="BJ7" s="641"/>
      <c r="BK7" s="641"/>
      <c r="BL7" s="641"/>
      <c r="BM7" s="641"/>
      <c r="BN7" s="642"/>
      <c r="BO7" s="677">
        <v>
46.5</v>
      </c>
      <c r="BP7" s="677"/>
      <c r="BQ7" s="677"/>
      <c r="BR7" s="677"/>
      <c r="BS7" s="678">
        <v>
42583</v>
      </c>
      <c r="BT7" s="678"/>
      <c r="BU7" s="678"/>
      <c r="BV7" s="678"/>
      <c r="BW7" s="678"/>
      <c r="BX7" s="678"/>
      <c r="BY7" s="678"/>
      <c r="BZ7" s="678"/>
      <c r="CA7" s="678"/>
      <c r="CB7" s="728"/>
      <c r="CD7" s="673" t="s">
        <v>
247</v>
      </c>
      <c r="CE7" s="674"/>
      <c r="CF7" s="674"/>
      <c r="CG7" s="674"/>
      <c r="CH7" s="674"/>
      <c r="CI7" s="674"/>
      <c r="CJ7" s="674"/>
      <c r="CK7" s="674"/>
      <c r="CL7" s="674"/>
      <c r="CM7" s="674"/>
      <c r="CN7" s="674"/>
      <c r="CO7" s="674"/>
      <c r="CP7" s="674"/>
      <c r="CQ7" s="675"/>
      <c r="CR7" s="640">
        <v>
4091567</v>
      </c>
      <c r="CS7" s="641"/>
      <c r="CT7" s="641"/>
      <c r="CU7" s="641"/>
      <c r="CV7" s="641"/>
      <c r="CW7" s="641"/>
      <c r="CX7" s="641"/>
      <c r="CY7" s="642"/>
      <c r="CZ7" s="677">
        <v>
12.8</v>
      </c>
      <c r="DA7" s="677"/>
      <c r="DB7" s="677"/>
      <c r="DC7" s="677"/>
      <c r="DD7" s="646">
        <v>
99283</v>
      </c>
      <c r="DE7" s="641"/>
      <c r="DF7" s="641"/>
      <c r="DG7" s="641"/>
      <c r="DH7" s="641"/>
      <c r="DI7" s="641"/>
      <c r="DJ7" s="641"/>
      <c r="DK7" s="641"/>
      <c r="DL7" s="641"/>
      <c r="DM7" s="641"/>
      <c r="DN7" s="641"/>
      <c r="DO7" s="641"/>
      <c r="DP7" s="642"/>
      <c r="DQ7" s="646">
        <v>
3720657</v>
      </c>
      <c r="DR7" s="641"/>
      <c r="DS7" s="641"/>
      <c r="DT7" s="641"/>
      <c r="DU7" s="641"/>
      <c r="DV7" s="641"/>
      <c r="DW7" s="641"/>
      <c r="DX7" s="641"/>
      <c r="DY7" s="641"/>
      <c r="DZ7" s="641"/>
      <c r="EA7" s="641"/>
      <c r="EB7" s="641"/>
      <c r="EC7" s="684"/>
    </row>
    <row r="8" spans="2:143" ht="11.25" customHeight="1" x14ac:dyDescent="0.15">
      <c r="B8" s="637" t="s">
        <v>
248</v>
      </c>
      <c r="C8" s="638"/>
      <c r="D8" s="638"/>
      <c r="E8" s="638"/>
      <c r="F8" s="638"/>
      <c r="G8" s="638"/>
      <c r="H8" s="638"/>
      <c r="I8" s="638"/>
      <c r="J8" s="638"/>
      <c r="K8" s="638"/>
      <c r="L8" s="638"/>
      <c r="M8" s="638"/>
      <c r="N8" s="638"/>
      <c r="O8" s="638"/>
      <c r="P8" s="638"/>
      <c r="Q8" s="639"/>
      <c r="R8" s="640">
        <v>
89822</v>
      </c>
      <c r="S8" s="641"/>
      <c r="T8" s="641"/>
      <c r="U8" s="641"/>
      <c r="V8" s="641"/>
      <c r="W8" s="641"/>
      <c r="X8" s="641"/>
      <c r="Y8" s="642"/>
      <c r="Z8" s="677">
        <v>
0.3</v>
      </c>
      <c r="AA8" s="677"/>
      <c r="AB8" s="677"/>
      <c r="AC8" s="677"/>
      <c r="AD8" s="678">
        <v>
89822</v>
      </c>
      <c r="AE8" s="678"/>
      <c r="AF8" s="678"/>
      <c r="AG8" s="678"/>
      <c r="AH8" s="678"/>
      <c r="AI8" s="678"/>
      <c r="AJ8" s="678"/>
      <c r="AK8" s="678"/>
      <c r="AL8" s="643">
        <v>
0.6</v>
      </c>
      <c r="AM8" s="644"/>
      <c r="AN8" s="644"/>
      <c r="AO8" s="679"/>
      <c r="AP8" s="637" t="s">
        <v>
249</v>
      </c>
      <c r="AQ8" s="638"/>
      <c r="AR8" s="638"/>
      <c r="AS8" s="638"/>
      <c r="AT8" s="638"/>
      <c r="AU8" s="638"/>
      <c r="AV8" s="638"/>
      <c r="AW8" s="638"/>
      <c r="AX8" s="638"/>
      <c r="AY8" s="638"/>
      <c r="AZ8" s="638"/>
      <c r="BA8" s="638"/>
      <c r="BB8" s="638"/>
      <c r="BC8" s="638"/>
      <c r="BD8" s="638"/>
      <c r="BE8" s="638"/>
      <c r="BF8" s="639"/>
      <c r="BG8" s="640">
        <v>
147596</v>
      </c>
      <c r="BH8" s="641"/>
      <c r="BI8" s="641"/>
      <c r="BJ8" s="641"/>
      <c r="BK8" s="641"/>
      <c r="BL8" s="641"/>
      <c r="BM8" s="641"/>
      <c r="BN8" s="642"/>
      <c r="BO8" s="677">
        <v>
1.1000000000000001</v>
      </c>
      <c r="BP8" s="677"/>
      <c r="BQ8" s="677"/>
      <c r="BR8" s="677"/>
      <c r="BS8" s="646" t="s">
        <v>
180</v>
      </c>
      <c r="BT8" s="641"/>
      <c r="BU8" s="641"/>
      <c r="BV8" s="641"/>
      <c r="BW8" s="641"/>
      <c r="BX8" s="641"/>
      <c r="BY8" s="641"/>
      <c r="BZ8" s="641"/>
      <c r="CA8" s="641"/>
      <c r="CB8" s="684"/>
      <c r="CD8" s="673" t="s">
        <v>
250</v>
      </c>
      <c r="CE8" s="674"/>
      <c r="CF8" s="674"/>
      <c r="CG8" s="674"/>
      <c r="CH8" s="674"/>
      <c r="CI8" s="674"/>
      <c r="CJ8" s="674"/>
      <c r="CK8" s="674"/>
      <c r="CL8" s="674"/>
      <c r="CM8" s="674"/>
      <c r="CN8" s="674"/>
      <c r="CO8" s="674"/>
      <c r="CP8" s="674"/>
      <c r="CQ8" s="675"/>
      <c r="CR8" s="640">
        <v>
17343606</v>
      </c>
      <c r="CS8" s="641"/>
      <c r="CT8" s="641"/>
      <c r="CU8" s="641"/>
      <c r="CV8" s="641"/>
      <c r="CW8" s="641"/>
      <c r="CX8" s="641"/>
      <c r="CY8" s="642"/>
      <c r="CZ8" s="677">
        <v>
54.3</v>
      </c>
      <c r="DA8" s="677"/>
      <c r="DB8" s="677"/>
      <c r="DC8" s="677"/>
      <c r="DD8" s="646">
        <v>
193705</v>
      </c>
      <c r="DE8" s="641"/>
      <c r="DF8" s="641"/>
      <c r="DG8" s="641"/>
      <c r="DH8" s="641"/>
      <c r="DI8" s="641"/>
      <c r="DJ8" s="641"/>
      <c r="DK8" s="641"/>
      <c r="DL8" s="641"/>
      <c r="DM8" s="641"/>
      <c r="DN8" s="641"/>
      <c r="DO8" s="641"/>
      <c r="DP8" s="642"/>
      <c r="DQ8" s="646">
        <v>
7947883</v>
      </c>
      <c r="DR8" s="641"/>
      <c r="DS8" s="641"/>
      <c r="DT8" s="641"/>
      <c r="DU8" s="641"/>
      <c r="DV8" s="641"/>
      <c r="DW8" s="641"/>
      <c r="DX8" s="641"/>
      <c r="DY8" s="641"/>
      <c r="DZ8" s="641"/>
      <c r="EA8" s="641"/>
      <c r="EB8" s="641"/>
      <c r="EC8" s="684"/>
    </row>
    <row r="9" spans="2:143" ht="11.25" customHeight="1" x14ac:dyDescent="0.15">
      <c r="B9" s="637" t="s">
        <v>
251</v>
      </c>
      <c r="C9" s="638"/>
      <c r="D9" s="638"/>
      <c r="E9" s="638"/>
      <c r="F9" s="638"/>
      <c r="G9" s="638"/>
      <c r="H9" s="638"/>
      <c r="I9" s="638"/>
      <c r="J9" s="638"/>
      <c r="K9" s="638"/>
      <c r="L9" s="638"/>
      <c r="M9" s="638"/>
      <c r="N9" s="638"/>
      <c r="O9" s="638"/>
      <c r="P9" s="638"/>
      <c r="Q9" s="639"/>
      <c r="R9" s="640">
        <v>
55253</v>
      </c>
      <c r="S9" s="641"/>
      <c r="T9" s="641"/>
      <c r="U9" s="641"/>
      <c r="V9" s="641"/>
      <c r="W9" s="641"/>
      <c r="X9" s="641"/>
      <c r="Y9" s="642"/>
      <c r="Z9" s="677">
        <v>
0.2</v>
      </c>
      <c r="AA9" s="677"/>
      <c r="AB9" s="677"/>
      <c r="AC9" s="677"/>
      <c r="AD9" s="678">
        <v>
55253</v>
      </c>
      <c r="AE9" s="678"/>
      <c r="AF9" s="678"/>
      <c r="AG9" s="678"/>
      <c r="AH9" s="678"/>
      <c r="AI9" s="678"/>
      <c r="AJ9" s="678"/>
      <c r="AK9" s="678"/>
      <c r="AL9" s="643">
        <v>
0.3</v>
      </c>
      <c r="AM9" s="644"/>
      <c r="AN9" s="644"/>
      <c r="AO9" s="679"/>
      <c r="AP9" s="637" t="s">
        <v>
252</v>
      </c>
      <c r="AQ9" s="638"/>
      <c r="AR9" s="638"/>
      <c r="AS9" s="638"/>
      <c r="AT9" s="638"/>
      <c r="AU9" s="638"/>
      <c r="AV9" s="638"/>
      <c r="AW9" s="638"/>
      <c r="AX9" s="638"/>
      <c r="AY9" s="638"/>
      <c r="AZ9" s="638"/>
      <c r="BA9" s="638"/>
      <c r="BB9" s="638"/>
      <c r="BC9" s="638"/>
      <c r="BD9" s="638"/>
      <c r="BE9" s="638"/>
      <c r="BF9" s="639"/>
      <c r="BG9" s="640">
        <v>
5256298</v>
      </c>
      <c r="BH9" s="641"/>
      <c r="BI9" s="641"/>
      <c r="BJ9" s="641"/>
      <c r="BK9" s="641"/>
      <c r="BL9" s="641"/>
      <c r="BM9" s="641"/>
      <c r="BN9" s="642"/>
      <c r="BO9" s="677">
        <v>
40.9</v>
      </c>
      <c r="BP9" s="677"/>
      <c r="BQ9" s="677"/>
      <c r="BR9" s="677"/>
      <c r="BS9" s="646" t="s">
        <v>
244</v>
      </c>
      <c r="BT9" s="641"/>
      <c r="BU9" s="641"/>
      <c r="BV9" s="641"/>
      <c r="BW9" s="641"/>
      <c r="BX9" s="641"/>
      <c r="BY9" s="641"/>
      <c r="BZ9" s="641"/>
      <c r="CA9" s="641"/>
      <c r="CB9" s="684"/>
      <c r="CD9" s="673" t="s">
        <v>
253</v>
      </c>
      <c r="CE9" s="674"/>
      <c r="CF9" s="674"/>
      <c r="CG9" s="674"/>
      <c r="CH9" s="674"/>
      <c r="CI9" s="674"/>
      <c r="CJ9" s="674"/>
      <c r="CK9" s="674"/>
      <c r="CL9" s="674"/>
      <c r="CM9" s="674"/>
      <c r="CN9" s="674"/>
      <c r="CO9" s="674"/>
      <c r="CP9" s="674"/>
      <c r="CQ9" s="675"/>
      <c r="CR9" s="640">
        <v>
2272110</v>
      </c>
      <c r="CS9" s="641"/>
      <c r="CT9" s="641"/>
      <c r="CU9" s="641"/>
      <c r="CV9" s="641"/>
      <c r="CW9" s="641"/>
      <c r="CX9" s="641"/>
      <c r="CY9" s="642"/>
      <c r="CZ9" s="677">
        <v>
7.1</v>
      </c>
      <c r="DA9" s="677"/>
      <c r="DB9" s="677"/>
      <c r="DC9" s="677"/>
      <c r="DD9" s="646" t="s">
        <v>
180</v>
      </c>
      <c r="DE9" s="641"/>
      <c r="DF9" s="641"/>
      <c r="DG9" s="641"/>
      <c r="DH9" s="641"/>
      <c r="DI9" s="641"/>
      <c r="DJ9" s="641"/>
      <c r="DK9" s="641"/>
      <c r="DL9" s="641"/>
      <c r="DM9" s="641"/>
      <c r="DN9" s="641"/>
      <c r="DO9" s="641"/>
      <c r="DP9" s="642"/>
      <c r="DQ9" s="646">
        <v>
1603363</v>
      </c>
      <c r="DR9" s="641"/>
      <c r="DS9" s="641"/>
      <c r="DT9" s="641"/>
      <c r="DU9" s="641"/>
      <c r="DV9" s="641"/>
      <c r="DW9" s="641"/>
      <c r="DX9" s="641"/>
      <c r="DY9" s="641"/>
      <c r="DZ9" s="641"/>
      <c r="EA9" s="641"/>
      <c r="EB9" s="641"/>
      <c r="EC9" s="684"/>
    </row>
    <row r="10" spans="2:143" ht="11.25" customHeight="1" x14ac:dyDescent="0.15">
      <c r="B10" s="637" t="s">
        <v>
254</v>
      </c>
      <c r="C10" s="638"/>
      <c r="D10" s="638"/>
      <c r="E10" s="638"/>
      <c r="F10" s="638"/>
      <c r="G10" s="638"/>
      <c r="H10" s="638"/>
      <c r="I10" s="638"/>
      <c r="J10" s="638"/>
      <c r="K10" s="638"/>
      <c r="L10" s="638"/>
      <c r="M10" s="638"/>
      <c r="N10" s="638"/>
      <c r="O10" s="638"/>
      <c r="P10" s="638"/>
      <c r="Q10" s="639"/>
      <c r="R10" s="640" t="s">
        <v>
244</v>
      </c>
      <c r="S10" s="641"/>
      <c r="T10" s="641"/>
      <c r="U10" s="641"/>
      <c r="V10" s="641"/>
      <c r="W10" s="641"/>
      <c r="X10" s="641"/>
      <c r="Y10" s="642"/>
      <c r="Z10" s="677" t="s">
        <v>
244</v>
      </c>
      <c r="AA10" s="677"/>
      <c r="AB10" s="677"/>
      <c r="AC10" s="677"/>
      <c r="AD10" s="678" t="s">
        <v>
244</v>
      </c>
      <c r="AE10" s="678"/>
      <c r="AF10" s="678"/>
      <c r="AG10" s="678"/>
      <c r="AH10" s="678"/>
      <c r="AI10" s="678"/>
      <c r="AJ10" s="678"/>
      <c r="AK10" s="678"/>
      <c r="AL10" s="643" t="s">
        <v>
180</v>
      </c>
      <c r="AM10" s="644"/>
      <c r="AN10" s="644"/>
      <c r="AO10" s="679"/>
      <c r="AP10" s="637" t="s">
        <v>
255</v>
      </c>
      <c r="AQ10" s="638"/>
      <c r="AR10" s="638"/>
      <c r="AS10" s="638"/>
      <c r="AT10" s="638"/>
      <c r="AU10" s="638"/>
      <c r="AV10" s="638"/>
      <c r="AW10" s="638"/>
      <c r="AX10" s="638"/>
      <c r="AY10" s="638"/>
      <c r="AZ10" s="638"/>
      <c r="BA10" s="638"/>
      <c r="BB10" s="638"/>
      <c r="BC10" s="638"/>
      <c r="BD10" s="638"/>
      <c r="BE10" s="638"/>
      <c r="BF10" s="639"/>
      <c r="BG10" s="640">
        <v>
203705</v>
      </c>
      <c r="BH10" s="641"/>
      <c r="BI10" s="641"/>
      <c r="BJ10" s="641"/>
      <c r="BK10" s="641"/>
      <c r="BL10" s="641"/>
      <c r="BM10" s="641"/>
      <c r="BN10" s="642"/>
      <c r="BO10" s="677">
        <v>
1.6</v>
      </c>
      <c r="BP10" s="677"/>
      <c r="BQ10" s="677"/>
      <c r="BR10" s="677"/>
      <c r="BS10" s="646" t="s">
        <v>
244</v>
      </c>
      <c r="BT10" s="641"/>
      <c r="BU10" s="641"/>
      <c r="BV10" s="641"/>
      <c r="BW10" s="641"/>
      <c r="BX10" s="641"/>
      <c r="BY10" s="641"/>
      <c r="BZ10" s="641"/>
      <c r="CA10" s="641"/>
      <c r="CB10" s="684"/>
      <c r="CD10" s="673" t="s">
        <v>
256</v>
      </c>
      <c r="CE10" s="674"/>
      <c r="CF10" s="674"/>
      <c r="CG10" s="674"/>
      <c r="CH10" s="674"/>
      <c r="CI10" s="674"/>
      <c r="CJ10" s="674"/>
      <c r="CK10" s="674"/>
      <c r="CL10" s="674"/>
      <c r="CM10" s="674"/>
      <c r="CN10" s="674"/>
      <c r="CO10" s="674"/>
      <c r="CP10" s="674"/>
      <c r="CQ10" s="675"/>
      <c r="CR10" s="640">
        <v>
37698</v>
      </c>
      <c r="CS10" s="641"/>
      <c r="CT10" s="641"/>
      <c r="CU10" s="641"/>
      <c r="CV10" s="641"/>
      <c r="CW10" s="641"/>
      <c r="CX10" s="641"/>
      <c r="CY10" s="642"/>
      <c r="CZ10" s="677">
        <v>
0.1</v>
      </c>
      <c r="DA10" s="677"/>
      <c r="DB10" s="677"/>
      <c r="DC10" s="677"/>
      <c r="DD10" s="646" t="s">
        <v>
244</v>
      </c>
      <c r="DE10" s="641"/>
      <c r="DF10" s="641"/>
      <c r="DG10" s="641"/>
      <c r="DH10" s="641"/>
      <c r="DI10" s="641"/>
      <c r="DJ10" s="641"/>
      <c r="DK10" s="641"/>
      <c r="DL10" s="641"/>
      <c r="DM10" s="641"/>
      <c r="DN10" s="641"/>
      <c r="DO10" s="641"/>
      <c r="DP10" s="642"/>
      <c r="DQ10" s="646">
        <v>
23271</v>
      </c>
      <c r="DR10" s="641"/>
      <c r="DS10" s="641"/>
      <c r="DT10" s="641"/>
      <c r="DU10" s="641"/>
      <c r="DV10" s="641"/>
      <c r="DW10" s="641"/>
      <c r="DX10" s="641"/>
      <c r="DY10" s="641"/>
      <c r="DZ10" s="641"/>
      <c r="EA10" s="641"/>
      <c r="EB10" s="641"/>
      <c r="EC10" s="684"/>
    </row>
    <row r="11" spans="2:143" ht="11.25" customHeight="1" x14ac:dyDescent="0.15">
      <c r="B11" s="637" t="s">
        <v>
257</v>
      </c>
      <c r="C11" s="638"/>
      <c r="D11" s="638"/>
      <c r="E11" s="638"/>
      <c r="F11" s="638"/>
      <c r="G11" s="638"/>
      <c r="H11" s="638"/>
      <c r="I11" s="638"/>
      <c r="J11" s="638"/>
      <c r="K11" s="638"/>
      <c r="L11" s="638"/>
      <c r="M11" s="638"/>
      <c r="N11" s="638"/>
      <c r="O11" s="638"/>
      <c r="P11" s="638"/>
      <c r="Q11" s="639"/>
      <c r="R11" s="640">
        <v>
1377203</v>
      </c>
      <c r="S11" s="641"/>
      <c r="T11" s="641"/>
      <c r="U11" s="641"/>
      <c r="V11" s="641"/>
      <c r="W11" s="641"/>
      <c r="X11" s="641"/>
      <c r="Y11" s="642"/>
      <c r="Z11" s="643">
        <v>
4.0999999999999996</v>
      </c>
      <c r="AA11" s="644"/>
      <c r="AB11" s="644"/>
      <c r="AC11" s="645"/>
      <c r="AD11" s="646">
        <v>
1377203</v>
      </c>
      <c r="AE11" s="641"/>
      <c r="AF11" s="641"/>
      <c r="AG11" s="641"/>
      <c r="AH11" s="641"/>
      <c r="AI11" s="641"/>
      <c r="AJ11" s="641"/>
      <c r="AK11" s="642"/>
      <c r="AL11" s="643">
        <v>
8.6</v>
      </c>
      <c r="AM11" s="644"/>
      <c r="AN11" s="644"/>
      <c r="AO11" s="679"/>
      <c r="AP11" s="637" t="s">
        <v>
258</v>
      </c>
      <c r="AQ11" s="638"/>
      <c r="AR11" s="638"/>
      <c r="AS11" s="638"/>
      <c r="AT11" s="638"/>
      <c r="AU11" s="638"/>
      <c r="AV11" s="638"/>
      <c r="AW11" s="638"/>
      <c r="AX11" s="638"/>
      <c r="AY11" s="638"/>
      <c r="AZ11" s="638"/>
      <c r="BA11" s="638"/>
      <c r="BB11" s="638"/>
      <c r="BC11" s="638"/>
      <c r="BD11" s="638"/>
      <c r="BE11" s="638"/>
      <c r="BF11" s="639"/>
      <c r="BG11" s="640">
        <v>
367366</v>
      </c>
      <c r="BH11" s="641"/>
      <c r="BI11" s="641"/>
      <c r="BJ11" s="641"/>
      <c r="BK11" s="641"/>
      <c r="BL11" s="641"/>
      <c r="BM11" s="641"/>
      <c r="BN11" s="642"/>
      <c r="BO11" s="677">
        <v>
2.9</v>
      </c>
      <c r="BP11" s="677"/>
      <c r="BQ11" s="677"/>
      <c r="BR11" s="677"/>
      <c r="BS11" s="646">
        <v>
42583</v>
      </c>
      <c r="BT11" s="641"/>
      <c r="BU11" s="641"/>
      <c r="BV11" s="641"/>
      <c r="BW11" s="641"/>
      <c r="BX11" s="641"/>
      <c r="BY11" s="641"/>
      <c r="BZ11" s="641"/>
      <c r="CA11" s="641"/>
      <c r="CB11" s="684"/>
      <c r="CD11" s="673" t="s">
        <v>
259</v>
      </c>
      <c r="CE11" s="674"/>
      <c r="CF11" s="674"/>
      <c r="CG11" s="674"/>
      <c r="CH11" s="674"/>
      <c r="CI11" s="674"/>
      <c r="CJ11" s="674"/>
      <c r="CK11" s="674"/>
      <c r="CL11" s="674"/>
      <c r="CM11" s="674"/>
      <c r="CN11" s="674"/>
      <c r="CO11" s="674"/>
      <c r="CP11" s="674"/>
      <c r="CQ11" s="675"/>
      <c r="CR11" s="640">
        <v>
54314</v>
      </c>
      <c r="CS11" s="641"/>
      <c r="CT11" s="641"/>
      <c r="CU11" s="641"/>
      <c r="CV11" s="641"/>
      <c r="CW11" s="641"/>
      <c r="CX11" s="641"/>
      <c r="CY11" s="642"/>
      <c r="CZ11" s="677">
        <v>
0.2</v>
      </c>
      <c r="DA11" s="677"/>
      <c r="DB11" s="677"/>
      <c r="DC11" s="677"/>
      <c r="DD11" s="646">
        <v>
5958</v>
      </c>
      <c r="DE11" s="641"/>
      <c r="DF11" s="641"/>
      <c r="DG11" s="641"/>
      <c r="DH11" s="641"/>
      <c r="DI11" s="641"/>
      <c r="DJ11" s="641"/>
      <c r="DK11" s="641"/>
      <c r="DL11" s="641"/>
      <c r="DM11" s="641"/>
      <c r="DN11" s="641"/>
      <c r="DO11" s="641"/>
      <c r="DP11" s="642"/>
      <c r="DQ11" s="646">
        <v>
47560</v>
      </c>
      <c r="DR11" s="641"/>
      <c r="DS11" s="641"/>
      <c r="DT11" s="641"/>
      <c r="DU11" s="641"/>
      <c r="DV11" s="641"/>
      <c r="DW11" s="641"/>
      <c r="DX11" s="641"/>
      <c r="DY11" s="641"/>
      <c r="DZ11" s="641"/>
      <c r="EA11" s="641"/>
      <c r="EB11" s="641"/>
      <c r="EC11" s="684"/>
    </row>
    <row r="12" spans="2:143" ht="11.25" customHeight="1" x14ac:dyDescent="0.15">
      <c r="B12" s="637" t="s">
        <v>
260</v>
      </c>
      <c r="C12" s="638"/>
      <c r="D12" s="638"/>
      <c r="E12" s="638"/>
      <c r="F12" s="638"/>
      <c r="G12" s="638"/>
      <c r="H12" s="638"/>
      <c r="I12" s="638"/>
      <c r="J12" s="638"/>
      <c r="K12" s="638"/>
      <c r="L12" s="638"/>
      <c r="M12" s="638"/>
      <c r="N12" s="638"/>
      <c r="O12" s="638"/>
      <c r="P12" s="638"/>
      <c r="Q12" s="639"/>
      <c r="R12" s="640" t="s">
        <v>
244</v>
      </c>
      <c r="S12" s="641"/>
      <c r="T12" s="641"/>
      <c r="U12" s="641"/>
      <c r="V12" s="641"/>
      <c r="W12" s="641"/>
      <c r="X12" s="641"/>
      <c r="Y12" s="642"/>
      <c r="Z12" s="677" t="s">
        <v>
180</v>
      </c>
      <c r="AA12" s="677"/>
      <c r="AB12" s="677"/>
      <c r="AC12" s="677"/>
      <c r="AD12" s="678" t="s">
        <v>
244</v>
      </c>
      <c r="AE12" s="678"/>
      <c r="AF12" s="678"/>
      <c r="AG12" s="678"/>
      <c r="AH12" s="678"/>
      <c r="AI12" s="678"/>
      <c r="AJ12" s="678"/>
      <c r="AK12" s="678"/>
      <c r="AL12" s="643" t="s">
        <v>
180</v>
      </c>
      <c r="AM12" s="644"/>
      <c r="AN12" s="644"/>
      <c r="AO12" s="679"/>
      <c r="AP12" s="637" t="s">
        <v>
261</v>
      </c>
      <c r="AQ12" s="638"/>
      <c r="AR12" s="638"/>
      <c r="AS12" s="638"/>
      <c r="AT12" s="638"/>
      <c r="AU12" s="638"/>
      <c r="AV12" s="638"/>
      <c r="AW12" s="638"/>
      <c r="AX12" s="638"/>
      <c r="AY12" s="638"/>
      <c r="AZ12" s="638"/>
      <c r="BA12" s="638"/>
      <c r="BB12" s="638"/>
      <c r="BC12" s="638"/>
      <c r="BD12" s="638"/>
      <c r="BE12" s="638"/>
      <c r="BF12" s="639"/>
      <c r="BG12" s="640">
        <v>
5272988</v>
      </c>
      <c r="BH12" s="641"/>
      <c r="BI12" s="641"/>
      <c r="BJ12" s="641"/>
      <c r="BK12" s="641"/>
      <c r="BL12" s="641"/>
      <c r="BM12" s="641"/>
      <c r="BN12" s="642"/>
      <c r="BO12" s="677">
        <v>
41</v>
      </c>
      <c r="BP12" s="677"/>
      <c r="BQ12" s="677"/>
      <c r="BR12" s="677"/>
      <c r="BS12" s="646" t="s">
        <v>
244</v>
      </c>
      <c r="BT12" s="641"/>
      <c r="BU12" s="641"/>
      <c r="BV12" s="641"/>
      <c r="BW12" s="641"/>
      <c r="BX12" s="641"/>
      <c r="BY12" s="641"/>
      <c r="BZ12" s="641"/>
      <c r="CA12" s="641"/>
      <c r="CB12" s="684"/>
      <c r="CD12" s="673" t="s">
        <v>
262</v>
      </c>
      <c r="CE12" s="674"/>
      <c r="CF12" s="674"/>
      <c r="CG12" s="674"/>
      <c r="CH12" s="674"/>
      <c r="CI12" s="674"/>
      <c r="CJ12" s="674"/>
      <c r="CK12" s="674"/>
      <c r="CL12" s="674"/>
      <c r="CM12" s="674"/>
      <c r="CN12" s="674"/>
      <c r="CO12" s="674"/>
      <c r="CP12" s="674"/>
      <c r="CQ12" s="675"/>
      <c r="CR12" s="640">
        <v>
244679</v>
      </c>
      <c r="CS12" s="641"/>
      <c r="CT12" s="641"/>
      <c r="CU12" s="641"/>
      <c r="CV12" s="641"/>
      <c r="CW12" s="641"/>
      <c r="CX12" s="641"/>
      <c r="CY12" s="642"/>
      <c r="CZ12" s="677">
        <v>
0.8</v>
      </c>
      <c r="DA12" s="677"/>
      <c r="DB12" s="677"/>
      <c r="DC12" s="677"/>
      <c r="DD12" s="646">
        <v>
10672</v>
      </c>
      <c r="DE12" s="641"/>
      <c r="DF12" s="641"/>
      <c r="DG12" s="641"/>
      <c r="DH12" s="641"/>
      <c r="DI12" s="641"/>
      <c r="DJ12" s="641"/>
      <c r="DK12" s="641"/>
      <c r="DL12" s="641"/>
      <c r="DM12" s="641"/>
      <c r="DN12" s="641"/>
      <c r="DO12" s="641"/>
      <c r="DP12" s="642"/>
      <c r="DQ12" s="646">
        <v>
92913</v>
      </c>
      <c r="DR12" s="641"/>
      <c r="DS12" s="641"/>
      <c r="DT12" s="641"/>
      <c r="DU12" s="641"/>
      <c r="DV12" s="641"/>
      <c r="DW12" s="641"/>
      <c r="DX12" s="641"/>
      <c r="DY12" s="641"/>
      <c r="DZ12" s="641"/>
      <c r="EA12" s="641"/>
      <c r="EB12" s="641"/>
      <c r="EC12" s="684"/>
    </row>
    <row r="13" spans="2:143" ht="11.25" customHeight="1" x14ac:dyDescent="0.15">
      <c r="B13" s="637" t="s">
        <v>
263</v>
      </c>
      <c r="C13" s="638"/>
      <c r="D13" s="638"/>
      <c r="E13" s="638"/>
      <c r="F13" s="638"/>
      <c r="G13" s="638"/>
      <c r="H13" s="638"/>
      <c r="I13" s="638"/>
      <c r="J13" s="638"/>
      <c r="K13" s="638"/>
      <c r="L13" s="638"/>
      <c r="M13" s="638"/>
      <c r="N13" s="638"/>
      <c r="O13" s="638"/>
      <c r="P13" s="638"/>
      <c r="Q13" s="639"/>
      <c r="R13" s="640" t="s">
        <v>
244</v>
      </c>
      <c r="S13" s="641"/>
      <c r="T13" s="641"/>
      <c r="U13" s="641"/>
      <c r="V13" s="641"/>
      <c r="W13" s="641"/>
      <c r="X13" s="641"/>
      <c r="Y13" s="642"/>
      <c r="Z13" s="677" t="s">
        <v>
244</v>
      </c>
      <c r="AA13" s="677"/>
      <c r="AB13" s="677"/>
      <c r="AC13" s="677"/>
      <c r="AD13" s="678" t="s">
        <v>
180</v>
      </c>
      <c r="AE13" s="678"/>
      <c r="AF13" s="678"/>
      <c r="AG13" s="678"/>
      <c r="AH13" s="678"/>
      <c r="AI13" s="678"/>
      <c r="AJ13" s="678"/>
      <c r="AK13" s="678"/>
      <c r="AL13" s="643" t="s">
        <v>
244</v>
      </c>
      <c r="AM13" s="644"/>
      <c r="AN13" s="644"/>
      <c r="AO13" s="679"/>
      <c r="AP13" s="637" t="s">
        <v>
264</v>
      </c>
      <c r="AQ13" s="638"/>
      <c r="AR13" s="638"/>
      <c r="AS13" s="638"/>
      <c r="AT13" s="638"/>
      <c r="AU13" s="638"/>
      <c r="AV13" s="638"/>
      <c r="AW13" s="638"/>
      <c r="AX13" s="638"/>
      <c r="AY13" s="638"/>
      <c r="AZ13" s="638"/>
      <c r="BA13" s="638"/>
      <c r="BB13" s="638"/>
      <c r="BC13" s="638"/>
      <c r="BD13" s="638"/>
      <c r="BE13" s="638"/>
      <c r="BF13" s="639"/>
      <c r="BG13" s="640">
        <v>
4721838</v>
      </c>
      <c r="BH13" s="641"/>
      <c r="BI13" s="641"/>
      <c r="BJ13" s="641"/>
      <c r="BK13" s="641"/>
      <c r="BL13" s="641"/>
      <c r="BM13" s="641"/>
      <c r="BN13" s="642"/>
      <c r="BO13" s="677">
        <v>
36.700000000000003</v>
      </c>
      <c r="BP13" s="677"/>
      <c r="BQ13" s="677"/>
      <c r="BR13" s="677"/>
      <c r="BS13" s="646" t="s">
        <v>
244</v>
      </c>
      <c r="BT13" s="641"/>
      <c r="BU13" s="641"/>
      <c r="BV13" s="641"/>
      <c r="BW13" s="641"/>
      <c r="BX13" s="641"/>
      <c r="BY13" s="641"/>
      <c r="BZ13" s="641"/>
      <c r="CA13" s="641"/>
      <c r="CB13" s="684"/>
      <c r="CD13" s="673" t="s">
        <v>
265</v>
      </c>
      <c r="CE13" s="674"/>
      <c r="CF13" s="674"/>
      <c r="CG13" s="674"/>
      <c r="CH13" s="674"/>
      <c r="CI13" s="674"/>
      <c r="CJ13" s="674"/>
      <c r="CK13" s="674"/>
      <c r="CL13" s="674"/>
      <c r="CM13" s="674"/>
      <c r="CN13" s="674"/>
      <c r="CO13" s="674"/>
      <c r="CP13" s="674"/>
      <c r="CQ13" s="675"/>
      <c r="CR13" s="640">
        <v>
1650370</v>
      </c>
      <c r="CS13" s="641"/>
      <c r="CT13" s="641"/>
      <c r="CU13" s="641"/>
      <c r="CV13" s="641"/>
      <c r="CW13" s="641"/>
      <c r="CX13" s="641"/>
      <c r="CY13" s="642"/>
      <c r="CZ13" s="677">
        <v>
5.2</v>
      </c>
      <c r="DA13" s="677"/>
      <c r="DB13" s="677"/>
      <c r="DC13" s="677"/>
      <c r="DD13" s="646">
        <v>
201346</v>
      </c>
      <c r="DE13" s="641"/>
      <c r="DF13" s="641"/>
      <c r="DG13" s="641"/>
      <c r="DH13" s="641"/>
      <c r="DI13" s="641"/>
      <c r="DJ13" s="641"/>
      <c r="DK13" s="641"/>
      <c r="DL13" s="641"/>
      <c r="DM13" s="641"/>
      <c r="DN13" s="641"/>
      <c r="DO13" s="641"/>
      <c r="DP13" s="642"/>
      <c r="DQ13" s="646">
        <v>
1436506</v>
      </c>
      <c r="DR13" s="641"/>
      <c r="DS13" s="641"/>
      <c r="DT13" s="641"/>
      <c r="DU13" s="641"/>
      <c r="DV13" s="641"/>
      <c r="DW13" s="641"/>
      <c r="DX13" s="641"/>
      <c r="DY13" s="641"/>
      <c r="DZ13" s="641"/>
      <c r="EA13" s="641"/>
      <c r="EB13" s="641"/>
      <c r="EC13" s="684"/>
    </row>
    <row r="14" spans="2:143" ht="11.25" customHeight="1" x14ac:dyDescent="0.15">
      <c r="B14" s="637" t="s">
        <v>
266</v>
      </c>
      <c r="C14" s="638"/>
      <c r="D14" s="638"/>
      <c r="E14" s="638"/>
      <c r="F14" s="638"/>
      <c r="G14" s="638"/>
      <c r="H14" s="638"/>
      <c r="I14" s="638"/>
      <c r="J14" s="638"/>
      <c r="K14" s="638"/>
      <c r="L14" s="638"/>
      <c r="M14" s="638"/>
      <c r="N14" s="638"/>
      <c r="O14" s="638"/>
      <c r="P14" s="638"/>
      <c r="Q14" s="639"/>
      <c r="R14" s="640">
        <v>
43730</v>
      </c>
      <c r="S14" s="641"/>
      <c r="T14" s="641"/>
      <c r="U14" s="641"/>
      <c r="V14" s="641"/>
      <c r="W14" s="641"/>
      <c r="X14" s="641"/>
      <c r="Y14" s="642"/>
      <c r="Z14" s="677">
        <v>
0.1</v>
      </c>
      <c r="AA14" s="677"/>
      <c r="AB14" s="677"/>
      <c r="AC14" s="677"/>
      <c r="AD14" s="678">
        <v>
43730</v>
      </c>
      <c r="AE14" s="678"/>
      <c r="AF14" s="678"/>
      <c r="AG14" s="678"/>
      <c r="AH14" s="678"/>
      <c r="AI14" s="678"/>
      <c r="AJ14" s="678"/>
      <c r="AK14" s="678"/>
      <c r="AL14" s="643">
        <v>
0.3</v>
      </c>
      <c r="AM14" s="644"/>
      <c r="AN14" s="644"/>
      <c r="AO14" s="679"/>
      <c r="AP14" s="637" t="s">
        <v>
267</v>
      </c>
      <c r="AQ14" s="638"/>
      <c r="AR14" s="638"/>
      <c r="AS14" s="638"/>
      <c r="AT14" s="638"/>
      <c r="AU14" s="638"/>
      <c r="AV14" s="638"/>
      <c r="AW14" s="638"/>
      <c r="AX14" s="638"/>
      <c r="AY14" s="638"/>
      <c r="AZ14" s="638"/>
      <c r="BA14" s="638"/>
      <c r="BB14" s="638"/>
      <c r="BC14" s="638"/>
      <c r="BD14" s="638"/>
      <c r="BE14" s="638"/>
      <c r="BF14" s="639"/>
      <c r="BG14" s="640">
        <v>
110446</v>
      </c>
      <c r="BH14" s="641"/>
      <c r="BI14" s="641"/>
      <c r="BJ14" s="641"/>
      <c r="BK14" s="641"/>
      <c r="BL14" s="641"/>
      <c r="BM14" s="641"/>
      <c r="BN14" s="642"/>
      <c r="BO14" s="677">
        <v>
0.9</v>
      </c>
      <c r="BP14" s="677"/>
      <c r="BQ14" s="677"/>
      <c r="BR14" s="677"/>
      <c r="BS14" s="646" t="s">
        <v>
244</v>
      </c>
      <c r="BT14" s="641"/>
      <c r="BU14" s="641"/>
      <c r="BV14" s="641"/>
      <c r="BW14" s="641"/>
      <c r="BX14" s="641"/>
      <c r="BY14" s="641"/>
      <c r="BZ14" s="641"/>
      <c r="CA14" s="641"/>
      <c r="CB14" s="684"/>
      <c r="CD14" s="673" t="s">
        <v>
268</v>
      </c>
      <c r="CE14" s="674"/>
      <c r="CF14" s="674"/>
      <c r="CG14" s="674"/>
      <c r="CH14" s="674"/>
      <c r="CI14" s="674"/>
      <c r="CJ14" s="674"/>
      <c r="CK14" s="674"/>
      <c r="CL14" s="674"/>
      <c r="CM14" s="674"/>
      <c r="CN14" s="674"/>
      <c r="CO14" s="674"/>
      <c r="CP14" s="674"/>
      <c r="CQ14" s="675"/>
      <c r="CR14" s="640">
        <v>
1404972</v>
      </c>
      <c r="CS14" s="641"/>
      <c r="CT14" s="641"/>
      <c r="CU14" s="641"/>
      <c r="CV14" s="641"/>
      <c r="CW14" s="641"/>
      <c r="CX14" s="641"/>
      <c r="CY14" s="642"/>
      <c r="CZ14" s="677">
        <v>
4.4000000000000004</v>
      </c>
      <c r="DA14" s="677"/>
      <c r="DB14" s="677"/>
      <c r="DC14" s="677"/>
      <c r="DD14" s="646">
        <v>
271942</v>
      </c>
      <c r="DE14" s="641"/>
      <c r="DF14" s="641"/>
      <c r="DG14" s="641"/>
      <c r="DH14" s="641"/>
      <c r="DI14" s="641"/>
      <c r="DJ14" s="641"/>
      <c r="DK14" s="641"/>
      <c r="DL14" s="641"/>
      <c r="DM14" s="641"/>
      <c r="DN14" s="641"/>
      <c r="DO14" s="641"/>
      <c r="DP14" s="642"/>
      <c r="DQ14" s="646">
        <v>
725966</v>
      </c>
      <c r="DR14" s="641"/>
      <c r="DS14" s="641"/>
      <c r="DT14" s="641"/>
      <c r="DU14" s="641"/>
      <c r="DV14" s="641"/>
      <c r="DW14" s="641"/>
      <c r="DX14" s="641"/>
      <c r="DY14" s="641"/>
      <c r="DZ14" s="641"/>
      <c r="EA14" s="641"/>
      <c r="EB14" s="641"/>
      <c r="EC14" s="684"/>
    </row>
    <row r="15" spans="2:143" ht="11.25" customHeight="1" x14ac:dyDescent="0.15">
      <c r="B15" s="637" t="s">
        <v>
269</v>
      </c>
      <c r="C15" s="638"/>
      <c r="D15" s="638"/>
      <c r="E15" s="638"/>
      <c r="F15" s="638"/>
      <c r="G15" s="638"/>
      <c r="H15" s="638"/>
      <c r="I15" s="638"/>
      <c r="J15" s="638"/>
      <c r="K15" s="638"/>
      <c r="L15" s="638"/>
      <c r="M15" s="638"/>
      <c r="N15" s="638"/>
      <c r="O15" s="638"/>
      <c r="P15" s="638"/>
      <c r="Q15" s="639"/>
      <c r="R15" s="640" t="s">
        <v>
180</v>
      </c>
      <c r="S15" s="641"/>
      <c r="T15" s="641"/>
      <c r="U15" s="641"/>
      <c r="V15" s="641"/>
      <c r="W15" s="641"/>
      <c r="X15" s="641"/>
      <c r="Y15" s="642"/>
      <c r="Z15" s="677" t="s">
        <v>
244</v>
      </c>
      <c r="AA15" s="677"/>
      <c r="AB15" s="677"/>
      <c r="AC15" s="677"/>
      <c r="AD15" s="678" t="s">
        <v>
180</v>
      </c>
      <c r="AE15" s="678"/>
      <c r="AF15" s="678"/>
      <c r="AG15" s="678"/>
      <c r="AH15" s="678"/>
      <c r="AI15" s="678"/>
      <c r="AJ15" s="678"/>
      <c r="AK15" s="678"/>
      <c r="AL15" s="643" t="s">
        <v>
180</v>
      </c>
      <c r="AM15" s="644"/>
      <c r="AN15" s="644"/>
      <c r="AO15" s="679"/>
      <c r="AP15" s="637" t="s">
        <v>
270</v>
      </c>
      <c r="AQ15" s="638"/>
      <c r="AR15" s="638"/>
      <c r="AS15" s="638"/>
      <c r="AT15" s="638"/>
      <c r="AU15" s="638"/>
      <c r="AV15" s="638"/>
      <c r="AW15" s="638"/>
      <c r="AX15" s="638"/>
      <c r="AY15" s="638"/>
      <c r="AZ15" s="638"/>
      <c r="BA15" s="638"/>
      <c r="BB15" s="638"/>
      <c r="BC15" s="638"/>
      <c r="BD15" s="638"/>
      <c r="BE15" s="638"/>
      <c r="BF15" s="639"/>
      <c r="BG15" s="640">
        <v>
511725</v>
      </c>
      <c r="BH15" s="641"/>
      <c r="BI15" s="641"/>
      <c r="BJ15" s="641"/>
      <c r="BK15" s="641"/>
      <c r="BL15" s="641"/>
      <c r="BM15" s="641"/>
      <c r="BN15" s="642"/>
      <c r="BO15" s="677">
        <v>
4</v>
      </c>
      <c r="BP15" s="677"/>
      <c r="BQ15" s="677"/>
      <c r="BR15" s="677"/>
      <c r="BS15" s="646" t="s">
        <v>
244</v>
      </c>
      <c r="BT15" s="641"/>
      <c r="BU15" s="641"/>
      <c r="BV15" s="641"/>
      <c r="BW15" s="641"/>
      <c r="BX15" s="641"/>
      <c r="BY15" s="641"/>
      <c r="BZ15" s="641"/>
      <c r="CA15" s="641"/>
      <c r="CB15" s="684"/>
      <c r="CD15" s="673" t="s">
        <v>
271</v>
      </c>
      <c r="CE15" s="674"/>
      <c r="CF15" s="674"/>
      <c r="CG15" s="674"/>
      <c r="CH15" s="674"/>
      <c r="CI15" s="674"/>
      <c r="CJ15" s="674"/>
      <c r="CK15" s="674"/>
      <c r="CL15" s="674"/>
      <c r="CM15" s="674"/>
      <c r="CN15" s="674"/>
      <c r="CO15" s="674"/>
      <c r="CP15" s="674"/>
      <c r="CQ15" s="675"/>
      <c r="CR15" s="640">
        <v>
2874289</v>
      </c>
      <c r="CS15" s="641"/>
      <c r="CT15" s="641"/>
      <c r="CU15" s="641"/>
      <c r="CV15" s="641"/>
      <c r="CW15" s="641"/>
      <c r="CX15" s="641"/>
      <c r="CY15" s="642"/>
      <c r="CZ15" s="677">
        <v>
9</v>
      </c>
      <c r="DA15" s="677"/>
      <c r="DB15" s="677"/>
      <c r="DC15" s="677"/>
      <c r="DD15" s="646">
        <v>
209909</v>
      </c>
      <c r="DE15" s="641"/>
      <c r="DF15" s="641"/>
      <c r="DG15" s="641"/>
      <c r="DH15" s="641"/>
      <c r="DI15" s="641"/>
      <c r="DJ15" s="641"/>
      <c r="DK15" s="641"/>
      <c r="DL15" s="641"/>
      <c r="DM15" s="641"/>
      <c r="DN15" s="641"/>
      <c r="DO15" s="641"/>
      <c r="DP15" s="642"/>
      <c r="DQ15" s="646">
        <v>
2379740</v>
      </c>
      <c r="DR15" s="641"/>
      <c r="DS15" s="641"/>
      <c r="DT15" s="641"/>
      <c r="DU15" s="641"/>
      <c r="DV15" s="641"/>
      <c r="DW15" s="641"/>
      <c r="DX15" s="641"/>
      <c r="DY15" s="641"/>
      <c r="DZ15" s="641"/>
      <c r="EA15" s="641"/>
      <c r="EB15" s="641"/>
      <c r="EC15" s="684"/>
    </row>
    <row r="16" spans="2:143" ht="11.25" customHeight="1" x14ac:dyDescent="0.15">
      <c r="B16" s="637" t="s">
        <v>
272</v>
      </c>
      <c r="C16" s="638"/>
      <c r="D16" s="638"/>
      <c r="E16" s="638"/>
      <c r="F16" s="638"/>
      <c r="G16" s="638"/>
      <c r="H16" s="638"/>
      <c r="I16" s="638"/>
      <c r="J16" s="638"/>
      <c r="K16" s="638"/>
      <c r="L16" s="638"/>
      <c r="M16" s="638"/>
      <c r="N16" s="638"/>
      <c r="O16" s="638"/>
      <c r="P16" s="638"/>
      <c r="Q16" s="639"/>
      <c r="R16" s="640">
        <v>
15451</v>
      </c>
      <c r="S16" s="641"/>
      <c r="T16" s="641"/>
      <c r="U16" s="641"/>
      <c r="V16" s="641"/>
      <c r="W16" s="641"/>
      <c r="X16" s="641"/>
      <c r="Y16" s="642"/>
      <c r="Z16" s="677">
        <v>
0</v>
      </c>
      <c r="AA16" s="677"/>
      <c r="AB16" s="677"/>
      <c r="AC16" s="677"/>
      <c r="AD16" s="678">
        <v>
15451</v>
      </c>
      <c r="AE16" s="678"/>
      <c r="AF16" s="678"/>
      <c r="AG16" s="678"/>
      <c r="AH16" s="678"/>
      <c r="AI16" s="678"/>
      <c r="AJ16" s="678"/>
      <c r="AK16" s="678"/>
      <c r="AL16" s="643">
        <v>
0.1</v>
      </c>
      <c r="AM16" s="644"/>
      <c r="AN16" s="644"/>
      <c r="AO16" s="679"/>
      <c r="AP16" s="637" t="s">
        <v>
273</v>
      </c>
      <c r="AQ16" s="638"/>
      <c r="AR16" s="638"/>
      <c r="AS16" s="638"/>
      <c r="AT16" s="638"/>
      <c r="AU16" s="638"/>
      <c r="AV16" s="638"/>
      <c r="AW16" s="638"/>
      <c r="AX16" s="638"/>
      <c r="AY16" s="638"/>
      <c r="AZ16" s="638"/>
      <c r="BA16" s="638"/>
      <c r="BB16" s="638"/>
      <c r="BC16" s="638"/>
      <c r="BD16" s="638"/>
      <c r="BE16" s="638"/>
      <c r="BF16" s="639"/>
      <c r="BG16" s="640" t="s">
        <v>
244</v>
      </c>
      <c r="BH16" s="641"/>
      <c r="BI16" s="641"/>
      <c r="BJ16" s="641"/>
      <c r="BK16" s="641"/>
      <c r="BL16" s="641"/>
      <c r="BM16" s="641"/>
      <c r="BN16" s="642"/>
      <c r="BO16" s="677" t="s">
        <v>
180</v>
      </c>
      <c r="BP16" s="677"/>
      <c r="BQ16" s="677"/>
      <c r="BR16" s="677"/>
      <c r="BS16" s="646" t="s">
        <v>
180</v>
      </c>
      <c r="BT16" s="641"/>
      <c r="BU16" s="641"/>
      <c r="BV16" s="641"/>
      <c r="BW16" s="641"/>
      <c r="BX16" s="641"/>
      <c r="BY16" s="641"/>
      <c r="BZ16" s="641"/>
      <c r="CA16" s="641"/>
      <c r="CB16" s="684"/>
      <c r="CD16" s="673" t="s">
        <v>
274</v>
      </c>
      <c r="CE16" s="674"/>
      <c r="CF16" s="674"/>
      <c r="CG16" s="674"/>
      <c r="CH16" s="674"/>
      <c r="CI16" s="674"/>
      <c r="CJ16" s="674"/>
      <c r="CK16" s="674"/>
      <c r="CL16" s="674"/>
      <c r="CM16" s="674"/>
      <c r="CN16" s="674"/>
      <c r="CO16" s="674"/>
      <c r="CP16" s="674"/>
      <c r="CQ16" s="675"/>
      <c r="CR16" s="640">
        <v>
49649</v>
      </c>
      <c r="CS16" s="641"/>
      <c r="CT16" s="641"/>
      <c r="CU16" s="641"/>
      <c r="CV16" s="641"/>
      <c r="CW16" s="641"/>
      <c r="CX16" s="641"/>
      <c r="CY16" s="642"/>
      <c r="CZ16" s="677">
        <v>
0.2</v>
      </c>
      <c r="DA16" s="677"/>
      <c r="DB16" s="677"/>
      <c r="DC16" s="677"/>
      <c r="DD16" s="646" t="s">
        <v>
180</v>
      </c>
      <c r="DE16" s="641"/>
      <c r="DF16" s="641"/>
      <c r="DG16" s="641"/>
      <c r="DH16" s="641"/>
      <c r="DI16" s="641"/>
      <c r="DJ16" s="641"/>
      <c r="DK16" s="641"/>
      <c r="DL16" s="641"/>
      <c r="DM16" s="641"/>
      <c r="DN16" s="641"/>
      <c r="DO16" s="641"/>
      <c r="DP16" s="642"/>
      <c r="DQ16" s="646">
        <v>
9704</v>
      </c>
      <c r="DR16" s="641"/>
      <c r="DS16" s="641"/>
      <c r="DT16" s="641"/>
      <c r="DU16" s="641"/>
      <c r="DV16" s="641"/>
      <c r="DW16" s="641"/>
      <c r="DX16" s="641"/>
      <c r="DY16" s="641"/>
      <c r="DZ16" s="641"/>
      <c r="EA16" s="641"/>
      <c r="EB16" s="641"/>
      <c r="EC16" s="684"/>
    </row>
    <row r="17" spans="2:133" ht="11.25" customHeight="1" x14ac:dyDescent="0.15">
      <c r="B17" s="637" t="s">
        <v>
275</v>
      </c>
      <c r="C17" s="638"/>
      <c r="D17" s="638"/>
      <c r="E17" s="638"/>
      <c r="F17" s="638"/>
      <c r="G17" s="638"/>
      <c r="H17" s="638"/>
      <c r="I17" s="638"/>
      <c r="J17" s="638"/>
      <c r="K17" s="638"/>
      <c r="L17" s="638"/>
      <c r="M17" s="638"/>
      <c r="N17" s="638"/>
      <c r="O17" s="638"/>
      <c r="P17" s="638"/>
      <c r="Q17" s="639"/>
      <c r="R17" s="640">
        <v>
198373</v>
      </c>
      <c r="S17" s="641"/>
      <c r="T17" s="641"/>
      <c r="U17" s="641"/>
      <c r="V17" s="641"/>
      <c r="W17" s="641"/>
      <c r="X17" s="641"/>
      <c r="Y17" s="642"/>
      <c r="Z17" s="677">
        <v>
0.6</v>
      </c>
      <c r="AA17" s="677"/>
      <c r="AB17" s="677"/>
      <c r="AC17" s="677"/>
      <c r="AD17" s="678">
        <v>
198373</v>
      </c>
      <c r="AE17" s="678"/>
      <c r="AF17" s="678"/>
      <c r="AG17" s="678"/>
      <c r="AH17" s="678"/>
      <c r="AI17" s="678"/>
      <c r="AJ17" s="678"/>
      <c r="AK17" s="678"/>
      <c r="AL17" s="643">
        <v>
1.2</v>
      </c>
      <c r="AM17" s="644"/>
      <c r="AN17" s="644"/>
      <c r="AO17" s="679"/>
      <c r="AP17" s="637" t="s">
        <v>
276</v>
      </c>
      <c r="AQ17" s="638"/>
      <c r="AR17" s="638"/>
      <c r="AS17" s="638"/>
      <c r="AT17" s="638"/>
      <c r="AU17" s="638"/>
      <c r="AV17" s="638"/>
      <c r="AW17" s="638"/>
      <c r="AX17" s="638"/>
      <c r="AY17" s="638"/>
      <c r="AZ17" s="638"/>
      <c r="BA17" s="638"/>
      <c r="BB17" s="638"/>
      <c r="BC17" s="638"/>
      <c r="BD17" s="638"/>
      <c r="BE17" s="638"/>
      <c r="BF17" s="639"/>
      <c r="BG17" s="640" t="s">
        <v>
244</v>
      </c>
      <c r="BH17" s="641"/>
      <c r="BI17" s="641"/>
      <c r="BJ17" s="641"/>
      <c r="BK17" s="641"/>
      <c r="BL17" s="641"/>
      <c r="BM17" s="641"/>
      <c r="BN17" s="642"/>
      <c r="BO17" s="677" t="s">
        <v>
180</v>
      </c>
      <c r="BP17" s="677"/>
      <c r="BQ17" s="677"/>
      <c r="BR17" s="677"/>
      <c r="BS17" s="646" t="s">
        <v>
244</v>
      </c>
      <c r="BT17" s="641"/>
      <c r="BU17" s="641"/>
      <c r="BV17" s="641"/>
      <c r="BW17" s="641"/>
      <c r="BX17" s="641"/>
      <c r="BY17" s="641"/>
      <c r="BZ17" s="641"/>
      <c r="CA17" s="641"/>
      <c r="CB17" s="684"/>
      <c r="CD17" s="673" t="s">
        <v>
277</v>
      </c>
      <c r="CE17" s="674"/>
      <c r="CF17" s="674"/>
      <c r="CG17" s="674"/>
      <c r="CH17" s="674"/>
      <c r="CI17" s="674"/>
      <c r="CJ17" s="674"/>
      <c r="CK17" s="674"/>
      <c r="CL17" s="674"/>
      <c r="CM17" s="674"/>
      <c r="CN17" s="674"/>
      <c r="CO17" s="674"/>
      <c r="CP17" s="674"/>
      <c r="CQ17" s="675"/>
      <c r="CR17" s="640">
        <v>
1618447</v>
      </c>
      <c r="CS17" s="641"/>
      <c r="CT17" s="641"/>
      <c r="CU17" s="641"/>
      <c r="CV17" s="641"/>
      <c r="CW17" s="641"/>
      <c r="CX17" s="641"/>
      <c r="CY17" s="642"/>
      <c r="CZ17" s="677">
        <v>
5.0999999999999996</v>
      </c>
      <c r="DA17" s="677"/>
      <c r="DB17" s="677"/>
      <c r="DC17" s="677"/>
      <c r="DD17" s="646" t="s">
        <v>
180</v>
      </c>
      <c r="DE17" s="641"/>
      <c r="DF17" s="641"/>
      <c r="DG17" s="641"/>
      <c r="DH17" s="641"/>
      <c r="DI17" s="641"/>
      <c r="DJ17" s="641"/>
      <c r="DK17" s="641"/>
      <c r="DL17" s="641"/>
      <c r="DM17" s="641"/>
      <c r="DN17" s="641"/>
      <c r="DO17" s="641"/>
      <c r="DP17" s="642"/>
      <c r="DQ17" s="646">
        <v>
1618447</v>
      </c>
      <c r="DR17" s="641"/>
      <c r="DS17" s="641"/>
      <c r="DT17" s="641"/>
      <c r="DU17" s="641"/>
      <c r="DV17" s="641"/>
      <c r="DW17" s="641"/>
      <c r="DX17" s="641"/>
      <c r="DY17" s="641"/>
      <c r="DZ17" s="641"/>
      <c r="EA17" s="641"/>
      <c r="EB17" s="641"/>
      <c r="EC17" s="684"/>
    </row>
    <row r="18" spans="2:133" ht="11.25" customHeight="1" x14ac:dyDescent="0.15">
      <c r="B18" s="637" t="s">
        <v>
278</v>
      </c>
      <c r="C18" s="638"/>
      <c r="D18" s="638"/>
      <c r="E18" s="638"/>
      <c r="F18" s="638"/>
      <c r="G18" s="638"/>
      <c r="H18" s="638"/>
      <c r="I18" s="638"/>
      <c r="J18" s="638"/>
      <c r="K18" s="638"/>
      <c r="L18" s="638"/>
      <c r="M18" s="638"/>
      <c r="N18" s="638"/>
      <c r="O18" s="638"/>
      <c r="P18" s="638"/>
      <c r="Q18" s="639"/>
      <c r="R18" s="640">
        <v>
90583</v>
      </c>
      <c r="S18" s="641"/>
      <c r="T18" s="641"/>
      <c r="U18" s="641"/>
      <c r="V18" s="641"/>
      <c r="W18" s="641"/>
      <c r="X18" s="641"/>
      <c r="Y18" s="642"/>
      <c r="Z18" s="677">
        <v>
0.3</v>
      </c>
      <c r="AA18" s="677"/>
      <c r="AB18" s="677"/>
      <c r="AC18" s="677"/>
      <c r="AD18" s="678">
        <v>
90583</v>
      </c>
      <c r="AE18" s="678"/>
      <c r="AF18" s="678"/>
      <c r="AG18" s="678"/>
      <c r="AH18" s="678"/>
      <c r="AI18" s="678"/>
      <c r="AJ18" s="678"/>
      <c r="AK18" s="678"/>
      <c r="AL18" s="643">
        <v>
0.6</v>
      </c>
      <c r="AM18" s="644"/>
      <c r="AN18" s="644"/>
      <c r="AO18" s="679"/>
      <c r="AP18" s="637" t="s">
        <v>
279</v>
      </c>
      <c r="AQ18" s="638"/>
      <c r="AR18" s="638"/>
      <c r="AS18" s="638"/>
      <c r="AT18" s="638"/>
      <c r="AU18" s="638"/>
      <c r="AV18" s="638"/>
      <c r="AW18" s="638"/>
      <c r="AX18" s="638"/>
      <c r="AY18" s="638"/>
      <c r="AZ18" s="638"/>
      <c r="BA18" s="638"/>
      <c r="BB18" s="638"/>
      <c r="BC18" s="638"/>
      <c r="BD18" s="638"/>
      <c r="BE18" s="638"/>
      <c r="BF18" s="639"/>
      <c r="BG18" s="640" t="s">
        <v>
244</v>
      </c>
      <c r="BH18" s="641"/>
      <c r="BI18" s="641"/>
      <c r="BJ18" s="641"/>
      <c r="BK18" s="641"/>
      <c r="BL18" s="641"/>
      <c r="BM18" s="641"/>
      <c r="BN18" s="642"/>
      <c r="BO18" s="677" t="s">
        <v>
180</v>
      </c>
      <c r="BP18" s="677"/>
      <c r="BQ18" s="677"/>
      <c r="BR18" s="677"/>
      <c r="BS18" s="646" t="s">
        <v>
244</v>
      </c>
      <c r="BT18" s="641"/>
      <c r="BU18" s="641"/>
      <c r="BV18" s="641"/>
      <c r="BW18" s="641"/>
      <c r="BX18" s="641"/>
      <c r="BY18" s="641"/>
      <c r="BZ18" s="641"/>
      <c r="CA18" s="641"/>
      <c r="CB18" s="684"/>
      <c r="CD18" s="673" t="s">
        <v>
280</v>
      </c>
      <c r="CE18" s="674"/>
      <c r="CF18" s="674"/>
      <c r="CG18" s="674"/>
      <c r="CH18" s="674"/>
      <c r="CI18" s="674"/>
      <c r="CJ18" s="674"/>
      <c r="CK18" s="674"/>
      <c r="CL18" s="674"/>
      <c r="CM18" s="674"/>
      <c r="CN18" s="674"/>
      <c r="CO18" s="674"/>
      <c r="CP18" s="674"/>
      <c r="CQ18" s="675"/>
      <c r="CR18" s="640" t="s">
        <v>
244</v>
      </c>
      <c r="CS18" s="641"/>
      <c r="CT18" s="641"/>
      <c r="CU18" s="641"/>
      <c r="CV18" s="641"/>
      <c r="CW18" s="641"/>
      <c r="CX18" s="641"/>
      <c r="CY18" s="642"/>
      <c r="CZ18" s="677" t="s">
        <v>
180</v>
      </c>
      <c r="DA18" s="677"/>
      <c r="DB18" s="677"/>
      <c r="DC18" s="677"/>
      <c r="DD18" s="646" t="s">
        <v>
180</v>
      </c>
      <c r="DE18" s="641"/>
      <c r="DF18" s="641"/>
      <c r="DG18" s="641"/>
      <c r="DH18" s="641"/>
      <c r="DI18" s="641"/>
      <c r="DJ18" s="641"/>
      <c r="DK18" s="641"/>
      <c r="DL18" s="641"/>
      <c r="DM18" s="641"/>
      <c r="DN18" s="641"/>
      <c r="DO18" s="641"/>
      <c r="DP18" s="642"/>
      <c r="DQ18" s="646" t="s">
        <v>
244</v>
      </c>
      <c r="DR18" s="641"/>
      <c r="DS18" s="641"/>
      <c r="DT18" s="641"/>
      <c r="DU18" s="641"/>
      <c r="DV18" s="641"/>
      <c r="DW18" s="641"/>
      <c r="DX18" s="641"/>
      <c r="DY18" s="641"/>
      <c r="DZ18" s="641"/>
      <c r="EA18" s="641"/>
      <c r="EB18" s="641"/>
      <c r="EC18" s="684"/>
    </row>
    <row r="19" spans="2:133" ht="11.25" customHeight="1" x14ac:dyDescent="0.15">
      <c r="B19" s="637" t="s">
        <v>
281</v>
      </c>
      <c r="C19" s="638"/>
      <c r="D19" s="638"/>
      <c r="E19" s="638"/>
      <c r="F19" s="638"/>
      <c r="G19" s="638"/>
      <c r="H19" s="638"/>
      <c r="I19" s="638"/>
      <c r="J19" s="638"/>
      <c r="K19" s="638"/>
      <c r="L19" s="638"/>
      <c r="M19" s="638"/>
      <c r="N19" s="638"/>
      <c r="O19" s="638"/>
      <c r="P19" s="638"/>
      <c r="Q19" s="639"/>
      <c r="R19" s="640">
        <v>
7431</v>
      </c>
      <c r="S19" s="641"/>
      <c r="T19" s="641"/>
      <c r="U19" s="641"/>
      <c r="V19" s="641"/>
      <c r="W19" s="641"/>
      <c r="X19" s="641"/>
      <c r="Y19" s="642"/>
      <c r="Z19" s="677">
        <v>
0</v>
      </c>
      <c r="AA19" s="677"/>
      <c r="AB19" s="677"/>
      <c r="AC19" s="677"/>
      <c r="AD19" s="678">
        <v>
7431</v>
      </c>
      <c r="AE19" s="678"/>
      <c r="AF19" s="678"/>
      <c r="AG19" s="678"/>
      <c r="AH19" s="678"/>
      <c r="AI19" s="678"/>
      <c r="AJ19" s="678"/>
      <c r="AK19" s="678"/>
      <c r="AL19" s="643">
        <v>
0</v>
      </c>
      <c r="AM19" s="644"/>
      <c r="AN19" s="644"/>
      <c r="AO19" s="679"/>
      <c r="AP19" s="637" t="s">
        <v>
282</v>
      </c>
      <c r="AQ19" s="638"/>
      <c r="AR19" s="638"/>
      <c r="AS19" s="638"/>
      <c r="AT19" s="638"/>
      <c r="AU19" s="638"/>
      <c r="AV19" s="638"/>
      <c r="AW19" s="638"/>
      <c r="AX19" s="638"/>
      <c r="AY19" s="638"/>
      <c r="AZ19" s="638"/>
      <c r="BA19" s="638"/>
      <c r="BB19" s="638"/>
      <c r="BC19" s="638"/>
      <c r="BD19" s="638"/>
      <c r="BE19" s="638"/>
      <c r="BF19" s="639"/>
      <c r="BG19" s="640">
        <v>
983732</v>
      </c>
      <c r="BH19" s="641"/>
      <c r="BI19" s="641"/>
      <c r="BJ19" s="641"/>
      <c r="BK19" s="641"/>
      <c r="BL19" s="641"/>
      <c r="BM19" s="641"/>
      <c r="BN19" s="642"/>
      <c r="BO19" s="677">
        <v>
7.7</v>
      </c>
      <c r="BP19" s="677"/>
      <c r="BQ19" s="677"/>
      <c r="BR19" s="677"/>
      <c r="BS19" s="646" t="s">
        <v>
244</v>
      </c>
      <c r="BT19" s="641"/>
      <c r="BU19" s="641"/>
      <c r="BV19" s="641"/>
      <c r="BW19" s="641"/>
      <c r="BX19" s="641"/>
      <c r="BY19" s="641"/>
      <c r="BZ19" s="641"/>
      <c r="CA19" s="641"/>
      <c r="CB19" s="684"/>
      <c r="CD19" s="673" t="s">
        <v>
283</v>
      </c>
      <c r="CE19" s="674"/>
      <c r="CF19" s="674"/>
      <c r="CG19" s="674"/>
      <c r="CH19" s="674"/>
      <c r="CI19" s="674"/>
      <c r="CJ19" s="674"/>
      <c r="CK19" s="674"/>
      <c r="CL19" s="674"/>
      <c r="CM19" s="674"/>
      <c r="CN19" s="674"/>
      <c r="CO19" s="674"/>
      <c r="CP19" s="674"/>
      <c r="CQ19" s="675"/>
      <c r="CR19" s="640" t="s">
        <v>
244</v>
      </c>
      <c r="CS19" s="641"/>
      <c r="CT19" s="641"/>
      <c r="CU19" s="641"/>
      <c r="CV19" s="641"/>
      <c r="CW19" s="641"/>
      <c r="CX19" s="641"/>
      <c r="CY19" s="642"/>
      <c r="CZ19" s="677" t="s">
        <v>
180</v>
      </c>
      <c r="DA19" s="677"/>
      <c r="DB19" s="677"/>
      <c r="DC19" s="677"/>
      <c r="DD19" s="646" t="s">
        <v>
180</v>
      </c>
      <c r="DE19" s="641"/>
      <c r="DF19" s="641"/>
      <c r="DG19" s="641"/>
      <c r="DH19" s="641"/>
      <c r="DI19" s="641"/>
      <c r="DJ19" s="641"/>
      <c r="DK19" s="641"/>
      <c r="DL19" s="641"/>
      <c r="DM19" s="641"/>
      <c r="DN19" s="641"/>
      <c r="DO19" s="641"/>
      <c r="DP19" s="642"/>
      <c r="DQ19" s="646" t="s">
        <v>
244</v>
      </c>
      <c r="DR19" s="641"/>
      <c r="DS19" s="641"/>
      <c r="DT19" s="641"/>
      <c r="DU19" s="641"/>
      <c r="DV19" s="641"/>
      <c r="DW19" s="641"/>
      <c r="DX19" s="641"/>
      <c r="DY19" s="641"/>
      <c r="DZ19" s="641"/>
      <c r="EA19" s="641"/>
      <c r="EB19" s="641"/>
      <c r="EC19" s="684"/>
    </row>
    <row r="20" spans="2:133" ht="11.25" customHeight="1" x14ac:dyDescent="0.15">
      <c r="B20" s="637" t="s">
        <v>
284</v>
      </c>
      <c r="C20" s="638"/>
      <c r="D20" s="638"/>
      <c r="E20" s="638"/>
      <c r="F20" s="638"/>
      <c r="G20" s="638"/>
      <c r="H20" s="638"/>
      <c r="I20" s="638"/>
      <c r="J20" s="638"/>
      <c r="K20" s="638"/>
      <c r="L20" s="638"/>
      <c r="M20" s="638"/>
      <c r="N20" s="638"/>
      <c r="O20" s="638"/>
      <c r="P20" s="638"/>
      <c r="Q20" s="639"/>
      <c r="R20" s="640">
        <v>
1969</v>
      </c>
      <c r="S20" s="641"/>
      <c r="T20" s="641"/>
      <c r="U20" s="641"/>
      <c r="V20" s="641"/>
      <c r="W20" s="641"/>
      <c r="X20" s="641"/>
      <c r="Y20" s="642"/>
      <c r="Z20" s="677">
        <v>
0</v>
      </c>
      <c r="AA20" s="677"/>
      <c r="AB20" s="677"/>
      <c r="AC20" s="677"/>
      <c r="AD20" s="678">
        <v>
1969</v>
      </c>
      <c r="AE20" s="678"/>
      <c r="AF20" s="678"/>
      <c r="AG20" s="678"/>
      <c r="AH20" s="678"/>
      <c r="AI20" s="678"/>
      <c r="AJ20" s="678"/>
      <c r="AK20" s="678"/>
      <c r="AL20" s="643">
        <v>
0</v>
      </c>
      <c r="AM20" s="644"/>
      <c r="AN20" s="644"/>
      <c r="AO20" s="679"/>
      <c r="AP20" s="637" t="s">
        <v>
285</v>
      </c>
      <c r="AQ20" s="638"/>
      <c r="AR20" s="638"/>
      <c r="AS20" s="638"/>
      <c r="AT20" s="638"/>
      <c r="AU20" s="638"/>
      <c r="AV20" s="638"/>
      <c r="AW20" s="638"/>
      <c r="AX20" s="638"/>
      <c r="AY20" s="638"/>
      <c r="AZ20" s="638"/>
      <c r="BA20" s="638"/>
      <c r="BB20" s="638"/>
      <c r="BC20" s="638"/>
      <c r="BD20" s="638"/>
      <c r="BE20" s="638"/>
      <c r="BF20" s="639"/>
      <c r="BG20" s="640">
        <v>
983732</v>
      </c>
      <c r="BH20" s="641"/>
      <c r="BI20" s="641"/>
      <c r="BJ20" s="641"/>
      <c r="BK20" s="641"/>
      <c r="BL20" s="641"/>
      <c r="BM20" s="641"/>
      <c r="BN20" s="642"/>
      <c r="BO20" s="677">
        <v>
7.7</v>
      </c>
      <c r="BP20" s="677"/>
      <c r="BQ20" s="677"/>
      <c r="BR20" s="677"/>
      <c r="BS20" s="646" t="s">
        <v>
244</v>
      </c>
      <c r="BT20" s="641"/>
      <c r="BU20" s="641"/>
      <c r="BV20" s="641"/>
      <c r="BW20" s="641"/>
      <c r="BX20" s="641"/>
      <c r="BY20" s="641"/>
      <c r="BZ20" s="641"/>
      <c r="CA20" s="641"/>
      <c r="CB20" s="684"/>
      <c r="CD20" s="673" t="s">
        <v>
286</v>
      </c>
      <c r="CE20" s="674"/>
      <c r="CF20" s="674"/>
      <c r="CG20" s="674"/>
      <c r="CH20" s="674"/>
      <c r="CI20" s="674"/>
      <c r="CJ20" s="674"/>
      <c r="CK20" s="674"/>
      <c r="CL20" s="674"/>
      <c r="CM20" s="674"/>
      <c r="CN20" s="674"/>
      <c r="CO20" s="674"/>
      <c r="CP20" s="674"/>
      <c r="CQ20" s="675"/>
      <c r="CR20" s="640">
        <v>
31933530</v>
      </c>
      <c r="CS20" s="641"/>
      <c r="CT20" s="641"/>
      <c r="CU20" s="641"/>
      <c r="CV20" s="641"/>
      <c r="CW20" s="641"/>
      <c r="CX20" s="641"/>
      <c r="CY20" s="642"/>
      <c r="CZ20" s="677">
        <v>
100</v>
      </c>
      <c r="DA20" s="677"/>
      <c r="DB20" s="677"/>
      <c r="DC20" s="677"/>
      <c r="DD20" s="646">
        <v>
992815</v>
      </c>
      <c r="DE20" s="641"/>
      <c r="DF20" s="641"/>
      <c r="DG20" s="641"/>
      <c r="DH20" s="641"/>
      <c r="DI20" s="641"/>
      <c r="DJ20" s="641"/>
      <c r="DK20" s="641"/>
      <c r="DL20" s="641"/>
      <c r="DM20" s="641"/>
      <c r="DN20" s="641"/>
      <c r="DO20" s="641"/>
      <c r="DP20" s="642"/>
      <c r="DQ20" s="646">
        <v>
19897839</v>
      </c>
      <c r="DR20" s="641"/>
      <c r="DS20" s="641"/>
      <c r="DT20" s="641"/>
      <c r="DU20" s="641"/>
      <c r="DV20" s="641"/>
      <c r="DW20" s="641"/>
      <c r="DX20" s="641"/>
      <c r="DY20" s="641"/>
      <c r="DZ20" s="641"/>
      <c r="EA20" s="641"/>
      <c r="EB20" s="641"/>
      <c r="EC20" s="684"/>
    </row>
    <row r="21" spans="2:133" ht="11.25" customHeight="1" x14ac:dyDescent="0.15">
      <c r="B21" s="637" t="s">
        <v>
287</v>
      </c>
      <c r="C21" s="638"/>
      <c r="D21" s="638"/>
      <c r="E21" s="638"/>
      <c r="F21" s="638"/>
      <c r="G21" s="638"/>
      <c r="H21" s="638"/>
      <c r="I21" s="638"/>
      <c r="J21" s="638"/>
      <c r="K21" s="638"/>
      <c r="L21" s="638"/>
      <c r="M21" s="638"/>
      <c r="N21" s="638"/>
      <c r="O21" s="638"/>
      <c r="P21" s="638"/>
      <c r="Q21" s="639"/>
      <c r="R21" s="640">
        <v>
98390</v>
      </c>
      <c r="S21" s="641"/>
      <c r="T21" s="641"/>
      <c r="U21" s="641"/>
      <c r="V21" s="641"/>
      <c r="W21" s="641"/>
      <c r="X21" s="641"/>
      <c r="Y21" s="642"/>
      <c r="Z21" s="677">
        <v>
0.3</v>
      </c>
      <c r="AA21" s="677"/>
      <c r="AB21" s="677"/>
      <c r="AC21" s="677"/>
      <c r="AD21" s="678">
        <v>
98390</v>
      </c>
      <c r="AE21" s="678"/>
      <c r="AF21" s="678"/>
      <c r="AG21" s="678"/>
      <c r="AH21" s="678"/>
      <c r="AI21" s="678"/>
      <c r="AJ21" s="678"/>
      <c r="AK21" s="678"/>
      <c r="AL21" s="643">
        <v>
0.6</v>
      </c>
      <c r="AM21" s="644"/>
      <c r="AN21" s="644"/>
      <c r="AO21" s="679"/>
      <c r="AP21" s="735" t="s">
        <v>
288</v>
      </c>
      <c r="AQ21" s="742"/>
      <c r="AR21" s="742"/>
      <c r="AS21" s="742"/>
      <c r="AT21" s="742"/>
      <c r="AU21" s="742"/>
      <c r="AV21" s="742"/>
      <c r="AW21" s="742"/>
      <c r="AX21" s="742"/>
      <c r="AY21" s="742"/>
      <c r="AZ21" s="742"/>
      <c r="BA21" s="742"/>
      <c r="BB21" s="742"/>
      <c r="BC21" s="742"/>
      <c r="BD21" s="742"/>
      <c r="BE21" s="742"/>
      <c r="BF21" s="737"/>
      <c r="BG21" s="640" t="s">
        <v>
244</v>
      </c>
      <c r="BH21" s="641"/>
      <c r="BI21" s="641"/>
      <c r="BJ21" s="641"/>
      <c r="BK21" s="641"/>
      <c r="BL21" s="641"/>
      <c r="BM21" s="641"/>
      <c r="BN21" s="642"/>
      <c r="BO21" s="677" t="s">
        <v>
244</v>
      </c>
      <c r="BP21" s="677"/>
      <c r="BQ21" s="677"/>
      <c r="BR21" s="677"/>
      <c r="BS21" s="646" t="s">
        <v>
180</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
289</v>
      </c>
      <c r="C22" s="638"/>
      <c r="D22" s="638"/>
      <c r="E22" s="638"/>
      <c r="F22" s="638"/>
      <c r="G22" s="638"/>
      <c r="H22" s="638"/>
      <c r="I22" s="638"/>
      <c r="J22" s="638"/>
      <c r="K22" s="638"/>
      <c r="L22" s="638"/>
      <c r="M22" s="638"/>
      <c r="N22" s="638"/>
      <c r="O22" s="638"/>
      <c r="P22" s="638"/>
      <c r="Q22" s="639"/>
      <c r="R22" s="640">
        <v>
2148812</v>
      </c>
      <c r="S22" s="641"/>
      <c r="T22" s="641"/>
      <c r="U22" s="641"/>
      <c r="V22" s="641"/>
      <c r="W22" s="641"/>
      <c r="X22" s="641"/>
      <c r="Y22" s="642"/>
      <c r="Z22" s="677">
        <v>
6.4</v>
      </c>
      <c r="AA22" s="677"/>
      <c r="AB22" s="677"/>
      <c r="AC22" s="677"/>
      <c r="AD22" s="678">
        <v>
2008994</v>
      </c>
      <c r="AE22" s="678"/>
      <c r="AF22" s="678"/>
      <c r="AG22" s="678"/>
      <c r="AH22" s="678"/>
      <c r="AI22" s="678"/>
      <c r="AJ22" s="678"/>
      <c r="AK22" s="678"/>
      <c r="AL22" s="643">
        <v>
12.6</v>
      </c>
      <c r="AM22" s="644"/>
      <c r="AN22" s="644"/>
      <c r="AO22" s="679"/>
      <c r="AP22" s="735" t="s">
        <v>
290</v>
      </c>
      <c r="AQ22" s="742"/>
      <c r="AR22" s="742"/>
      <c r="AS22" s="742"/>
      <c r="AT22" s="742"/>
      <c r="AU22" s="742"/>
      <c r="AV22" s="742"/>
      <c r="AW22" s="742"/>
      <c r="AX22" s="742"/>
      <c r="AY22" s="742"/>
      <c r="AZ22" s="742"/>
      <c r="BA22" s="742"/>
      <c r="BB22" s="742"/>
      <c r="BC22" s="742"/>
      <c r="BD22" s="742"/>
      <c r="BE22" s="742"/>
      <c r="BF22" s="737"/>
      <c r="BG22" s="640" t="s">
        <v>
180</v>
      </c>
      <c r="BH22" s="641"/>
      <c r="BI22" s="641"/>
      <c r="BJ22" s="641"/>
      <c r="BK22" s="641"/>
      <c r="BL22" s="641"/>
      <c r="BM22" s="641"/>
      <c r="BN22" s="642"/>
      <c r="BO22" s="677" t="s">
        <v>
180</v>
      </c>
      <c r="BP22" s="677"/>
      <c r="BQ22" s="677"/>
      <c r="BR22" s="677"/>
      <c r="BS22" s="646" t="s">
        <v>
244</v>
      </c>
      <c r="BT22" s="641"/>
      <c r="BU22" s="641"/>
      <c r="BV22" s="641"/>
      <c r="BW22" s="641"/>
      <c r="BX22" s="641"/>
      <c r="BY22" s="641"/>
      <c r="BZ22" s="641"/>
      <c r="CA22" s="641"/>
      <c r="CB22" s="684"/>
      <c r="CD22" s="744" t="s">
        <v>
291</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
292</v>
      </c>
      <c r="C23" s="638"/>
      <c r="D23" s="638"/>
      <c r="E23" s="638"/>
      <c r="F23" s="638"/>
      <c r="G23" s="638"/>
      <c r="H23" s="638"/>
      <c r="I23" s="638"/>
      <c r="J23" s="638"/>
      <c r="K23" s="638"/>
      <c r="L23" s="638"/>
      <c r="M23" s="638"/>
      <c r="N23" s="638"/>
      <c r="O23" s="638"/>
      <c r="P23" s="638"/>
      <c r="Q23" s="639"/>
      <c r="R23" s="640">
        <v>
2008994</v>
      </c>
      <c r="S23" s="641"/>
      <c r="T23" s="641"/>
      <c r="U23" s="641"/>
      <c r="V23" s="641"/>
      <c r="W23" s="641"/>
      <c r="X23" s="641"/>
      <c r="Y23" s="642"/>
      <c r="Z23" s="677">
        <v>
6</v>
      </c>
      <c r="AA23" s="677"/>
      <c r="AB23" s="677"/>
      <c r="AC23" s="677"/>
      <c r="AD23" s="678">
        <v>
2008994</v>
      </c>
      <c r="AE23" s="678"/>
      <c r="AF23" s="678"/>
      <c r="AG23" s="678"/>
      <c r="AH23" s="678"/>
      <c r="AI23" s="678"/>
      <c r="AJ23" s="678"/>
      <c r="AK23" s="678"/>
      <c r="AL23" s="643">
        <v>
12.6</v>
      </c>
      <c r="AM23" s="644"/>
      <c r="AN23" s="644"/>
      <c r="AO23" s="679"/>
      <c r="AP23" s="735" t="s">
        <v>
293</v>
      </c>
      <c r="AQ23" s="742"/>
      <c r="AR23" s="742"/>
      <c r="AS23" s="742"/>
      <c r="AT23" s="742"/>
      <c r="AU23" s="742"/>
      <c r="AV23" s="742"/>
      <c r="AW23" s="742"/>
      <c r="AX23" s="742"/>
      <c r="AY23" s="742"/>
      <c r="AZ23" s="742"/>
      <c r="BA23" s="742"/>
      <c r="BB23" s="742"/>
      <c r="BC23" s="742"/>
      <c r="BD23" s="742"/>
      <c r="BE23" s="742"/>
      <c r="BF23" s="737"/>
      <c r="BG23" s="640">
        <v>
983732</v>
      </c>
      <c r="BH23" s="641"/>
      <c r="BI23" s="641"/>
      <c r="BJ23" s="641"/>
      <c r="BK23" s="641"/>
      <c r="BL23" s="641"/>
      <c r="BM23" s="641"/>
      <c r="BN23" s="642"/>
      <c r="BO23" s="677">
        <v>
7.7</v>
      </c>
      <c r="BP23" s="677"/>
      <c r="BQ23" s="677"/>
      <c r="BR23" s="677"/>
      <c r="BS23" s="646" t="s">
        <v>
180</v>
      </c>
      <c r="BT23" s="641"/>
      <c r="BU23" s="641"/>
      <c r="BV23" s="641"/>
      <c r="BW23" s="641"/>
      <c r="BX23" s="641"/>
      <c r="BY23" s="641"/>
      <c r="BZ23" s="641"/>
      <c r="CA23" s="641"/>
      <c r="CB23" s="684"/>
      <c r="CD23" s="744" t="s">
        <v>
232</v>
      </c>
      <c r="CE23" s="745"/>
      <c r="CF23" s="745"/>
      <c r="CG23" s="745"/>
      <c r="CH23" s="745"/>
      <c r="CI23" s="745"/>
      <c r="CJ23" s="745"/>
      <c r="CK23" s="745"/>
      <c r="CL23" s="745"/>
      <c r="CM23" s="745"/>
      <c r="CN23" s="745"/>
      <c r="CO23" s="745"/>
      <c r="CP23" s="745"/>
      <c r="CQ23" s="746"/>
      <c r="CR23" s="744" t="s">
        <v>
294</v>
      </c>
      <c r="CS23" s="745"/>
      <c r="CT23" s="745"/>
      <c r="CU23" s="745"/>
      <c r="CV23" s="745"/>
      <c r="CW23" s="745"/>
      <c r="CX23" s="745"/>
      <c r="CY23" s="746"/>
      <c r="CZ23" s="744" t="s">
        <v>
295</v>
      </c>
      <c r="DA23" s="745"/>
      <c r="DB23" s="745"/>
      <c r="DC23" s="746"/>
      <c r="DD23" s="744" t="s">
        <v>
296</v>
      </c>
      <c r="DE23" s="745"/>
      <c r="DF23" s="745"/>
      <c r="DG23" s="745"/>
      <c r="DH23" s="745"/>
      <c r="DI23" s="745"/>
      <c r="DJ23" s="745"/>
      <c r="DK23" s="746"/>
      <c r="DL23" s="753" t="s">
        <v>
297</v>
      </c>
      <c r="DM23" s="754"/>
      <c r="DN23" s="754"/>
      <c r="DO23" s="754"/>
      <c r="DP23" s="754"/>
      <c r="DQ23" s="754"/>
      <c r="DR23" s="754"/>
      <c r="DS23" s="754"/>
      <c r="DT23" s="754"/>
      <c r="DU23" s="754"/>
      <c r="DV23" s="755"/>
      <c r="DW23" s="744" t="s">
        <v>
298</v>
      </c>
      <c r="DX23" s="745"/>
      <c r="DY23" s="745"/>
      <c r="DZ23" s="745"/>
      <c r="EA23" s="745"/>
      <c r="EB23" s="745"/>
      <c r="EC23" s="746"/>
    </row>
    <row r="24" spans="2:133" ht="11.25" customHeight="1" x14ac:dyDescent="0.15">
      <c r="B24" s="637" t="s">
        <v>
299</v>
      </c>
      <c r="C24" s="638"/>
      <c r="D24" s="638"/>
      <c r="E24" s="638"/>
      <c r="F24" s="638"/>
      <c r="G24" s="638"/>
      <c r="H24" s="638"/>
      <c r="I24" s="638"/>
      <c r="J24" s="638"/>
      <c r="K24" s="638"/>
      <c r="L24" s="638"/>
      <c r="M24" s="638"/>
      <c r="N24" s="638"/>
      <c r="O24" s="638"/>
      <c r="P24" s="638"/>
      <c r="Q24" s="639"/>
      <c r="R24" s="640">
        <v>
139745</v>
      </c>
      <c r="S24" s="641"/>
      <c r="T24" s="641"/>
      <c r="U24" s="641"/>
      <c r="V24" s="641"/>
      <c r="W24" s="641"/>
      <c r="X24" s="641"/>
      <c r="Y24" s="642"/>
      <c r="Z24" s="677">
        <v>
0.4</v>
      </c>
      <c r="AA24" s="677"/>
      <c r="AB24" s="677"/>
      <c r="AC24" s="677"/>
      <c r="AD24" s="678" t="s">
        <v>
180</v>
      </c>
      <c r="AE24" s="678"/>
      <c r="AF24" s="678"/>
      <c r="AG24" s="678"/>
      <c r="AH24" s="678"/>
      <c r="AI24" s="678"/>
      <c r="AJ24" s="678"/>
      <c r="AK24" s="678"/>
      <c r="AL24" s="643" t="s">
        <v>
244</v>
      </c>
      <c r="AM24" s="644"/>
      <c r="AN24" s="644"/>
      <c r="AO24" s="679"/>
      <c r="AP24" s="735" t="s">
        <v>
300</v>
      </c>
      <c r="AQ24" s="742"/>
      <c r="AR24" s="742"/>
      <c r="AS24" s="742"/>
      <c r="AT24" s="742"/>
      <c r="AU24" s="742"/>
      <c r="AV24" s="742"/>
      <c r="AW24" s="742"/>
      <c r="AX24" s="742"/>
      <c r="AY24" s="742"/>
      <c r="AZ24" s="742"/>
      <c r="BA24" s="742"/>
      <c r="BB24" s="742"/>
      <c r="BC24" s="742"/>
      <c r="BD24" s="742"/>
      <c r="BE24" s="742"/>
      <c r="BF24" s="737"/>
      <c r="BG24" s="640" t="s">
        <v>
180</v>
      </c>
      <c r="BH24" s="641"/>
      <c r="BI24" s="641"/>
      <c r="BJ24" s="641"/>
      <c r="BK24" s="641"/>
      <c r="BL24" s="641"/>
      <c r="BM24" s="641"/>
      <c r="BN24" s="642"/>
      <c r="BO24" s="677" t="s">
        <v>
244</v>
      </c>
      <c r="BP24" s="677"/>
      <c r="BQ24" s="677"/>
      <c r="BR24" s="677"/>
      <c r="BS24" s="646" t="s">
        <v>
180</v>
      </c>
      <c r="BT24" s="641"/>
      <c r="BU24" s="641"/>
      <c r="BV24" s="641"/>
      <c r="BW24" s="641"/>
      <c r="BX24" s="641"/>
      <c r="BY24" s="641"/>
      <c r="BZ24" s="641"/>
      <c r="CA24" s="641"/>
      <c r="CB24" s="684"/>
      <c r="CD24" s="698" t="s">
        <v>
301</v>
      </c>
      <c r="CE24" s="699"/>
      <c r="CF24" s="699"/>
      <c r="CG24" s="699"/>
      <c r="CH24" s="699"/>
      <c r="CI24" s="699"/>
      <c r="CJ24" s="699"/>
      <c r="CK24" s="699"/>
      <c r="CL24" s="699"/>
      <c r="CM24" s="699"/>
      <c r="CN24" s="699"/>
      <c r="CO24" s="699"/>
      <c r="CP24" s="699"/>
      <c r="CQ24" s="700"/>
      <c r="CR24" s="695">
        <v>
17353054</v>
      </c>
      <c r="CS24" s="696"/>
      <c r="CT24" s="696"/>
      <c r="CU24" s="696"/>
      <c r="CV24" s="696"/>
      <c r="CW24" s="696"/>
      <c r="CX24" s="696"/>
      <c r="CY24" s="739"/>
      <c r="CZ24" s="740">
        <v>
54.3</v>
      </c>
      <c r="DA24" s="711"/>
      <c r="DB24" s="711"/>
      <c r="DC24" s="743"/>
      <c r="DD24" s="738">
        <v>
8812814</v>
      </c>
      <c r="DE24" s="696"/>
      <c r="DF24" s="696"/>
      <c r="DG24" s="696"/>
      <c r="DH24" s="696"/>
      <c r="DI24" s="696"/>
      <c r="DJ24" s="696"/>
      <c r="DK24" s="739"/>
      <c r="DL24" s="738">
        <v>
8773508</v>
      </c>
      <c r="DM24" s="696"/>
      <c r="DN24" s="696"/>
      <c r="DO24" s="696"/>
      <c r="DP24" s="696"/>
      <c r="DQ24" s="696"/>
      <c r="DR24" s="696"/>
      <c r="DS24" s="696"/>
      <c r="DT24" s="696"/>
      <c r="DU24" s="696"/>
      <c r="DV24" s="739"/>
      <c r="DW24" s="740">
        <v>
51.2</v>
      </c>
      <c r="DX24" s="711"/>
      <c r="DY24" s="711"/>
      <c r="DZ24" s="711"/>
      <c r="EA24" s="711"/>
      <c r="EB24" s="711"/>
      <c r="EC24" s="741"/>
    </row>
    <row r="25" spans="2:133" ht="11.25" customHeight="1" x14ac:dyDescent="0.15">
      <c r="B25" s="637" t="s">
        <v>
302</v>
      </c>
      <c r="C25" s="638"/>
      <c r="D25" s="638"/>
      <c r="E25" s="638"/>
      <c r="F25" s="638"/>
      <c r="G25" s="638"/>
      <c r="H25" s="638"/>
      <c r="I25" s="638"/>
      <c r="J25" s="638"/>
      <c r="K25" s="638"/>
      <c r="L25" s="638"/>
      <c r="M25" s="638"/>
      <c r="N25" s="638"/>
      <c r="O25" s="638"/>
      <c r="P25" s="638"/>
      <c r="Q25" s="639"/>
      <c r="R25" s="640">
        <v>
73</v>
      </c>
      <c r="S25" s="641"/>
      <c r="T25" s="641"/>
      <c r="U25" s="641"/>
      <c r="V25" s="641"/>
      <c r="W25" s="641"/>
      <c r="X25" s="641"/>
      <c r="Y25" s="642"/>
      <c r="Z25" s="677">
        <v>
0</v>
      </c>
      <c r="AA25" s="677"/>
      <c r="AB25" s="677"/>
      <c r="AC25" s="677"/>
      <c r="AD25" s="678" t="s">
        <v>
180</v>
      </c>
      <c r="AE25" s="678"/>
      <c r="AF25" s="678"/>
      <c r="AG25" s="678"/>
      <c r="AH25" s="678"/>
      <c r="AI25" s="678"/>
      <c r="AJ25" s="678"/>
      <c r="AK25" s="678"/>
      <c r="AL25" s="643" t="s">
        <v>
180</v>
      </c>
      <c r="AM25" s="644"/>
      <c r="AN25" s="644"/>
      <c r="AO25" s="679"/>
      <c r="AP25" s="735" t="s">
        <v>
303</v>
      </c>
      <c r="AQ25" s="742"/>
      <c r="AR25" s="742"/>
      <c r="AS25" s="742"/>
      <c r="AT25" s="742"/>
      <c r="AU25" s="742"/>
      <c r="AV25" s="742"/>
      <c r="AW25" s="742"/>
      <c r="AX25" s="742"/>
      <c r="AY25" s="742"/>
      <c r="AZ25" s="742"/>
      <c r="BA25" s="742"/>
      <c r="BB25" s="742"/>
      <c r="BC25" s="742"/>
      <c r="BD25" s="742"/>
      <c r="BE25" s="742"/>
      <c r="BF25" s="737"/>
      <c r="BG25" s="640" t="s">
        <v>
244</v>
      </c>
      <c r="BH25" s="641"/>
      <c r="BI25" s="641"/>
      <c r="BJ25" s="641"/>
      <c r="BK25" s="641"/>
      <c r="BL25" s="641"/>
      <c r="BM25" s="641"/>
      <c r="BN25" s="642"/>
      <c r="BO25" s="677" t="s">
        <v>
180</v>
      </c>
      <c r="BP25" s="677"/>
      <c r="BQ25" s="677"/>
      <c r="BR25" s="677"/>
      <c r="BS25" s="646" t="s">
        <v>
244</v>
      </c>
      <c r="BT25" s="641"/>
      <c r="BU25" s="641"/>
      <c r="BV25" s="641"/>
      <c r="BW25" s="641"/>
      <c r="BX25" s="641"/>
      <c r="BY25" s="641"/>
      <c r="BZ25" s="641"/>
      <c r="CA25" s="641"/>
      <c r="CB25" s="684"/>
      <c r="CD25" s="673" t="s">
        <v>
304</v>
      </c>
      <c r="CE25" s="674"/>
      <c r="CF25" s="674"/>
      <c r="CG25" s="674"/>
      <c r="CH25" s="674"/>
      <c r="CI25" s="674"/>
      <c r="CJ25" s="674"/>
      <c r="CK25" s="674"/>
      <c r="CL25" s="674"/>
      <c r="CM25" s="674"/>
      <c r="CN25" s="674"/>
      <c r="CO25" s="674"/>
      <c r="CP25" s="674"/>
      <c r="CQ25" s="675"/>
      <c r="CR25" s="640">
        <v>
4331343</v>
      </c>
      <c r="CS25" s="659"/>
      <c r="CT25" s="659"/>
      <c r="CU25" s="659"/>
      <c r="CV25" s="659"/>
      <c r="CW25" s="659"/>
      <c r="CX25" s="659"/>
      <c r="CY25" s="660"/>
      <c r="CZ25" s="643">
        <v>
13.6</v>
      </c>
      <c r="DA25" s="661"/>
      <c r="DB25" s="661"/>
      <c r="DC25" s="662"/>
      <c r="DD25" s="646">
        <v>
4005695</v>
      </c>
      <c r="DE25" s="659"/>
      <c r="DF25" s="659"/>
      <c r="DG25" s="659"/>
      <c r="DH25" s="659"/>
      <c r="DI25" s="659"/>
      <c r="DJ25" s="659"/>
      <c r="DK25" s="660"/>
      <c r="DL25" s="646">
        <v>
3966540</v>
      </c>
      <c r="DM25" s="659"/>
      <c r="DN25" s="659"/>
      <c r="DO25" s="659"/>
      <c r="DP25" s="659"/>
      <c r="DQ25" s="659"/>
      <c r="DR25" s="659"/>
      <c r="DS25" s="659"/>
      <c r="DT25" s="659"/>
      <c r="DU25" s="659"/>
      <c r="DV25" s="660"/>
      <c r="DW25" s="643">
        <v>
23.2</v>
      </c>
      <c r="DX25" s="661"/>
      <c r="DY25" s="661"/>
      <c r="DZ25" s="661"/>
      <c r="EA25" s="661"/>
      <c r="EB25" s="661"/>
      <c r="EC25" s="676"/>
    </row>
    <row r="26" spans="2:133" ht="11.25" customHeight="1" x14ac:dyDescent="0.15">
      <c r="B26" s="637" t="s">
        <v>
305</v>
      </c>
      <c r="C26" s="638"/>
      <c r="D26" s="638"/>
      <c r="E26" s="638"/>
      <c r="F26" s="638"/>
      <c r="G26" s="638"/>
      <c r="H26" s="638"/>
      <c r="I26" s="638"/>
      <c r="J26" s="638"/>
      <c r="K26" s="638"/>
      <c r="L26" s="638"/>
      <c r="M26" s="638"/>
      <c r="N26" s="638"/>
      <c r="O26" s="638"/>
      <c r="P26" s="638"/>
      <c r="Q26" s="639"/>
      <c r="R26" s="640">
        <v>
16948667</v>
      </c>
      <c r="S26" s="641"/>
      <c r="T26" s="641"/>
      <c r="U26" s="641"/>
      <c r="V26" s="641"/>
      <c r="W26" s="641"/>
      <c r="X26" s="641"/>
      <c r="Y26" s="642"/>
      <c r="Z26" s="677">
        <v>
50.7</v>
      </c>
      <c r="AA26" s="677"/>
      <c r="AB26" s="677"/>
      <c r="AC26" s="677"/>
      <c r="AD26" s="678">
        <v>
15825117</v>
      </c>
      <c r="AE26" s="678"/>
      <c r="AF26" s="678"/>
      <c r="AG26" s="678"/>
      <c r="AH26" s="678"/>
      <c r="AI26" s="678"/>
      <c r="AJ26" s="678"/>
      <c r="AK26" s="678"/>
      <c r="AL26" s="643">
        <v>
99.4</v>
      </c>
      <c r="AM26" s="644"/>
      <c r="AN26" s="644"/>
      <c r="AO26" s="679"/>
      <c r="AP26" s="735" t="s">
        <v>
306</v>
      </c>
      <c r="AQ26" s="736"/>
      <c r="AR26" s="736"/>
      <c r="AS26" s="736"/>
      <c r="AT26" s="736"/>
      <c r="AU26" s="736"/>
      <c r="AV26" s="736"/>
      <c r="AW26" s="736"/>
      <c r="AX26" s="736"/>
      <c r="AY26" s="736"/>
      <c r="AZ26" s="736"/>
      <c r="BA26" s="736"/>
      <c r="BB26" s="736"/>
      <c r="BC26" s="736"/>
      <c r="BD26" s="736"/>
      <c r="BE26" s="736"/>
      <c r="BF26" s="737"/>
      <c r="BG26" s="640" t="s">
        <v>
180</v>
      </c>
      <c r="BH26" s="641"/>
      <c r="BI26" s="641"/>
      <c r="BJ26" s="641"/>
      <c r="BK26" s="641"/>
      <c r="BL26" s="641"/>
      <c r="BM26" s="641"/>
      <c r="BN26" s="642"/>
      <c r="BO26" s="677" t="s">
        <v>
244</v>
      </c>
      <c r="BP26" s="677"/>
      <c r="BQ26" s="677"/>
      <c r="BR26" s="677"/>
      <c r="BS26" s="646" t="s">
        <v>
244</v>
      </c>
      <c r="BT26" s="641"/>
      <c r="BU26" s="641"/>
      <c r="BV26" s="641"/>
      <c r="BW26" s="641"/>
      <c r="BX26" s="641"/>
      <c r="BY26" s="641"/>
      <c r="BZ26" s="641"/>
      <c r="CA26" s="641"/>
      <c r="CB26" s="684"/>
      <c r="CD26" s="673" t="s">
        <v>
307</v>
      </c>
      <c r="CE26" s="674"/>
      <c r="CF26" s="674"/>
      <c r="CG26" s="674"/>
      <c r="CH26" s="674"/>
      <c r="CI26" s="674"/>
      <c r="CJ26" s="674"/>
      <c r="CK26" s="674"/>
      <c r="CL26" s="674"/>
      <c r="CM26" s="674"/>
      <c r="CN26" s="674"/>
      <c r="CO26" s="674"/>
      <c r="CP26" s="674"/>
      <c r="CQ26" s="675"/>
      <c r="CR26" s="640">
        <v>
2820981</v>
      </c>
      <c r="CS26" s="641"/>
      <c r="CT26" s="641"/>
      <c r="CU26" s="641"/>
      <c r="CV26" s="641"/>
      <c r="CW26" s="641"/>
      <c r="CX26" s="641"/>
      <c r="CY26" s="642"/>
      <c r="CZ26" s="643">
        <v>
8.8000000000000007</v>
      </c>
      <c r="DA26" s="661"/>
      <c r="DB26" s="661"/>
      <c r="DC26" s="662"/>
      <c r="DD26" s="646">
        <v>
2614094</v>
      </c>
      <c r="DE26" s="641"/>
      <c r="DF26" s="641"/>
      <c r="DG26" s="641"/>
      <c r="DH26" s="641"/>
      <c r="DI26" s="641"/>
      <c r="DJ26" s="641"/>
      <c r="DK26" s="642"/>
      <c r="DL26" s="646" t="s">
        <v>
244</v>
      </c>
      <c r="DM26" s="641"/>
      <c r="DN26" s="641"/>
      <c r="DO26" s="641"/>
      <c r="DP26" s="641"/>
      <c r="DQ26" s="641"/>
      <c r="DR26" s="641"/>
      <c r="DS26" s="641"/>
      <c r="DT26" s="641"/>
      <c r="DU26" s="641"/>
      <c r="DV26" s="642"/>
      <c r="DW26" s="643" t="s">
        <v>
244</v>
      </c>
      <c r="DX26" s="661"/>
      <c r="DY26" s="661"/>
      <c r="DZ26" s="661"/>
      <c r="EA26" s="661"/>
      <c r="EB26" s="661"/>
      <c r="EC26" s="676"/>
    </row>
    <row r="27" spans="2:133" ht="11.25" customHeight="1" x14ac:dyDescent="0.15">
      <c r="B27" s="637" t="s">
        <v>
308</v>
      </c>
      <c r="C27" s="638"/>
      <c r="D27" s="638"/>
      <c r="E27" s="638"/>
      <c r="F27" s="638"/>
      <c r="G27" s="638"/>
      <c r="H27" s="638"/>
      <c r="I27" s="638"/>
      <c r="J27" s="638"/>
      <c r="K27" s="638"/>
      <c r="L27" s="638"/>
      <c r="M27" s="638"/>
      <c r="N27" s="638"/>
      <c r="O27" s="638"/>
      <c r="P27" s="638"/>
      <c r="Q27" s="639"/>
      <c r="R27" s="640">
        <v>
10276</v>
      </c>
      <c r="S27" s="641"/>
      <c r="T27" s="641"/>
      <c r="U27" s="641"/>
      <c r="V27" s="641"/>
      <c r="W27" s="641"/>
      <c r="X27" s="641"/>
      <c r="Y27" s="642"/>
      <c r="Z27" s="677">
        <v>
0</v>
      </c>
      <c r="AA27" s="677"/>
      <c r="AB27" s="677"/>
      <c r="AC27" s="677"/>
      <c r="AD27" s="678">
        <v>
10276</v>
      </c>
      <c r="AE27" s="678"/>
      <c r="AF27" s="678"/>
      <c r="AG27" s="678"/>
      <c r="AH27" s="678"/>
      <c r="AI27" s="678"/>
      <c r="AJ27" s="678"/>
      <c r="AK27" s="678"/>
      <c r="AL27" s="643">
        <v>
0.1</v>
      </c>
      <c r="AM27" s="644"/>
      <c r="AN27" s="644"/>
      <c r="AO27" s="679"/>
      <c r="AP27" s="637" t="s">
        <v>
309</v>
      </c>
      <c r="AQ27" s="638"/>
      <c r="AR27" s="638"/>
      <c r="AS27" s="638"/>
      <c r="AT27" s="638"/>
      <c r="AU27" s="638"/>
      <c r="AV27" s="638"/>
      <c r="AW27" s="638"/>
      <c r="AX27" s="638"/>
      <c r="AY27" s="638"/>
      <c r="AZ27" s="638"/>
      <c r="BA27" s="638"/>
      <c r="BB27" s="638"/>
      <c r="BC27" s="638"/>
      <c r="BD27" s="638"/>
      <c r="BE27" s="638"/>
      <c r="BF27" s="639"/>
      <c r="BG27" s="640">
        <v>
12853856</v>
      </c>
      <c r="BH27" s="641"/>
      <c r="BI27" s="641"/>
      <c r="BJ27" s="641"/>
      <c r="BK27" s="641"/>
      <c r="BL27" s="641"/>
      <c r="BM27" s="641"/>
      <c r="BN27" s="642"/>
      <c r="BO27" s="677">
        <v>
100</v>
      </c>
      <c r="BP27" s="677"/>
      <c r="BQ27" s="677"/>
      <c r="BR27" s="677"/>
      <c r="BS27" s="646">
        <v>
42583</v>
      </c>
      <c r="BT27" s="641"/>
      <c r="BU27" s="641"/>
      <c r="BV27" s="641"/>
      <c r="BW27" s="641"/>
      <c r="BX27" s="641"/>
      <c r="BY27" s="641"/>
      <c r="BZ27" s="641"/>
      <c r="CA27" s="641"/>
      <c r="CB27" s="684"/>
      <c r="CD27" s="673" t="s">
        <v>
310</v>
      </c>
      <c r="CE27" s="674"/>
      <c r="CF27" s="674"/>
      <c r="CG27" s="674"/>
      <c r="CH27" s="674"/>
      <c r="CI27" s="674"/>
      <c r="CJ27" s="674"/>
      <c r="CK27" s="674"/>
      <c r="CL27" s="674"/>
      <c r="CM27" s="674"/>
      <c r="CN27" s="674"/>
      <c r="CO27" s="674"/>
      <c r="CP27" s="674"/>
      <c r="CQ27" s="675"/>
      <c r="CR27" s="640">
        <v>
11403264</v>
      </c>
      <c r="CS27" s="659"/>
      <c r="CT27" s="659"/>
      <c r="CU27" s="659"/>
      <c r="CV27" s="659"/>
      <c r="CW27" s="659"/>
      <c r="CX27" s="659"/>
      <c r="CY27" s="660"/>
      <c r="CZ27" s="643">
        <v>
35.700000000000003</v>
      </c>
      <c r="DA27" s="661"/>
      <c r="DB27" s="661"/>
      <c r="DC27" s="662"/>
      <c r="DD27" s="646">
        <v>
3188672</v>
      </c>
      <c r="DE27" s="659"/>
      <c r="DF27" s="659"/>
      <c r="DG27" s="659"/>
      <c r="DH27" s="659"/>
      <c r="DI27" s="659"/>
      <c r="DJ27" s="659"/>
      <c r="DK27" s="660"/>
      <c r="DL27" s="646">
        <v>
3188521</v>
      </c>
      <c r="DM27" s="659"/>
      <c r="DN27" s="659"/>
      <c r="DO27" s="659"/>
      <c r="DP27" s="659"/>
      <c r="DQ27" s="659"/>
      <c r="DR27" s="659"/>
      <c r="DS27" s="659"/>
      <c r="DT27" s="659"/>
      <c r="DU27" s="659"/>
      <c r="DV27" s="660"/>
      <c r="DW27" s="643">
        <v>
18.600000000000001</v>
      </c>
      <c r="DX27" s="661"/>
      <c r="DY27" s="661"/>
      <c r="DZ27" s="661"/>
      <c r="EA27" s="661"/>
      <c r="EB27" s="661"/>
      <c r="EC27" s="676"/>
    </row>
    <row r="28" spans="2:133" ht="11.25" customHeight="1" x14ac:dyDescent="0.15">
      <c r="B28" s="637" t="s">
        <v>
311</v>
      </c>
      <c r="C28" s="638"/>
      <c r="D28" s="638"/>
      <c r="E28" s="638"/>
      <c r="F28" s="638"/>
      <c r="G28" s="638"/>
      <c r="H28" s="638"/>
      <c r="I28" s="638"/>
      <c r="J28" s="638"/>
      <c r="K28" s="638"/>
      <c r="L28" s="638"/>
      <c r="M28" s="638"/>
      <c r="N28" s="638"/>
      <c r="O28" s="638"/>
      <c r="P28" s="638"/>
      <c r="Q28" s="639"/>
      <c r="R28" s="640">
        <v>
273401</v>
      </c>
      <c r="S28" s="641"/>
      <c r="T28" s="641"/>
      <c r="U28" s="641"/>
      <c r="V28" s="641"/>
      <c r="W28" s="641"/>
      <c r="X28" s="641"/>
      <c r="Y28" s="642"/>
      <c r="Z28" s="677">
        <v>
0.8</v>
      </c>
      <c r="AA28" s="677"/>
      <c r="AB28" s="677"/>
      <c r="AC28" s="677"/>
      <c r="AD28" s="678" t="s">
        <v>
180</v>
      </c>
      <c r="AE28" s="678"/>
      <c r="AF28" s="678"/>
      <c r="AG28" s="678"/>
      <c r="AH28" s="678"/>
      <c r="AI28" s="678"/>
      <c r="AJ28" s="678"/>
      <c r="AK28" s="678"/>
      <c r="AL28" s="643" t="s">
        <v>
180</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
312</v>
      </c>
      <c r="CE28" s="674"/>
      <c r="CF28" s="674"/>
      <c r="CG28" s="674"/>
      <c r="CH28" s="674"/>
      <c r="CI28" s="674"/>
      <c r="CJ28" s="674"/>
      <c r="CK28" s="674"/>
      <c r="CL28" s="674"/>
      <c r="CM28" s="674"/>
      <c r="CN28" s="674"/>
      <c r="CO28" s="674"/>
      <c r="CP28" s="674"/>
      <c r="CQ28" s="675"/>
      <c r="CR28" s="640">
        <v>
1618447</v>
      </c>
      <c r="CS28" s="641"/>
      <c r="CT28" s="641"/>
      <c r="CU28" s="641"/>
      <c r="CV28" s="641"/>
      <c r="CW28" s="641"/>
      <c r="CX28" s="641"/>
      <c r="CY28" s="642"/>
      <c r="CZ28" s="643">
        <v>
5.0999999999999996</v>
      </c>
      <c r="DA28" s="661"/>
      <c r="DB28" s="661"/>
      <c r="DC28" s="662"/>
      <c r="DD28" s="646">
        <v>
1618447</v>
      </c>
      <c r="DE28" s="641"/>
      <c r="DF28" s="641"/>
      <c r="DG28" s="641"/>
      <c r="DH28" s="641"/>
      <c r="DI28" s="641"/>
      <c r="DJ28" s="641"/>
      <c r="DK28" s="642"/>
      <c r="DL28" s="646">
        <v>
1618447</v>
      </c>
      <c r="DM28" s="641"/>
      <c r="DN28" s="641"/>
      <c r="DO28" s="641"/>
      <c r="DP28" s="641"/>
      <c r="DQ28" s="641"/>
      <c r="DR28" s="641"/>
      <c r="DS28" s="641"/>
      <c r="DT28" s="641"/>
      <c r="DU28" s="641"/>
      <c r="DV28" s="642"/>
      <c r="DW28" s="643">
        <v>
9.5</v>
      </c>
      <c r="DX28" s="661"/>
      <c r="DY28" s="661"/>
      <c r="DZ28" s="661"/>
      <c r="EA28" s="661"/>
      <c r="EB28" s="661"/>
      <c r="EC28" s="676"/>
    </row>
    <row r="29" spans="2:133" ht="11.25" customHeight="1" x14ac:dyDescent="0.15">
      <c r="B29" s="637" t="s">
        <v>
313</v>
      </c>
      <c r="C29" s="638"/>
      <c r="D29" s="638"/>
      <c r="E29" s="638"/>
      <c r="F29" s="638"/>
      <c r="G29" s="638"/>
      <c r="H29" s="638"/>
      <c r="I29" s="638"/>
      <c r="J29" s="638"/>
      <c r="K29" s="638"/>
      <c r="L29" s="638"/>
      <c r="M29" s="638"/>
      <c r="N29" s="638"/>
      <c r="O29" s="638"/>
      <c r="P29" s="638"/>
      <c r="Q29" s="639"/>
      <c r="R29" s="640">
        <v>
130906</v>
      </c>
      <c r="S29" s="641"/>
      <c r="T29" s="641"/>
      <c r="U29" s="641"/>
      <c r="V29" s="641"/>
      <c r="W29" s="641"/>
      <c r="X29" s="641"/>
      <c r="Y29" s="642"/>
      <c r="Z29" s="677">
        <v>
0.4</v>
      </c>
      <c r="AA29" s="677"/>
      <c r="AB29" s="677"/>
      <c r="AC29" s="677"/>
      <c r="AD29" s="678">
        <v>
62054</v>
      </c>
      <c r="AE29" s="678"/>
      <c r="AF29" s="678"/>
      <c r="AG29" s="678"/>
      <c r="AH29" s="678"/>
      <c r="AI29" s="678"/>
      <c r="AJ29" s="678"/>
      <c r="AK29" s="678"/>
      <c r="AL29" s="643">
        <v>
0.4</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
314</v>
      </c>
      <c r="CE29" s="730"/>
      <c r="CF29" s="673" t="s">
        <v>
315</v>
      </c>
      <c r="CG29" s="674"/>
      <c r="CH29" s="674"/>
      <c r="CI29" s="674"/>
      <c r="CJ29" s="674"/>
      <c r="CK29" s="674"/>
      <c r="CL29" s="674"/>
      <c r="CM29" s="674"/>
      <c r="CN29" s="674"/>
      <c r="CO29" s="674"/>
      <c r="CP29" s="674"/>
      <c r="CQ29" s="675"/>
      <c r="CR29" s="640">
        <v>
1618428</v>
      </c>
      <c r="CS29" s="659"/>
      <c r="CT29" s="659"/>
      <c r="CU29" s="659"/>
      <c r="CV29" s="659"/>
      <c r="CW29" s="659"/>
      <c r="CX29" s="659"/>
      <c r="CY29" s="660"/>
      <c r="CZ29" s="643">
        <v>
5.0999999999999996</v>
      </c>
      <c r="DA29" s="661"/>
      <c r="DB29" s="661"/>
      <c r="DC29" s="662"/>
      <c r="DD29" s="646">
        <v>
1618428</v>
      </c>
      <c r="DE29" s="659"/>
      <c r="DF29" s="659"/>
      <c r="DG29" s="659"/>
      <c r="DH29" s="659"/>
      <c r="DI29" s="659"/>
      <c r="DJ29" s="659"/>
      <c r="DK29" s="660"/>
      <c r="DL29" s="646">
        <v>
1618428</v>
      </c>
      <c r="DM29" s="659"/>
      <c r="DN29" s="659"/>
      <c r="DO29" s="659"/>
      <c r="DP29" s="659"/>
      <c r="DQ29" s="659"/>
      <c r="DR29" s="659"/>
      <c r="DS29" s="659"/>
      <c r="DT29" s="659"/>
      <c r="DU29" s="659"/>
      <c r="DV29" s="660"/>
      <c r="DW29" s="643">
        <v>
9.5</v>
      </c>
      <c r="DX29" s="661"/>
      <c r="DY29" s="661"/>
      <c r="DZ29" s="661"/>
      <c r="EA29" s="661"/>
      <c r="EB29" s="661"/>
      <c r="EC29" s="676"/>
    </row>
    <row r="30" spans="2:133" ht="11.25" customHeight="1" x14ac:dyDescent="0.15">
      <c r="B30" s="637" t="s">
        <v>
316</v>
      </c>
      <c r="C30" s="638"/>
      <c r="D30" s="638"/>
      <c r="E30" s="638"/>
      <c r="F30" s="638"/>
      <c r="G30" s="638"/>
      <c r="H30" s="638"/>
      <c r="I30" s="638"/>
      <c r="J30" s="638"/>
      <c r="K30" s="638"/>
      <c r="L30" s="638"/>
      <c r="M30" s="638"/>
      <c r="N30" s="638"/>
      <c r="O30" s="638"/>
      <c r="P30" s="638"/>
      <c r="Q30" s="639"/>
      <c r="R30" s="640">
        <v>
344236</v>
      </c>
      <c r="S30" s="641"/>
      <c r="T30" s="641"/>
      <c r="U30" s="641"/>
      <c r="V30" s="641"/>
      <c r="W30" s="641"/>
      <c r="X30" s="641"/>
      <c r="Y30" s="642"/>
      <c r="Z30" s="677">
        <v>
1</v>
      </c>
      <c r="AA30" s="677"/>
      <c r="AB30" s="677"/>
      <c r="AC30" s="677"/>
      <c r="AD30" s="678" t="s">
        <v>
180</v>
      </c>
      <c r="AE30" s="678"/>
      <c r="AF30" s="678"/>
      <c r="AG30" s="678"/>
      <c r="AH30" s="678"/>
      <c r="AI30" s="678"/>
      <c r="AJ30" s="678"/>
      <c r="AK30" s="678"/>
      <c r="AL30" s="643" t="s">
        <v>
244</v>
      </c>
      <c r="AM30" s="644"/>
      <c r="AN30" s="644"/>
      <c r="AO30" s="679"/>
      <c r="AP30" s="701" t="s">
        <v>
232</v>
      </c>
      <c r="AQ30" s="702"/>
      <c r="AR30" s="702"/>
      <c r="AS30" s="702"/>
      <c r="AT30" s="702"/>
      <c r="AU30" s="702"/>
      <c r="AV30" s="702"/>
      <c r="AW30" s="702"/>
      <c r="AX30" s="702"/>
      <c r="AY30" s="702"/>
      <c r="AZ30" s="702"/>
      <c r="BA30" s="702"/>
      <c r="BB30" s="702"/>
      <c r="BC30" s="702"/>
      <c r="BD30" s="702"/>
      <c r="BE30" s="702"/>
      <c r="BF30" s="703"/>
      <c r="BG30" s="701" t="s">
        <v>
317</v>
      </c>
      <c r="BH30" s="726"/>
      <c r="BI30" s="726"/>
      <c r="BJ30" s="726"/>
      <c r="BK30" s="726"/>
      <c r="BL30" s="726"/>
      <c r="BM30" s="726"/>
      <c r="BN30" s="726"/>
      <c r="BO30" s="726"/>
      <c r="BP30" s="726"/>
      <c r="BQ30" s="727"/>
      <c r="BR30" s="701" t="s">
        <v>
318</v>
      </c>
      <c r="BS30" s="726"/>
      <c r="BT30" s="726"/>
      <c r="BU30" s="726"/>
      <c r="BV30" s="726"/>
      <c r="BW30" s="726"/>
      <c r="BX30" s="726"/>
      <c r="BY30" s="726"/>
      <c r="BZ30" s="726"/>
      <c r="CA30" s="726"/>
      <c r="CB30" s="727"/>
      <c r="CD30" s="731"/>
      <c r="CE30" s="732"/>
      <c r="CF30" s="673" t="s">
        <v>
319</v>
      </c>
      <c r="CG30" s="674"/>
      <c r="CH30" s="674"/>
      <c r="CI30" s="674"/>
      <c r="CJ30" s="674"/>
      <c r="CK30" s="674"/>
      <c r="CL30" s="674"/>
      <c r="CM30" s="674"/>
      <c r="CN30" s="674"/>
      <c r="CO30" s="674"/>
      <c r="CP30" s="674"/>
      <c r="CQ30" s="675"/>
      <c r="CR30" s="640">
        <v>
1501205</v>
      </c>
      <c r="CS30" s="641"/>
      <c r="CT30" s="641"/>
      <c r="CU30" s="641"/>
      <c r="CV30" s="641"/>
      <c r="CW30" s="641"/>
      <c r="CX30" s="641"/>
      <c r="CY30" s="642"/>
      <c r="CZ30" s="643">
        <v>
4.7</v>
      </c>
      <c r="DA30" s="661"/>
      <c r="DB30" s="661"/>
      <c r="DC30" s="662"/>
      <c r="DD30" s="646">
        <v>
1501205</v>
      </c>
      <c r="DE30" s="641"/>
      <c r="DF30" s="641"/>
      <c r="DG30" s="641"/>
      <c r="DH30" s="641"/>
      <c r="DI30" s="641"/>
      <c r="DJ30" s="641"/>
      <c r="DK30" s="642"/>
      <c r="DL30" s="646">
        <v>
1501205</v>
      </c>
      <c r="DM30" s="641"/>
      <c r="DN30" s="641"/>
      <c r="DO30" s="641"/>
      <c r="DP30" s="641"/>
      <c r="DQ30" s="641"/>
      <c r="DR30" s="641"/>
      <c r="DS30" s="641"/>
      <c r="DT30" s="641"/>
      <c r="DU30" s="641"/>
      <c r="DV30" s="642"/>
      <c r="DW30" s="643">
        <v>
8.8000000000000007</v>
      </c>
      <c r="DX30" s="661"/>
      <c r="DY30" s="661"/>
      <c r="DZ30" s="661"/>
      <c r="EA30" s="661"/>
      <c r="EB30" s="661"/>
      <c r="EC30" s="676"/>
    </row>
    <row r="31" spans="2:133" ht="11.25" customHeight="1" x14ac:dyDescent="0.15">
      <c r="B31" s="637" t="s">
        <v>
320</v>
      </c>
      <c r="C31" s="638"/>
      <c r="D31" s="638"/>
      <c r="E31" s="638"/>
      <c r="F31" s="638"/>
      <c r="G31" s="638"/>
      <c r="H31" s="638"/>
      <c r="I31" s="638"/>
      <c r="J31" s="638"/>
      <c r="K31" s="638"/>
      <c r="L31" s="638"/>
      <c r="M31" s="638"/>
      <c r="N31" s="638"/>
      <c r="O31" s="638"/>
      <c r="P31" s="638"/>
      <c r="Q31" s="639"/>
      <c r="R31" s="640">
        <v>
6311338</v>
      </c>
      <c r="S31" s="641"/>
      <c r="T31" s="641"/>
      <c r="U31" s="641"/>
      <c r="V31" s="641"/>
      <c r="W31" s="641"/>
      <c r="X31" s="641"/>
      <c r="Y31" s="642"/>
      <c r="Z31" s="677">
        <v>
18.899999999999999</v>
      </c>
      <c r="AA31" s="677"/>
      <c r="AB31" s="677"/>
      <c r="AC31" s="677"/>
      <c r="AD31" s="678" t="s">
        <v>
180</v>
      </c>
      <c r="AE31" s="678"/>
      <c r="AF31" s="678"/>
      <c r="AG31" s="678"/>
      <c r="AH31" s="678"/>
      <c r="AI31" s="678"/>
      <c r="AJ31" s="678"/>
      <c r="AK31" s="678"/>
      <c r="AL31" s="643" t="s">
        <v>
244</v>
      </c>
      <c r="AM31" s="644"/>
      <c r="AN31" s="644"/>
      <c r="AO31" s="679"/>
      <c r="AP31" s="714" t="s">
        <v>
321</v>
      </c>
      <c r="AQ31" s="715"/>
      <c r="AR31" s="715"/>
      <c r="AS31" s="715"/>
      <c r="AT31" s="720" t="s">
        <v>
322</v>
      </c>
      <c r="AU31" s="231"/>
      <c r="AV31" s="231"/>
      <c r="AW31" s="231"/>
      <c r="AX31" s="706" t="s">
        <v>
195</v>
      </c>
      <c r="AY31" s="707"/>
      <c r="AZ31" s="707"/>
      <c r="BA31" s="707"/>
      <c r="BB31" s="707"/>
      <c r="BC31" s="707"/>
      <c r="BD31" s="707"/>
      <c r="BE31" s="707"/>
      <c r="BF31" s="708"/>
      <c r="BG31" s="709">
        <v>
99.3</v>
      </c>
      <c r="BH31" s="710"/>
      <c r="BI31" s="710"/>
      <c r="BJ31" s="710"/>
      <c r="BK31" s="710"/>
      <c r="BL31" s="710"/>
      <c r="BM31" s="711">
        <v>
98.3</v>
      </c>
      <c r="BN31" s="710"/>
      <c r="BO31" s="710"/>
      <c r="BP31" s="710"/>
      <c r="BQ31" s="712"/>
      <c r="BR31" s="709">
        <v>
99.2</v>
      </c>
      <c r="BS31" s="710"/>
      <c r="BT31" s="710"/>
      <c r="BU31" s="710"/>
      <c r="BV31" s="710"/>
      <c r="BW31" s="710"/>
      <c r="BX31" s="711">
        <v>
97.5</v>
      </c>
      <c r="BY31" s="710"/>
      <c r="BZ31" s="710"/>
      <c r="CA31" s="710"/>
      <c r="CB31" s="712"/>
      <c r="CD31" s="731"/>
      <c r="CE31" s="732"/>
      <c r="CF31" s="673" t="s">
        <v>
323</v>
      </c>
      <c r="CG31" s="674"/>
      <c r="CH31" s="674"/>
      <c r="CI31" s="674"/>
      <c r="CJ31" s="674"/>
      <c r="CK31" s="674"/>
      <c r="CL31" s="674"/>
      <c r="CM31" s="674"/>
      <c r="CN31" s="674"/>
      <c r="CO31" s="674"/>
      <c r="CP31" s="674"/>
      <c r="CQ31" s="675"/>
      <c r="CR31" s="640">
        <v>
117223</v>
      </c>
      <c r="CS31" s="659"/>
      <c r="CT31" s="659"/>
      <c r="CU31" s="659"/>
      <c r="CV31" s="659"/>
      <c r="CW31" s="659"/>
      <c r="CX31" s="659"/>
      <c r="CY31" s="660"/>
      <c r="CZ31" s="643">
        <v>
0.4</v>
      </c>
      <c r="DA31" s="661"/>
      <c r="DB31" s="661"/>
      <c r="DC31" s="662"/>
      <c r="DD31" s="646">
        <v>
117223</v>
      </c>
      <c r="DE31" s="659"/>
      <c r="DF31" s="659"/>
      <c r="DG31" s="659"/>
      <c r="DH31" s="659"/>
      <c r="DI31" s="659"/>
      <c r="DJ31" s="659"/>
      <c r="DK31" s="660"/>
      <c r="DL31" s="646">
        <v>
117223</v>
      </c>
      <c r="DM31" s="659"/>
      <c r="DN31" s="659"/>
      <c r="DO31" s="659"/>
      <c r="DP31" s="659"/>
      <c r="DQ31" s="659"/>
      <c r="DR31" s="659"/>
      <c r="DS31" s="659"/>
      <c r="DT31" s="659"/>
      <c r="DU31" s="659"/>
      <c r="DV31" s="660"/>
      <c r="DW31" s="643">
        <v>
0.7</v>
      </c>
      <c r="DX31" s="661"/>
      <c r="DY31" s="661"/>
      <c r="DZ31" s="661"/>
      <c r="EA31" s="661"/>
      <c r="EB31" s="661"/>
      <c r="EC31" s="676"/>
    </row>
    <row r="32" spans="2:133" ht="11.25" customHeight="1" x14ac:dyDescent="0.15">
      <c r="B32" s="723" t="s">
        <v>
324</v>
      </c>
      <c r="C32" s="724"/>
      <c r="D32" s="724"/>
      <c r="E32" s="724"/>
      <c r="F32" s="724"/>
      <c r="G32" s="724"/>
      <c r="H32" s="724"/>
      <c r="I32" s="724"/>
      <c r="J32" s="724"/>
      <c r="K32" s="724"/>
      <c r="L32" s="724"/>
      <c r="M32" s="724"/>
      <c r="N32" s="724"/>
      <c r="O32" s="724"/>
      <c r="P32" s="724"/>
      <c r="Q32" s="725"/>
      <c r="R32" s="640" t="s">
        <v>
244</v>
      </c>
      <c r="S32" s="641"/>
      <c r="T32" s="641"/>
      <c r="U32" s="641"/>
      <c r="V32" s="641"/>
      <c r="W32" s="641"/>
      <c r="X32" s="641"/>
      <c r="Y32" s="642"/>
      <c r="Z32" s="677" t="s">
        <v>
244</v>
      </c>
      <c r="AA32" s="677"/>
      <c r="AB32" s="677"/>
      <c r="AC32" s="677"/>
      <c r="AD32" s="678" t="s">
        <v>
244</v>
      </c>
      <c r="AE32" s="678"/>
      <c r="AF32" s="678"/>
      <c r="AG32" s="678"/>
      <c r="AH32" s="678"/>
      <c r="AI32" s="678"/>
      <c r="AJ32" s="678"/>
      <c r="AK32" s="678"/>
      <c r="AL32" s="643" t="s">
        <v>
180</v>
      </c>
      <c r="AM32" s="644"/>
      <c r="AN32" s="644"/>
      <c r="AO32" s="679"/>
      <c r="AP32" s="716"/>
      <c r="AQ32" s="717"/>
      <c r="AR32" s="717"/>
      <c r="AS32" s="717"/>
      <c r="AT32" s="721"/>
      <c r="AU32" s="230" t="s">
        <v>
325</v>
      </c>
      <c r="AV32" s="230"/>
      <c r="AW32" s="230"/>
      <c r="AX32" s="637" t="s">
        <v>
326</v>
      </c>
      <c r="AY32" s="638"/>
      <c r="AZ32" s="638"/>
      <c r="BA32" s="638"/>
      <c r="BB32" s="638"/>
      <c r="BC32" s="638"/>
      <c r="BD32" s="638"/>
      <c r="BE32" s="638"/>
      <c r="BF32" s="639"/>
      <c r="BG32" s="713">
        <v>
99</v>
      </c>
      <c r="BH32" s="659"/>
      <c r="BI32" s="659"/>
      <c r="BJ32" s="659"/>
      <c r="BK32" s="659"/>
      <c r="BL32" s="659"/>
      <c r="BM32" s="644">
        <v>
97.7</v>
      </c>
      <c r="BN32" s="705"/>
      <c r="BO32" s="705"/>
      <c r="BP32" s="705"/>
      <c r="BQ32" s="683"/>
      <c r="BR32" s="713">
        <v>
99</v>
      </c>
      <c r="BS32" s="659"/>
      <c r="BT32" s="659"/>
      <c r="BU32" s="659"/>
      <c r="BV32" s="659"/>
      <c r="BW32" s="659"/>
      <c r="BX32" s="644">
        <v>
97.3</v>
      </c>
      <c r="BY32" s="705"/>
      <c r="BZ32" s="705"/>
      <c r="CA32" s="705"/>
      <c r="CB32" s="683"/>
      <c r="CD32" s="733"/>
      <c r="CE32" s="734"/>
      <c r="CF32" s="673" t="s">
        <v>
327</v>
      </c>
      <c r="CG32" s="674"/>
      <c r="CH32" s="674"/>
      <c r="CI32" s="674"/>
      <c r="CJ32" s="674"/>
      <c r="CK32" s="674"/>
      <c r="CL32" s="674"/>
      <c r="CM32" s="674"/>
      <c r="CN32" s="674"/>
      <c r="CO32" s="674"/>
      <c r="CP32" s="674"/>
      <c r="CQ32" s="675"/>
      <c r="CR32" s="640">
        <v>
19</v>
      </c>
      <c r="CS32" s="641"/>
      <c r="CT32" s="641"/>
      <c r="CU32" s="641"/>
      <c r="CV32" s="641"/>
      <c r="CW32" s="641"/>
      <c r="CX32" s="641"/>
      <c r="CY32" s="642"/>
      <c r="CZ32" s="643">
        <v>
0</v>
      </c>
      <c r="DA32" s="661"/>
      <c r="DB32" s="661"/>
      <c r="DC32" s="662"/>
      <c r="DD32" s="646">
        <v>
19</v>
      </c>
      <c r="DE32" s="641"/>
      <c r="DF32" s="641"/>
      <c r="DG32" s="641"/>
      <c r="DH32" s="641"/>
      <c r="DI32" s="641"/>
      <c r="DJ32" s="641"/>
      <c r="DK32" s="642"/>
      <c r="DL32" s="646">
        <v>
19</v>
      </c>
      <c r="DM32" s="641"/>
      <c r="DN32" s="641"/>
      <c r="DO32" s="641"/>
      <c r="DP32" s="641"/>
      <c r="DQ32" s="641"/>
      <c r="DR32" s="641"/>
      <c r="DS32" s="641"/>
      <c r="DT32" s="641"/>
      <c r="DU32" s="641"/>
      <c r="DV32" s="642"/>
      <c r="DW32" s="643">
        <v>
0</v>
      </c>
      <c r="DX32" s="661"/>
      <c r="DY32" s="661"/>
      <c r="DZ32" s="661"/>
      <c r="EA32" s="661"/>
      <c r="EB32" s="661"/>
      <c r="EC32" s="676"/>
    </row>
    <row r="33" spans="2:133" ht="11.25" customHeight="1" x14ac:dyDescent="0.15">
      <c r="B33" s="637" t="s">
        <v>
328</v>
      </c>
      <c r="C33" s="638"/>
      <c r="D33" s="638"/>
      <c r="E33" s="638"/>
      <c r="F33" s="638"/>
      <c r="G33" s="638"/>
      <c r="H33" s="638"/>
      <c r="I33" s="638"/>
      <c r="J33" s="638"/>
      <c r="K33" s="638"/>
      <c r="L33" s="638"/>
      <c r="M33" s="638"/>
      <c r="N33" s="638"/>
      <c r="O33" s="638"/>
      <c r="P33" s="638"/>
      <c r="Q33" s="639"/>
      <c r="R33" s="640">
        <v>
4960525</v>
      </c>
      <c r="S33" s="641"/>
      <c r="T33" s="641"/>
      <c r="U33" s="641"/>
      <c r="V33" s="641"/>
      <c r="W33" s="641"/>
      <c r="X33" s="641"/>
      <c r="Y33" s="642"/>
      <c r="Z33" s="677">
        <v>
14.9</v>
      </c>
      <c r="AA33" s="677"/>
      <c r="AB33" s="677"/>
      <c r="AC33" s="677"/>
      <c r="AD33" s="678" t="s">
        <v>
244</v>
      </c>
      <c r="AE33" s="678"/>
      <c r="AF33" s="678"/>
      <c r="AG33" s="678"/>
      <c r="AH33" s="678"/>
      <c r="AI33" s="678"/>
      <c r="AJ33" s="678"/>
      <c r="AK33" s="678"/>
      <c r="AL33" s="643" t="s">
        <v>
180</v>
      </c>
      <c r="AM33" s="644"/>
      <c r="AN33" s="644"/>
      <c r="AO33" s="679"/>
      <c r="AP33" s="718"/>
      <c r="AQ33" s="719"/>
      <c r="AR33" s="719"/>
      <c r="AS33" s="719"/>
      <c r="AT33" s="722"/>
      <c r="AU33" s="232"/>
      <c r="AV33" s="232"/>
      <c r="AW33" s="232"/>
      <c r="AX33" s="621" t="s">
        <v>
329</v>
      </c>
      <c r="AY33" s="622"/>
      <c r="AZ33" s="622"/>
      <c r="BA33" s="622"/>
      <c r="BB33" s="622"/>
      <c r="BC33" s="622"/>
      <c r="BD33" s="622"/>
      <c r="BE33" s="622"/>
      <c r="BF33" s="623"/>
      <c r="BG33" s="704">
        <v>
99.4</v>
      </c>
      <c r="BH33" s="625"/>
      <c r="BI33" s="625"/>
      <c r="BJ33" s="625"/>
      <c r="BK33" s="625"/>
      <c r="BL33" s="625"/>
      <c r="BM33" s="668">
        <v>
98.8</v>
      </c>
      <c r="BN33" s="625"/>
      <c r="BO33" s="625"/>
      <c r="BP33" s="625"/>
      <c r="BQ33" s="689"/>
      <c r="BR33" s="704">
        <v>
99.4</v>
      </c>
      <c r="BS33" s="625"/>
      <c r="BT33" s="625"/>
      <c r="BU33" s="625"/>
      <c r="BV33" s="625"/>
      <c r="BW33" s="625"/>
      <c r="BX33" s="668">
        <v>
97.4</v>
      </c>
      <c r="BY33" s="625"/>
      <c r="BZ33" s="625"/>
      <c r="CA33" s="625"/>
      <c r="CB33" s="689"/>
      <c r="CD33" s="673" t="s">
        <v>
330</v>
      </c>
      <c r="CE33" s="674"/>
      <c r="CF33" s="674"/>
      <c r="CG33" s="674"/>
      <c r="CH33" s="674"/>
      <c r="CI33" s="674"/>
      <c r="CJ33" s="674"/>
      <c r="CK33" s="674"/>
      <c r="CL33" s="674"/>
      <c r="CM33" s="674"/>
      <c r="CN33" s="674"/>
      <c r="CO33" s="674"/>
      <c r="CP33" s="674"/>
      <c r="CQ33" s="675"/>
      <c r="CR33" s="640">
        <v>
13538012</v>
      </c>
      <c r="CS33" s="659"/>
      <c r="CT33" s="659"/>
      <c r="CU33" s="659"/>
      <c r="CV33" s="659"/>
      <c r="CW33" s="659"/>
      <c r="CX33" s="659"/>
      <c r="CY33" s="660"/>
      <c r="CZ33" s="643">
        <v>
42.4</v>
      </c>
      <c r="DA33" s="661"/>
      <c r="DB33" s="661"/>
      <c r="DC33" s="662"/>
      <c r="DD33" s="646">
        <v>
10896281</v>
      </c>
      <c r="DE33" s="659"/>
      <c r="DF33" s="659"/>
      <c r="DG33" s="659"/>
      <c r="DH33" s="659"/>
      <c r="DI33" s="659"/>
      <c r="DJ33" s="659"/>
      <c r="DK33" s="660"/>
      <c r="DL33" s="646">
        <v>
7775898</v>
      </c>
      <c r="DM33" s="659"/>
      <c r="DN33" s="659"/>
      <c r="DO33" s="659"/>
      <c r="DP33" s="659"/>
      <c r="DQ33" s="659"/>
      <c r="DR33" s="659"/>
      <c r="DS33" s="659"/>
      <c r="DT33" s="659"/>
      <c r="DU33" s="659"/>
      <c r="DV33" s="660"/>
      <c r="DW33" s="643">
        <v>
45.4</v>
      </c>
      <c r="DX33" s="661"/>
      <c r="DY33" s="661"/>
      <c r="DZ33" s="661"/>
      <c r="EA33" s="661"/>
      <c r="EB33" s="661"/>
      <c r="EC33" s="676"/>
    </row>
    <row r="34" spans="2:133" ht="11.25" customHeight="1" x14ac:dyDescent="0.15">
      <c r="B34" s="637" t="s">
        <v>
331</v>
      </c>
      <c r="C34" s="638"/>
      <c r="D34" s="638"/>
      <c r="E34" s="638"/>
      <c r="F34" s="638"/>
      <c r="G34" s="638"/>
      <c r="H34" s="638"/>
      <c r="I34" s="638"/>
      <c r="J34" s="638"/>
      <c r="K34" s="638"/>
      <c r="L34" s="638"/>
      <c r="M34" s="638"/>
      <c r="N34" s="638"/>
      <c r="O34" s="638"/>
      <c r="P34" s="638"/>
      <c r="Q34" s="639"/>
      <c r="R34" s="640">
        <v>
23116</v>
      </c>
      <c r="S34" s="641"/>
      <c r="T34" s="641"/>
      <c r="U34" s="641"/>
      <c r="V34" s="641"/>
      <c r="W34" s="641"/>
      <c r="X34" s="641"/>
      <c r="Y34" s="642"/>
      <c r="Z34" s="677">
        <v>
0.1</v>
      </c>
      <c r="AA34" s="677"/>
      <c r="AB34" s="677"/>
      <c r="AC34" s="677"/>
      <c r="AD34" s="678">
        <v>
22725</v>
      </c>
      <c r="AE34" s="678"/>
      <c r="AF34" s="678"/>
      <c r="AG34" s="678"/>
      <c r="AH34" s="678"/>
      <c r="AI34" s="678"/>
      <c r="AJ34" s="678"/>
      <c r="AK34" s="678"/>
      <c r="AL34" s="643">
        <v>
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
332</v>
      </c>
      <c r="CE34" s="674"/>
      <c r="CF34" s="674"/>
      <c r="CG34" s="674"/>
      <c r="CH34" s="674"/>
      <c r="CI34" s="674"/>
      <c r="CJ34" s="674"/>
      <c r="CK34" s="674"/>
      <c r="CL34" s="674"/>
      <c r="CM34" s="674"/>
      <c r="CN34" s="674"/>
      <c r="CO34" s="674"/>
      <c r="CP34" s="674"/>
      <c r="CQ34" s="675"/>
      <c r="CR34" s="640">
        <v>
4785493</v>
      </c>
      <c r="CS34" s="641"/>
      <c r="CT34" s="641"/>
      <c r="CU34" s="641"/>
      <c r="CV34" s="641"/>
      <c r="CW34" s="641"/>
      <c r="CX34" s="641"/>
      <c r="CY34" s="642"/>
      <c r="CZ34" s="643">
        <v>
15</v>
      </c>
      <c r="DA34" s="661"/>
      <c r="DB34" s="661"/>
      <c r="DC34" s="662"/>
      <c r="DD34" s="646">
        <v>
3689316</v>
      </c>
      <c r="DE34" s="641"/>
      <c r="DF34" s="641"/>
      <c r="DG34" s="641"/>
      <c r="DH34" s="641"/>
      <c r="DI34" s="641"/>
      <c r="DJ34" s="641"/>
      <c r="DK34" s="642"/>
      <c r="DL34" s="646">
        <v>
3135105</v>
      </c>
      <c r="DM34" s="641"/>
      <c r="DN34" s="641"/>
      <c r="DO34" s="641"/>
      <c r="DP34" s="641"/>
      <c r="DQ34" s="641"/>
      <c r="DR34" s="641"/>
      <c r="DS34" s="641"/>
      <c r="DT34" s="641"/>
      <c r="DU34" s="641"/>
      <c r="DV34" s="642"/>
      <c r="DW34" s="643">
        <v>
18.3</v>
      </c>
      <c r="DX34" s="661"/>
      <c r="DY34" s="661"/>
      <c r="DZ34" s="661"/>
      <c r="EA34" s="661"/>
      <c r="EB34" s="661"/>
      <c r="EC34" s="676"/>
    </row>
    <row r="35" spans="2:133" ht="11.25" customHeight="1" x14ac:dyDescent="0.15">
      <c r="B35" s="637" t="s">
        <v>
333</v>
      </c>
      <c r="C35" s="638"/>
      <c r="D35" s="638"/>
      <c r="E35" s="638"/>
      <c r="F35" s="638"/>
      <c r="G35" s="638"/>
      <c r="H35" s="638"/>
      <c r="I35" s="638"/>
      <c r="J35" s="638"/>
      <c r="K35" s="638"/>
      <c r="L35" s="638"/>
      <c r="M35" s="638"/>
      <c r="N35" s="638"/>
      <c r="O35" s="638"/>
      <c r="P35" s="638"/>
      <c r="Q35" s="639"/>
      <c r="R35" s="640">
        <v>
20956</v>
      </c>
      <c r="S35" s="641"/>
      <c r="T35" s="641"/>
      <c r="U35" s="641"/>
      <c r="V35" s="641"/>
      <c r="W35" s="641"/>
      <c r="X35" s="641"/>
      <c r="Y35" s="642"/>
      <c r="Z35" s="677">
        <v>
0.1</v>
      </c>
      <c r="AA35" s="677"/>
      <c r="AB35" s="677"/>
      <c r="AC35" s="677"/>
      <c r="AD35" s="678" t="s">
        <v>
180</v>
      </c>
      <c r="AE35" s="678"/>
      <c r="AF35" s="678"/>
      <c r="AG35" s="678"/>
      <c r="AH35" s="678"/>
      <c r="AI35" s="678"/>
      <c r="AJ35" s="678"/>
      <c r="AK35" s="678"/>
      <c r="AL35" s="643" t="s">
        <v>
244</v>
      </c>
      <c r="AM35" s="644"/>
      <c r="AN35" s="644"/>
      <c r="AO35" s="679"/>
      <c r="AP35" s="235"/>
      <c r="AQ35" s="701" t="s">
        <v>
334</v>
      </c>
      <c r="AR35" s="702"/>
      <c r="AS35" s="702"/>
      <c r="AT35" s="702"/>
      <c r="AU35" s="702"/>
      <c r="AV35" s="702"/>
      <c r="AW35" s="702"/>
      <c r="AX35" s="702"/>
      <c r="AY35" s="702"/>
      <c r="AZ35" s="702"/>
      <c r="BA35" s="702"/>
      <c r="BB35" s="702"/>
      <c r="BC35" s="702"/>
      <c r="BD35" s="702"/>
      <c r="BE35" s="702"/>
      <c r="BF35" s="703"/>
      <c r="BG35" s="701" t="s">
        <v>
335</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
336</v>
      </c>
      <c r="CE35" s="674"/>
      <c r="CF35" s="674"/>
      <c r="CG35" s="674"/>
      <c r="CH35" s="674"/>
      <c r="CI35" s="674"/>
      <c r="CJ35" s="674"/>
      <c r="CK35" s="674"/>
      <c r="CL35" s="674"/>
      <c r="CM35" s="674"/>
      <c r="CN35" s="674"/>
      <c r="CO35" s="674"/>
      <c r="CP35" s="674"/>
      <c r="CQ35" s="675"/>
      <c r="CR35" s="640">
        <v>
108897</v>
      </c>
      <c r="CS35" s="659"/>
      <c r="CT35" s="659"/>
      <c r="CU35" s="659"/>
      <c r="CV35" s="659"/>
      <c r="CW35" s="659"/>
      <c r="CX35" s="659"/>
      <c r="CY35" s="660"/>
      <c r="CZ35" s="643">
        <v>
0.3</v>
      </c>
      <c r="DA35" s="661"/>
      <c r="DB35" s="661"/>
      <c r="DC35" s="662"/>
      <c r="DD35" s="646">
        <v>
108264</v>
      </c>
      <c r="DE35" s="659"/>
      <c r="DF35" s="659"/>
      <c r="DG35" s="659"/>
      <c r="DH35" s="659"/>
      <c r="DI35" s="659"/>
      <c r="DJ35" s="659"/>
      <c r="DK35" s="660"/>
      <c r="DL35" s="646">
        <v>
108253</v>
      </c>
      <c r="DM35" s="659"/>
      <c r="DN35" s="659"/>
      <c r="DO35" s="659"/>
      <c r="DP35" s="659"/>
      <c r="DQ35" s="659"/>
      <c r="DR35" s="659"/>
      <c r="DS35" s="659"/>
      <c r="DT35" s="659"/>
      <c r="DU35" s="659"/>
      <c r="DV35" s="660"/>
      <c r="DW35" s="643">
        <v>
0.6</v>
      </c>
      <c r="DX35" s="661"/>
      <c r="DY35" s="661"/>
      <c r="DZ35" s="661"/>
      <c r="EA35" s="661"/>
      <c r="EB35" s="661"/>
      <c r="EC35" s="676"/>
    </row>
    <row r="36" spans="2:133" ht="11.25" customHeight="1" x14ac:dyDescent="0.15">
      <c r="B36" s="637" t="s">
        <v>
337</v>
      </c>
      <c r="C36" s="638"/>
      <c r="D36" s="638"/>
      <c r="E36" s="638"/>
      <c r="F36" s="638"/>
      <c r="G36" s="638"/>
      <c r="H36" s="638"/>
      <c r="I36" s="638"/>
      <c r="J36" s="638"/>
      <c r="K36" s="638"/>
      <c r="L36" s="638"/>
      <c r="M36" s="638"/>
      <c r="N36" s="638"/>
      <c r="O36" s="638"/>
      <c r="P36" s="638"/>
      <c r="Q36" s="639"/>
      <c r="R36" s="640">
        <v>
1235236</v>
      </c>
      <c r="S36" s="641"/>
      <c r="T36" s="641"/>
      <c r="U36" s="641"/>
      <c r="V36" s="641"/>
      <c r="W36" s="641"/>
      <c r="X36" s="641"/>
      <c r="Y36" s="642"/>
      <c r="Z36" s="677">
        <v>
3.7</v>
      </c>
      <c r="AA36" s="677"/>
      <c r="AB36" s="677"/>
      <c r="AC36" s="677"/>
      <c r="AD36" s="678" t="s">
        <v>
180</v>
      </c>
      <c r="AE36" s="678"/>
      <c r="AF36" s="678"/>
      <c r="AG36" s="678"/>
      <c r="AH36" s="678"/>
      <c r="AI36" s="678"/>
      <c r="AJ36" s="678"/>
      <c r="AK36" s="678"/>
      <c r="AL36" s="643" t="s">
        <v>
244</v>
      </c>
      <c r="AM36" s="644"/>
      <c r="AN36" s="644"/>
      <c r="AO36" s="679"/>
      <c r="AP36" s="235"/>
      <c r="AQ36" s="692" t="s">
        <v>
338</v>
      </c>
      <c r="AR36" s="693"/>
      <c r="AS36" s="693"/>
      <c r="AT36" s="693"/>
      <c r="AU36" s="693"/>
      <c r="AV36" s="693"/>
      <c r="AW36" s="693"/>
      <c r="AX36" s="693"/>
      <c r="AY36" s="694"/>
      <c r="AZ36" s="695">
        <v>
4000389</v>
      </c>
      <c r="BA36" s="696"/>
      <c r="BB36" s="696"/>
      <c r="BC36" s="696"/>
      <c r="BD36" s="696"/>
      <c r="BE36" s="696"/>
      <c r="BF36" s="697"/>
      <c r="BG36" s="698" t="s">
        <v>
339</v>
      </c>
      <c r="BH36" s="699"/>
      <c r="BI36" s="699"/>
      <c r="BJ36" s="699"/>
      <c r="BK36" s="699"/>
      <c r="BL36" s="699"/>
      <c r="BM36" s="699"/>
      <c r="BN36" s="699"/>
      <c r="BO36" s="699"/>
      <c r="BP36" s="699"/>
      <c r="BQ36" s="699"/>
      <c r="BR36" s="699"/>
      <c r="BS36" s="699"/>
      <c r="BT36" s="699"/>
      <c r="BU36" s="700"/>
      <c r="BV36" s="695">
        <v>
264611</v>
      </c>
      <c r="BW36" s="696"/>
      <c r="BX36" s="696"/>
      <c r="BY36" s="696"/>
      <c r="BZ36" s="696"/>
      <c r="CA36" s="696"/>
      <c r="CB36" s="697"/>
      <c r="CD36" s="673" t="s">
        <v>
340</v>
      </c>
      <c r="CE36" s="674"/>
      <c r="CF36" s="674"/>
      <c r="CG36" s="674"/>
      <c r="CH36" s="674"/>
      <c r="CI36" s="674"/>
      <c r="CJ36" s="674"/>
      <c r="CK36" s="674"/>
      <c r="CL36" s="674"/>
      <c r="CM36" s="674"/>
      <c r="CN36" s="674"/>
      <c r="CO36" s="674"/>
      <c r="CP36" s="674"/>
      <c r="CQ36" s="675"/>
      <c r="CR36" s="640">
        <v>
3519366</v>
      </c>
      <c r="CS36" s="641"/>
      <c r="CT36" s="641"/>
      <c r="CU36" s="641"/>
      <c r="CV36" s="641"/>
      <c r="CW36" s="641"/>
      <c r="CX36" s="641"/>
      <c r="CY36" s="642"/>
      <c r="CZ36" s="643">
        <v>
11</v>
      </c>
      <c r="DA36" s="661"/>
      <c r="DB36" s="661"/>
      <c r="DC36" s="662"/>
      <c r="DD36" s="646">
        <v>
2437619</v>
      </c>
      <c r="DE36" s="641"/>
      <c r="DF36" s="641"/>
      <c r="DG36" s="641"/>
      <c r="DH36" s="641"/>
      <c r="DI36" s="641"/>
      <c r="DJ36" s="641"/>
      <c r="DK36" s="642"/>
      <c r="DL36" s="646">
        <v>
1889018</v>
      </c>
      <c r="DM36" s="641"/>
      <c r="DN36" s="641"/>
      <c r="DO36" s="641"/>
      <c r="DP36" s="641"/>
      <c r="DQ36" s="641"/>
      <c r="DR36" s="641"/>
      <c r="DS36" s="641"/>
      <c r="DT36" s="641"/>
      <c r="DU36" s="641"/>
      <c r="DV36" s="642"/>
      <c r="DW36" s="643">
        <v>
11</v>
      </c>
      <c r="DX36" s="661"/>
      <c r="DY36" s="661"/>
      <c r="DZ36" s="661"/>
      <c r="EA36" s="661"/>
      <c r="EB36" s="661"/>
      <c r="EC36" s="676"/>
    </row>
    <row r="37" spans="2:133" ht="11.25" customHeight="1" x14ac:dyDescent="0.15">
      <c r="B37" s="637" t="s">
        <v>
341</v>
      </c>
      <c r="C37" s="638"/>
      <c r="D37" s="638"/>
      <c r="E37" s="638"/>
      <c r="F37" s="638"/>
      <c r="G37" s="638"/>
      <c r="H37" s="638"/>
      <c r="I37" s="638"/>
      <c r="J37" s="638"/>
      <c r="K37" s="638"/>
      <c r="L37" s="638"/>
      <c r="M37" s="638"/>
      <c r="N37" s="638"/>
      <c r="O37" s="638"/>
      <c r="P37" s="638"/>
      <c r="Q37" s="639"/>
      <c r="R37" s="640">
        <v>
1547408</v>
      </c>
      <c r="S37" s="641"/>
      <c r="T37" s="641"/>
      <c r="U37" s="641"/>
      <c r="V37" s="641"/>
      <c r="W37" s="641"/>
      <c r="X37" s="641"/>
      <c r="Y37" s="642"/>
      <c r="Z37" s="677">
        <v>
4.5999999999999996</v>
      </c>
      <c r="AA37" s="677"/>
      <c r="AB37" s="677"/>
      <c r="AC37" s="677"/>
      <c r="AD37" s="678" t="s">
        <v>
180</v>
      </c>
      <c r="AE37" s="678"/>
      <c r="AF37" s="678"/>
      <c r="AG37" s="678"/>
      <c r="AH37" s="678"/>
      <c r="AI37" s="678"/>
      <c r="AJ37" s="678"/>
      <c r="AK37" s="678"/>
      <c r="AL37" s="643" t="s">
        <v>
244</v>
      </c>
      <c r="AM37" s="644"/>
      <c r="AN37" s="644"/>
      <c r="AO37" s="679"/>
      <c r="AQ37" s="680" t="s">
        <v>
342</v>
      </c>
      <c r="AR37" s="681"/>
      <c r="AS37" s="681"/>
      <c r="AT37" s="681"/>
      <c r="AU37" s="681"/>
      <c r="AV37" s="681"/>
      <c r="AW37" s="681"/>
      <c r="AX37" s="681"/>
      <c r="AY37" s="682"/>
      <c r="AZ37" s="640">
        <v>
609970</v>
      </c>
      <c r="BA37" s="641"/>
      <c r="BB37" s="641"/>
      <c r="BC37" s="641"/>
      <c r="BD37" s="659"/>
      <c r="BE37" s="659"/>
      <c r="BF37" s="683"/>
      <c r="BG37" s="673" t="s">
        <v>
343</v>
      </c>
      <c r="BH37" s="674"/>
      <c r="BI37" s="674"/>
      <c r="BJ37" s="674"/>
      <c r="BK37" s="674"/>
      <c r="BL37" s="674"/>
      <c r="BM37" s="674"/>
      <c r="BN37" s="674"/>
      <c r="BO37" s="674"/>
      <c r="BP37" s="674"/>
      <c r="BQ37" s="674"/>
      <c r="BR37" s="674"/>
      <c r="BS37" s="674"/>
      <c r="BT37" s="674"/>
      <c r="BU37" s="675"/>
      <c r="BV37" s="640">
        <v>
-240553</v>
      </c>
      <c r="BW37" s="641"/>
      <c r="BX37" s="641"/>
      <c r="BY37" s="641"/>
      <c r="BZ37" s="641"/>
      <c r="CA37" s="641"/>
      <c r="CB37" s="684"/>
      <c r="CD37" s="673" t="s">
        <v>
344</v>
      </c>
      <c r="CE37" s="674"/>
      <c r="CF37" s="674"/>
      <c r="CG37" s="674"/>
      <c r="CH37" s="674"/>
      <c r="CI37" s="674"/>
      <c r="CJ37" s="674"/>
      <c r="CK37" s="674"/>
      <c r="CL37" s="674"/>
      <c r="CM37" s="674"/>
      <c r="CN37" s="674"/>
      <c r="CO37" s="674"/>
      <c r="CP37" s="674"/>
      <c r="CQ37" s="675"/>
      <c r="CR37" s="640">
        <v>
691834</v>
      </c>
      <c r="CS37" s="659"/>
      <c r="CT37" s="659"/>
      <c r="CU37" s="659"/>
      <c r="CV37" s="659"/>
      <c r="CW37" s="659"/>
      <c r="CX37" s="659"/>
      <c r="CY37" s="660"/>
      <c r="CZ37" s="643">
        <v>
2.2000000000000002</v>
      </c>
      <c r="DA37" s="661"/>
      <c r="DB37" s="661"/>
      <c r="DC37" s="662"/>
      <c r="DD37" s="646">
        <v>
627673</v>
      </c>
      <c r="DE37" s="659"/>
      <c r="DF37" s="659"/>
      <c r="DG37" s="659"/>
      <c r="DH37" s="659"/>
      <c r="DI37" s="659"/>
      <c r="DJ37" s="659"/>
      <c r="DK37" s="660"/>
      <c r="DL37" s="646">
        <v>
525649</v>
      </c>
      <c r="DM37" s="659"/>
      <c r="DN37" s="659"/>
      <c r="DO37" s="659"/>
      <c r="DP37" s="659"/>
      <c r="DQ37" s="659"/>
      <c r="DR37" s="659"/>
      <c r="DS37" s="659"/>
      <c r="DT37" s="659"/>
      <c r="DU37" s="659"/>
      <c r="DV37" s="660"/>
      <c r="DW37" s="643">
        <v>
3.1</v>
      </c>
      <c r="DX37" s="661"/>
      <c r="DY37" s="661"/>
      <c r="DZ37" s="661"/>
      <c r="EA37" s="661"/>
      <c r="EB37" s="661"/>
      <c r="EC37" s="676"/>
    </row>
    <row r="38" spans="2:133" ht="11.25" customHeight="1" x14ac:dyDescent="0.15">
      <c r="B38" s="637" t="s">
        <v>
345</v>
      </c>
      <c r="C38" s="638"/>
      <c r="D38" s="638"/>
      <c r="E38" s="638"/>
      <c r="F38" s="638"/>
      <c r="G38" s="638"/>
      <c r="H38" s="638"/>
      <c r="I38" s="638"/>
      <c r="J38" s="638"/>
      <c r="K38" s="638"/>
      <c r="L38" s="638"/>
      <c r="M38" s="638"/>
      <c r="N38" s="638"/>
      <c r="O38" s="638"/>
      <c r="P38" s="638"/>
      <c r="Q38" s="639"/>
      <c r="R38" s="640">
        <v>
178857</v>
      </c>
      <c r="S38" s="641"/>
      <c r="T38" s="641"/>
      <c r="U38" s="641"/>
      <c r="V38" s="641"/>
      <c r="W38" s="641"/>
      <c r="X38" s="641"/>
      <c r="Y38" s="642"/>
      <c r="Z38" s="677">
        <v>
0.5</v>
      </c>
      <c r="AA38" s="677"/>
      <c r="AB38" s="677"/>
      <c r="AC38" s="677"/>
      <c r="AD38" s="678">
        <v>
2373</v>
      </c>
      <c r="AE38" s="678"/>
      <c r="AF38" s="678"/>
      <c r="AG38" s="678"/>
      <c r="AH38" s="678"/>
      <c r="AI38" s="678"/>
      <c r="AJ38" s="678"/>
      <c r="AK38" s="678"/>
      <c r="AL38" s="643">
        <v>
0</v>
      </c>
      <c r="AM38" s="644"/>
      <c r="AN38" s="644"/>
      <c r="AO38" s="679"/>
      <c r="AQ38" s="680" t="s">
        <v>
346</v>
      </c>
      <c r="AR38" s="681"/>
      <c r="AS38" s="681"/>
      <c r="AT38" s="681"/>
      <c r="AU38" s="681"/>
      <c r="AV38" s="681"/>
      <c r="AW38" s="681"/>
      <c r="AX38" s="681"/>
      <c r="AY38" s="682"/>
      <c r="AZ38" s="640">
        <v>
88328</v>
      </c>
      <c r="BA38" s="641"/>
      <c r="BB38" s="641"/>
      <c r="BC38" s="641"/>
      <c r="BD38" s="659"/>
      <c r="BE38" s="659"/>
      <c r="BF38" s="683"/>
      <c r="BG38" s="673" t="s">
        <v>
347</v>
      </c>
      <c r="BH38" s="674"/>
      <c r="BI38" s="674"/>
      <c r="BJ38" s="674"/>
      <c r="BK38" s="674"/>
      <c r="BL38" s="674"/>
      <c r="BM38" s="674"/>
      <c r="BN38" s="674"/>
      <c r="BO38" s="674"/>
      <c r="BP38" s="674"/>
      <c r="BQ38" s="674"/>
      <c r="BR38" s="674"/>
      <c r="BS38" s="674"/>
      <c r="BT38" s="674"/>
      <c r="BU38" s="675"/>
      <c r="BV38" s="640">
        <v>
12074</v>
      </c>
      <c r="BW38" s="641"/>
      <c r="BX38" s="641"/>
      <c r="BY38" s="641"/>
      <c r="BZ38" s="641"/>
      <c r="CA38" s="641"/>
      <c r="CB38" s="684"/>
      <c r="CD38" s="673" t="s">
        <v>
348</v>
      </c>
      <c r="CE38" s="674"/>
      <c r="CF38" s="674"/>
      <c r="CG38" s="674"/>
      <c r="CH38" s="674"/>
      <c r="CI38" s="674"/>
      <c r="CJ38" s="674"/>
      <c r="CK38" s="674"/>
      <c r="CL38" s="674"/>
      <c r="CM38" s="674"/>
      <c r="CN38" s="674"/>
      <c r="CO38" s="674"/>
      <c r="CP38" s="674"/>
      <c r="CQ38" s="675"/>
      <c r="CR38" s="640">
        <v>
3891861</v>
      </c>
      <c r="CS38" s="641"/>
      <c r="CT38" s="641"/>
      <c r="CU38" s="641"/>
      <c r="CV38" s="641"/>
      <c r="CW38" s="641"/>
      <c r="CX38" s="641"/>
      <c r="CY38" s="642"/>
      <c r="CZ38" s="643">
        <v>
12.2</v>
      </c>
      <c r="DA38" s="661"/>
      <c r="DB38" s="661"/>
      <c r="DC38" s="662"/>
      <c r="DD38" s="646">
        <v>
3510665</v>
      </c>
      <c r="DE38" s="641"/>
      <c r="DF38" s="641"/>
      <c r="DG38" s="641"/>
      <c r="DH38" s="641"/>
      <c r="DI38" s="641"/>
      <c r="DJ38" s="641"/>
      <c r="DK38" s="642"/>
      <c r="DL38" s="646">
        <v>
2643522</v>
      </c>
      <c r="DM38" s="641"/>
      <c r="DN38" s="641"/>
      <c r="DO38" s="641"/>
      <c r="DP38" s="641"/>
      <c r="DQ38" s="641"/>
      <c r="DR38" s="641"/>
      <c r="DS38" s="641"/>
      <c r="DT38" s="641"/>
      <c r="DU38" s="641"/>
      <c r="DV38" s="642"/>
      <c r="DW38" s="643">
        <v>
15.4</v>
      </c>
      <c r="DX38" s="661"/>
      <c r="DY38" s="661"/>
      <c r="DZ38" s="661"/>
      <c r="EA38" s="661"/>
      <c r="EB38" s="661"/>
      <c r="EC38" s="676"/>
    </row>
    <row r="39" spans="2:133" ht="11.25" customHeight="1" x14ac:dyDescent="0.15">
      <c r="B39" s="637" t="s">
        <v>
349</v>
      </c>
      <c r="C39" s="638"/>
      <c r="D39" s="638"/>
      <c r="E39" s="638"/>
      <c r="F39" s="638"/>
      <c r="G39" s="638"/>
      <c r="H39" s="638"/>
      <c r="I39" s="638"/>
      <c r="J39" s="638"/>
      <c r="K39" s="638"/>
      <c r="L39" s="638"/>
      <c r="M39" s="638"/>
      <c r="N39" s="638"/>
      <c r="O39" s="638"/>
      <c r="P39" s="638"/>
      <c r="Q39" s="639"/>
      <c r="R39" s="640">
        <v>
1412850</v>
      </c>
      <c r="S39" s="641"/>
      <c r="T39" s="641"/>
      <c r="U39" s="641"/>
      <c r="V39" s="641"/>
      <c r="W39" s="641"/>
      <c r="X39" s="641"/>
      <c r="Y39" s="642"/>
      <c r="Z39" s="677">
        <v>
4.2</v>
      </c>
      <c r="AA39" s="677"/>
      <c r="AB39" s="677"/>
      <c r="AC39" s="677"/>
      <c r="AD39" s="678" t="s">
        <v>
180</v>
      </c>
      <c r="AE39" s="678"/>
      <c r="AF39" s="678"/>
      <c r="AG39" s="678"/>
      <c r="AH39" s="678"/>
      <c r="AI39" s="678"/>
      <c r="AJ39" s="678"/>
      <c r="AK39" s="678"/>
      <c r="AL39" s="643" t="s">
        <v>
244</v>
      </c>
      <c r="AM39" s="644"/>
      <c r="AN39" s="644"/>
      <c r="AO39" s="679"/>
      <c r="AQ39" s="680" t="s">
        <v>
350</v>
      </c>
      <c r="AR39" s="681"/>
      <c r="AS39" s="681"/>
      <c r="AT39" s="681"/>
      <c r="AU39" s="681"/>
      <c r="AV39" s="681"/>
      <c r="AW39" s="681"/>
      <c r="AX39" s="681"/>
      <c r="AY39" s="682"/>
      <c r="AZ39" s="640">
        <v>
20200</v>
      </c>
      <c r="BA39" s="641"/>
      <c r="BB39" s="641"/>
      <c r="BC39" s="641"/>
      <c r="BD39" s="659"/>
      <c r="BE39" s="659"/>
      <c r="BF39" s="683"/>
      <c r="BG39" s="673" t="s">
        <v>
351</v>
      </c>
      <c r="BH39" s="674"/>
      <c r="BI39" s="674"/>
      <c r="BJ39" s="674"/>
      <c r="BK39" s="674"/>
      <c r="BL39" s="674"/>
      <c r="BM39" s="674"/>
      <c r="BN39" s="674"/>
      <c r="BO39" s="674"/>
      <c r="BP39" s="674"/>
      <c r="BQ39" s="674"/>
      <c r="BR39" s="674"/>
      <c r="BS39" s="674"/>
      <c r="BT39" s="674"/>
      <c r="BU39" s="675"/>
      <c r="BV39" s="640">
        <v>
18490</v>
      </c>
      <c r="BW39" s="641"/>
      <c r="BX39" s="641"/>
      <c r="BY39" s="641"/>
      <c r="BZ39" s="641"/>
      <c r="CA39" s="641"/>
      <c r="CB39" s="684"/>
      <c r="CD39" s="673" t="s">
        <v>
352</v>
      </c>
      <c r="CE39" s="674"/>
      <c r="CF39" s="674"/>
      <c r="CG39" s="674"/>
      <c r="CH39" s="674"/>
      <c r="CI39" s="674"/>
      <c r="CJ39" s="674"/>
      <c r="CK39" s="674"/>
      <c r="CL39" s="674"/>
      <c r="CM39" s="674"/>
      <c r="CN39" s="674"/>
      <c r="CO39" s="674"/>
      <c r="CP39" s="674"/>
      <c r="CQ39" s="675"/>
      <c r="CR39" s="640">
        <v>
1206395</v>
      </c>
      <c r="CS39" s="659"/>
      <c r="CT39" s="659"/>
      <c r="CU39" s="659"/>
      <c r="CV39" s="659"/>
      <c r="CW39" s="659"/>
      <c r="CX39" s="659"/>
      <c r="CY39" s="660"/>
      <c r="CZ39" s="643">
        <v>
3.8</v>
      </c>
      <c r="DA39" s="661"/>
      <c r="DB39" s="661"/>
      <c r="DC39" s="662"/>
      <c r="DD39" s="646">
        <v>
1150417</v>
      </c>
      <c r="DE39" s="659"/>
      <c r="DF39" s="659"/>
      <c r="DG39" s="659"/>
      <c r="DH39" s="659"/>
      <c r="DI39" s="659"/>
      <c r="DJ39" s="659"/>
      <c r="DK39" s="660"/>
      <c r="DL39" s="646" t="s">
        <v>
244</v>
      </c>
      <c r="DM39" s="659"/>
      <c r="DN39" s="659"/>
      <c r="DO39" s="659"/>
      <c r="DP39" s="659"/>
      <c r="DQ39" s="659"/>
      <c r="DR39" s="659"/>
      <c r="DS39" s="659"/>
      <c r="DT39" s="659"/>
      <c r="DU39" s="659"/>
      <c r="DV39" s="660"/>
      <c r="DW39" s="643" t="s">
        <v>
180</v>
      </c>
      <c r="DX39" s="661"/>
      <c r="DY39" s="661"/>
      <c r="DZ39" s="661"/>
      <c r="EA39" s="661"/>
      <c r="EB39" s="661"/>
      <c r="EC39" s="676"/>
    </row>
    <row r="40" spans="2:133" ht="11.25" customHeight="1" x14ac:dyDescent="0.15">
      <c r="B40" s="637" t="s">
        <v>
353</v>
      </c>
      <c r="C40" s="638"/>
      <c r="D40" s="638"/>
      <c r="E40" s="638"/>
      <c r="F40" s="638"/>
      <c r="G40" s="638"/>
      <c r="H40" s="638"/>
      <c r="I40" s="638"/>
      <c r="J40" s="638"/>
      <c r="K40" s="638"/>
      <c r="L40" s="638"/>
      <c r="M40" s="638"/>
      <c r="N40" s="638"/>
      <c r="O40" s="638"/>
      <c r="P40" s="638"/>
      <c r="Q40" s="639"/>
      <c r="R40" s="640" t="s">
        <v>
244</v>
      </c>
      <c r="S40" s="641"/>
      <c r="T40" s="641"/>
      <c r="U40" s="641"/>
      <c r="V40" s="641"/>
      <c r="W40" s="641"/>
      <c r="X40" s="641"/>
      <c r="Y40" s="642"/>
      <c r="Z40" s="677" t="s">
        <v>
244</v>
      </c>
      <c r="AA40" s="677"/>
      <c r="AB40" s="677"/>
      <c r="AC40" s="677"/>
      <c r="AD40" s="678" t="s">
        <v>
180</v>
      </c>
      <c r="AE40" s="678"/>
      <c r="AF40" s="678"/>
      <c r="AG40" s="678"/>
      <c r="AH40" s="678"/>
      <c r="AI40" s="678"/>
      <c r="AJ40" s="678"/>
      <c r="AK40" s="678"/>
      <c r="AL40" s="643" t="s">
        <v>
244</v>
      </c>
      <c r="AM40" s="644"/>
      <c r="AN40" s="644"/>
      <c r="AO40" s="679"/>
      <c r="AQ40" s="680" t="s">
        <v>
354</v>
      </c>
      <c r="AR40" s="681"/>
      <c r="AS40" s="681"/>
      <c r="AT40" s="681"/>
      <c r="AU40" s="681"/>
      <c r="AV40" s="681"/>
      <c r="AW40" s="681"/>
      <c r="AX40" s="681"/>
      <c r="AY40" s="682"/>
      <c r="AZ40" s="640">
        <v>
19455</v>
      </c>
      <c r="BA40" s="641"/>
      <c r="BB40" s="641"/>
      <c r="BC40" s="641"/>
      <c r="BD40" s="659"/>
      <c r="BE40" s="659"/>
      <c r="BF40" s="683"/>
      <c r="BG40" s="685" t="s">
        <v>
355</v>
      </c>
      <c r="BH40" s="686"/>
      <c r="BI40" s="686"/>
      <c r="BJ40" s="686"/>
      <c r="BK40" s="686"/>
      <c r="BL40" s="236"/>
      <c r="BM40" s="674" t="s">
        <v>
356</v>
      </c>
      <c r="BN40" s="674"/>
      <c r="BO40" s="674"/>
      <c r="BP40" s="674"/>
      <c r="BQ40" s="674"/>
      <c r="BR40" s="674"/>
      <c r="BS40" s="674"/>
      <c r="BT40" s="674"/>
      <c r="BU40" s="675"/>
      <c r="BV40" s="640">
        <v>
96</v>
      </c>
      <c r="BW40" s="641"/>
      <c r="BX40" s="641"/>
      <c r="BY40" s="641"/>
      <c r="BZ40" s="641"/>
      <c r="CA40" s="641"/>
      <c r="CB40" s="684"/>
      <c r="CD40" s="673" t="s">
        <v>
357</v>
      </c>
      <c r="CE40" s="674"/>
      <c r="CF40" s="674"/>
      <c r="CG40" s="674"/>
      <c r="CH40" s="674"/>
      <c r="CI40" s="674"/>
      <c r="CJ40" s="674"/>
      <c r="CK40" s="674"/>
      <c r="CL40" s="674"/>
      <c r="CM40" s="674"/>
      <c r="CN40" s="674"/>
      <c r="CO40" s="674"/>
      <c r="CP40" s="674"/>
      <c r="CQ40" s="675"/>
      <c r="CR40" s="640">
        <v>
26000</v>
      </c>
      <c r="CS40" s="641"/>
      <c r="CT40" s="641"/>
      <c r="CU40" s="641"/>
      <c r="CV40" s="641"/>
      <c r="CW40" s="641"/>
      <c r="CX40" s="641"/>
      <c r="CY40" s="642"/>
      <c r="CZ40" s="643">
        <v>
0.1</v>
      </c>
      <c r="DA40" s="661"/>
      <c r="DB40" s="661"/>
      <c r="DC40" s="662"/>
      <c r="DD40" s="646" t="s">
        <v>
244</v>
      </c>
      <c r="DE40" s="641"/>
      <c r="DF40" s="641"/>
      <c r="DG40" s="641"/>
      <c r="DH40" s="641"/>
      <c r="DI40" s="641"/>
      <c r="DJ40" s="641"/>
      <c r="DK40" s="642"/>
      <c r="DL40" s="646" t="s">
        <v>
244</v>
      </c>
      <c r="DM40" s="641"/>
      <c r="DN40" s="641"/>
      <c r="DO40" s="641"/>
      <c r="DP40" s="641"/>
      <c r="DQ40" s="641"/>
      <c r="DR40" s="641"/>
      <c r="DS40" s="641"/>
      <c r="DT40" s="641"/>
      <c r="DU40" s="641"/>
      <c r="DV40" s="642"/>
      <c r="DW40" s="643" t="s">
        <v>
244</v>
      </c>
      <c r="DX40" s="661"/>
      <c r="DY40" s="661"/>
      <c r="DZ40" s="661"/>
      <c r="EA40" s="661"/>
      <c r="EB40" s="661"/>
      <c r="EC40" s="676"/>
    </row>
    <row r="41" spans="2:133" ht="11.25" customHeight="1" x14ac:dyDescent="0.15">
      <c r="B41" s="637" t="s">
        <v>
358</v>
      </c>
      <c r="C41" s="638"/>
      <c r="D41" s="638"/>
      <c r="E41" s="638"/>
      <c r="F41" s="638"/>
      <c r="G41" s="638"/>
      <c r="H41" s="638"/>
      <c r="I41" s="638"/>
      <c r="J41" s="638"/>
      <c r="K41" s="638"/>
      <c r="L41" s="638"/>
      <c r="M41" s="638"/>
      <c r="N41" s="638"/>
      <c r="O41" s="638"/>
      <c r="P41" s="638"/>
      <c r="Q41" s="639"/>
      <c r="R41" s="640">
        <v>
1200550</v>
      </c>
      <c r="S41" s="641"/>
      <c r="T41" s="641"/>
      <c r="U41" s="641"/>
      <c r="V41" s="641"/>
      <c r="W41" s="641"/>
      <c r="X41" s="641"/>
      <c r="Y41" s="642"/>
      <c r="Z41" s="677">
        <v>
3.6</v>
      </c>
      <c r="AA41" s="677"/>
      <c r="AB41" s="677"/>
      <c r="AC41" s="677"/>
      <c r="AD41" s="678" t="s">
        <v>
244</v>
      </c>
      <c r="AE41" s="678"/>
      <c r="AF41" s="678"/>
      <c r="AG41" s="678"/>
      <c r="AH41" s="678"/>
      <c r="AI41" s="678"/>
      <c r="AJ41" s="678"/>
      <c r="AK41" s="678"/>
      <c r="AL41" s="643" t="s">
        <v>
244</v>
      </c>
      <c r="AM41" s="644"/>
      <c r="AN41" s="644"/>
      <c r="AO41" s="679"/>
      <c r="AQ41" s="680" t="s">
        <v>
359</v>
      </c>
      <c r="AR41" s="681"/>
      <c r="AS41" s="681"/>
      <c r="AT41" s="681"/>
      <c r="AU41" s="681"/>
      <c r="AV41" s="681"/>
      <c r="AW41" s="681"/>
      <c r="AX41" s="681"/>
      <c r="AY41" s="682"/>
      <c r="AZ41" s="640">
        <v>
1031958</v>
      </c>
      <c r="BA41" s="641"/>
      <c r="BB41" s="641"/>
      <c r="BC41" s="641"/>
      <c r="BD41" s="659"/>
      <c r="BE41" s="659"/>
      <c r="BF41" s="683"/>
      <c r="BG41" s="685"/>
      <c r="BH41" s="686"/>
      <c r="BI41" s="686"/>
      <c r="BJ41" s="686"/>
      <c r="BK41" s="686"/>
      <c r="BL41" s="236"/>
      <c r="BM41" s="674" t="s">
        <v>
360</v>
      </c>
      <c r="BN41" s="674"/>
      <c r="BO41" s="674"/>
      <c r="BP41" s="674"/>
      <c r="BQ41" s="674"/>
      <c r="BR41" s="674"/>
      <c r="BS41" s="674"/>
      <c r="BT41" s="674"/>
      <c r="BU41" s="675"/>
      <c r="BV41" s="640" t="s">
        <v>
180</v>
      </c>
      <c r="BW41" s="641"/>
      <c r="BX41" s="641"/>
      <c r="BY41" s="641"/>
      <c r="BZ41" s="641"/>
      <c r="CA41" s="641"/>
      <c r="CB41" s="684"/>
      <c r="CD41" s="673" t="s">
        <v>
361</v>
      </c>
      <c r="CE41" s="674"/>
      <c r="CF41" s="674"/>
      <c r="CG41" s="674"/>
      <c r="CH41" s="674"/>
      <c r="CI41" s="674"/>
      <c r="CJ41" s="674"/>
      <c r="CK41" s="674"/>
      <c r="CL41" s="674"/>
      <c r="CM41" s="674"/>
      <c r="CN41" s="674"/>
      <c r="CO41" s="674"/>
      <c r="CP41" s="674"/>
      <c r="CQ41" s="675"/>
      <c r="CR41" s="640" t="s">
        <v>
244</v>
      </c>
      <c r="CS41" s="659"/>
      <c r="CT41" s="659"/>
      <c r="CU41" s="659"/>
      <c r="CV41" s="659"/>
      <c r="CW41" s="659"/>
      <c r="CX41" s="659"/>
      <c r="CY41" s="660"/>
      <c r="CZ41" s="643" t="s">
        <v>
244</v>
      </c>
      <c r="DA41" s="661"/>
      <c r="DB41" s="661"/>
      <c r="DC41" s="662"/>
      <c r="DD41" s="646" t="s">
        <v>
180</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
362</v>
      </c>
      <c r="C42" s="622"/>
      <c r="D42" s="622"/>
      <c r="E42" s="622"/>
      <c r="F42" s="622"/>
      <c r="G42" s="622"/>
      <c r="H42" s="622"/>
      <c r="I42" s="622"/>
      <c r="J42" s="622"/>
      <c r="K42" s="622"/>
      <c r="L42" s="622"/>
      <c r="M42" s="622"/>
      <c r="N42" s="622"/>
      <c r="O42" s="622"/>
      <c r="P42" s="622"/>
      <c r="Q42" s="623"/>
      <c r="R42" s="624">
        <v>
33397772</v>
      </c>
      <c r="S42" s="663"/>
      <c r="T42" s="663"/>
      <c r="U42" s="663"/>
      <c r="V42" s="663"/>
      <c r="W42" s="663"/>
      <c r="X42" s="663"/>
      <c r="Y42" s="665"/>
      <c r="Z42" s="666">
        <v>
100</v>
      </c>
      <c r="AA42" s="666"/>
      <c r="AB42" s="666"/>
      <c r="AC42" s="666"/>
      <c r="AD42" s="667">
        <v>
15922545</v>
      </c>
      <c r="AE42" s="667"/>
      <c r="AF42" s="667"/>
      <c r="AG42" s="667"/>
      <c r="AH42" s="667"/>
      <c r="AI42" s="667"/>
      <c r="AJ42" s="667"/>
      <c r="AK42" s="667"/>
      <c r="AL42" s="627">
        <v>
100</v>
      </c>
      <c r="AM42" s="668"/>
      <c r="AN42" s="668"/>
      <c r="AO42" s="669"/>
      <c r="AQ42" s="670" t="s">
        <v>
363</v>
      </c>
      <c r="AR42" s="671"/>
      <c r="AS42" s="671"/>
      <c r="AT42" s="671"/>
      <c r="AU42" s="671"/>
      <c r="AV42" s="671"/>
      <c r="AW42" s="671"/>
      <c r="AX42" s="671"/>
      <c r="AY42" s="672"/>
      <c r="AZ42" s="624">
        <v>
2230478</v>
      </c>
      <c r="BA42" s="663"/>
      <c r="BB42" s="663"/>
      <c r="BC42" s="663"/>
      <c r="BD42" s="625"/>
      <c r="BE42" s="625"/>
      <c r="BF42" s="689"/>
      <c r="BG42" s="687"/>
      <c r="BH42" s="688"/>
      <c r="BI42" s="688"/>
      <c r="BJ42" s="688"/>
      <c r="BK42" s="688"/>
      <c r="BL42" s="237"/>
      <c r="BM42" s="690" t="s">
        <v>
364</v>
      </c>
      <c r="BN42" s="690"/>
      <c r="BO42" s="690"/>
      <c r="BP42" s="690"/>
      <c r="BQ42" s="690"/>
      <c r="BR42" s="690"/>
      <c r="BS42" s="690"/>
      <c r="BT42" s="690"/>
      <c r="BU42" s="691"/>
      <c r="BV42" s="624">
        <v>
308</v>
      </c>
      <c r="BW42" s="663"/>
      <c r="BX42" s="663"/>
      <c r="BY42" s="663"/>
      <c r="BZ42" s="663"/>
      <c r="CA42" s="663"/>
      <c r="CB42" s="664"/>
      <c r="CD42" s="637" t="s">
        <v>
365</v>
      </c>
      <c r="CE42" s="638"/>
      <c r="CF42" s="638"/>
      <c r="CG42" s="638"/>
      <c r="CH42" s="638"/>
      <c r="CI42" s="638"/>
      <c r="CJ42" s="638"/>
      <c r="CK42" s="638"/>
      <c r="CL42" s="638"/>
      <c r="CM42" s="638"/>
      <c r="CN42" s="638"/>
      <c r="CO42" s="638"/>
      <c r="CP42" s="638"/>
      <c r="CQ42" s="639"/>
      <c r="CR42" s="640">
        <v>
1042464</v>
      </c>
      <c r="CS42" s="641"/>
      <c r="CT42" s="641"/>
      <c r="CU42" s="641"/>
      <c r="CV42" s="641"/>
      <c r="CW42" s="641"/>
      <c r="CX42" s="641"/>
      <c r="CY42" s="642"/>
      <c r="CZ42" s="643">
        <v>
3.3</v>
      </c>
      <c r="DA42" s="644"/>
      <c r="DB42" s="644"/>
      <c r="DC42" s="645"/>
      <c r="DD42" s="646">
        <v>
188744</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
366</v>
      </c>
      <c r="CE43" s="638"/>
      <c r="CF43" s="638"/>
      <c r="CG43" s="638"/>
      <c r="CH43" s="638"/>
      <c r="CI43" s="638"/>
      <c r="CJ43" s="638"/>
      <c r="CK43" s="638"/>
      <c r="CL43" s="638"/>
      <c r="CM43" s="638"/>
      <c r="CN43" s="638"/>
      <c r="CO43" s="638"/>
      <c r="CP43" s="638"/>
      <c r="CQ43" s="639"/>
      <c r="CR43" s="640">
        <v>
30175</v>
      </c>
      <c r="CS43" s="659"/>
      <c r="CT43" s="659"/>
      <c r="CU43" s="659"/>
      <c r="CV43" s="659"/>
      <c r="CW43" s="659"/>
      <c r="CX43" s="659"/>
      <c r="CY43" s="660"/>
      <c r="CZ43" s="643">
        <v>
0.1</v>
      </c>
      <c r="DA43" s="661"/>
      <c r="DB43" s="661"/>
      <c r="DC43" s="662"/>
      <c r="DD43" s="646">
        <v>
30175</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
314</v>
      </c>
      <c r="CE44" s="654"/>
      <c r="CF44" s="637" t="s">
        <v>
367</v>
      </c>
      <c r="CG44" s="638"/>
      <c r="CH44" s="638"/>
      <c r="CI44" s="638"/>
      <c r="CJ44" s="638"/>
      <c r="CK44" s="638"/>
      <c r="CL44" s="638"/>
      <c r="CM44" s="638"/>
      <c r="CN44" s="638"/>
      <c r="CO44" s="638"/>
      <c r="CP44" s="638"/>
      <c r="CQ44" s="639"/>
      <c r="CR44" s="640">
        <v>
992815</v>
      </c>
      <c r="CS44" s="641"/>
      <c r="CT44" s="641"/>
      <c r="CU44" s="641"/>
      <c r="CV44" s="641"/>
      <c r="CW44" s="641"/>
      <c r="CX44" s="641"/>
      <c r="CY44" s="642"/>
      <c r="CZ44" s="643">
        <v>
3.1</v>
      </c>
      <c r="DA44" s="644"/>
      <c r="DB44" s="644"/>
      <c r="DC44" s="645"/>
      <c r="DD44" s="646">
        <v>
179040</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
368</v>
      </c>
      <c r="CG45" s="638"/>
      <c r="CH45" s="638"/>
      <c r="CI45" s="638"/>
      <c r="CJ45" s="638"/>
      <c r="CK45" s="638"/>
      <c r="CL45" s="638"/>
      <c r="CM45" s="638"/>
      <c r="CN45" s="638"/>
      <c r="CO45" s="638"/>
      <c r="CP45" s="638"/>
      <c r="CQ45" s="639"/>
      <c r="CR45" s="640">
        <v>
288779</v>
      </c>
      <c r="CS45" s="659"/>
      <c r="CT45" s="659"/>
      <c r="CU45" s="659"/>
      <c r="CV45" s="659"/>
      <c r="CW45" s="659"/>
      <c r="CX45" s="659"/>
      <c r="CY45" s="660"/>
      <c r="CZ45" s="643">
        <v>
0.9</v>
      </c>
      <c r="DA45" s="661"/>
      <c r="DB45" s="661"/>
      <c r="DC45" s="662"/>
      <c r="DD45" s="646">
        <v>
18619</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
369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
370</v>
      </c>
      <c r="CG46" s="638"/>
      <c r="CH46" s="638"/>
      <c r="CI46" s="638"/>
      <c r="CJ46" s="638"/>
      <c r="CK46" s="638"/>
      <c r="CL46" s="638"/>
      <c r="CM46" s="638"/>
      <c r="CN46" s="638"/>
      <c r="CO46" s="638"/>
      <c r="CP46" s="638"/>
      <c r="CQ46" s="639"/>
      <c r="CR46" s="640">
        <v>
704036</v>
      </c>
      <c r="CS46" s="641"/>
      <c r="CT46" s="641"/>
      <c r="CU46" s="641"/>
      <c r="CV46" s="641"/>
      <c r="CW46" s="641"/>
      <c r="CX46" s="641"/>
      <c r="CY46" s="642"/>
      <c r="CZ46" s="643">
        <v>
2.2000000000000002</v>
      </c>
      <c r="DA46" s="644"/>
      <c r="DB46" s="644"/>
      <c r="DC46" s="645"/>
      <c r="DD46" s="646">
        <v>
160421</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
371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
372</v>
      </c>
      <c r="CG47" s="638"/>
      <c r="CH47" s="638"/>
      <c r="CI47" s="638"/>
      <c r="CJ47" s="638"/>
      <c r="CK47" s="638"/>
      <c r="CL47" s="638"/>
      <c r="CM47" s="638"/>
      <c r="CN47" s="638"/>
      <c r="CO47" s="638"/>
      <c r="CP47" s="638"/>
      <c r="CQ47" s="639"/>
      <c r="CR47" s="640">
        <v>
49649</v>
      </c>
      <c r="CS47" s="659"/>
      <c r="CT47" s="659"/>
      <c r="CU47" s="659"/>
      <c r="CV47" s="659"/>
      <c r="CW47" s="659"/>
      <c r="CX47" s="659"/>
      <c r="CY47" s="660"/>
      <c r="CZ47" s="643">
        <v>
0.2</v>
      </c>
      <c r="DA47" s="661"/>
      <c r="DB47" s="661"/>
      <c r="DC47" s="662"/>
      <c r="DD47" s="646">
        <v>
9704</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
373</v>
      </c>
      <c r="CD48" s="657"/>
      <c r="CE48" s="658"/>
      <c r="CF48" s="637" t="s">
        <v>
374</v>
      </c>
      <c r="CG48" s="638"/>
      <c r="CH48" s="638"/>
      <c r="CI48" s="638"/>
      <c r="CJ48" s="638"/>
      <c r="CK48" s="638"/>
      <c r="CL48" s="638"/>
      <c r="CM48" s="638"/>
      <c r="CN48" s="638"/>
      <c r="CO48" s="638"/>
      <c r="CP48" s="638"/>
      <c r="CQ48" s="639"/>
      <c r="CR48" s="640" t="s">
        <v>
180</v>
      </c>
      <c r="CS48" s="641"/>
      <c r="CT48" s="641"/>
      <c r="CU48" s="641"/>
      <c r="CV48" s="641"/>
      <c r="CW48" s="641"/>
      <c r="CX48" s="641"/>
      <c r="CY48" s="642"/>
      <c r="CZ48" s="643" t="s">
        <v>
244</v>
      </c>
      <c r="DA48" s="644"/>
      <c r="DB48" s="644"/>
      <c r="DC48" s="645"/>
      <c r="DD48" s="646" t="s">
        <v>
244</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
375</v>
      </c>
      <c r="CE49" s="622"/>
      <c r="CF49" s="622"/>
      <c r="CG49" s="622"/>
      <c r="CH49" s="622"/>
      <c r="CI49" s="622"/>
      <c r="CJ49" s="622"/>
      <c r="CK49" s="622"/>
      <c r="CL49" s="622"/>
      <c r="CM49" s="622"/>
      <c r="CN49" s="622"/>
      <c r="CO49" s="622"/>
      <c r="CP49" s="622"/>
      <c r="CQ49" s="623"/>
      <c r="CR49" s="624">
        <v>
31933530</v>
      </c>
      <c r="CS49" s="625"/>
      <c r="CT49" s="625"/>
      <c r="CU49" s="625"/>
      <c r="CV49" s="625"/>
      <c r="CW49" s="625"/>
      <c r="CX49" s="625"/>
      <c r="CY49" s="626"/>
      <c r="CZ49" s="627">
        <v>
100</v>
      </c>
      <c r="DA49" s="628"/>
      <c r="DB49" s="628"/>
      <c r="DC49" s="629"/>
      <c r="DD49" s="630">
        <v>
19897839</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u57SmfllTtQ0epksWPkzUJNuShhifDbtsWGZCCCjQxDEnrvw3Aqh+YJ9Nu7YHl2ogsZHP/SPDZ63tZpa7Pu5GA==" saltValue="JlFM+Z5IxdAnxeYXrzOwz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
376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
377</v>
      </c>
      <c r="DK2" s="1166"/>
      <c r="DL2" s="1166"/>
      <c r="DM2" s="1166"/>
      <c r="DN2" s="1166"/>
      <c r="DO2" s="1167"/>
      <c r="DP2" s="250"/>
      <c r="DQ2" s="1165" t="s">
        <v>
378</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
379</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
380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
381</v>
      </c>
      <c r="B5" s="1051"/>
      <c r="C5" s="1051"/>
      <c r="D5" s="1051"/>
      <c r="E5" s="1051"/>
      <c r="F5" s="1051"/>
      <c r="G5" s="1051"/>
      <c r="H5" s="1051"/>
      <c r="I5" s="1051"/>
      <c r="J5" s="1051"/>
      <c r="K5" s="1051"/>
      <c r="L5" s="1051"/>
      <c r="M5" s="1051"/>
      <c r="N5" s="1051"/>
      <c r="O5" s="1051"/>
      <c r="P5" s="1052"/>
      <c r="Q5" s="1056" t="s">
        <v>
382</v>
      </c>
      <c r="R5" s="1057"/>
      <c r="S5" s="1057"/>
      <c r="T5" s="1057"/>
      <c r="U5" s="1058"/>
      <c r="V5" s="1056" t="s">
        <v>
383</v>
      </c>
      <c r="W5" s="1057"/>
      <c r="X5" s="1057"/>
      <c r="Y5" s="1057"/>
      <c r="Z5" s="1058"/>
      <c r="AA5" s="1056" t="s">
        <v>
384</v>
      </c>
      <c r="AB5" s="1057"/>
      <c r="AC5" s="1057"/>
      <c r="AD5" s="1057"/>
      <c r="AE5" s="1057"/>
      <c r="AF5" s="1168" t="s">
        <v>
385</v>
      </c>
      <c r="AG5" s="1057"/>
      <c r="AH5" s="1057"/>
      <c r="AI5" s="1057"/>
      <c r="AJ5" s="1072"/>
      <c r="AK5" s="1057" t="s">
        <v>
386</v>
      </c>
      <c r="AL5" s="1057"/>
      <c r="AM5" s="1057"/>
      <c r="AN5" s="1057"/>
      <c r="AO5" s="1058"/>
      <c r="AP5" s="1056" t="s">
        <v>
387</v>
      </c>
      <c r="AQ5" s="1057"/>
      <c r="AR5" s="1057"/>
      <c r="AS5" s="1057"/>
      <c r="AT5" s="1058"/>
      <c r="AU5" s="1056" t="s">
        <v>
388</v>
      </c>
      <c r="AV5" s="1057"/>
      <c r="AW5" s="1057"/>
      <c r="AX5" s="1057"/>
      <c r="AY5" s="1072"/>
      <c r="AZ5" s="257"/>
      <c r="BA5" s="257"/>
      <c r="BB5" s="257"/>
      <c r="BC5" s="257"/>
      <c r="BD5" s="257"/>
      <c r="BE5" s="258"/>
      <c r="BF5" s="258"/>
      <c r="BG5" s="258"/>
      <c r="BH5" s="258"/>
      <c r="BI5" s="258"/>
      <c r="BJ5" s="258"/>
      <c r="BK5" s="258"/>
      <c r="BL5" s="258"/>
      <c r="BM5" s="258"/>
      <c r="BN5" s="258"/>
      <c r="BO5" s="258"/>
      <c r="BP5" s="258"/>
      <c r="BQ5" s="1050" t="s">
        <v>
389</v>
      </c>
      <c r="BR5" s="1051"/>
      <c r="BS5" s="1051"/>
      <c r="BT5" s="1051"/>
      <c r="BU5" s="1051"/>
      <c r="BV5" s="1051"/>
      <c r="BW5" s="1051"/>
      <c r="BX5" s="1051"/>
      <c r="BY5" s="1051"/>
      <c r="BZ5" s="1051"/>
      <c r="CA5" s="1051"/>
      <c r="CB5" s="1051"/>
      <c r="CC5" s="1051"/>
      <c r="CD5" s="1051"/>
      <c r="CE5" s="1051"/>
      <c r="CF5" s="1051"/>
      <c r="CG5" s="1052"/>
      <c r="CH5" s="1056" t="s">
        <v>
390</v>
      </c>
      <c r="CI5" s="1057"/>
      <c r="CJ5" s="1057"/>
      <c r="CK5" s="1057"/>
      <c r="CL5" s="1058"/>
      <c r="CM5" s="1056" t="s">
        <v>
391</v>
      </c>
      <c r="CN5" s="1057"/>
      <c r="CO5" s="1057"/>
      <c r="CP5" s="1057"/>
      <c r="CQ5" s="1058"/>
      <c r="CR5" s="1056" t="s">
        <v>
392</v>
      </c>
      <c r="CS5" s="1057"/>
      <c r="CT5" s="1057"/>
      <c r="CU5" s="1057"/>
      <c r="CV5" s="1058"/>
      <c r="CW5" s="1056" t="s">
        <v>
393</v>
      </c>
      <c r="CX5" s="1057"/>
      <c r="CY5" s="1057"/>
      <c r="CZ5" s="1057"/>
      <c r="DA5" s="1058"/>
      <c r="DB5" s="1056" t="s">
        <v>
394</v>
      </c>
      <c r="DC5" s="1057"/>
      <c r="DD5" s="1057"/>
      <c r="DE5" s="1057"/>
      <c r="DF5" s="1058"/>
      <c r="DG5" s="1153" t="s">
        <v>
395</v>
      </c>
      <c r="DH5" s="1154"/>
      <c r="DI5" s="1154"/>
      <c r="DJ5" s="1154"/>
      <c r="DK5" s="1155"/>
      <c r="DL5" s="1153" t="s">
        <v>
396</v>
      </c>
      <c r="DM5" s="1154"/>
      <c r="DN5" s="1154"/>
      <c r="DO5" s="1154"/>
      <c r="DP5" s="1155"/>
      <c r="DQ5" s="1056" t="s">
        <v>
397</v>
      </c>
      <c r="DR5" s="1057"/>
      <c r="DS5" s="1057"/>
      <c r="DT5" s="1057"/>
      <c r="DU5" s="1058"/>
      <c r="DV5" s="1056" t="s">
        <v>
388</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
1</v>
      </c>
      <c r="B7" s="1105" t="s">
        <v>
398</v>
      </c>
      <c r="C7" s="1106"/>
      <c r="D7" s="1106"/>
      <c r="E7" s="1106"/>
      <c r="F7" s="1106"/>
      <c r="G7" s="1106"/>
      <c r="H7" s="1106"/>
      <c r="I7" s="1106"/>
      <c r="J7" s="1106"/>
      <c r="K7" s="1106"/>
      <c r="L7" s="1106"/>
      <c r="M7" s="1106"/>
      <c r="N7" s="1106"/>
      <c r="O7" s="1106"/>
      <c r="P7" s="1107"/>
      <c r="Q7" s="1159">
        <v>
33421</v>
      </c>
      <c r="R7" s="1160"/>
      <c r="S7" s="1160"/>
      <c r="T7" s="1160"/>
      <c r="U7" s="1160"/>
      <c r="V7" s="1160">
        <v>
31957</v>
      </c>
      <c r="W7" s="1160"/>
      <c r="X7" s="1160"/>
      <c r="Y7" s="1160"/>
      <c r="Z7" s="1160"/>
      <c r="AA7" s="1160">
        <v>
1464</v>
      </c>
      <c r="AB7" s="1160"/>
      <c r="AC7" s="1160"/>
      <c r="AD7" s="1160"/>
      <c r="AE7" s="1161"/>
      <c r="AF7" s="1162">
        <v>
1384</v>
      </c>
      <c r="AG7" s="1163"/>
      <c r="AH7" s="1163"/>
      <c r="AI7" s="1163"/>
      <c r="AJ7" s="1164"/>
      <c r="AK7" s="1146">
        <v>
1235</v>
      </c>
      <c r="AL7" s="1147"/>
      <c r="AM7" s="1147"/>
      <c r="AN7" s="1147"/>
      <c r="AO7" s="1147"/>
      <c r="AP7" s="1147">
        <v>
20492</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
1</v>
      </c>
      <c r="BR7" s="261" t="s">
        <v>
609</v>
      </c>
      <c r="BS7" s="1150" t="s">
        <v>
607</v>
      </c>
      <c r="BT7" s="1151"/>
      <c r="BU7" s="1151"/>
      <c r="BV7" s="1151"/>
      <c r="BW7" s="1151"/>
      <c r="BX7" s="1151"/>
      <c r="BY7" s="1151"/>
      <c r="BZ7" s="1151"/>
      <c r="CA7" s="1151"/>
      <c r="CB7" s="1151"/>
      <c r="CC7" s="1151"/>
      <c r="CD7" s="1151"/>
      <c r="CE7" s="1151"/>
      <c r="CF7" s="1151"/>
      <c r="CG7" s="1152"/>
      <c r="CH7" s="1143">
        <v>
0</v>
      </c>
      <c r="CI7" s="1144"/>
      <c r="CJ7" s="1144"/>
      <c r="CK7" s="1144"/>
      <c r="CL7" s="1145"/>
      <c r="CM7" s="1143">
        <v>
41</v>
      </c>
      <c r="CN7" s="1144"/>
      <c r="CO7" s="1144"/>
      <c r="CP7" s="1144"/>
      <c r="CQ7" s="1145"/>
      <c r="CR7" s="1143">
        <v>
5</v>
      </c>
      <c r="CS7" s="1144"/>
      <c r="CT7" s="1144"/>
      <c r="CU7" s="1144"/>
      <c r="CV7" s="1145"/>
      <c r="CW7" s="1143" t="s">
        <v>
590</v>
      </c>
      <c r="CX7" s="1144"/>
      <c r="CY7" s="1144"/>
      <c r="CZ7" s="1144"/>
      <c r="DA7" s="1145"/>
      <c r="DB7" s="1143" t="s">
        <v>
610</v>
      </c>
      <c r="DC7" s="1144"/>
      <c r="DD7" s="1144"/>
      <c r="DE7" s="1144"/>
      <c r="DF7" s="1145"/>
      <c r="DG7" s="1143" t="s">
        <v>
590</v>
      </c>
      <c r="DH7" s="1144"/>
      <c r="DI7" s="1144"/>
      <c r="DJ7" s="1144"/>
      <c r="DK7" s="1145"/>
      <c r="DL7" s="1143" t="s">
        <v>
593</v>
      </c>
      <c r="DM7" s="1144"/>
      <c r="DN7" s="1144"/>
      <c r="DO7" s="1144"/>
      <c r="DP7" s="1145"/>
      <c r="DQ7" s="1143" t="s">
        <v>
611</v>
      </c>
      <c r="DR7" s="1144"/>
      <c r="DS7" s="1144"/>
      <c r="DT7" s="1144"/>
      <c r="DU7" s="1145"/>
      <c r="DV7" s="1170"/>
      <c r="DW7" s="1171"/>
      <c r="DX7" s="1171"/>
      <c r="DY7" s="1171"/>
      <c r="DZ7" s="1172"/>
      <c r="EA7" s="255"/>
    </row>
    <row r="8" spans="1:131" s="256" customFormat="1" ht="26.25" customHeight="1" x14ac:dyDescent="0.15">
      <c r="A8" s="262">
        <v>
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
2</v>
      </c>
      <c r="BR8" s="264"/>
      <c r="BS8" s="1069" t="s">
        <v>
608</v>
      </c>
      <c r="BT8" s="1070"/>
      <c r="BU8" s="1070"/>
      <c r="BV8" s="1070"/>
      <c r="BW8" s="1070"/>
      <c r="BX8" s="1070"/>
      <c r="BY8" s="1070"/>
      <c r="BZ8" s="1070"/>
      <c r="CA8" s="1070"/>
      <c r="CB8" s="1070"/>
      <c r="CC8" s="1070"/>
      <c r="CD8" s="1070"/>
      <c r="CE8" s="1070"/>
      <c r="CF8" s="1070"/>
      <c r="CG8" s="1071"/>
      <c r="CH8" s="1044">
        <v>
645</v>
      </c>
      <c r="CI8" s="1045"/>
      <c r="CJ8" s="1045"/>
      <c r="CK8" s="1045"/>
      <c r="CL8" s="1046"/>
      <c r="CM8" s="1044">
        <v>
34130</v>
      </c>
      <c r="CN8" s="1045"/>
      <c r="CO8" s="1045"/>
      <c r="CP8" s="1045"/>
      <c r="CQ8" s="1046"/>
      <c r="CR8" s="1044">
        <v>
331</v>
      </c>
      <c r="CS8" s="1045"/>
      <c r="CT8" s="1045"/>
      <c r="CU8" s="1045"/>
      <c r="CV8" s="1046"/>
      <c r="CW8" s="1044" t="s">
        <v>
590</v>
      </c>
      <c r="CX8" s="1045"/>
      <c r="CY8" s="1045"/>
      <c r="CZ8" s="1045"/>
      <c r="DA8" s="1046"/>
      <c r="DB8" s="1044">
        <v>
1500</v>
      </c>
      <c r="DC8" s="1045"/>
      <c r="DD8" s="1045"/>
      <c r="DE8" s="1045"/>
      <c r="DF8" s="1046"/>
      <c r="DG8" s="1044" t="s">
        <v>
612</v>
      </c>
      <c r="DH8" s="1045"/>
      <c r="DI8" s="1045"/>
      <c r="DJ8" s="1045"/>
      <c r="DK8" s="1046"/>
      <c r="DL8" s="1044" t="s">
        <v>
590</v>
      </c>
      <c r="DM8" s="1045"/>
      <c r="DN8" s="1045"/>
      <c r="DO8" s="1045"/>
      <c r="DP8" s="1046"/>
      <c r="DQ8" s="1044" t="s">
        <v>
590</v>
      </c>
      <c r="DR8" s="1045"/>
      <c r="DS8" s="1045"/>
      <c r="DT8" s="1045"/>
      <c r="DU8" s="1046"/>
      <c r="DV8" s="1047"/>
      <c r="DW8" s="1048"/>
      <c r="DX8" s="1048"/>
      <c r="DY8" s="1048"/>
      <c r="DZ8" s="1049"/>
      <c r="EA8" s="255"/>
    </row>
    <row r="9" spans="1:131" s="256" customFormat="1" ht="26.25" customHeight="1" x14ac:dyDescent="0.15">
      <c r="A9" s="262">
        <v>
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
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
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
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
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
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
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
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
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
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
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
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
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
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
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
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
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
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
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
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
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
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
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
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
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
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
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
399</v>
      </c>
      <c r="BA22" s="1090"/>
      <c r="BB22" s="1090"/>
      <c r="BC22" s="1090"/>
      <c r="BD22" s="1091"/>
      <c r="BE22" s="254"/>
      <c r="BF22" s="254"/>
      <c r="BG22" s="254"/>
      <c r="BH22" s="254"/>
      <c r="BI22" s="254"/>
      <c r="BJ22" s="254"/>
      <c r="BK22" s="254"/>
      <c r="BL22" s="254"/>
      <c r="BM22" s="254"/>
      <c r="BN22" s="254"/>
      <c r="BO22" s="254"/>
      <c r="BP22" s="254"/>
      <c r="BQ22" s="263">
        <v>
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
400</v>
      </c>
      <c r="B23" s="999" t="s">
        <v>
401</v>
      </c>
      <c r="C23" s="1000"/>
      <c r="D23" s="1000"/>
      <c r="E23" s="1000"/>
      <c r="F23" s="1000"/>
      <c r="G23" s="1000"/>
      <c r="H23" s="1000"/>
      <c r="I23" s="1000"/>
      <c r="J23" s="1000"/>
      <c r="K23" s="1000"/>
      <c r="L23" s="1000"/>
      <c r="M23" s="1000"/>
      <c r="N23" s="1000"/>
      <c r="O23" s="1000"/>
      <c r="P23" s="1001"/>
      <c r="Q23" s="1123">
        <v>
33398</v>
      </c>
      <c r="R23" s="1124"/>
      <c r="S23" s="1124"/>
      <c r="T23" s="1124"/>
      <c r="U23" s="1124"/>
      <c r="V23" s="1124">
        <v>
31934</v>
      </c>
      <c r="W23" s="1124"/>
      <c r="X23" s="1124"/>
      <c r="Y23" s="1124"/>
      <c r="Z23" s="1124"/>
      <c r="AA23" s="1124">
        <v>
1464</v>
      </c>
      <c r="AB23" s="1124"/>
      <c r="AC23" s="1124"/>
      <c r="AD23" s="1124"/>
      <c r="AE23" s="1125"/>
      <c r="AF23" s="1126">
        <v>
1384</v>
      </c>
      <c r="AG23" s="1124"/>
      <c r="AH23" s="1124"/>
      <c r="AI23" s="1124"/>
      <c r="AJ23" s="1127"/>
      <c r="AK23" s="1128"/>
      <c r="AL23" s="1129"/>
      <c r="AM23" s="1129"/>
      <c r="AN23" s="1129"/>
      <c r="AO23" s="1129"/>
      <c r="AP23" s="1124">
        <v>
20492</v>
      </c>
      <c r="AQ23" s="1124"/>
      <c r="AR23" s="1124"/>
      <c r="AS23" s="1124"/>
      <c r="AT23" s="1124"/>
      <c r="AU23" s="1130"/>
      <c r="AV23" s="1130"/>
      <c r="AW23" s="1130"/>
      <c r="AX23" s="1130"/>
      <c r="AY23" s="1131"/>
      <c r="AZ23" s="1120" t="s">
        <v>
180</v>
      </c>
      <c r="BA23" s="1121"/>
      <c r="BB23" s="1121"/>
      <c r="BC23" s="1121"/>
      <c r="BD23" s="1122"/>
      <c r="BE23" s="254"/>
      <c r="BF23" s="254"/>
      <c r="BG23" s="254"/>
      <c r="BH23" s="254"/>
      <c r="BI23" s="254"/>
      <c r="BJ23" s="254"/>
      <c r="BK23" s="254"/>
      <c r="BL23" s="254"/>
      <c r="BM23" s="254"/>
      <c r="BN23" s="254"/>
      <c r="BO23" s="254"/>
      <c r="BP23" s="254"/>
      <c r="BQ23" s="263">
        <v>
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
402</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
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
403</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
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
381</v>
      </c>
      <c r="B26" s="1051"/>
      <c r="C26" s="1051"/>
      <c r="D26" s="1051"/>
      <c r="E26" s="1051"/>
      <c r="F26" s="1051"/>
      <c r="G26" s="1051"/>
      <c r="H26" s="1051"/>
      <c r="I26" s="1051"/>
      <c r="J26" s="1051"/>
      <c r="K26" s="1051"/>
      <c r="L26" s="1051"/>
      <c r="M26" s="1051"/>
      <c r="N26" s="1051"/>
      <c r="O26" s="1051"/>
      <c r="P26" s="1052"/>
      <c r="Q26" s="1056" t="s">
        <v>
404</v>
      </c>
      <c r="R26" s="1057"/>
      <c r="S26" s="1057"/>
      <c r="T26" s="1057"/>
      <c r="U26" s="1058"/>
      <c r="V26" s="1056" t="s">
        <v>
405</v>
      </c>
      <c r="W26" s="1057"/>
      <c r="X26" s="1057"/>
      <c r="Y26" s="1057"/>
      <c r="Z26" s="1058"/>
      <c r="AA26" s="1056" t="s">
        <v>
406</v>
      </c>
      <c r="AB26" s="1057"/>
      <c r="AC26" s="1057"/>
      <c r="AD26" s="1057"/>
      <c r="AE26" s="1057"/>
      <c r="AF26" s="1114" t="s">
        <v>
407</v>
      </c>
      <c r="AG26" s="1063"/>
      <c r="AH26" s="1063"/>
      <c r="AI26" s="1063"/>
      <c r="AJ26" s="1115"/>
      <c r="AK26" s="1057" t="s">
        <v>
408</v>
      </c>
      <c r="AL26" s="1057"/>
      <c r="AM26" s="1057"/>
      <c r="AN26" s="1057"/>
      <c r="AO26" s="1058"/>
      <c r="AP26" s="1056" t="s">
        <v>
409</v>
      </c>
      <c r="AQ26" s="1057"/>
      <c r="AR26" s="1057"/>
      <c r="AS26" s="1057"/>
      <c r="AT26" s="1058"/>
      <c r="AU26" s="1056" t="s">
        <v>
410</v>
      </c>
      <c r="AV26" s="1057"/>
      <c r="AW26" s="1057"/>
      <c r="AX26" s="1057"/>
      <c r="AY26" s="1058"/>
      <c r="AZ26" s="1056" t="s">
        <v>
411</v>
      </c>
      <c r="BA26" s="1057"/>
      <c r="BB26" s="1057"/>
      <c r="BC26" s="1057"/>
      <c r="BD26" s="1058"/>
      <c r="BE26" s="1056" t="s">
        <v>
388</v>
      </c>
      <c r="BF26" s="1057"/>
      <c r="BG26" s="1057"/>
      <c r="BH26" s="1057"/>
      <c r="BI26" s="1072"/>
      <c r="BJ26" s="253"/>
      <c r="BK26" s="253"/>
      <c r="BL26" s="253"/>
      <c r="BM26" s="253"/>
      <c r="BN26" s="253"/>
      <c r="BO26" s="266"/>
      <c r="BP26" s="266"/>
      <c r="BQ26" s="263">
        <v>
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
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
1</v>
      </c>
      <c r="B28" s="1105" t="s">
        <v>
412</v>
      </c>
      <c r="C28" s="1106"/>
      <c r="D28" s="1106"/>
      <c r="E28" s="1106"/>
      <c r="F28" s="1106"/>
      <c r="G28" s="1106"/>
      <c r="H28" s="1106"/>
      <c r="I28" s="1106"/>
      <c r="J28" s="1106"/>
      <c r="K28" s="1106"/>
      <c r="L28" s="1106"/>
      <c r="M28" s="1106"/>
      <c r="N28" s="1106"/>
      <c r="O28" s="1106"/>
      <c r="P28" s="1107"/>
      <c r="Q28" s="1108">
        <v>
8938</v>
      </c>
      <c r="R28" s="1109"/>
      <c r="S28" s="1109"/>
      <c r="T28" s="1109"/>
      <c r="U28" s="1109"/>
      <c r="V28" s="1109">
        <v>
8673</v>
      </c>
      <c r="W28" s="1109"/>
      <c r="X28" s="1109"/>
      <c r="Y28" s="1109"/>
      <c r="Z28" s="1109"/>
      <c r="AA28" s="1109">
        <v>
265</v>
      </c>
      <c r="AB28" s="1109"/>
      <c r="AC28" s="1109"/>
      <c r="AD28" s="1109"/>
      <c r="AE28" s="1110"/>
      <c r="AF28" s="1111">
        <v>
265</v>
      </c>
      <c r="AG28" s="1109"/>
      <c r="AH28" s="1109"/>
      <c r="AI28" s="1109"/>
      <c r="AJ28" s="1112"/>
      <c r="AK28" s="1113">
        <v>
1032</v>
      </c>
      <c r="AL28" s="1101"/>
      <c r="AM28" s="1101"/>
      <c r="AN28" s="1101"/>
      <c r="AO28" s="1101"/>
      <c r="AP28" s="1101" t="s">
        <v>
589</v>
      </c>
      <c r="AQ28" s="1101"/>
      <c r="AR28" s="1101"/>
      <c r="AS28" s="1101"/>
      <c r="AT28" s="1101"/>
      <c r="AU28" s="1101" t="s">
        <v>
590</v>
      </c>
      <c r="AV28" s="1101"/>
      <c r="AW28" s="1101"/>
      <c r="AX28" s="1101"/>
      <c r="AY28" s="1101"/>
      <c r="AZ28" s="1102" t="s">
        <v>
589</v>
      </c>
      <c r="BA28" s="1102"/>
      <c r="BB28" s="1102"/>
      <c r="BC28" s="1102"/>
      <c r="BD28" s="1102"/>
      <c r="BE28" s="1103"/>
      <c r="BF28" s="1103"/>
      <c r="BG28" s="1103"/>
      <c r="BH28" s="1103"/>
      <c r="BI28" s="1104"/>
      <c r="BJ28" s="253"/>
      <c r="BK28" s="253"/>
      <c r="BL28" s="253"/>
      <c r="BM28" s="253"/>
      <c r="BN28" s="253"/>
      <c r="BO28" s="266"/>
      <c r="BP28" s="266"/>
      <c r="BQ28" s="263">
        <v>
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
2</v>
      </c>
      <c r="B29" s="1092" t="s">
        <v>
413</v>
      </c>
      <c r="C29" s="1093"/>
      <c r="D29" s="1093"/>
      <c r="E29" s="1093"/>
      <c r="F29" s="1093"/>
      <c r="G29" s="1093"/>
      <c r="H29" s="1093"/>
      <c r="I29" s="1093"/>
      <c r="J29" s="1093"/>
      <c r="K29" s="1093"/>
      <c r="L29" s="1093"/>
      <c r="M29" s="1093"/>
      <c r="N29" s="1093"/>
      <c r="O29" s="1093"/>
      <c r="P29" s="1094"/>
      <c r="Q29" s="1098">
        <v>
7083</v>
      </c>
      <c r="R29" s="1099"/>
      <c r="S29" s="1099"/>
      <c r="T29" s="1099"/>
      <c r="U29" s="1099"/>
      <c r="V29" s="1099">
        <v>
6603</v>
      </c>
      <c r="W29" s="1099"/>
      <c r="X29" s="1099"/>
      <c r="Y29" s="1099"/>
      <c r="Z29" s="1099"/>
      <c r="AA29" s="1099">
        <v>
480</v>
      </c>
      <c r="AB29" s="1099"/>
      <c r="AC29" s="1099"/>
      <c r="AD29" s="1099"/>
      <c r="AE29" s="1100"/>
      <c r="AF29" s="1074">
        <v>
478</v>
      </c>
      <c r="AG29" s="1075"/>
      <c r="AH29" s="1075"/>
      <c r="AI29" s="1075"/>
      <c r="AJ29" s="1076"/>
      <c r="AK29" s="1035">
        <v>
1388</v>
      </c>
      <c r="AL29" s="1026"/>
      <c r="AM29" s="1026"/>
      <c r="AN29" s="1026"/>
      <c r="AO29" s="1026"/>
      <c r="AP29" s="1026" t="s">
        <v>
590</v>
      </c>
      <c r="AQ29" s="1026"/>
      <c r="AR29" s="1026"/>
      <c r="AS29" s="1026"/>
      <c r="AT29" s="1026"/>
      <c r="AU29" s="1026" t="s">
        <v>
590</v>
      </c>
      <c r="AV29" s="1026"/>
      <c r="AW29" s="1026"/>
      <c r="AX29" s="1026"/>
      <c r="AY29" s="1026"/>
      <c r="AZ29" s="1097" t="s">
        <v>
590</v>
      </c>
      <c r="BA29" s="1097"/>
      <c r="BB29" s="1097"/>
      <c r="BC29" s="1097"/>
      <c r="BD29" s="1097"/>
      <c r="BE29" s="1087"/>
      <c r="BF29" s="1087"/>
      <c r="BG29" s="1087"/>
      <c r="BH29" s="1087"/>
      <c r="BI29" s="1088"/>
      <c r="BJ29" s="253"/>
      <c r="BK29" s="253"/>
      <c r="BL29" s="253"/>
      <c r="BM29" s="253"/>
      <c r="BN29" s="253"/>
      <c r="BO29" s="266"/>
      <c r="BP29" s="266"/>
      <c r="BQ29" s="263">
        <v>
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
3</v>
      </c>
      <c r="B30" s="1092" t="s">
        <v>
414</v>
      </c>
      <c r="C30" s="1093"/>
      <c r="D30" s="1093"/>
      <c r="E30" s="1093"/>
      <c r="F30" s="1093"/>
      <c r="G30" s="1093"/>
      <c r="H30" s="1093"/>
      <c r="I30" s="1093"/>
      <c r="J30" s="1093"/>
      <c r="K30" s="1093"/>
      <c r="L30" s="1093"/>
      <c r="M30" s="1093"/>
      <c r="N30" s="1093"/>
      <c r="O30" s="1093"/>
      <c r="P30" s="1094"/>
      <c r="Q30" s="1098">
        <v>
2153</v>
      </c>
      <c r="R30" s="1099"/>
      <c r="S30" s="1099"/>
      <c r="T30" s="1099"/>
      <c r="U30" s="1099"/>
      <c r="V30" s="1099">
        <v>
2118</v>
      </c>
      <c r="W30" s="1099"/>
      <c r="X30" s="1099"/>
      <c r="Y30" s="1099"/>
      <c r="Z30" s="1099"/>
      <c r="AA30" s="1099">
        <v>
36</v>
      </c>
      <c r="AB30" s="1099"/>
      <c r="AC30" s="1099"/>
      <c r="AD30" s="1099"/>
      <c r="AE30" s="1100"/>
      <c r="AF30" s="1074">
        <v>
33</v>
      </c>
      <c r="AG30" s="1075"/>
      <c r="AH30" s="1075"/>
      <c r="AI30" s="1075"/>
      <c r="AJ30" s="1076"/>
      <c r="AK30" s="1035">
        <v>
1056</v>
      </c>
      <c r="AL30" s="1026"/>
      <c r="AM30" s="1026"/>
      <c r="AN30" s="1026"/>
      <c r="AO30" s="1026"/>
      <c r="AP30" s="1026" t="s">
        <v>
591</v>
      </c>
      <c r="AQ30" s="1026"/>
      <c r="AR30" s="1026"/>
      <c r="AS30" s="1026"/>
      <c r="AT30" s="1026"/>
      <c r="AU30" s="1026" t="s">
        <v>
592</v>
      </c>
      <c r="AV30" s="1026"/>
      <c r="AW30" s="1026"/>
      <c r="AX30" s="1026"/>
      <c r="AY30" s="1026"/>
      <c r="AZ30" s="1097" t="s">
        <v>
593</v>
      </c>
      <c r="BA30" s="1097"/>
      <c r="BB30" s="1097"/>
      <c r="BC30" s="1097"/>
      <c r="BD30" s="1097"/>
      <c r="BE30" s="1087"/>
      <c r="BF30" s="1087"/>
      <c r="BG30" s="1087"/>
      <c r="BH30" s="1087"/>
      <c r="BI30" s="1088"/>
      <c r="BJ30" s="253"/>
      <c r="BK30" s="253"/>
      <c r="BL30" s="253"/>
      <c r="BM30" s="253"/>
      <c r="BN30" s="253"/>
      <c r="BO30" s="266"/>
      <c r="BP30" s="266"/>
      <c r="BQ30" s="263">
        <v>
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
4</v>
      </c>
      <c r="B31" s="1092" t="s">
        <v>
415</v>
      </c>
      <c r="C31" s="1093"/>
      <c r="D31" s="1093"/>
      <c r="E31" s="1093"/>
      <c r="F31" s="1093"/>
      <c r="G31" s="1093"/>
      <c r="H31" s="1093"/>
      <c r="I31" s="1093"/>
      <c r="J31" s="1093"/>
      <c r="K31" s="1093"/>
      <c r="L31" s="1093"/>
      <c r="M31" s="1093"/>
      <c r="N31" s="1093"/>
      <c r="O31" s="1093"/>
      <c r="P31" s="1094"/>
      <c r="Q31" s="1098">
        <v>
1950</v>
      </c>
      <c r="R31" s="1099"/>
      <c r="S31" s="1099"/>
      <c r="T31" s="1099"/>
      <c r="U31" s="1099"/>
      <c r="V31" s="1099">
        <v>
1931</v>
      </c>
      <c r="W31" s="1099"/>
      <c r="X31" s="1099"/>
      <c r="Y31" s="1099"/>
      <c r="Z31" s="1099"/>
      <c r="AA31" s="1099">
        <v>
19</v>
      </c>
      <c r="AB31" s="1099"/>
      <c r="AC31" s="1099"/>
      <c r="AD31" s="1099"/>
      <c r="AE31" s="1100"/>
      <c r="AF31" s="1074">
        <v>
19</v>
      </c>
      <c r="AG31" s="1075"/>
      <c r="AH31" s="1075"/>
      <c r="AI31" s="1075"/>
      <c r="AJ31" s="1076"/>
      <c r="AK31" s="1035">
        <v>
610</v>
      </c>
      <c r="AL31" s="1026"/>
      <c r="AM31" s="1026"/>
      <c r="AN31" s="1026"/>
      <c r="AO31" s="1026"/>
      <c r="AP31" s="1026">
        <v>
7815</v>
      </c>
      <c r="AQ31" s="1026"/>
      <c r="AR31" s="1026"/>
      <c r="AS31" s="1026"/>
      <c r="AT31" s="1026"/>
      <c r="AU31" s="1026">
        <v>
3165</v>
      </c>
      <c r="AV31" s="1026"/>
      <c r="AW31" s="1026"/>
      <c r="AX31" s="1026"/>
      <c r="AY31" s="1026"/>
      <c r="AZ31" s="1097" t="s">
        <v>
596</v>
      </c>
      <c r="BA31" s="1097"/>
      <c r="BB31" s="1097"/>
      <c r="BC31" s="1097"/>
      <c r="BD31" s="1097"/>
      <c r="BE31" s="1087" t="s">
        <v>
416</v>
      </c>
      <c r="BF31" s="1087"/>
      <c r="BG31" s="1087"/>
      <c r="BH31" s="1087"/>
      <c r="BI31" s="1088"/>
      <c r="BJ31" s="253"/>
      <c r="BK31" s="253"/>
      <c r="BL31" s="253"/>
      <c r="BM31" s="253"/>
      <c r="BN31" s="253"/>
      <c r="BO31" s="266"/>
      <c r="BP31" s="266"/>
      <c r="BQ31" s="263">
        <v>
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
5</v>
      </c>
      <c r="B32" s="1092" t="s">
        <v>
417</v>
      </c>
      <c r="C32" s="1093"/>
      <c r="D32" s="1093"/>
      <c r="E32" s="1093"/>
      <c r="F32" s="1093"/>
      <c r="G32" s="1093"/>
      <c r="H32" s="1093"/>
      <c r="I32" s="1093"/>
      <c r="J32" s="1093"/>
      <c r="K32" s="1093"/>
      <c r="L32" s="1093"/>
      <c r="M32" s="1093"/>
      <c r="N32" s="1093"/>
      <c r="O32" s="1093"/>
      <c r="P32" s="1094"/>
      <c r="Q32" s="1098">
        <v>
43</v>
      </c>
      <c r="R32" s="1099"/>
      <c r="S32" s="1099"/>
      <c r="T32" s="1099"/>
      <c r="U32" s="1099"/>
      <c r="V32" s="1099">
        <v>
38</v>
      </c>
      <c r="W32" s="1099"/>
      <c r="X32" s="1099"/>
      <c r="Y32" s="1099"/>
      <c r="Z32" s="1099"/>
      <c r="AA32" s="1099">
        <v>
5</v>
      </c>
      <c r="AB32" s="1099"/>
      <c r="AC32" s="1099"/>
      <c r="AD32" s="1099"/>
      <c r="AE32" s="1100"/>
      <c r="AF32" s="1074">
        <v>
5</v>
      </c>
      <c r="AG32" s="1075"/>
      <c r="AH32" s="1075"/>
      <c r="AI32" s="1075"/>
      <c r="AJ32" s="1076"/>
      <c r="AK32" s="1035">
        <v>
12</v>
      </c>
      <c r="AL32" s="1026"/>
      <c r="AM32" s="1026"/>
      <c r="AN32" s="1026"/>
      <c r="AO32" s="1026"/>
      <c r="AP32" s="1026" t="s">
        <v>
594</v>
      </c>
      <c r="AQ32" s="1026"/>
      <c r="AR32" s="1026"/>
      <c r="AS32" s="1026"/>
      <c r="AT32" s="1026"/>
      <c r="AU32" s="1026" t="s">
        <v>
595</v>
      </c>
      <c r="AV32" s="1026"/>
      <c r="AW32" s="1026"/>
      <c r="AX32" s="1026"/>
      <c r="AY32" s="1026"/>
      <c r="AZ32" s="1097" t="s">
        <v>
590</v>
      </c>
      <c r="BA32" s="1097"/>
      <c r="BB32" s="1097"/>
      <c r="BC32" s="1097"/>
      <c r="BD32" s="1097"/>
      <c r="BE32" s="1087" t="s">
        <v>
418</v>
      </c>
      <c r="BF32" s="1087"/>
      <c r="BG32" s="1087"/>
      <c r="BH32" s="1087"/>
      <c r="BI32" s="1088"/>
      <c r="BJ32" s="253"/>
      <c r="BK32" s="253"/>
      <c r="BL32" s="253"/>
      <c r="BM32" s="253"/>
      <c r="BN32" s="253"/>
      <c r="BO32" s="266"/>
      <c r="BP32" s="266"/>
      <c r="BQ32" s="263">
        <v>
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
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
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
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
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
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
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
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
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
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
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
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
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
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
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
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
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
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
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
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
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
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
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
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
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
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
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
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
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
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
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
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
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
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
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
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
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
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
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
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
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
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
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
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
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
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
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
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
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
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
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
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
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
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
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
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
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
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
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
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
419</v>
      </c>
      <c r="BK62" s="1090"/>
      <c r="BL62" s="1090"/>
      <c r="BM62" s="1090"/>
      <c r="BN62" s="1091"/>
      <c r="BO62" s="266"/>
      <c r="BP62" s="266"/>
      <c r="BQ62" s="263">
        <v>
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
400</v>
      </c>
      <c r="B63" s="999" t="s">
        <v>
420</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
800</v>
      </c>
      <c r="AG63" s="1014"/>
      <c r="AH63" s="1014"/>
      <c r="AI63" s="1014"/>
      <c r="AJ63" s="1085"/>
      <c r="AK63" s="1086"/>
      <c r="AL63" s="1018"/>
      <c r="AM63" s="1018"/>
      <c r="AN63" s="1018"/>
      <c r="AO63" s="1018"/>
      <c r="AP63" s="1014">
        <v>
7815</v>
      </c>
      <c r="AQ63" s="1014"/>
      <c r="AR63" s="1014"/>
      <c r="AS63" s="1014"/>
      <c r="AT63" s="1014"/>
      <c r="AU63" s="1014">
        <v>
3615</v>
      </c>
      <c r="AV63" s="1014"/>
      <c r="AW63" s="1014"/>
      <c r="AX63" s="1014"/>
      <c r="AY63" s="1014"/>
      <c r="AZ63" s="1080"/>
      <c r="BA63" s="1080"/>
      <c r="BB63" s="1080"/>
      <c r="BC63" s="1080"/>
      <c r="BD63" s="1080"/>
      <c r="BE63" s="1015"/>
      <c r="BF63" s="1015"/>
      <c r="BG63" s="1015"/>
      <c r="BH63" s="1015"/>
      <c r="BI63" s="1016"/>
      <c r="BJ63" s="1081" t="s">
        <v>
421</v>
      </c>
      <c r="BK63" s="1006"/>
      <c r="BL63" s="1006"/>
      <c r="BM63" s="1006"/>
      <c r="BN63" s="1082"/>
      <c r="BO63" s="266"/>
      <c r="BP63" s="266"/>
      <c r="BQ63" s="263">
        <v>
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
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
422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
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
423</v>
      </c>
      <c r="B66" s="1051"/>
      <c r="C66" s="1051"/>
      <c r="D66" s="1051"/>
      <c r="E66" s="1051"/>
      <c r="F66" s="1051"/>
      <c r="G66" s="1051"/>
      <c r="H66" s="1051"/>
      <c r="I66" s="1051"/>
      <c r="J66" s="1051"/>
      <c r="K66" s="1051"/>
      <c r="L66" s="1051"/>
      <c r="M66" s="1051"/>
      <c r="N66" s="1051"/>
      <c r="O66" s="1051"/>
      <c r="P66" s="1052"/>
      <c r="Q66" s="1056" t="s">
        <v>
404</v>
      </c>
      <c r="R66" s="1057"/>
      <c r="S66" s="1057"/>
      <c r="T66" s="1057"/>
      <c r="U66" s="1058"/>
      <c r="V66" s="1056" t="s">
        <v>
405</v>
      </c>
      <c r="W66" s="1057"/>
      <c r="X66" s="1057"/>
      <c r="Y66" s="1057"/>
      <c r="Z66" s="1058"/>
      <c r="AA66" s="1056" t="s">
        <v>
424</v>
      </c>
      <c r="AB66" s="1057"/>
      <c r="AC66" s="1057"/>
      <c r="AD66" s="1057"/>
      <c r="AE66" s="1058"/>
      <c r="AF66" s="1062" t="s">
        <v>
425</v>
      </c>
      <c r="AG66" s="1063"/>
      <c r="AH66" s="1063"/>
      <c r="AI66" s="1063"/>
      <c r="AJ66" s="1064"/>
      <c r="AK66" s="1056" t="s">
        <v>
426</v>
      </c>
      <c r="AL66" s="1051"/>
      <c r="AM66" s="1051"/>
      <c r="AN66" s="1051"/>
      <c r="AO66" s="1052"/>
      <c r="AP66" s="1056" t="s">
        <v>
427</v>
      </c>
      <c r="AQ66" s="1057"/>
      <c r="AR66" s="1057"/>
      <c r="AS66" s="1057"/>
      <c r="AT66" s="1058"/>
      <c r="AU66" s="1056" t="s">
        <v>
428</v>
      </c>
      <c r="AV66" s="1057"/>
      <c r="AW66" s="1057"/>
      <c r="AX66" s="1057"/>
      <c r="AY66" s="1058"/>
      <c r="AZ66" s="1056" t="s">
        <v>
388</v>
      </c>
      <c r="BA66" s="1057"/>
      <c r="BB66" s="1057"/>
      <c r="BC66" s="1057"/>
      <c r="BD66" s="1072"/>
      <c r="BE66" s="266"/>
      <c r="BF66" s="266"/>
      <c r="BG66" s="266"/>
      <c r="BH66" s="266"/>
      <c r="BI66" s="266"/>
      <c r="BJ66" s="266"/>
      <c r="BK66" s="266"/>
      <c r="BL66" s="266"/>
      <c r="BM66" s="266"/>
      <c r="BN66" s="266"/>
      <c r="BO66" s="266"/>
      <c r="BP66" s="266"/>
      <c r="BQ66" s="263">
        <v>
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
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
1</v>
      </c>
      <c r="B68" s="1040" t="s">
        <v>
597</v>
      </c>
      <c r="C68" s="1041"/>
      <c r="D68" s="1041"/>
      <c r="E68" s="1041"/>
      <c r="F68" s="1041"/>
      <c r="G68" s="1041"/>
      <c r="H68" s="1041"/>
      <c r="I68" s="1041"/>
      <c r="J68" s="1041"/>
      <c r="K68" s="1041"/>
      <c r="L68" s="1041"/>
      <c r="M68" s="1041"/>
      <c r="N68" s="1041"/>
      <c r="O68" s="1041"/>
      <c r="P68" s="1042"/>
      <c r="Q68" s="1043">
        <v>
147</v>
      </c>
      <c r="R68" s="1037"/>
      <c r="S68" s="1037"/>
      <c r="T68" s="1037"/>
      <c r="U68" s="1037"/>
      <c r="V68" s="1037">
        <v>
133</v>
      </c>
      <c r="W68" s="1037"/>
      <c r="X68" s="1037"/>
      <c r="Y68" s="1037"/>
      <c r="Z68" s="1037"/>
      <c r="AA68" s="1037">
        <v>
14</v>
      </c>
      <c r="AB68" s="1037"/>
      <c r="AC68" s="1037"/>
      <c r="AD68" s="1037"/>
      <c r="AE68" s="1037"/>
      <c r="AF68" s="1037">
        <v>
14</v>
      </c>
      <c r="AG68" s="1037"/>
      <c r="AH68" s="1037"/>
      <c r="AI68" s="1037"/>
      <c r="AJ68" s="1037"/>
      <c r="AK68" s="1037">
        <v>
16</v>
      </c>
      <c r="AL68" s="1037"/>
      <c r="AM68" s="1037"/>
      <c r="AN68" s="1037"/>
      <c r="AO68" s="1037"/>
      <c r="AP68" s="1037" t="s">
        <v>
612</v>
      </c>
      <c r="AQ68" s="1037"/>
      <c r="AR68" s="1037"/>
      <c r="AS68" s="1037"/>
      <c r="AT68" s="1037"/>
      <c r="AU68" s="1037" t="s">
        <v>
590</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
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
2</v>
      </c>
      <c r="B69" s="1029" t="s">
        <v>
598</v>
      </c>
      <c r="C69" s="1030"/>
      <c r="D69" s="1030"/>
      <c r="E69" s="1030"/>
      <c r="F69" s="1030"/>
      <c r="G69" s="1030"/>
      <c r="H69" s="1030"/>
      <c r="I69" s="1030"/>
      <c r="J69" s="1030"/>
      <c r="K69" s="1030"/>
      <c r="L69" s="1030"/>
      <c r="M69" s="1030"/>
      <c r="N69" s="1030"/>
      <c r="O69" s="1030"/>
      <c r="P69" s="1031"/>
      <c r="Q69" s="1032">
        <v>
4484</v>
      </c>
      <c r="R69" s="1026"/>
      <c r="S69" s="1026"/>
      <c r="T69" s="1026"/>
      <c r="U69" s="1026"/>
      <c r="V69" s="1026">
        <v>
4405</v>
      </c>
      <c r="W69" s="1026"/>
      <c r="X69" s="1026"/>
      <c r="Y69" s="1026"/>
      <c r="Z69" s="1026"/>
      <c r="AA69" s="1026">
        <v>
79</v>
      </c>
      <c r="AB69" s="1026"/>
      <c r="AC69" s="1026"/>
      <c r="AD69" s="1026"/>
      <c r="AE69" s="1026"/>
      <c r="AF69" s="1026">
        <v>
63</v>
      </c>
      <c r="AG69" s="1026"/>
      <c r="AH69" s="1026"/>
      <c r="AI69" s="1026"/>
      <c r="AJ69" s="1026"/>
      <c r="AK69" s="1026">
        <v>
277</v>
      </c>
      <c r="AL69" s="1026"/>
      <c r="AM69" s="1026"/>
      <c r="AN69" s="1026"/>
      <c r="AO69" s="1026"/>
      <c r="AP69" s="1026">
        <v>
3057</v>
      </c>
      <c r="AQ69" s="1026"/>
      <c r="AR69" s="1026"/>
      <c r="AS69" s="1026"/>
      <c r="AT69" s="1026"/>
      <c r="AU69" s="1026">
        <v>
712</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
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
3</v>
      </c>
      <c r="B70" s="1029" t="s">
        <v>
599</v>
      </c>
      <c r="C70" s="1030"/>
      <c r="D70" s="1030"/>
      <c r="E70" s="1030"/>
      <c r="F70" s="1030"/>
      <c r="G70" s="1030"/>
      <c r="H70" s="1030"/>
      <c r="I70" s="1030"/>
      <c r="J70" s="1030"/>
      <c r="K70" s="1030"/>
      <c r="L70" s="1030"/>
      <c r="M70" s="1030"/>
      <c r="N70" s="1030"/>
      <c r="O70" s="1030"/>
      <c r="P70" s="1031"/>
      <c r="Q70" s="1032">
        <v>
10992</v>
      </c>
      <c r="R70" s="1026"/>
      <c r="S70" s="1026"/>
      <c r="T70" s="1026"/>
      <c r="U70" s="1026"/>
      <c r="V70" s="1026">
        <v>
10500</v>
      </c>
      <c r="W70" s="1026"/>
      <c r="X70" s="1026"/>
      <c r="Y70" s="1026"/>
      <c r="Z70" s="1026"/>
      <c r="AA70" s="1026">
        <v>
491</v>
      </c>
      <c r="AB70" s="1026"/>
      <c r="AC70" s="1026"/>
      <c r="AD70" s="1026"/>
      <c r="AE70" s="1026"/>
      <c r="AF70" s="1026">
        <v>
491</v>
      </c>
      <c r="AG70" s="1026"/>
      <c r="AH70" s="1026"/>
      <c r="AI70" s="1026"/>
      <c r="AJ70" s="1026"/>
      <c r="AK70" s="1026" t="s">
        <v>
616</v>
      </c>
      <c r="AL70" s="1026"/>
      <c r="AM70" s="1026"/>
      <c r="AN70" s="1026"/>
      <c r="AO70" s="1026"/>
      <c r="AP70" s="1026">
        <v>
799</v>
      </c>
      <c r="AQ70" s="1026"/>
      <c r="AR70" s="1026"/>
      <c r="AS70" s="1026"/>
      <c r="AT70" s="1026"/>
      <c r="AU70" s="1026">
        <v>
19</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
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
4</v>
      </c>
      <c r="B71" s="1029" t="s">
        <v>
600</v>
      </c>
      <c r="C71" s="1030"/>
      <c r="D71" s="1030"/>
      <c r="E71" s="1030"/>
      <c r="F71" s="1030"/>
      <c r="G71" s="1030"/>
      <c r="H71" s="1030"/>
      <c r="I71" s="1030"/>
      <c r="J71" s="1030"/>
      <c r="K71" s="1030"/>
      <c r="L71" s="1030"/>
      <c r="M71" s="1030"/>
      <c r="N71" s="1030"/>
      <c r="O71" s="1030"/>
      <c r="P71" s="1031"/>
      <c r="Q71" s="1032">
        <v>
6</v>
      </c>
      <c r="R71" s="1026"/>
      <c r="S71" s="1026"/>
      <c r="T71" s="1026"/>
      <c r="U71" s="1026"/>
      <c r="V71" s="1026">
        <v>
5</v>
      </c>
      <c r="W71" s="1026"/>
      <c r="X71" s="1026"/>
      <c r="Y71" s="1026"/>
      <c r="Z71" s="1026"/>
      <c r="AA71" s="1026">
        <v>
1</v>
      </c>
      <c r="AB71" s="1026"/>
      <c r="AC71" s="1026"/>
      <c r="AD71" s="1026"/>
      <c r="AE71" s="1026"/>
      <c r="AF71" s="1026">
        <v>
1</v>
      </c>
      <c r="AG71" s="1026"/>
      <c r="AH71" s="1026"/>
      <c r="AI71" s="1026"/>
      <c r="AJ71" s="1026"/>
      <c r="AK71" s="1026" t="s">
        <v>
590</v>
      </c>
      <c r="AL71" s="1026"/>
      <c r="AM71" s="1026"/>
      <c r="AN71" s="1026"/>
      <c r="AO71" s="1026"/>
      <c r="AP71" s="1026" t="s">
        <v>
590</v>
      </c>
      <c r="AQ71" s="1026"/>
      <c r="AR71" s="1026"/>
      <c r="AS71" s="1026"/>
      <c r="AT71" s="1026"/>
      <c r="AU71" s="1026" t="s">
        <v>
596</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
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
5</v>
      </c>
      <c r="B72" s="1029" t="s">
        <v>
601</v>
      </c>
      <c r="C72" s="1030"/>
      <c r="D72" s="1030"/>
      <c r="E72" s="1030"/>
      <c r="F72" s="1030"/>
      <c r="G72" s="1030"/>
      <c r="H72" s="1030"/>
      <c r="I72" s="1030"/>
      <c r="J72" s="1030"/>
      <c r="K72" s="1030"/>
      <c r="L72" s="1030"/>
      <c r="M72" s="1030"/>
      <c r="N72" s="1030"/>
      <c r="O72" s="1030"/>
      <c r="P72" s="1031"/>
      <c r="Q72" s="1032">
        <v>
5253</v>
      </c>
      <c r="R72" s="1026"/>
      <c r="S72" s="1026"/>
      <c r="T72" s="1026"/>
      <c r="U72" s="1026"/>
      <c r="V72" s="1026">
        <v>
4828</v>
      </c>
      <c r="W72" s="1026"/>
      <c r="X72" s="1026"/>
      <c r="Y72" s="1026"/>
      <c r="Z72" s="1026"/>
      <c r="AA72" s="1026">
        <v>
425</v>
      </c>
      <c r="AB72" s="1026"/>
      <c r="AC72" s="1026"/>
      <c r="AD72" s="1026"/>
      <c r="AE72" s="1026"/>
      <c r="AF72" s="1026">
        <v>
425</v>
      </c>
      <c r="AG72" s="1026"/>
      <c r="AH72" s="1026"/>
      <c r="AI72" s="1026"/>
      <c r="AJ72" s="1026"/>
      <c r="AK72" s="1026">
        <v>
600</v>
      </c>
      <c r="AL72" s="1026"/>
      <c r="AM72" s="1026"/>
      <c r="AN72" s="1026"/>
      <c r="AO72" s="1026"/>
      <c r="AP72" s="1026" t="s">
        <v>
590</v>
      </c>
      <c r="AQ72" s="1026"/>
      <c r="AR72" s="1026"/>
      <c r="AS72" s="1026"/>
      <c r="AT72" s="1026"/>
      <c r="AU72" s="1026" t="s">
        <v>
615</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
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
6</v>
      </c>
      <c r="B73" s="1029" t="s">
        <v>
602</v>
      </c>
      <c r="C73" s="1030"/>
      <c r="D73" s="1030"/>
      <c r="E73" s="1030"/>
      <c r="F73" s="1030"/>
      <c r="G73" s="1030"/>
      <c r="H73" s="1030"/>
      <c r="I73" s="1030"/>
      <c r="J73" s="1030"/>
      <c r="K73" s="1030"/>
      <c r="L73" s="1030"/>
      <c r="M73" s="1030"/>
      <c r="N73" s="1030"/>
      <c r="O73" s="1030"/>
      <c r="P73" s="1031"/>
      <c r="Q73" s="1032">
        <v>
986</v>
      </c>
      <c r="R73" s="1026"/>
      <c r="S73" s="1026"/>
      <c r="T73" s="1026"/>
      <c r="U73" s="1026"/>
      <c r="V73" s="1026">
        <v>
974</v>
      </c>
      <c r="W73" s="1026"/>
      <c r="X73" s="1026"/>
      <c r="Y73" s="1026"/>
      <c r="Z73" s="1026"/>
      <c r="AA73" s="1026">
        <v>
12</v>
      </c>
      <c r="AB73" s="1026"/>
      <c r="AC73" s="1026"/>
      <c r="AD73" s="1026"/>
      <c r="AE73" s="1026"/>
      <c r="AF73" s="1026">
        <v>
12</v>
      </c>
      <c r="AG73" s="1026"/>
      <c r="AH73" s="1026"/>
      <c r="AI73" s="1026"/>
      <c r="AJ73" s="1026"/>
      <c r="AK73" s="1026">
        <v>
12</v>
      </c>
      <c r="AL73" s="1026"/>
      <c r="AM73" s="1026"/>
      <c r="AN73" s="1026"/>
      <c r="AO73" s="1026"/>
      <c r="AP73" s="1026" t="s">
        <v>
590</v>
      </c>
      <c r="AQ73" s="1026"/>
      <c r="AR73" s="1026"/>
      <c r="AS73" s="1026"/>
      <c r="AT73" s="1026"/>
      <c r="AU73" s="1026" t="s">
        <v>
590</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
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
7</v>
      </c>
      <c r="B74" s="1029" t="s">
        <v>
603</v>
      </c>
      <c r="C74" s="1030"/>
      <c r="D74" s="1030"/>
      <c r="E74" s="1030"/>
      <c r="F74" s="1030"/>
      <c r="G74" s="1030"/>
      <c r="H74" s="1030"/>
      <c r="I74" s="1030"/>
      <c r="J74" s="1030"/>
      <c r="K74" s="1030"/>
      <c r="L74" s="1030"/>
      <c r="M74" s="1030"/>
      <c r="N74" s="1030"/>
      <c r="O74" s="1030"/>
      <c r="P74" s="1031"/>
      <c r="Q74" s="1032">
        <v>
288</v>
      </c>
      <c r="R74" s="1026"/>
      <c r="S74" s="1026"/>
      <c r="T74" s="1026"/>
      <c r="U74" s="1026"/>
      <c r="V74" s="1026">
        <v>
206</v>
      </c>
      <c r="W74" s="1026"/>
      <c r="X74" s="1026"/>
      <c r="Y74" s="1026"/>
      <c r="Z74" s="1026"/>
      <c r="AA74" s="1026">
        <v>
82</v>
      </c>
      <c r="AB74" s="1026"/>
      <c r="AC74" s="1026"/>
      <c r="AD74" s="1026"/>
      <c r="AE74" s="1026"/>
      <c r="AF74" s="1026">
        <v>
82</v>
      </c>
      <c r="AG74" s="1026"/>
      <c r="AH74" s="1026"/>
      <c r="AI74" s="1026"/>
      <c r="AJ74" s="1026"/>
      <c r="AK74" s="1026">
        <v>
47</v>
      </c>
      <c r="AL74" s="1026"/>
      <c r="AM74" s="1026"/>
      <c r="AN74" s="1026"/>
      <c r="AO74" s="1026"/>
      <c r="AP74" s="1026" t="s">
        <v>
590</v>
      </c>
      <c r="AQ74" s="1026"/>
      <c r="AR74" s="1026"/>
      <c r="AS74" s="1026"/>
      <c r="AT74" s="1026"/>
      <c r="AU74" s="1026" t="s">
        <v>
615</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
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
8</v>
      </c>
      <c r="B75" s="1029" t="s">
        <v>
604</v>
      </c>
      <c r="C75" s="1030"/>
      <c r="D75" s="1030"/>
      <c r="E75" s="1030"/>
      <c r="F75" s="1030"/>
      <c r="G75" s="1030"/>
      <c r="H75" s="1030"/>
      <c r="I75" s="1030"/>
      <c r="J75" s="1030"/>
      <c r="K75" s="1030"/>
      <c r="L75" s="1030"/>
      <c r="M75" s="1030"/>
      <c r="N75" s="1030"/>
      <c r="O75" s="1030"/>
      <c r="P75" s="1031"/>
      <c r="Q75" s="1033">
        <v>
6529</v>
      </c>
      <c r="R75" s="1034">
        <v>
6933</v>
      </c>
      <c r="S75" s="1034">
        <v>
6933</v>
      </c>
      <c r="T75" s="1034">
        <v>
6933</v>
      </c>
      <c r="U75" s="1035">
        <v>
6933</v>
      </c>
      <c r="V75" s="1036">
        <v>
6443</v>
      </c>
      <c r="W75" s="1034">
        <v>
6850</v>
      </c>
      <c r="X75" s="1034">
        <v>
6850</v>
      </c>
      <c r="Y75" s="1034">
        <v>
6850</v>
      </c>
      <c r="Z75" s="1035">
        <v>
6850</v>
      </c>
      <c r="AA75" s="1036">
        <v>
86</v>
      </c>
      <c r="AB75" s="1034">
        <v>
82</v>
      </c>
      <c r="AC75" s="1034">
        <v>
82</v>
      </c>
      <c r="AD75" s="1034">
        <v>
82</v>
      </c>
      <c r="AE75" s="1035">
        <v>
82</v>
      </c>
      <c r="AF75" s="1036">
        <v>
86</v>
      </c>
      <c r="AG75" s="1034">
        <v>
82</v>
      </c>
      <c r="AH75" s="1034">
        <v>
82</v>
      </c>
      <c r="AI75" s="1034">
        <v>
82</v>
      </c>
      <c r="AJ75" s="1035">
        <v>
82</v>
      </c>
      <c r="AK75" s="1036">
        <v>
1926</v>
      </c>
      <c r="AL75" s="1034">
        <v>
2485</v>
      </c>
      <c r="AM75" s="1034">
        <v>
2485</v>
      </c>
      <c r="AN75" s="1034">
        <v>
2485</v>
      </c>
      <c r="AO75" s="1035">
        <v>
2485</v>
      </c>
      <c r="AP75" s="1036" t="s">
        <v>
523</v>
      </c>
      <c r="AQ75" s="1034"/>
      <c r="AR75" s="1034"/>
      <c r="AS75" s="1034"/>
      <c r="AT75" s="1035"/>
      <c r="AU75" s="1036" t="s">
        <v>
523</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
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
9</v>
      </c>
      <c r="B76" s="1029" t="s">
        <v>
605</v>
      </c>
      <c r="C76" s="1030"/>
      <c r="D76" s="1030"/>
      <c r="E76" s="1030"/>
      <c r="F76" s="1030"/>
      <c r="G76" s="1030"/>
      <c r="H76" s="1030"/>
      <c r="I76" s="1030"/>
      <c r="J76" s="1030"/>
      <c r="K76" s="1030"/>
      <c r="L76" s="1030"/>
      <c r="M76" s="1030"/>
      <c r="N76" s="1030"/>
      <c r="O76" s="1030"/>
      <c r="P76" s="1031"/>
      <c r="Q76" s="1033">
        <v>
1444184</v>
      </c>
      <c r="R76" s="1034">
        <v>
1385861</v>
      </c>
      <c r="S76" s="1034">
        <v>
1385861</v>
      </c>
      <c r="T76" s="1034">
        <v>
1385861</v>
      </c>
      <c r="U76" s="1035">
        <v>
1385861</v>
      </c>
      <c r="V76" s="1036">
        <v>
1404896</v>
      </c>
      <c r="W76" s="1034">
        <v>
1346246</v>
      </c>
      <c r="X76" s="1034">
        <v>
1346246</v>
      </c>
      <c r="Y76" s="1034">
        <v>
1346246</v>
      </c>
      <c r="Z76" s="1035">
        <v>
1346246</v>
      </c>
      <c r="AA76" s="1036">
        <v>
39288</v>
      </c>
      <c r="AB76" s="1034">
        <v>
39615</v>
      </c>
      <c r="AC76" s="1034">
        <v>
39615</v>
      </c>
      <c r="AD76" s="1034">
        <v>
39615</v>
      </c>
      <c r="AE76" s="1035">
        <v>
39615</v>
      </c>
      <c r="AF76" s="1036">
        <v>
39288</v>
      </c>
      <c r="AG76" s="1034">
        <v>
39615</v>
      </c>
      <c r="AH76" s="1034">
        <v>
39615</v>
      </c>
      <c r="AI76" s="1034">
        <v>
39615</v>
      </c>
      <c r="AJ76" s="1035">
        <v>
39615</v>
      </c>
      <c r="AK76" s="1036">
        <v>
16623</v>
      </c>
      <c r="AL76" s="1034">
        <v>
13582</v>
      </c>
      <c r="AM76" s="1034">
        <v>
13582</v>
      </c>
      <c r="AN76" s="1034">
        <v>
13582</v>
      </c>
      <c r="AO76" s="1035">
        <v>
13582</v>
      </c>
      <c r="AP76" s="1036" t="s">
        <v>
523</v>
      </c>
      <c r="AQ76" s="1034"/>
      <c r="AR76" s="1034"/>
      <c r="AS76" s="1034"/>
      <c r="AT76" s="1035"/>
      <c r="AU76" s="1036" t="s">
        <v>
523</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
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
10</v>
      </c>
      <c r="B77" s="1029" t="s">
        <v>
606</v>
      </c>
      <c r="C77" s="1030"/>
      <c r="D77" s="1030"/>
      <c r="E77" s="1030"/>
      <c r="F77" s="1030"/>
      <c r="G77" s="1030"/>
      <c r="H77" s="1030"/>
      <c r="I77" s="1030"/>
      <c r="J77" s="1030"/>
      <c r="K77" s="1030"/>
      <c r="L77" s="1030"/>
      <c r="M77" s="1030"/>
      <c r="N77" s="1030"/>
      <c r="O77" s="1030"/>
      <c r="P77" s="1031"/>
      <c r="Q77" s="1033">
        <v>
18602</v>
      </c>
      <c r="R77" s="1034"/>
      <c r="S77" s="1034"/>
      <c r="T77" s="1034"/>
      <c r="U77" s="1035"/>
      <c r="V77" s="1036">
        <v>
18989</v>
      </c>
      <c r="W77" s="1034"/>
      <c r="X77" s="1034"/>
      <c r="Y77" s="1034"/>
      <c r="Z77" s="1035"/>
      <c r="AA77" s="1036">
        <v>
-387</v>
      </c>
      <c r="AB77" s="1034"/>
      <c r="AC77" s="1034"/>
      <c r="AD77" s="1034"/>
      <c r="AE77" s="1035"/>
      <c r="AF77" s="1036">
        <v>
5323</v>
      </c>
      <c r="AG77" s="1034"/>
      <c r="AH77" s="1034"/>
      <c r="AI77" s="1034"/>
      <c r="AJ77" s="1035"/>
      <c r="AK77" s="1036">
        <v>
1533</v>
      </c>
      <c r="AL77" s="1034"/>
      <c r="AM77" s="1034"/>
      <c r="AN77" s="1034"/>
      <c r="AO77" s="1035"/>
      <c r="AP77" s="1036">
        <v>
8005</v>
      </c>
      <c r="AQ77" s="1034"/>
      <c r="AR77" s="1034"/>
      <c r="AS77" s="1034"/>
      <c r="AT77" s="1035"/>
      <c r="AU77" s="1036">
        <v>
80</v>
      </c>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
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
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
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
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
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
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
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
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
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
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
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
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
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
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
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
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
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
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
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
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
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
400</v>
      </c>
      <c r="B88" s="999" t="s">
        <v>
429</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
49785</v>
      </c>
      <c r="AG88" s="1014"/>
      <c r="AH88" s="1014"/>
      <c r="AI88" s="1014"/>
      <c r="AJ88" s="1014"/>
      <c r="AK88" s="1018"/>
      <c r="AL88" s="1018"/>
      <c r="AM88" s="1018"/>
      <c r="AN88" s="1018"/>
      <c r="AO88" s="1018"/>
      <c r="AP88" s="1014">
        <v>
11861</v>
      </c>
      <c r="AQ88" s="1014"/>
      <c r="AR88" s="1014"/>
      <c r="AS88" s="1014"/>
      <c r="AT88" s="1014"/>
      <c r="AU88" s="1014">
        <v>
811</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
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
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
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
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
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
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
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
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
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
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
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
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
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
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
400</v>
      </c>
      <c r="BR102" s="999" t="s">
        <v>
430</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
336</v>
      </c>
      <c r="CS102" s="1006"/>
      <c r="CT102" s="1006"/>
      <c r="CU102" s="1006"/>
      <c r="CV102" s="1007"/>
      <c r="CW102" s="1005" t="s">
        <v>
590</v>
      </c>
      <c r="CX102" s="1006"/>
      <c r="CY102" s="1006"/>
      <c r="CZ102" s="1006"/>
      <c r="DA102" s="1007"/>
      <c r="DB102" s="1005">
        <v>
1500</v>
      </c>
      <c r="DC102" s="1006"/>
      <c r="DD102" s="1006"/>
      <c r="DE102" s="1006"/>
      <c r="DF102" s="1007"/>
      <c r="DG102" s="1005" t="s">
        <v>
613</v>
      </c>
      <c r="DH102" s="1006"/>
      <c r="DI102" s="1006"/>
      <c r="DJ102" s="1006"/>
      <c r="DK102" s="1007"/>
      <c r="DL102" s="1005" t="s">
        <v>
590</v>
      </c>
      <c r="DM102" s="1006"/>
      <c r="DN102" s="1006"/>
      <c r="DO102" s="1006"/>
      <c r="DP102" s="1007"/>
      <c r="DQ102" s="1005" t="s">
        <v>
614</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
431</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
432</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
433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
434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
435</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
436</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
437</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
438</v>
      </c>
      <c r="AB109" s="949"/>
      <c r="AC109" s="949"/>
      <c r="AD109" s="949"/>
      <c r="AE109" s="950"/>
      <c r="AF109" s="951" t="s">
        <v>
318</v>
      </c>
      <c r="AG109" s="949"/>
      <c r="AH109" s="949"/>
      <c r="AI109" s="949"/>
      <c r="AJ109" s="950"/>
      <c r="AK109" s="951" t="s">
        <v>
317</v>
      </c>
      <c r="AL109" s="949"/>
      <c r="AM109" s="949"/>
      <c r="AN109" s="949"/>
      <c r="AO109" s="950"/>
      <c r="AP109" s="951" t="s">
        <v>
439</v>
      </c>
      <c r="AQ109" s="949"/>
      <c r="AR109" s="949"/>
      <c r="AS109" s="949"/>
      <c r="AT109" s="980"/>
      <c r="AU109" s="948" t="s">
        <v>
437</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
438</v>
      </c>
      <c r="BR109" s="949"/>
      <c r="BS109" s="949"/>
      <c r="BT109" s="949"/>
      <c r="BU109" s="950"/>
      <c r="BV109" s="951" t="s">
        <v>
318</v>
      </c>
      <c r="BW109" s="949"/>
      <c r="BX109" s="949"/>
      <c r="BY109" s="949"/>
      <c r="BZ109" s="950"/>
      <c r="CA109" s="951" t="s">
        <v>
317</v>
      </c>
      <c r="CB109" s="949"/>
      <c r="CC109" s="949"/>
      <c r="CD109" s="949"/>
      <c r="CE109" s="950"/>
      <c r="CF109" s="987" t="s">
        <v>
439</v>
      </c>
      <c r="CG109" s="987"/>
      <c r="CH109" s="987"/>
      <c r="CI109" s="987"/>
      <c r="CJ109" s="987"/>
      <c r="CK109" s="951" t="s">
        <v>
440</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
438</v>
      </c>
      <c r="DH109" s="949"/>
      <c r="DI109" s="949"/>
      <c r="DJ109" s="949"/>
      <c r="DK109" s="950"/>
      <c r="DL109" s="951" t="s">
        <v>
318</v>
      </c>
      <c r="DM109" s="949"/>
      <c r="DN109" s="949"/>
      <c r="DO109" s="949"/>
      <c r="DP109" s="950"/>
      <c r="DQ109" s="951" t="s">
        <v>
317</v>
      </c>
      <c r="DR109" s="949"/>
      <c r="DS109" s="949"/>
      <c r="DT109" s="949"/>
      <c r="DU109" s="950"/>
      <c r="DV109" s="951" t="s">
        <v>
439</v>
      </c>
      <c r="DW109" s="949"/>
      <c r="DX109" s="949"/>
      <c r="DY109" s="949"/>
      <c r="DZ109" s="980"/>
    </row>
    <row r="110" spans="1:131" s="247" customFormat="1" ht="26.25" customHeight="1" x14ac:dyDescent="0.15">
      <c r="A110" s="851" t="s">
        <v>
441</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
1617980</v>
      </c>
      <c r="AB110" s="942"/>
      <c r="AC110" s="942"/>
      <c r="AD110" s="942"/>
      <c r="AE110" s="943"/>
      <c r="AF110" s="944">
        <v>
1624684</v>
      </c>
      <c r="AG110" s="942"/>
      <c r="AH110" s="942"/>
      <c r="AI110" s="942"/>
      <c r="AJ110" s="943"/>
      <c r="AK110" s="944">
        <v>
1629188</v>
      </c>
      <c r="AL110" s="942"/>
      <c r="AM110" s="942"/>
      <c r="AN110" s="942"/>
      <c r="AO110" s="943"/>
      <c r="AP110" s="945">
        <v>
10.7</v>
      </c>
      <c r="AQ110" s="946"/>
      <c r="AR110" s="946"/>
      <c r="AS110" s="946"/>
      <c r="AT110" s="947"/>
      <c r="AU110" s="981" t="s">
        <v>
73</v>
      </c>
      <c r="AV110" s="982"/>
      <c r="AW110" s="982"/>
      <c r="AX110" s="982"/>
      <c r="AY110" s="982"/>
      <c r="AZ110" s="907" t="s">
        <v>
442</v>
      </c>
      <c r="BA110" s="852"/>
      <c r="BB110" s="852"/>
      <c r="BC110" s="852"/>
      <c r="BD110" s="852"/>
      <c r="BE110" s="852"/>
      <c r="BF110" s="852"/>
      <c r="BG110" s="852"/>
      <c r="BH110" s="852"/>
      <c r="BI110" s="852"/>
      <c r="BJ110" s="852"/>
      <c r="BK110" s="852"/>
      <c r="BL110" s="852"/>
      <c r="BM110" s="852"/>
      <c r="BN110" s="852"/>
      <c r="BO110" s="852"/>
      <c r="BP110" s="853"/>
      <c r="BQ110" s="908">
        <v>
20524661</v>
      </c>
      <c r="BR110" s="889"/>
      <c r="BS110" s="889"/>
      <c r="BT110" s="889"/>
      <c r="BU110" s="889"/>
      <c r="BV110" s="889">
        <v>
20590899</v>
      </c>
      <c r="BW110" s="889"/>
      <c r="BX110" s="889"/>
      <c r="BY110" s="889"/>
      <c r="BZ110" s="889"/>
      <c r="CA110" s="889">
        <v>
20492023</v>
      </c>
      <c r="CB110" s="889"/>
      <c r="CC110" s="889"/>
      <c r="CD110" s="889"/>
      <c r="CE110" s="889"/>
      <c r="CF110" s="913">
        <v>
134.6</v>
      </c>
      <c r="CG110" s="914"/>
      <c r="CH110" s="914"/>
      <c r="CI110" s="914"/>
      <c r="CJ110" s="914"/>
      <c r="CK110" s="977" t="s">
        <v>
443</v>
      </c>
      <c r="CL110" s="863"/>
      <c r="CM110" s="938" t="s">
        <v>
444</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
180</v>
      </c>
      <c r="DH110" s="889"/>
      <c r="DI110" s="889"/>
      <c r="DJ110" s="889"/>
      <c r="DK110" s="889"/>
      <c r="DL110" s="889" t="s">
        <v>
421</v>
      </c>
      <c r="DM110" s="889"/>
      <c r="DN110" s="889"/>
      <c r="DO110" s="889"/>
      <c r="DP110" s="889"/>
      <c r="DQ110" s="889" t="s">
        <v>
445</v>
      </c>
      <c r="DR110" s="889"/>
      <c r="DS110" s="889"/>
      <c r="DT110" s="889"/>
      <c r="DU110" s="889"/>
      <c r="DV110" s="890" t="s">
        <v>
421</v>
      </c>
      <c r="DW110" s="890"/>
      <c r="DX110" s="890"/>
      <c r="DY110" s="890"/>
      <c r="DZ110" s="891"/>
    </row>
    <row r="111" spans="1:131" s="247" customFormat="1" ht="26.25" customHeight="1" x14ac:dyDescent="0.15">
      <c r="A111" s="818" t="s">
        <v>
446</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
180</v>
      </c>
      <c r="AB111" s="970"/>
      <c r="AC111" s="970"/>
      <c r="AD111" s="970"/>
      <c r="AE111" s="971"/>
      <c r="AF111" s="972" t="s">
        <v>
445</v>
      </c>
      <c r="AG111" s="970"/>
      <c r="AH111" s="970"/>
      <c r="AI111" s="970"/>
      <c r="AJ111" s="971"/>
      <c r="AK111" s="972" t="s">
        <v>
445</v>
      </c>
      <c r="AL111" s="970"/>
      <c r="AM111" s="970"/>
      <c r="AN111" s="970"/>
      <c r="AO111" s="971"/>
      <c r="AP111" s="973" t="s">
        <v>
180</v>
      </c>
      <c r="AQ111" s="974"/>
      <c r="AR111" s="974"/>
      <c r="AS111" s="974"/>
      <c r="AT111" s="975"/>
      <c r="AU111" s="983"/>
      <c r="AV111" s="984"/>
      <c r="AW111" s="984"/>
      <c r="AX111" s="984"/>
      <c r="AY111" s="984"/>
      <c r="AZ111" s="859" t="s">
        <v>
447</v>
      </c>
      <c r="BA111" s="794"/>
      <c r="BB111" s="794"/>
      <c r="BC111" s="794"/>
      <c r="BD111" s="794"/>
      <c r="BE111" s="794"/>
      <c r="BF111" s="794"/>
      <c r="BG111" s="794"/>
      <c r="BH111" s="794"/>
      <c r="BI111" s="794"/>
      <c r="BJ111" s="794"/>
      <c r="BK111" s="794"/>
      <c r="BL111" s="794"/>
      <c r="BM111" s="794"/>
      <c r="BN111" s="794"/>
      <c r="BO111" s="794"/>
      <c r="BP111" s="795"/>
      <c r="BQ111" s="860">
        <v>
62842</v>
      </c>
      <c r="BR111" s="861"/>
      <c r="BS111" s="861"/>
      <c r="BT111" s="861"/>
      <c r="BU111" s="861"/>
      <c r="BV111" s="861">
        <v>
42500</v>
      </c>
      <c r="BW111" s="861"/>
      <c r="BX111" s="861"/>
      <c r="BY111" s="861"/>
      <c r="BZ111" s="861"/>
      <c r="CA111" s="861">
        <v>
22346</v>
      </c>
      <c r="CB111" s="861"/>
      <c r="CC111" s="861"/>
      <c r="CD111" s="861"/>
      <c r="CE111" s="861"/>
      <c r="CF111" s="922">
        <v>
0.1</v>
      </c>
      <c r="CG111" s="923"/>
      <c r="CH111" s="923"/>
      <c r="CI111" s="923"/>
      <c r="CJ111" s="923"/>
      <c r="CK111" s="978"/>
      <c r="CL111" s="865"/>
      <c r="CM111" s="868" t="s">
        <v>
448</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
180</v>
      </c>
      <c r="DH111" s="861"/>
      <c r="DI111" s="861"/>
      <c r="DJ111" s="861"/>
      <c r="DK111" s="861"/>
      <c r="DL111" s="861" t="s">
        <v>
445</v>
      </c>
      <c r="DM111" s="861"/>
      <c r="DN111" s="861"/>
      <c r="DO111" s="861"/>
      <c r="DP111" s="861"/>
      <c r="DQ111" s="861" t="s">
        <v>
445</v>
      </c>
      <c r="DR111" s="861"/>
      <c r="DS111" s="861"/>
      <c r="DT111" s="861"/>
      <c r="DU111" s="861"/>
      <c r="DV111" s="838" t="s">
        <v>
445</v>
      </c>
      <c r="DW111" s="838"/>
      <c r="DX111" s="838"/>
      <c r="DY111" s="838"/>
      <c r="DZ111" s="839"/>
    </row>
    <row r="112" spans="1:131" s="247" customFormat="1" ht="26.25" customHeight="1" x14ac:dyDescent="0.15">
      <c r="A112" s="963" t="s">
        <v>
449</v>
      </c>
      <c r="B112" s="964"/>
      <c r="C112" s="794" t="s">
        <v>
450</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
180</v>
      </c>
      <c r="AB112" s="824"/>
      <c r="AC112" s="824"/>
      <c r="AD112" s="824"/>
      <c r="AE112" s="825"/>
      <c r="AF112" s="826" t="s">
        <v>
445</v>
      </c>
      <c r="AG112" s="824"/>
      <c r="AH112" s="824"/>
      <c r="AI112" s="824"/>
      <c r="AJ112" s="825"/>
      <c r="AK112" s="826" t="s">
        <v>
180</v>
      </c>
      <c r="AL112" s="824"/>
      <c r="AM112" s="824"/>
      <c r="AN112" s="824"/>
      <c r="AO112" s="825"/>
      <c r="AP112" s="871" t="s">
        <v>
180</v>
      </c>
      <c r="AQ112" s="872"/>
      <c r="AR112" s="872"/>
      <c r="AS112" s="872"/>
      <c r="AT112" s="873"/>
      <c r="AU112" s="983"/>
      <c r="AV112" s="984"/>
      <c r="AW112" s="984"/>
      <c r="AX112" s="984"/>
      <c r="AY112" s="984"/>
      <c r="AZ112" s="859" t="s">
        <v>
451</v>
      </c>
      <c r="BA112" s="794"/>
      <c r="BB112" s="794"/>
      <c r="BC112" s="794"/>
      <c r="BD112" s="794"/>
      <c r="BE112" s="794"/>
      <c r="BF112" s="794"/>
      <c r="BG112" s="794"/>
      <c r="BH112" s="794"/>
      <c r="BI112" s="794"/>
      <c r="BJ112" s="794"/>
      <c r="BK112" s="794"/>
      <c r="BL112" s="794"/>
      <c r="BM112" s="794"/>
      <c r="BN112" s="794"/>
      <c r="BO112" s="794"/>
      <c r="BP112" s="795"/>
      <c r="BQ112" s="860">
        <v>
3140961</v>
      </c>
      <c r="BR112" s="861"/>
      <c r="BS112" s="861"/>
      <c r="BT112" s="861"/>
      <c r="BU112" s="861"/>
      <c r="BV112" s="861">
        <v>
3022253</v>
      </c>
      <c r="BW112" s="861"/>
      <c r="BX112" s="861"/>
      <c r="BY112" s="861"/>
      <c r="BZ112" s="861"/>
      <c r="CA112" s="861">
        <v>
3165146</v>
      </c>
      <c r="CB112" s="861"/>
      <c r="CC112" s="861"/>
      <c r="CD112" s="861"/>
      <c r="CE112" s="861"/>
      <c r="CF112" s="922">
        <v>
20.8</v>
      </c>
      <c r="CG112" s="923"/>
      <c r="CH112" s="923"/>
      <c r="CI112" s="923"/>
      <c r="CJ112" s="923"/>
      <c r="CK112" s="978"/>
      <c r="CL112" s="865"/>
      <c r="CM112" s="868" t="s">
        <v>
452</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
421</v>
      </c>
      <c r="DH112" s="861"/>
      <c r="DI112" s="861"/>
      <c r="DJ112" s="861"/>
      <c r="DK112" s="861"/>
      <c r="DL112" s="861" t="s">
        <v>
445</v>
      </c>
      <c r="DM112" s="861"/>
      <c r="DN112" s="861"/>
      <c r="DO112" s="861"/>
      <c r="DP112" s="861"/>
      <c r="DQ112" s="861" t="s">
        <v>
445</v>
      </c>
      <c r="DR112" s="861"/>
      <c r="DS112" s="861"/>
      <c r="DT112" s="861"/>
      <c r="DU112" s="861"/>
      <c r="DV112" s="838" t="s">
        <v>
421</v>
      </c>
      <c r="DW112" s="838"/>
      <c r="DX112" s="838"/>
      <c r="DY112" s="838"/>
      <c r="DZ112" s="839"/>
    </row>
    <row r="113" spans="1:130" s="247" customFormat="1" ht="26.25" customHeight="1" x14ac:dyDescent="0.15">
      <c r="A113" s="965"/>
      <c r="B113" s="966"/>
      <c r="C113" s="794" t="s">
        <v>
453</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
354083</v>
      </c>
      <c r="AB113" s="970"/>
      <c r="AC113" s="970"/>
      <c r="AD113" s="970"/>
      <c r="AE113" s="971"/>
      <c r="AF113" s="972">
        <v>
425667</v>
      </c>
      <c r="AG113" s="970"/>
      <c r="AH113" s="970"/>
      <c r="AI113" s="970"/>
      <c r="AJ113" s="971"/>
      <c r="AK113" s="972">
        <v>
492103</v>
      </c>
      <c r="AL113" s="970"/>
      <c r="AM113" s="970"/>
      <c r="AN113" s="970"/>
      <c r="AO113" s="971"/>
      <c r="AP113" s="973">
        <v>
3.2</v>
      </c>
      <c r="AQ113" s="974"/>
      <c r="AR113" s="974"/>
      <c r="AS113" s="974"/>
      <c r="AT113" s="975"/>
      <c r="AU113" s="983"/>
      <c r="AV113" s="984"/>
      <c r="AW113" s="984"/>
      <c r="AX113" s="984"/>
      <c r="AY113" s="984"/>
      <c r="AZ113" s="859" t="s">
        <v>
454</v>
      </c>
      <c r="BA113" s="794"/>
      <c r="BB113" s="794"/>
      <c r="BC113" s="794"/>
      <c r="BD113" s="794"/>
      <c r="BE113" s="794"/>
      <c r="BF113" s="794"/>
      <c r="BG113" s="794"/>
      <c r="BH113" s="794"/>
      <c r="BI113" s="794"/>
      <c r="BJ113" s="794"/>
      <c r="BK113" s="794"/>
      <c r="BL113" s="794"/>
      <c r="BM113" s="794"/>
      <c r="BN113" s="794"/>
      <c r="BO113" s="794"/>
      <c r="BP113" s="795"/>
      <c r="BQ113" s="860">
        <v>
359048</v>
      </c>
      <c r="BR113" s="861"/>
      <c r="BS113" s="861"/>
      <c r="BT113" s="861"/>
      <c r="BU113" s="861"/>
      <c r="BV113" s="861">
        <v>
558717</v>
      </c>
      <c r="BW113" s="861"/>
      <c r="BX113" s="861"/>
      <c r="BY113" s="861"/>
      <c r="BZ113" s="861"/>
      <c r="CA113" s="861">
        <v>
811424</v>
      </c>
      <c r="CB113" s="861"/>
      <c r="CC113" s="861"/>
      <c r="CD113" s="861"/>
      <c r="CE113" s="861"/>
      <c r="CF113" s="922">
        <v>
5.3</v>
      </c>
      <c r="CG113" s="923"/>
      <c r="CH113" s="923"/>
      <c r="CI113" s="923"/>
      <c r="CJ113" s="923"/>
      <c r="CK113" s="978"/>
      <c r="CL113" s="865"/>
      <c r="CM113" s="868" t="s">
        <v>
455</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
180</v>
      </c>
      <c r="DH113" s="824"/>
      <c r="DI113" s="824"/>
      <c r="DJ113" s="824"/>
      <c r="DK113" s="825"/>
      <c r="DL113" s="826" t="s">
        <v>
180</v>
      </c>
      <c r="DM113" s="824"/>
      <c r="DN113" s="824"/>
      <c r="DO113" s="824"/>
      <c r="DP113" s="825"/>
      <c r="DQ113" s="826" t="s">
        <v>
445</v>
      </c>
      <c r="DR113" s="824"/>
      <c r="DS113" s="824"/>
      <c r="DT113" s="824"/>
      <c r="DU113" s="825"/>
      <c r="DV113" s="871" t="s">
        <v>
180</v>
      </c>
      <c r="DW113" s="872"/>
      <c r="DX113" s="872"/>
      <c r="DY113" s="872"/>
      <c r="DZ113" s="873"/>
    </row>
    <row r="114" spans="1:130" s="247" customFormat="1" ht="26.25" customHeight="1" x14ac:dyDescent="0.15">
      <c r="A114" s="965"/>
      <c r="B114" s="966"/>
      <c r="C114" s="794" t="s">
        <v>
456</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
45879</v>
      </c>
      <c r="AB114" s="824"/>
      <c r="AC114" s="824"/>
      <c r="AD114" s="824"/>
      <c r="AE114" s="825"/>
      <c r="AF114" s="826">
        <v>
41110</v>
      </c>
      <c r="AG114" s="824"/>
      <c r="AH114" s="824"/>
      <c r="AI114" s="824"/>
      <c r="AJ114" s="825"/>
      <c r="AK114" s="826">
        <v>
37457</v>
      </c>
      <c r="AL114" s="824"/>
      <c r="AM114" s="824"/>
      <c r="AN114" s="824"/>
      <c r="AO114" s="825"/>
      <c r="AP114" s="871">
        <v>
0.2</v>
      </c>
      <c r="AQ114" s="872"/>
      <c r="AR114" s="872"/>
      <c r="AS114" s="872"/>
      <c r="AT114" s="873"/>
      <c r="AU114" s="983"/>
      <c r="AV114" s="984"/>
      <c r="AW114" s="984"/>
      <c r="AX114" s="984"/>
      <c r="AY114" s="984"/>
      <c r="AZ114" s="859" t="s">
        <v>
457</v>
      </c>
      <c r="BA114" s="794"/>
      <c r="BB114" s="794"/>
      <c r="BC114" s="794"/>
      <c r="BD114" s="794"/>
      <c r="BE114" s="794"/>
      <c r="BF114" s="794"/>
      <c r="BG114" s="794"/>
      <c r="BH114" s="794"/>
      <c r="BI114" s="794"/>
      <c r="BJ114" s="794"/>
      <c r="BK114" s="794"/>
      <c r="BL114" s="794"/>
      <c r="BM114" s="794"/>
      <c r="BN114" s="794"/>
      <c r="BO114" s="794"/>
      <c r="BP114" s="795"/>
      <c r="BQ114" s="860">
        <v>
3940342</v>
      </c>
      <c r="BR114" s="861"/>
      <c r="BS114" s="861"/>
      <c r="BT114" s="861"/>
      <c r="BU114" s="861"/>
      <c r="BV114" s="861">
        <v>
3866206</v>
      </c>
      <c r="BW114" s="861"/>
      <c r="BX114" s="861"/>
      <c r="BY114" s="861"/>
      <c r="BZ114" s="861"/>
      <c r="CA114" s="861">
        <v>
3703179</v>
      </c>
      <c r="CB114" s="861"/>
      <c r="CC114" s="861"/>
      <c r="CD114" s="861"/>
      <c r="CE114" s="861"/>
      <c r="CF114" s="922">
        <v>
24.3</v>
      </c>
      <c r="CG114" s="923"/>
      <c r="CH114" s="923"/>
      <c r="CI114" s="923"/>
      <c r="CJ114" s="923"/>
      <c r="CK114" s="978"/>
      <c r="CL114" s="865"/>
      <c r="CM114" s="868" t="s">
        <v>
458</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
445</v>
      </c>
      <c r="DH114" s="824"/>
      <c r="DI114" s="824"/>
      <c r="DJ114" s="824"/>
      <c r="DK114" s="825"/>
      <c r="DL114" s="826" t="s">
        <v>
180</v>
      </c>
      <c r="DM114" s="824"/>
      <c r="DN114" s="824"/>
      <c r="DO114" s="824"/>
      <c r="DP114" s="825"/>
      <c r="DQ114" s="826" t="s">
        <v>
445</v>
      </c>
      <c r="DR114" s="824"/>
      <c r="DS114" s="824"/>
      <c r="DT114" s="824"/>
      <c r="DU114" s="825"/>
      <c r="DV114" s="871" t="s">
        <v>
459</v>
      </c>
      <c r="DW114" s="872"/>
      <c r="DX114" s="872"/>
      <c r="DY114" s="872"/>
      <c r="DZ114" s="873"/>
    </row>
    <row r="115" spans="1:130" s="247" customFormat="1" ht="26.25" customHeight="1" x14ac:dyDescent="0.15">
      <c r="A115" s="965"/>
      <c r="B115" s="966"/>
      <c r="C115" s="794" t="s">
        <v>
460</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
22029</v>
      </c>
      <c r="AB115" s="970"/>
      <c r="AC115" s="970"/>
      <c r="AD115" s="970"/>
      <c r="AE115" s="971"/>
      <c r="AF115" s="972">
        <v>
20340</v>
      </c>
      <c r="AG115" s="970"/>
      <c r="AH115" s="970"/>
      <c r="AI115" s="970"/>
      <c r="AJ115" s="971"/>
      <c r="AK115" s="972">
        <v>
20151</v>
      </c>
      <c r="AL115" s="970"/>
      <c r="AM115" s="970"/>
      <c r="AN115" s="970"/>
      <c r="AO115" s="971"/>
      <c r="AP115" s="973">
        <v>
0.1</v>
      </c>
      <c r="AQ115" s="974"/>
      <c r="AR115" s="974"/>
      <c r="AS115" s="974"/>
      <c r="AT115" s="975"/>
      <c r="AU115" s="983"/>
      <c r="AV115" s="984"/>
      <c r="AW115" s="984"/>
      <c r="AX115" s="984"/>
      <c r="AY115" s="984"/>
      <c r="AZ115" s="859" t="s">
        <v>
461</v>
      </c>
      <c r="BA115" s="794"/>
      <c r="BB115" s="794"/>
      <c r="BC115" s="794"/>
      <c r="BD115" s="794"/>
      <c r="BE115" s="794"/>
      <c r="BF115" s="794"/>
      <c r="BG115" s="794"/>
      <c r="BH115" s="794"/>
      <c r="BI115" s="794"/>
      <c r="BJ115" s="794"/>
      <c r="BK115" s="794"/>
      <c r="BL115" s="794"/>
      <c r="BM115" s="794"/>
      <c r="BN115" s="794"/>
      <c r="BO115" s="794"/>
      <c r="BP115" s="795"/>
      <c r="BQ115" s="860" t="s">
        <v>
445</v>
      </c>
      <c r="BR115" s="861"/>
      <c r="BS115" s="861"/>
      <c r="BT115" s="861"/>
      <c r="BU115" s="861"/>
      <c r="BV115" s="861" t="s">
        <v>
180</v>
      </c>
      <c r="BW115" s="861"/>
      <c r="BX115" s="861"/>
      <c r="BY115" s="861"/>
      <c r="BZ115" s="861"/>
      <c r="CA115" s="861" t="s">
        <v>
180</v>
      </c>
      <c r="CB115" s="861"/>
      <c r="CC115" s="861"/>
      <c r="CD115" s="861"/>
      <c r="CE115" s="861"/>
      <c r="CF115" s="922" t="s">
        <v>
180</v>
      </c>
      <c r="CG115" s="923"/>
      <c r="CH115" s="923"/>
      <c r="CI115" s="923"/>
      <c r="CJ115" s="923"/>
      <c r="CK115" s="978"/>
      <c r="CL115" s="865"/>
      <c r="CM115" s="859" t="s">
        <v>
462</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
445</v>
      </c>
      <c r="DH115" s="824"/>
      <c r="DI115" s="824"/>
      <c r="DJ115" s="824"/>
      <c r="DK115" s="825"/>
      <c r="DL115" s="826" t="s">
        <v>
445</v>
      </c>
      <c r="DM115" s="824"/>
      <c r="DN115" s="824"/>
      <c r="DO115" s="824"/>
      <c r="DP115" s="825"/>
      <c r="DQ115" s="826" t="s">
        <v>
180</v>
      </c>
      <c r="DR115" s="824"/>
      <c r="DS115" s="824"/>
      <c r="DT115" s="824"/>
      <c r="DU115" s="825"/>
      <c r="DV115" s="871" t="s">
        <v>
180</v>
      </c>
      <c r="DW115" s="872"/>
      <c r="DX115" s="872"/>
      <c r="DY115" s="872"/>
      <c r="DZ115" s="873"/>
    </row>
    <row r="116" spans="1:130" s="247" customFormat="1" ht="26.25" customHeight="1" x14ac:dyDescent="0.15">
      <c r="A116" s="967"/>
      <c r="B116" s="968"/>
      <c r="C116" s="927" t="s">
        <v>
463</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
156</v>
      </c>
      <c r="AB116" s="824"/>
      <c r="AC116" s="824"/>
      <c r="AD116" s="824"/>
      <c r="AE116" s="825"/>
      <c r="AF116" s="826">
        <v>
101</v>
      </c>
      <c r="AG116" s="824"/>
      <c r="AH116" s="824"/>
      <c r="AI116" s="824"/>
      <c r="AJ116" s="825"/>
      <c r="AK116" s="826" t="s">
        <v>
421</v>
      </c>
      <c r="AL116" s="824"/>
      <c r="AM116" s="824"/>
      <c r="AN116" s="824"/>
      <c r="AO116" s="825"/>
      <c r="AP116" s="871" t="s">
        <v>
459</v>
      </c>
      <c r="AQ116" s="872"/>
      <c r="AR116" s="872"/>
      <c r="AS116" s="872"/>
      <c r="AT116" s="873"/>
      <c r="AU116" s="983"/>
      <c r="AV116" s="984"/>
      <c r="AW116" s="984"/>
      <c r="AX116" s="984"/>
      <c r="AY116" s="984"/>
      <c r="AZ116" s="910" t="s">
        <v>
464</v>
      </c>
      <c r="BA116" s="911"/>
      <c r="BB116" s="911"/>
      <c r="BC116" s="911"/>
      <c r="BD116" s="911"/>
      <c r="BE116" s="911"/>
      <c r="BF116" s="911"/>
      <c r="BG116" s="911"/>
      <c r="BH116" s="911"/>
      <c r="BI116" s="911"/>
      <c r="BJ116" s="911"/>
      <c r="BK116" s="911"/>
      <c r="BL116" s="911"/>
      <c r="BM116" s="911"/>
      <c r="BN116" s="911"/>
      <c r="BO116" s="911"/>
      <c r="BP116" s="912"/>
      <c r="BQ116" s="860" t="s">
        <v>
421</v>
      </c>
      <c r="BR116" s="861"/>
      <c r="BS116" s="861"/>
      <c r="BT116" s="861"/>
      <c r="BU116" s="861"/>
      <c r="BV116" s="861" t="s">
        <v>
180</v>
      </c>
      <c r="BW116" s="861"/>
      <c r="BX116" s="861"/>
      <c r="BY116" s="861"/>
      <c r="BZ116" s="861"/>
      <c r="CA116" s="861" t="s">
        <v>
445</v>
      </c>
      <c r="CB116" s="861"/>
      <c r="CC116" s="861"/>
      <c r="CD116" s="861"/>
      <c r="CE116" s="861"/>
      <c r="CF116" s="922" t="s">
        <v>
180</v>
      </c>
      <c r="CG116" s="923"/>
      <c r="CH116" s="923"/>
      <c r="CI116" s="923"/>
      <c r="CJ116" s="923"/>
      <c r="CK116" s="978"/>
      <c r="CL116" s="865"/>
      <c r="CM116" s="868" t="s">
        <v>
465</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
62842</v>
      </c>
      <c r="DH116" s="824"/>
      <c r="DI116" s="824"/>
      <c r="DJ116" s="824"/>
      <c r="DK116" s="825"/>
      <c r="DL116" s="826">
        <v>
42500</v>
      </c>
      <c r="DM116" s="824"/>
      <c r="DN116" s="824"/>
      <c r="DO116" s="824"/>
      <c r="DP116" s="825"/>
      <c r="DQ116" s="826">
        <v>
22346</v>
      </c>
      <c r="DR116" s="824"/>
      <c r="DS116" s="824"/>
      <c r="DT116" s="824"/>
      <c r="DU116" s="825"/>
      <c r="DV116" s="871">
        <v>
0.1</v>
      </c>
      <c r="DW116" s="872"/>
      <c r="DX116" s="872"/>
      <c r="DY116" s="872"/>
      <c r="DZ116" s="873"/>
    </row>
    <row r="117" spans="1:130" s="247" customFormat="1" ht="26.25" customHeight="1" x14ac:dyDescent="0.15">
      <c r="A117" s="948" t="s">
        <v>
195</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
466</v>
      </c>
      <c r="Z117" s="950"/>
      <c r="AA117" s="955">
        <v>
2040127</v>
      </c>
      <c r="AB117" s="956"/>
      <c r="AC117" s="956"/>
      <c r="AD117" s="956"/>
      <c r="AE117" s="957"/>
      <c r="AF117" s="958">
        <v>
2111902</v>
      </c>
      <c r="AG117" s="956"/>
      <c r="AH117" s="956"/>
      <c r="AI117" s="956"/>
      <c r="AJ117" s="957"/>
      <c r="AK117" s="958">
        <v>
2178899</v>
      </c>
      <c r="AL117" s="956"/>
      <c r="AM117" s="956"/>
      <c r="AN117" s="956"/>
      <c r="AO117" s="957"/>
      <c r="AP117" s="959"/>
      <c r="AQ117" s="960"/>
      <c r="AR117" s="960"/>
      <c r="AS117" s="960"/>
      <c r="AT117" s="961"/>
      <c r="AU117" s="983"/>
      <c r="AV117" s="984"/>
      <c r="AW117" s="984"/>
      <c r="AX117" s="984"/>
      <c r="AY117" s="984"/>
      <c r="AZ117" s="910" t="s">
        <v>
467</v>
      </c>
      <c r="BA117" s="911"/>
      <c r="BB117" s="911"/>
      <c r="BC117" s="911"/>
      <c r="BD117" s="911"/>
      <c r="BE117" s="911"/>
      <c r="BF117" s="911"/>
      <c r="BG117" s="911"/>
      <c r="BH117" s="911"/>
      <c r="BI117" s="911"/>
      <c r="BJ117" s="911"/>
      <c r="BK117" s="911"/>
      <c r="BL117" s="911"/>
      <c r="BM117" s="911"/>
      <c r="BN117" s="911"/>
      <c r="BO117" s="911"/>
      <c r="BP117" s="912"/>
      <c r="BQ117" s="860" t="s">
        <v>
180</v>
      </c>
      <c r="BR117" s="861"/>
      <c r="BS117" s="861"/>
      <c r="BT117" s="861"/>
      <c r="BU117" s="861"/>
      <c r="BV117" s="861" t="s">
        <v>
445</v>
      </c>
      <c r="BW117" s="861"/>
      <c r="BX117" s="861"/>
      <c r="BY117" s="861"/>
      <c r="BZ117" s="861"/>
      <c r="CA117" s="861" t="s">
        <v>
421</v>
      </c>
      <c r="CB117" s="861"/>
      <c r="CC117" s="861"/>
      <c r="CD117" s="861"/>
      <c r="CE117" s="861"/>
      <c r="CF117" s="922" t="s">
        <v>
445</v>
      </c>
      <c r="CG117" s="923"/>
      <c r="CH117" s="923"/>
      <c r="CI117" s="923"/>
      <c r="CJ117" s="923"/>
      <c r="CK117" s="978"/>
      <c r="CL117" s="865"/>
      <c r="CM117" s="868" t="s">
        <v>
468</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
180</v>
      </c>
      <c r="DH117" s="824"/>
      <c r="DI117" s="824"/>
      <c r="DJ117" s="824"/>
      <c r="DK117" s="825"/>
      <c r="DL117" s="826" t="s">
        <v>
421</v>
      </c>
      <c r="DM117" s="824"/>
      <c r="DN117" s="824"/>
      <c r="DO117" s="824"/>
      <c r="DP117" s="825"/>
      <c r="DQ117" s="826" t="s">
        <v>
445</v>
      </c>
      <c r="DR117" s="824"/>
      <c r="DS117" s="824"/>
      <c r="DT117" s="824"/>
      <c r="DU117" s="825"/>
      <c r="DV117" s="871" t="s">
        <v>
445</v>
      </c>
      <c r="DW117" s="872"/>
      <c r="DX117" s="872"/>
      <c r="DY117" s="872"/>
      <c r="DZ117" s="873"/>
    </row>
    <row r="118" spans="1:130" s="247" customFormat="1" ht="26.25" customHeight="1" x14ac:dyDescent="0.15">
      <c r="A118" s="948" t="s">
        <v>
440</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
438</v>
      </c>
      <c r="AB118" s="949"/>
      <c r="AC118" s="949"/>
      <c r="AD118" s="949"/>
      <c r="AE118" s="950"/>
      <c r="AF118" s="951" t="s">
        <v>
318</v>
      </c>
      <c r="AG118" s="949"/>
      <c r="AH118" s="949"/>
      <c r="AI118" s="949"/>
      <c r="AJ118" s="950"/>
      <c r="AK118" s="951" t="s">
        <v>
317</v>
      </c>
      <c r="AL118" s="949"/>
      <c r="AM118" s="949"/>
      <c r="AN118" s="949"/>
      <c r="AO118" s="950"/>
      <c r="AP118" s="952" t="s">
        <v>
439</v>
      </c>
      <c r="AQ118" s="953"/>
      <c r="AR118" s="953"/>
      <c r="AS118" s="953"/>
      <c r="AT118" s="954"/>
      <c r="AU118" s="983"/>
      <c r="AV118" s="984"/>
      <c r="AW118" s="984"/>
      <c r="AX118" s="984"/>
      <c r="AY118" s="984"/>
      <c r="AZ118" s="926" t="s">
        <v>
469</v>
      </c>
      <c r="BA118" s="927"/>
      <c r="BB118" s="927"/>
      <c r="BC118" s="927"/>
      <c r="BD118" s="927"/>
      <c r="BE118" s="927"/>
      <c r="BF118" s="927"/>
      <c r="BG118" s="927"/>
      <c r="BH118" s="927"/>
      <c r="BI118" s="927"/>
      <c r="BJ118" s="927"/>
      <c r="BK118" s="927"/>
      <c r="BL118" s="927"/>
      <c r="BM118" s="927"/>
      <c r="BN118" s="927"/>
      <c r="BO118" s="927"/>
      <c r="BP118" s="928"/>
      <c r="BQ118" s="929" t="s">
        <v>
445</v>
      </c>
      <c r="BR118" s="892"/>
      <c r="BS118" s="892"/>
      <c r="BT118" s="892"/>
      <c r="BU118" s="892"/>
      <c r="BV118" s="892" t="s">
        <v>
180</v>
      </c>
      <c r="BW118" s="892"/>
      <c r="BX118" s="892"/>
      <c r="BY118" s="892"/>
      <c r="BZ118" s="892"/>
      <c r="CA118" s="892" t="s">
        <v>
459</v>
      </c>
      <c r="CB118" s="892"/>
      <c r="CC118" s="892"/>
      <c r="CD118" s="892"/>
      <c r="CE118" s="892"/>
      <c r="CF118" s="922" t="s">
        <v>
421</v>
      </c>
      <c r="CG118" s="923"/>
      <c r="CH118" s="923"/>
      <c r="CI118" s="923"/>
      <c r="CJ118" s="923"/>
      <c r="CK118" s="978"/>
      <c r="CL118" s="865"/>
      <c r="CM118" s="868" t="s">
        <v>
470</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
445</v>
      </c>
      <c r="DH118" s="824"/>
      <c r="DI118" s="824"/>
      <c r="DJ118" s="824"/>
      <c r="DK118" s="825"/>
      <c r="DL118" s="826" t="s">
        <v>
445</v>
      </c>
      <c r="DM118" s="824"/>
      <c r="DN118" s="824"/>
      <c r="DO118" s="824"/>
      <c r="DP118" s="825"/>
      <c r="DQ118" s="826" t="s">
        <v>
180</v>
      </c>
      <c r="DR118" s="824"/>
      <c r="DS118" s="824"/>
      <c r="DT118" s="824"/>
      <c r="DU118" s="825"/>
      <c r="DV118" s="871" t="s">
        <v>
421</v>
      </c>
      <c r="DW118" s="872"/>
      <c r="DX118" s="872"/>
      <c r="DY118" s="872"/>
      <c r="DZ118" s="873"/>
    </row>
    <row r="119" spans="1:130" s="247" customFormat="1" ht="26.25" customHeight="1" x14ac:dyDescent="0.15">
      <c r="A119" s="862" t="s">
        <v>
443</v>
      </c>
      <c r="B119" s="863"/>
      <c r="C119" s="938" t="s">
        <v>
444</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
445</v>
      </c>
      <c r="AB119" s="942"/>
      <c r="AC119" s="942"/>
      <c r="AD119" s="942"/>
      <c r="AE119" s="943"/>
      <c r="AF119" s="944" t="s">
        <v>
459</v>
      </c>
      <c r="AG119" s="942"/>
      <c r="AH119" s="942"/>
      <c r="AI119" s="942"/>
      <c r="AJ119" s="943"/>
      <c r="AK119" s="944" t="s">
        <v>
445</v>
      </c>
      <c r="AL119" s="942"/>
      <c r="AM119" s="942"/>
      <c r="AN119" s="942"/>
      <c r="AO119" s="943"/>
      <c r="AP119" s="945" t="s">
        <v>
445</v>
      </c>
      <c r="AQ119" s="946"/>
      <c r="AR119" s="946"/>
      <c r="AS119" s="946"/>
      <c r="AT119" s="947"/>
      <c r="AU119" s="985"/>
      <c r="AV119" s="986"/>
      <c r="AW119" s="986"/>
      <c r="AX119" s="986"/>
      <c r="AY119" s="986"/>
      <c r="AZ119" s="278" t="s">
        <v>
195</v>
      </c>
      <c r="BA119" s="278"/>
      <c r="BB119" s="278"/>
      <c r="BC119" s="278"/>
      <c r="BD119" s="278"/>
      <c r="BE119" s="278"/>
      <c r="BF119" s="278"/>
      <c r="BG119" s="278"/>
      <c r="BH119" s="278"/>
      <c r="BI119" s="278"/>
      <c r="BJ119" s="278"/>
      <c r="BK119" s="278"/>
      <c r="BL119" s="278"/>
      <c r="BM119" s="278"/>
      <c r="BN119" s="278"/>
      <c r="BO119" s="924" t="s">
        <v>
471</v>
      </c>
      <c r="BP119" s="925"/>
      <c r="BQ119" s="929">
        <v>
28027854</v>
      </c>
      <c r="BR119" s="892"/>
      <c r="BS119" s="892"/>
      <c r="BT119" s="892"/>
      <c r="BU119" s="892"/>
      <c r="BV119" s="892">
        <v>
28080575</v>
      </c>
      <c r="BW119" s="892"/>
      <c r="BX119" s="892"/>
      <c r="BY119" s="892"/>
      <c r="BZ119" s="892"/>
      <c r="CA119" s="892">
        <v>
28194118</v>
      </c>
      <c r="CB119" s="892"/>
      <c r="CC119" s="892"/>
      <c r="CD119" s="892"/>
      <c r="CE119" s="892"/>
      <c r="CF119" s="790"/>
      <c r="CG119" s="791"/>
      <c r="CH119" s="791"/>
      <c r="CI119" s="791"/>
      <c r="CJ119" s="881"/>
      <c r="CK119" s="979"/>
      <c r="CL119" s="867"/>
      <c r="CM119" s="885" t="s">
        <v>
472</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
421</v>
      </c>
      <c r="DH119" s="807"/>
      <c r="DI119" s="807"/>
      <c r="DJ119" s="807"/>
      <c r="DK119" s="808"/>
      <c r="DL119" s="809" t="s">
        <v>
445</v>
      </c>
      <c r="DM119" s="807"/>
      <c r="DN119" s="807"/>
      <c r="DO119" s="807"/>
      <c r="DP119" s="808"/>
      <c r="DQ119" s="809" t="s">
        <v>
445</v>
      </c>
      <c r="DR119" s="807"/>
      <c r="DS119" s="807"/>
      <c r="DT119" s="807"/>
      <c r="DU119" s="808"/>
      <c r="DV119" s="895" t="s">
        <v>
445</v>
      </c>
      <c r="DW119" s="896"/>
      <c r="DX119" s="896"/>
      <c r="DY119" s="896"/>
      <c r="DZ119" s="897"/>
    </row>
    <row r="120" spans="1:130" s="247" customFormat="1" ht="26.25" customHeight="1" x14ac:dyDescent="0.15">
      <c r="A120" s="864"/>
      <c r="B120" s="865"/>
      <c r="C120" s="868" t="s">
        <v>
448</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
180</v>
      </c>
      <c r="AB120" s="824"/>
      <c r="AC120" s="824"/>
      <c r="AD120" s="824"/>
      <c r="AE120" s="825"/>
      <c r="AF120" s="826" t="s">
        <v>
445</v>
      </c>
      <c r="AG120" s="824"/>
      <c r="AH120" s="824"/>
      <c r="AI120" s="824"/>
      <c r="AJ120" s="825"/>
      <c r="AK120" s="826" t="s">
        <v>
421</v>
      </c>
      <c r="AL120" s="824"/>
      <c r="AM120" s="824"/>
      <c r="AN120" s="824"/>
      <c r="AO120" s="825"/>
      <c r="AP120" s="871" t="s">
        <v>
421</v>
      </c>
      <c r="AQ120" s="872"/>
      <c r="AR120" s="872"/>
      <c r="AS120" s="872"/>
      <c r="AT120" s="873"/>
      <c r="AU120" s="930" t="s">
        <v>
473</v>
      </c>
      <c r="AV120" s="931"/>
      <c r="AW120" s="931"/>
      <c r="AX120" s="931"/>
      <c r="AY120" s="932"/>
      <c r="AZ120" s="907" t="s">
        <v>
474</v>
      </c>
      <c r="BA120" s="852"/>
      <c r="BB120" s="852"/>
      <c r="BC120" s="852"/>
      <c r="BD120" s="852"/>
      <c r="BE120" s="852"/>
      <c r="BF120" s="852"/>
      <c r="BG120" s="852"/>
      <c r="BH120" s="852"/>
      <c r="BI120" s="852"/>
      <c r="BJ120" s="852"/>
      <c r="BK120" s="852"/>
      <c r="BL120" s="852"/>
      <c r="BM120" s="852"/>
      <c r="BN120" s="852"/>
      <c r="BO120" s="852"/>
      <c r="BP120" s="853"/>
      <c r="BQ120" s="908">
        <v>
5007179</v>
      </c>
      <c r="BR120" s="889"/>
      <c r="BS120" s="889"/>
      <c r="BT120" s="889"/>
      <c r="BU120" s="889"/>
      <c r="BV120" s="889">
        <v>
6011942</v>
      </c>
      <c r="BW120" s="889"/>
      <c r="BX120" s="889"/>
      <c r="BY120" s="889"/>
      <c r="BZ120" s="889"/>
      <c r="CA120" s="889">
        <v>
6200961</v>
      </c>
      <c r="CB120" s="889"/>
      <c r="CC120" s="889"/>
      <c r="CD120" s="889"/>
      <c r="CE120" s="889"/>
      <c r="CF120" s="913">
        <v>
40.700000000000003</v>
      </c>
      <c r="CG120" s="914"/>
      <c r="CH120" s="914"/>
      <c r="CI120" s="914"/>
      <c r="CJ120" s="914"/>
      <c r="CK120" s="915" t="s">
        <v>
475</v>
      </c>
      <c r="CL120" s="899"/>
      <c r="CM120" s="899"/>
      <c r="CN120" s="899"/>
      <c r="CO120" s="900"/>
      <c r="CP120" s="919" t="s">
        <v>
476</v>
      </c>
      <c r="CQ120" s="920"/>
      <c r="CR120" s="920"/>
      <c r="CS120" s="920"/>
      <c r="CT120" s="920"/>
      <c r="CU120" s="920"/>
      <c r="CV120" s="920"/>
      <c r="CW120" s="920"/>
      <c r="CX120" s="920"/>
      <c r="CY120" s="920"/>
      <c r="CZ120" s="920"/>
      <c r="DA120" s="920"/>
      <c r="DB120" s="920"/>
      <c r="DC120" s="920"/>
      <c r="DD120" s="920"/>
      <c r="DE120" s="920"/>
      <c r="DF120" s="921"/>
      <c r="DG120" s="908">
        <v>
3140961</v>
      </c>
      <c r="DH120" s="889"/>
      <c r="DI120" s="889"/>
      <c r="DJ120" s="889"/>
      <c r="DK120" s="889"/>
      <c r="DL120" s="889">
        <v>
3022253</v>
      </c>
      <c r="DM120" s="889"/>
      <c r="DN120" s="889"/>
      <c r="DO120" s="889"/>
      <c r="DP120" s="889"/>
      <c r="DQ120" s="889">
        <v>
3165146</v>
      </c>
      <c r="DR120" s="889"/>
      <c r="DS120" s="889"/>
      <c r="DT120" s="889"/>
      <c r="DU120" s="889"/>
      <c r="DV120" s="890">
        <v>
20.8</v>
      </c>
      <c r="DW120" s="890"/>
      <c r="DX120" s="890"/>
      <c r="DY120" s="890"/>
      <c r="DZ120" s="891"/>
    </row>
    <row r="121" spans="1:130" s="247" customFormat="1" ht="26.25" customHeight="1" x14ac:dyDescent="0.15">
      <c r="A121" s="864"/>
      <c r="B121" s="865"/>
      <c r="C121" s="910" t="s">
        <v>
477</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
421</v>
      </c>
      <c r="AB121" s="824"/>
      <c r="AC121" s="824"/>
      <c r="AD121" s="824"/>
      <c r="AE121" s="825"/>
      <c r="AF121" s="826" t="s">
        <v>
445</v>
      </c>
      <c r="AG121" s="824"/>
      <c r="AH121" s="824"/>
      <c r="AI121" s="824"/>
      <c r="AJ121" s="825"/>
      <c r="AK121" s="826" t="s">
        <v>
421</v>
      </c>
      <c r="AL121" s="824"/>
      <c r="AM121" s="824"/>
      <c r="AN121" s="824"/>
      <c r="AO121" s="825"/>
      <c r="AP121" s="871" t="s">
        <v>
445</v>
      </c>
      <c r="AQ121" s="872"/>
      <c r="AR121" s="872"/>
      <c r="AS121" s="872"/>
      <c r="AT121" s="873"/>
      <c r="AU121" s="933"/>
      <c r="AV121" s="934"/>
      <c r="AW121" s="934"/>
      <c r="AX121" s="934"/>
      <c r="AY121" s="935"/>
      <c r="AZ121" s="859" t="s">
        <v>
478</v>
      </c>
      <c r="BA121" s="794"/>
      <c r="BB121" s="794"/>
      <c r="BC121" s="794"/>
      <c r="BD121" s="794"/>
      <c r="BE121" s="794"/>
      <c r="BF121" s="794"/>
      <c r="BG121" s="794"/>
      <c r="BH121" s="794"/>
      <c r="BI121" s="794"/>
      <c r="BJ121" s="794"/>
      <c r="BK121" s="794"/>
      <c r="BL121" s="794"/>
      <c r="BM121" s="794"/>
      <c r="BN121" s="794"/>
      <c r="BO121" s="794"/>
      <c r="BP121" s="795"/>
      <c r="BQ121" s="860">
        <v>
3695075</v>
      </c>
      <c r="BR121" s="861"/>
      <c r="BS121" s="861"/>
      <c r="BT121" s="861"/>
      <c r="BU121" s="861"/>
      <c r="BV121" s="861">
        <v>
3684890</v>
      </c>
      <c r="BW121" s="861"/>
      <c r="BX121" s="861"/>
      <c r="BY121" s="861"/>
      <c r="BZ121" s="861"/>
      <c r="CA121" s="861">
        <v>
4665710</v>
      </c>
      <c r="CB121" s="861"/>
      <c r="CC121" s="861"/>
      <c r="CD121" s="861"/>
      <c r="CE121" s="861"/>
      <c r="CF121" s="922">
        <v>
30.7</v>
      </c>
      <c r="CG121" s="923"/>
      <c r="CH121" s="923"/>
      <c r="CI121" s="923"/>
      <c r="CJ121" s="923"/>
      <c r="CK121" s="916"/>
      <c r="CL121" s="902"/>
      <c r="CM121" s="902"/>
      <c r="CN121" s="902"/>
      <c r="CO121" s="903"/>
      <c r="CP121" s="882" t="s">
        <v>
479</v>
      </c>
      <c r="CQ121" s="883"/>
      <c r="CR121" s="883"/>
      <c r="CS121" s="883"/>
      <c r="CT121" s="883"/>
      <c r="CU121" s="883"/>
      <c r="CV121" s="883"/>
      <c r="CW121" s="883"/>
      <c r="CX121" s="883"/>
      <c r="CY121" s="883"/>
      <c r="CZ121" s="883"/>
      <c r="DA121" s="883"/>
      <c r="DB121" s="883"/>
      <c r="DC121" s="883"/>
      <c r="DD121" s="883"/>
      <c r="DE121" s="883"/>
      <c r="DF121" s="884"/>
      <c r="DG121" s="860" t="s">
        <v>
421</v>
      </c>
      <c r="DH121" s="861"/>
      <c r="DI121" s="861"/>
      <c r="DJ121" s="861"/>
      <c r="DK121" s="861"/>
      <c r="DL121" s="861" t="s">
        <v>
445</v>
      </c>
      <c r="DM121" s="861"/>
      <c r="DN121" s="861"/>
      <c r="DO121" s="861"/>
      <c r="DP121" s="861"/>
      <c r="DQ121" s="861" t="s">
        <v>
180</v>
      </c>
      <c r="DR121" s="861"/>
      <c r="DS121" s="861"/>
      <c r="DT121" s="861"/>
      <c r="DU121" s="861"/>
      <c r="DV121" s="838" t="s">
        <v>
421</v>
      </c>
      <c r="DW121" s="838"/>
      <c r="DX121" s="838"/>
      <c r="DY121" s="838"/>
      <c r="DZ121" s="839"/>
    </row>
    <row r="122" spans="1:130" s="247" customFormat="1" ht="26.25" customHeight="1" x14ac:dyDescent="0.15">
      <c r="A122" s="864"/>
      <c r="B122" s="865"/>
      <c r="C122" s="868" t="s">
        <v>
458</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
445</v>
      </c>
      <c r="AB122" s="824"/>
      <c r="AC122" s="824"/>
      <c r="AD122" s="824"/>
      <c r="AE122" s="825"/>
      <c r="AF122" s="826" t="s">
        <v>
180</v>
      </c>
      <c r="AG122" s="824"/>
      <c r="AH122" s="824"/>
      <c r="AI122" s="824"/>
      <c r="AJ122" s="825"/>
      <c r="AK122" s="826" t="s">
        <v>
421</v>
      </c>
      <c r="AL122" s="824"/>
      <c r="AM122" s="824"/>
      <c r="AN122" s="824"/>
      <c r="AO122" s="825"/>
      <c r="AP122" s="871" t="s">
        <v>
445</v>
      </c>
      <c r="AQ122" s="872"/>
      <c r="AR122" s="872"/>
      <c r="AS122" s="872"/>
      <c r="AT122" s="873"/>
      <c r="AU122" s="933"/>
      <c r="AV122" s="934"/>
      <c r="AW122" s="934"/>
      <c r="AX122" s="934"/>
      <c r="AY122" s="935"/>
      <c r="AZ122" s="926" t="s">
        <v>
480</v>
      </c>
      <c r="BA122" s="927"/>
      <c r="BB122" s="927"/>
      <c r="BC122" s="927"/>
      <c r="BD122" s="927"/>
      <c r="BE122" s="927"/>
      <c r="BF122" s="927"/>
      <c r="BG122" s="927"/>
      <c r="BH122" s="927"/>
      <c r="BI122" s="927"/>
      <c r="BJ122" s="927"/>
      <c r="BK122" s="927"/>
      <c r="BL122" s="927"/>
      <c r="BM122" s="927"/>
      <c r="BN122" s="927"/>
      <c r="BO122" s="927"/>
      <c r="BP122" s="928"/>
      <c r="BQ122" s="929">
        <v>
20294603</v>
      </c>
      <c r="BR122" s="892"/>
      <c r="BS122" s="892"/>
      <c r="BT122" s="892"/>
      <c r="BU122" s="892"/>
      <c r="BV122" s="892">
        <v>
20214156</v>
      </c>
      <c r="BW122" s="892"/>
      <c r="BX122" s="892"/>
      <c r="BY122" s="892"/>
      <c r="BZ122" s="892"/>
      <c r="CA122" s="892">
        <v>
20045490</v>
      </c>
      <c r="CB122" s="892"/>
      <c r="CC122" s="892"/>
      <c r="CD122" s="892"/>
      <c r="CE122" s="892"/>
      <c r="CF122" s="893">
        <v>
131.69999999999999</v>
      </c>
      <c r="CG122" s="894"/>
      <c r="CH122" s="894"/>
      <c r="CI122" s="894"/>
      <c r="CJ122" s="894"/>
      <c r="CK122" s="916"/>
      <c r="CL122" s="902"/>
      <c r="CM122" s="902"/>
      <c r="CN122" s="902"/>
      <c r="CO122" s="903"/>
      <c r="CP122" s="882" t="s">
        <v>
481</v>
      </c>
      <c r="CQ122" s="883"/>
      <c r="CR122" s="883"/>
      <c r="CS122" s="883"/>
      <c r="CT122" s="883"/>
      <c r="CU122" s="883"/>
      <c r="CV122" s="883"/>
      <c r="CW122" s="883"/>
      <c r="CX122" s="883"/>
      <c r="CY122" s="883"/>
      <c r="CZ122" s="883"/>
      <c r="DA122" s="883"/>
      <c r="DB122" s="883"/>
      <c r="DC122" s="883"/>
      <c r="DD122" s="883"/>
      <c r="DE122" s="883"/>
      <c r="DF122" s="884"/>
      <c r="DG122" s="860" t="s">
        <v>
421</v>
      </c>
      <c r="DH122" s="861"/>
      <c r="DI122" s="861"/>
      <c r="DJ122" s="861"/>
      <c r="DK122" s="861"/>
      <c r="DL122" s="861" t="s">
        <v>
421</v>
      </c>
      <c r="DM122" s="861"/>
      <c r="DN122" s="861"/>
      <c r="DO122" s="861"/>
      <c r="DP122" s="861"/>
      <c r="DQ122" s="861" t="s">
        <v>
445</v>
      </c>
      <c r="DR122" s="861"/>
      <c r="DS122" s="861"/>
      <c r="DT122" s="861"/>
      <c r="DU122" s="861"/>
      <c r="DV122" s="838" t="s">
        <v>
180</v>
      </c>
      <c r="DW122" s="838"/>
      <c r="DX122" s="838"/>
      <c r="DY122" s="838"/>
      <c r="DZ122" s="839"/>
    </row>
    <row r="123" spans="1:130" s="247" customFormat="1" ht="26.25" customHeight="1" x14ac:dyDescent="0.15">
      <c r="A123" s="864"/>
      <c r="B123" s="865"/>
      <c r="C123" s="868" t="s">
        <v>
465</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
8537</v>
      </c>
      <c r="AB123" s="824"/>
      <c r="AC123" s="824"/>
      <c r="AD123" s="824"/>
      <c r="AE123" s="825"/>
      <c r="AF123" s="826">
        <v>
7065</v>
      </c>
      <c r="AG123" s="824"/>
      <c r="AH123" s="824"/>
      <c r="AI123" s="824"/>
      <c r="AJ123" s="825"/>
      <c r="AK123" s="826">
        <v>
7065</v>
      </c>
      <c r="AL123" s="824"/>
      <c r="AM123" s="824"/>
      <c r="AN123" s="824"/>
      <c r="AO123" s="825"/>
      <c r="AP123" s="871">
        <v>
0</v>
      </c>
      <c r="AQ123" s="872"/>
      <c r="AR123" s="872"/>
      <c r="AS123" s="872"/>
      <c r="AT123" s="873"/>
      <c r="AU123" s="936"/>
      <c r="AV123" s="937"/>
      <c r="AW123" s="937"/>
      <c r="AX123" s="937"/>
      <c r="AY123" s="937"/>
      <c r="AZ123" s="278" t="s">
        <v>
195</v>
      </c>
      <c r="BA123" s="278"/>
      <c r="BB123" s="278"/>
      <c r="BC123" s="278"/>
      <c r="BD123" s="278"/>
      <c r="BE123" s="278"/>
      <c r="BF123" s="278"/>
      <c r="BG123" s="278"/>
      <c r="BH123" s="278"/>
      <c r="BI123" s="278"/>
      <c r="BJ123" s="278"/>
      <c r="BK123" s="278"/>
      <c r="BL123" s="278"/>
      <c r="BM123" s="278"/>
      <c r="BN123" s="278"/>
      <c r="BO123" s="924" t="s">
        <v>
482</v>
      </c>
      <c r="BP123" s="925"/>
      <c r="BQ123" s="879">
        <v>
28996857</v>
      </c>
      <c r="BR123" s="880"/>
      <c r="BS123" s="880"/>
      <c r="BT123" s="880"/>
      <c r="BU123" s="880"/>
      <c r="BV123" s="880">
        <v>
29910988</v>
      </c>
      <c r="BW123" s="880"/>
      <c r="BX123" s="880"/>
      <c r="BY123" s="880"/>
      <c r="BZ123" s="880"/>
      <c r="CA123" s="880">
        <v>
30912161</v>
      </c>
      <c r="CB123" s="880"/>
      <c r="CC123" s="880"/>
      <c r="CD123" s="880"/>
      <c r="CE123" s="880"/>
      <c r="CF123" s="790"/>
      <c r="CG123" s="791"/>
      <c r="CH123" s="791"/>
      <c r="CI123" s="791"/>
      <c r="CJ123" s="881"/>
      <c r="CK123" s="916"/>
      <c r="CL123" s="902"/>
      <c r="CM123" s="902"/>
      <c r="CN123" s="902"/>
      <c r="CO123" s="903"/>
      <c r="CP123" s="882" t="s">
        <v>
483</v>
      </c>
      <c r="CQ123" s="883"/>
      <c r="CR123" s="883"/>
      <c r="CS123" s="883"/>
      <c r="CT123" s="883"/>
      <c r="CU123" s="883"/>
      <c r="CV123" s="883"/>
      <c r="CW123" s="883"/>
      <c r="CX123" s="883"/>
      <c r="CY123" s="883"/>
      <c r="CZ123" s="883"/>
      <c r="DA123" s="883"/>
      <c r="DB123" s="883"/>
      <c r="DC123" s="883"/>
      <c r="DD123" s="883"/>
      <c r="DE123" s="883"/>
      <c r="DF123" s="884"/>
      <c r="DG123" s="823" t="s">
        <v>
459</v>
      </c>
      <c r="DH123" s="824"/>
      <c r="DI123" s="824"/>
      <c r="DJ123" s="824"/>
      <c r="DK123" s="825"/>
      <c r="DL123" s="826" t="s">
        <v>
459</v>
      </c>
      <c r="DM123" s="824"/>
      <c r="DN123" s="824"/>
      <c r="DO123" s="824"/>
      <c r="DP123" s="825"/>
      <c r="DQ123" s="826" t="s">
        <v>
459</v>
      </c>
      <c r="DR123" s="824"/>
      <c r="DS123" s="824"/>
      <c r="DT123" s="824"/>
      <c r="DU123" s="825"/>
      <c r="DV123" s="871" t="s">
        <v>
421</v>
      </c>
      <c r="DW123" s="872"/>
      <c r="DX123" s="872"/>
      <c r="DY123" s="872"/>
      <c r="DZ123" s="873"/>
    </row>
    <row r="124" spans="1:130" s="247" customFormat="1" ht="26.25" customHeight="1" thickBot="1" x14ac:dyDescent="0.2">
      <c r="A124" s="864"/>
      <c r="B124" s="865"/>
      <c r="C124" s="868" t="s">
        <v>
468</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
459</v>
      </c>
      <c r="AB124" s="824"/>
      <c r="AC124" s="824"/>
      <c r="AD124" s="824"/>
      <c r="AE124" s="825"/>
      <c r="AF124" s="826" t="s">
        <v>
180</v>
      </c>
      <c r="AG124" s="824"/>
      <c r="AH124" s="824"/>
      <c r="AI124" s="824"/>
      <c r="AJ124" s="825"/>
      <c r="AK124" s="826" t="s">
        <v>
459</v>
      </c>
      <c r="AL124" s="824"/>
      <c r="AM124" s="824"/>
      <c r="AN124" s="824"/>
      <c r="AO124" s="825"/>
      <c r="AP124" s="871" t="s">
        <v>
421</v>
      </c>
      <c r="AQ124" s="872"/>
      <c r="AR124" s="872"/>
      <c r="AS124" s="872"/>
      <c r="AT124" s="873"/>
      <c r="AU124" s="874" t="s">
        <v>
484</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
459</v>
      </c>
      <c r="BR124" s="878"/>
      <c r="BS124" s="878"/>
      <c r="BT124" s="878"/>
      <c r="BU124" s="878"/>
      <c r="BV124" s="878" t="s">
        <v>
445</v>
      </c>
      <c r="BW124" s="878"/>
      <c r="BX124" s="878"/>
      <c r="BY124" s="878"/>
      <c r="BZ124" s="878"/>
      <c r="CA124" s="878" t="s">
        <v>
459</v>
      </c>
      <c r="CB124" s="878"/>
      <c r="CC124" s="878"/>
      <c r="CD124" s="878"/>
      <c r="CE124" s="878"/>
      <c r="CF124" s="768"/>
      <c r="CG124" s="769"/>
      <c r="CH124" s="769"/>
      <c r="CI124" s="769"/>
      <c r="CJ124" s="909"/>
      <c r="CK124" s="917"/>
      <c r="CL124" s="917"/>
      <c r="CM124" s="917"/>
      <c r="CN124" s="917"/>
      <c r="CO124" s="918"/>
      <c r="CP124" s="882" t="s">
        <v>
485</v>
      </c>
      <c r="CQ124" s="883"/>
      <c r="CR124" s="883"/>
      <c r="CS124" s="883"/>
      <c r="CT124" s="883"/>
      <c r="CU124" s="883"/>
      <c r="CV124" s="883"/>
      <c r="CW124" s="883"/>
      <c r="CX124" s="883"/>
      <c r="CY124" s="883"/>
      <c r="CZ124" s="883"/>
      <c r="DA124" s="883"/>
      <c r="DB124" s="883"/>
      <c r="DC124" s="883"/>
      <c r="DD124" s="883"/>
      <c r="DE124" s="883"/>
      <c r="DF124" s="884"/>
      <c r="DG124" s="806" t="s">
        <v>
486</v>
      </c>
      <c r="DH124" s="807"/>
      <c r="DI124" s="807"/>
      <c r="DJ124" s="807"/>
      <c r="DK124" s="808"/>
      <c r="DL124" s="809" t="s">
        <v>
486</v>
      </c>
      <c r="DM124" s="807"/>
      <c r="DN124" s="807"/>
      <c r="DO124" s="807"/>
      <c r="DP124" s="808"/>
      <c r="DQ124" s="809" t="s">
        <v>
180</v>
      </c>
      <c r="DR124" s="807"/>
      <c r="DS124" s="807"/>
      <c r="DT124" s="807"/>
      <c r="DU124" s="808"/>
      <c r="DV124" s="895" t="s">
        <v>
486</v>
      </c>
      <c r="DW124" s="896"/>
      <c r="DX124" s="896"/>
      <c r="DY124" s="896"/>
      <c r="DZ124" s="897"/>
    </row>
    <row r="125" spans="1:130" s="247" customFormat="1" ht="26.25" customHeight="1" x14ac:dyDescent="0.15">
      <c r="A125" s="864"/>
      <c r="B125" s="865"/>
      <c r="C125" s="868" t="s">
        <v>
470</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
486</v>
      </c>
      <c r="AB125" s="824"/>
      <c r="AC125" s="824"/>
      <c r="AD125" s="824"/>
      <c r="AE125" s="825"/>
      <c r="AF125" s="826" t="s">
        <v>
421</v>
      </c>
      <c r="AG125" s="824"/>
      <c r="AH125" s="824"/>
      <c r="AI125" s="824"/>
      <c r="AJ125" s="825"/>
      <c r="AK125" s="826" t="s">
        <v>
486</v>
      </c>
      <c r="AL125" s="824"/>
      <c r="AM125" s="824"/>
      <c r="AN125" s="824"/>
      <c r="AO125" s="825"/>
      <c r="AP125" s="871" t="s">
        <v>
421</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
487</v>
      </c>
      <c r="CL125" s="899"/>
      <c r="CM125" s="899"/>
      <c r="CN125" s="899"/>
      <c r="CO125" s="900"/>
      <c r="CP125" s="907" t="s">
        <v>
488</v>
      </c>
      <c r="CQ125" s="852"/>
      <c r="CR125" s="852"/>
      <c r="CS125" s="852"/>
      <c r="CT125" s="852"/>
      <c r="CU125" s="852"/>
      <c r="CV125" s="852"/>
      <c r="CW125" s="852"/>
      <c r="CX125" s="852"/>
      <c r="CY125" s="852"/>
      <c r="CZ125" s="852"/>
      <c r="DA125" s="852"/>
      <c r="DB125" s="852"/>
      <c r="DC125" s="852"/>
      <c r="DD125" s="852"/>
      <c r="DE125" s="852"/>
      <c r="DF125" s="853"/>
      <c r="DG125" s="908" t="s">
        <v>
421</v>
      </c>
      <c r="DH125" s="889"/>
      <c r="DI125" s="889"/>
      <c r="DJ125" s="889"/>
      <c r="DK125" s="889"/>
      <c r="DL125" s="889" t="s">
        <v>
180</v>
      </c>
      <c r="DM125" s="889"/>
      <c r="DN125" s="889"/>
      <c r="DO125" s="889"/>
      <c r="DP125" s="889"/>
      <c r="DQ125" s="889" t="s">
        <v>
486</v>
      </c>
      <c r="DR125" s="889"/>
      <c r="DS125" s="889"/>
      <c r="DT125" s="889"/>
      <c r="DU125" s="889"/>
      <c r="DV125" s="890" t="s">
        <v>
421</v>
      </c>
      <c r="DW125" s="890"/>
      <c r="DX125" s="890"/>
      <c r="DY125" s="890"/>
      <c r="DZ125" s="891"/>
    </row>
    <row r="126" spans="1:130" s="247" customFormat="1" ht="26.25" customHeight="1" thickBot="1" x14ac:dyDescent="0.2">
      <c r="A126" s="864"/>
      <c r="B126" s="865"/>
      <c r="C126" s="868" t="s">
        <v>
472</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
12580</v>
      </c>
      <c r="AB126" s="824"/>
      <c r="AC126" s="824"/>
      <c r="AD126" s="824"/>
      <c r="AE126" s="825"/>
      <c r="AF126" s="826">
        <v>
12580</v>
      </c>
      <c r="AG126" s="824"/>
      <c r="AH126" s="824"/>
      <c r="AI126" s="824"/>
      <c r="AJ126" s="825"/>
      <c r="AK126" s="826">
        <v>
12580</v>
      </c>
      <c r="AL126" s="824"/>
      <c r="AM126" s="824"/>
      <c r="AN126" s="824"/>
      <c r="AO126" s="825"/>
      <c r="AP126" s="871">
        <v>
0.1</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
489</v>
      </c>
      <c r="CQ126" s="794"/>
      <c r="CR126" s="794"/>
      <c r="CS126" s="794"/>
      <c r="CT126" s="794"/>
      <c r="CU126" s="794"/>
      <c r="CV126" s="794"/>
      <c r="CW126" s="794"/>
      <c r="CX126" s="794"/>
      <c r="CY126" s="794"/>
      <c r="CZ126" s="794"/>
      <c r="DA126" s="794"/>
      <c r="DB126" s="794"/>
      <c r="DC126" s="794"/>
      <c r="DD126" s="794"/>
      <c r="DE126" s="794"/>
      <c r="DF126" s="795"/>
      <c r="DG126" s="860" t="s">
        <v>
180</v>
      </c>
      <c r="DH126" s="861"/>
      <c r="DI126" s="861"/>
      <c r="DJ126" s="861"/>
      <c r="DK126" s="861"/>
      <c r="DL126" s="861" t="s">
        <v>
180</v>
      </c>
      <c r="DM126" s="861"/>
      <c r="DN126" s="861"/>
      <c r="DO126" s="861"/>
      <c r="DP126" s="861"/>
      <c r="DQ126" s="861" t="s">
        <v>
180</v>
      </c>
      <c r="DR126" s="861"/>
      <c r="DS126" s="861"/>
      <c r="DT126" s="861"/>
      <c r="DU126" s="861"/>
      <c r="DV126" s="838" t="s">
        <v>
486</v>
      </c>
      <c r="DW126" s="838"/>
      <c r="DX126" s="838"/>
      <c r="DY126" s="838"/>
      <c r="DZ126" s="839"/>
    </row>
    <row r="127" spans="1:130" s="247" customFormat="1" ht="26.25" customHeight="1" x14ac:dyDescent="0.15">
      <c r="A127" s="866"/>
      <c r="B127" s="867"/>
      <c r="C127" s="885" t="s">
        <v>
490</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
912</v>
      </c>
      <c r="AB127" s="824"/>
      <c r="AC127" s="824"/>
      <c r="AD127" s="824"/>
      <c r="AE127" s="825"/>
      <c r="AF127" s="826">
        <v>
695</v>
      </c>
      <c r="AG127" s="824"/>
      <c r="AH127" s="824"/>
      <c r="AI127" s="824"/>
      <c r="AJ127" s="825"/>
      <c r="AK127" s="826">
        <v>
506</v>
      </c>
      <c r="AL127" s="824"/>
      <c r="AM127" s="824"/>
      <c r="AN127" s="824"/>
      <c r="AO127" s="825"/>
      <c r="AP127" s="871">
        <v>
0</v>
      </c>
      <c r="AQ127" s="872"/>
      <c r="AR127" s="872"/>
      <c r="AS127" s="872"/>
      <c r="AT127" s="873"/>
      <c r="AU127" s="283"/>
      <c r="AV127" s="283"/>
      <c r="AW127" s="283"/>
      <c r="AX127" s="888" t="s">
        <v>
491</v>
      </c>
      <c r="AY127" s="856"/>
      <c r="AZ127" s="856"/>
      <c r="BA127" s="856"/>
      <c r="BB127" s="856"/>
      <c r="BC127" s="856"/>
      <c r="BD127" s="856"/>
      <c r="BE127" s="857"/>
      <c r="BF127" s="855" t="s">
        <v>
492</v>
      </c>
      <c r="BG127" s="856"/>
      <c r="BH127" s="856"/>
      <c r="BI127" s="856"/>
      <c r="BJ127" s="856"/>
      <c r="BK127" s="856"/>
      <c r="BL127" s="857"/>
      <c r="BM127" s="855" t="s">
        <v>
493</v>
      </c>
      <c r="BN127" s="856"/>
      <c r="BO127" s="856"/>
      <c r="BP127" s="856"/>
      <c r="BQ127" s="856"/>
      <c r="BR127" s="856"/>
      <c r="BS127" s="857"/>
      <c r="BT127" s="855" t="s">
        <v>
494</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
495</v>
      </c>
      <c r="CQ127" s="794"/>
      <c r="CR127" s="794"/>
      <c r="CS127" s="794"/>
      <c r="CT127" s="794"/>
      <c r="CU127" s="794"/>
      <c r="CV127" s="794"/>
      <c r="CW127" s="794"/>
      <c r="CX127" s="794"/>
      <c r="CY127" s="794"/>
      <c r="CZ127" s="794"/>
      <c r="DA127" s="794"/>
      <c r="DB127" s="794"/>
      <c r="DC127" s="794"/>
      <c r="DD127" s="794"/>
      <c r="DE127" s="794"/>
      <c r="DF127" s="795"/>
      <c r="DG127" s="860" t="s">
        <v>
486</v>
      </c>
      <c r="DH127" s="861"/>
      <c r="DI127" s="861"/>
      <c r="DJ127" s="861"/>
      <c r="DK127" s="861"/>
      <c r="DL127" s="861" t="s">
        <v>
486</v>
      </c>
      <c r="DM127" s="861"/>
      <c r="DN127" s="861"/>
      <c r="DO127" s="861"/>
      <c r="DP127" s="861"/>
      <c r="DQ127" s="861" t="s">
        <v>
421</v>
      </c>
      <c r="DR127" s="861"/>
      <c r="DS127" s="861"/>
      <c r="DT127" s="861"/>
      <c r="DU127" s="861"/>
      <c r="DV127" s="838" t="s">
        <v>
180</v>
      </c>
      <c r="DW127" s="838"/>
      <c r="DX127" s="838"/>
      <c r="DY127" s="838"/>
      <c r="DZ127" s="839"/>
    </row>
    <row r="128" spans="1:130" s="247" customFormat="1" ht="26.25" customHeight="1" thickBot="1" x14ac:dyDescent="0.2">
      <c r="A128" s="840" t="s">
        <v>
496</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
497</v>
      </c>
      <c r="X128" s="842"/>
      <c r="Y128" s="842"/>
      <c r="Z128" s="843"/>
      <c r="AA128" s="844">
        <v>
725197</v>
      </c>
      <c r="AB128" s="845"/>
      <c r="AC128" s="845"/>
      <c r="AD128" s="845"/>
      <c r="AE128" s="846"/>
      <c r="AF128" s="847">
        <v>
758738</v>
      </c>
      <c r="AG128" s="845"/>
      <c r="AH128" s="845"/>
      <c r="AI128" s="845"/>
      <c r="AJ128" s="846"/>
      <c r="AK128" s="847">
        <v>
781440</v>
      </c>
      <c r="AL128" s="845"/>
      <c r="AM128" s="845"/>
      <c r="AN128" s="845"/>
      <c r="AO128" s="846"/>
      <c r="AP128" s="848"/>
      <c r="AQ128" s="849"/>
      <c r="AR128" s="849"/>
      <c r="AS128" s="849"/>
      <c r="AT128" s="850"/>
      <c r="AU128" s="283"/>
      <c r="AV128" s="283"/>
      <c r="AW128" s="283"/>
      <c r="AX128" s="851" t="s">
        <v>
498</v>
      </c>
      <c r="AY128" s="852"/>
      <c r="AZ128" s="852"/>
      <c r="BA128" s="852"/>
      <c r="BB128" s="852"/>
      <c r="BC128" s="852"/>
      <c r="BD128" s="852"/>
      <c r="BE128" s="853"/>
      <c r="BF128" s="830" t="s">
        <v>
421</v>
      </c>
      <c r="BG128" s="831"/>
      <c r="BH128" s="831"/>
      <c r="BI128" s="831"/>
      <c r="BJ128" s="831"/>
      <c r="BK128" s="831"/>
      <c r="BL128" s="854"/>
      <c r="BM128" s="830">
        <v>
12.65</v>
      </c>
      <c r="BN128" s="831"/>
      <c r="BO128" s="831"/>
      <c r="BP128" s="831"/>
      <c r="BQ128" s="831"/>
      <c r="BR128" s="831"/>
      <c r="BS128" s="854"/>
      <c r="BT128" s="830">
        <v>
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
499</v>
      </c>
      <c r="CQ128" s="772"/>
      <c r="CR128" s="772"/>
      <c r="CS128" s="772"/>
      <c r="CT128" s="772"/>
      <c r="CU128" s="772"/>
      <c r="CV128" s="772"/>
      <c r="CW128" s="772"/>
      <c r="CX128" s="772"/>
      <c r="CY128" s="772"/>
      <c r="CZ128" s="772"/>
      <c r="DA128" s="772"/>
      <c r="DB128" s="772"/>
      <c r="DC128" s="772"/>
      <c r="DD128" s="772"/>
      <c r="DE128" s="772"/>
      <c r="DF128" s="773"/>
      <c r="DG128" s="834" t="s">
        <v>
180</v>
      </c>
      <c r="DH128" s="835"/>
      <c r="DI128" s="835"/>
      <c r="DJ128" s="835"/>
      <c r="DK128" s="835"/>
      <c r="DL128" s="835" t="s">
        <v>
421</v>
      </c>
      <c r="DM128" s="835"/>
      <c r="DN128" s="835"/>
      <c r="DO128" s="835"/>
      <c r="DP128" s="835"/>
      <c r="DQ128" s="835" t="s">
        <v>
421</v>
      </c>
      <c r="DR128" s="835"/>
      <c r="DS128" s="835"/>
      <c r="DT128" s="835"/>
      <c r="DU128" s="835"/>
      <c r="DV128" s="836" t="s">
        <v>
180</v>
      </c>
      <c r="DW128" s="836"/>
      <c r="DX128" s="836"/>
      <c r="DY128" s="836"/>
      <c r="DZ128" s="837"/>
    </row>
    <row r="129" spans="1:131" s="247" customFormat="1" ht="26.25" customHeight="1" x14ac:dyDescent="0.15">
      <c r="A129" s="818" t="s">
        <v>
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
500</v>
      </c>
      <c r="X129" s="821"/>
      <c r="Y129" s="821"/>
      <c r="Z129" s="822"/>
      <c r="AA129" s="823">
        <v>
16717113</v>
      </c>
      <c r="AB129" s="824"/>
      <c r="AC129" s="824"/>
      <c r="AD129" s="824"/>
      <c r="AE129" s="825"/>
      <c r="AF129" s="826">
        <v>
16862482</v>
      </c>
      <c r="AG129" s="824"/>
      <c r="AH129" s="824"/>
      <c r="AI129" s="824"/>
      <c r="AJ129" s="825"/>
      <c r="AK129" s="826">
        <v>
17000011</v>
      </c>
      <c r="AL129" s="824"/>
      <c r="AM129" s="824"/>
      <c r="AN129" s="824"/>
      <c r="AO129" s="825"/>
      <c r="AP129" s="827"/>
      <c r="AQ129" s="828"/>
      <c r="AR129" s="828"/>
      <c r="AS129" s="828"/>
      <c r="AT129" s="829"/>
      <c r="AU129" s="285"/>
      <c r="AV129" s="285"/>
      <c r="AW129" s="285"/>
      <c r="AX129" s="793" t="s">
        <v>
501</v>
      </c>
      <c r="AY129" s="794"/>
      <c r="AZ129" s="794"/>
      <c r="BA129" s="794"/>
      <c r="BB129" s="794"/>
      <c r="BC129" s="794"/>
      <c r="BD129" s="794"/>
      <c r="BE129" s="795"/>
      <c r="BF129" s="813" t="s">
        <v>
421</v>
      </c>
      <c r="BG129" s="814"/>
      <c r="BH129" s="814"/>
      <c r="BI129" s="814"/>
      <c r="BJ129" s="814"/>
      <c r="BK129" s="814"/>
      <c r="BL129" s="815"/>
      <c r="BM129" s="813">
        <v>
17.649999999999999</v>
      </c>
      <c r="BN129" s="814"/>
      <c r="BO129" s="814"/>
      <c r="BP129" s="814"/>
      <c r="BQ129" s="814"/>
      <c r="BR129" s="814"/>
      <c r="BS129" s="815"/>
      <c r="BT129" s="813">
        <v>
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
502</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
503</v>
      </c>
      <c r="X130" s="821"/>
      <c r="Y130" s="821"/>
      <c r="Z130" s="822"/>
      <c r="AA130" s="823">
        <v>
1748857</v>
      </c>
      <c r="AB130" s="824"/>
      <c r="AC130" s="824"/>
      <c r="AD130" s="824"/>
      <c r="AE130" s="825"/>
      <c r="AF130" s="826">
        <v>
1797393</v>
      </c>
      <c r="AG130" s="824"/>
      <c r="AH130" s="824"/>
      <c r="AI130" s="824"/>
      <c r="AJ130" s="825"/>
      <c r="AK130" s="826">
        <v>
1777512</v>
      </c>
      <c r="AL130" s="824"/>
      <c r="AM130" s="824"/>
      <c r="AN130" s="824"/>
      <c r="AO130" s="825"/>
      <c r="AP130" s="827"/>
      <c r="AQ130" s="828"/>
      <c r="AR130" s="828"/>
      <c r="AS130" s="828"/>
      <c r="AT130" s="829"/>
      <c r="AU130" s="285"/>
      <c r="AV130" s="285"/>
      <c r="AW130" s="285"/>
      <c r="AX130" s="793" t="s">
        <v>
504</v>
      </c>
      <c r="AY130" s="794"/>
      <c r="AZ130" s="794"/>
      <c r="BA130" s="794"/>
      <c r="BB130" s="794"/>
      <c r="BC130" s="794"/>
      <c r="BD130" s="794"/>
      <c r="BE130" s="795"/>
      <c r="BF130" s="796">
        <v>
-2.7</v>
      </c>
      <c r="BG130" s="797"/>
      <c r="BH130" s="797"/>
      <c r="BI130" s="797"/>
      <c r="BJ130" s="797"/>
      <c r="BK130" s="797"/>
      <c r="BL130" s="798"/>
      <c r="BM130" s="796">
        <v>
25</v>
      </c>
      <c r="BN130" s="797"/>
      <c r="BO130" s="797"/>
      <c r="BP130" s="797"/>
      <c r="BQ130" s="797"/>
      <c r="BR130" s="797"/>
      <c r="BS130" s="798"/>
      <c r="BT130" s="796">
        <v>
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
505</v>
      </c>
      <c r="X131" s="804"/>
      <c r="Y131" s="804"/>
      <c r="Z131" s="805"/>
      <c r="AA131" s="806">
        <v>
14968256</v>
      </c>
      <c r="AB131" s="807"/>
      <c r="AC131" s="807"/>
      <c r="AD131" s="807"/>
      <c r="AE131" s="808"/>
      <c r="AF131" s="809">
        <v>
15065089</v>
      </c>
      <c r="AG131" s="807"/>
      <c r="AH131" s="807"/>
      <c r="AI131" s="807"/>
      <c r="AJ131" s="808"/>
      <c r="AK131" s="809">
        <v>
15222499</v>
      </c>
      <c r="AL131" s="807"/>
      <c r="AM131" s="807"/>
      <c r="AN131" s="807"/>
      <c r="AO131" s="808"/>
      <c r="AP131" s="810"/>
      <c r="AQ131" s="811"/>
      <c r="AR131" s="811"/>
      <c r="AS131" s="811"/>
      <c r="AT131" s="812"/>
      <c r="AU131" s="285"/>
      <c r="AV131" s="285"/>
      <c r="AW131" s="285"/>
      <c r="AX131" s="771" t="s">
        <v>
506</v>
      </c>
      <c r="AY131" s="772"/>
      <c r="AZ131" s="772"/>
      <c r="BA131" s="772"/>
      <c r="BB131" s="772"/>
      <c r="BC131" s="772"/>
      <c r="BD131" s="772"/>
      <c r="BE131" s="773"/>
      <c r="BF131" s="774" t="s">
        <v>
180</v>
      </c>
      <c r="BG131" s="775"/>
      <c r="BH131" s="775"/>
      <c r="BI131" s="775"/>
      <c r="BJ131" s="775"/>
      <c r="BK131" s="775"/>
      <c r="BL131" s="776"/>
      <c r="BM131" s="774">
        <v>
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
507</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
508</v>
      </c>
      <c r="W132" s="784"/>
      <c r="X132" s="784"/>
      <c r="Y132" s="784"/>
      <c r="Z132" s="785"/>
      <c r="AA132" s="786">
        <v>
-2.8989816849999999</v>
      </c>
      <c r="AB132" s="787"/>
      <c r="AC132" s="787"/>
      <c r="AD132" s="787"/>
      <c r="AE132" s="788"/>
      <c r="AF132" s="789">
        <v>
-2.9487313350000002</v>
      </c>
      <c r="AG132" s="787"/>
      <c r="AH132" s="787"/>
      <c r="AI132" s="787"/>
      <c r="AJ132" s="788"/>
      <c r="AK132" s="789">
        <v>
-2.4966531449999998</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
509</v>
      </c>
      <c r="W133" s="763"/>
      <c r="X133" s="763"/>
      <c r="Y133" s="763"/>
      <c r="Z133" s="764"/>
      <c r="AA133" s="765">
        <v>
-2.6</v>
      </c>
      <c r="AB133" s="766"/>
      <c r="AC133" s="766"/>
      <c r="AD133" s="766"/>
      <c r="AE133" s="767"/>
      <c r="AF133" s="765">
        <v>
-2.7</v>
      </c>
      <c r="AG133" s="766"/>
      <c r="AH133" s="766"/>
      <c r="AI133" s="766"/>
      <c r="AJ133" s="767"/>
      <c r="AK133" s="765">
        <v>
-2.7</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0YvfEU569U6+hBz5hqDEx/sEpmTiD310UIb5Q7Lmv3/qmFyNMuZtHnNO3JqIOLubBccvKQ2s7b8BUVrBku9/YQ==" saltValue="JIH5q5fssnHApm7avFWly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
510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Doj9e8yAmWOAmU1MhdYpePko5zS4T3ejyElRu8zOjTv78dzuZLEPvtBdUKff2Ph1BODK9QTvyIgdPhApG4y3rw==" saltValue="KQusCKeStSFxp6va/VsOCg=="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3NxpClm6aJVfxAM9a9S7jf8N+M6/CtSYQFX7aDerxwSdwqA52fuapVFa2/3ffdUNjHcRjFh4G5vfRImX32Bww==" saltValue="uIbsOd/4r4U8uLML6tvtwg=="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
511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
512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
513</v>
      </c>
      <c r="AP7" s="304"/>
      <c r="AQ7" s="305" t="s">
        <v>
514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
515</v>
      </c>
      <c r="AQ8" s="311" t="s">
        <v>
516</v>
      </c>
      <c r="AR8" s="312" t="s">
        <v>
517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
518</v>
      </c>
      <c r="AL9" s="1193"/>
      <c r="AM9" s="1193"/>
      <c r="AN9" s="1194"/>
      <c r="AO9" s="313">
        <v>
4331343</v>
      </c>
      <c r="AP9" s="313">
        <v>
50777</v>
      </c>
      <c r="AQ9" s="314">
        <v>
57754</v>
      </c>
      <c r="AR9" s="315">
        <v>
-12.1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
519</v>
      </c>
      <c r="AL10" s="1193"/>
      <c r="AM10" s="1193"/>
      <c r="AN10" s="1194"/>
      <c r="AO10" s="316">
        <v>
421763</v>
      </c>
      <c r="AP10" s="316">
        <v>
4944</v>
      </c>
      <c r="AQ10" s="317">
        <v>
3830</v>
      </c>
      <c r="AR10" s="318">
        <v>
29.1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
520</v>
      </c>
      <c r="AL11" s="1193"/>
      <c r="AM11" s="1193"/>
      <c r="AN11" s="1194"/>
      <c r="AO11" s="316">
        <v>
62190</v>
      </c>
      <c r="AP11" s="316">
        <v>
729</v>
      </c>
      <c r="AQ11" s="317">
        <v>
6814</v>
      </c>
      <c r="AR11" s="318">
        <v>
-89.3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
521</v>
      </c>
      <c r="AL12" s="1193"/>
      <c r="AM12" s="1193"/>
      <c r="AN12" s="1194"/>
      <c r="AO12" s="316">
        <v>
61410</v>
      </c>
      <c r="AP12" s="316">
        <v>
720</v>
      </c>
      <c r="AQ12" s="317">
        <v>
1059</v>
      </c>
      <c r="AR12" s="318">
        <v>
-32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
522</v>
      </c>
      <c r="AL13" s="1193"/>
      <c r="AM13" s="1193"/>
      <c r="AN13" s="1194"/>
      <c r="AO13" s="316" t="s">
        <v>
523</v>
      </c>
      <c r="AP13" s="316" t="s">
        <v>
523</v>
      </c>
      <c r="AQ13" s="317">
        <v>
4</v>
      </c>
      <c r="AR13" s="318" t="s">
        <v>
523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
524</v>
      </c>
      <c r="AL14" s="1193"/>
      <c r="AM14" s="1193"/>
      <c r="AN14" s="1194"/>
      <c r="AO14" s="316">
        <v>
343903</v>
      </c>
      <c r="AP14" s="316">
        <v>
4032</v>
      </c>
      <c r="AQ14" s="317">
        <v>
2651</v>
      </c>
      <c r="AR14" s="318">
        <v>
52.1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
525</v>
      </c>
      <c r="AL15" s="1193"/>
      <c r="AM15" s="1193"/>
      <c r="AN15" s="1194"/>
      <c r="AO15" s="316">
        <v>
30175</v>
      </c>
      <c r="AP15" s="316">
        <v>
354</v>
      </c>
      <c r="AQ15" s="317">
        <v>
1352</v>
      </c>
      <c r="AR15" s="318">
        <v>
-73.8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
526</v>
      </c>
      <c r="AL16" s="1196"/>
      <c r="AM16" s="1196"/>
      <c r="AN16" s="1197"/>
      <c r="AO16" s="316">
        <v>
-275694</v>
      </c>
      <c r="AP16" s="316">
        <v>
-3232</v>
      </c>
      <c r="AQ16" s="317">
        <v>
-4074</v>
      </c>
      <c r="AR16" s="318">
        <v>
-20.7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
195</v>
      </c>
      <c r="AL17" s="1196"/>
      <c r="AM17" s="1196"/>
      <c r="AN17" s="1197"/>
      <c r="AO17" s="316">
        <v>
4975090</v>
      </c>
      <c r="AP17" s="316">
        <v>
58324</v>
      </c>
      <c r="AQ17" s="317">
        <v>
69392</v>
      </c>
      <c r="AR17" s="318">
        <v>
-15.9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
527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
528</v>
      </c>
      <c r="AP20" s="324" t="s">
        <v>
529</v>
      </c>
      <c r="AQ20" s="325" t="s">
        <v>
530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
531</v>
      </c>
      <c r="AL21" s="1190"/>
      <c r="AM21" s="1190"/>
      <c r="AN21" s="1191"/>
      <c r="AO21" s="328">
        <v>
5.05</v>
      </c>
      <c r="AP21" s="329">
        <v>
6.31</v>
      </c>
      <c r="AQ21" s="330">
        <v>
-1.26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
532</v>
      </c>
      <c r="AL22" s="1190"/>
      <c r="AM22" s="1190"/>
      <c r="AN22" s="1191"/>
      <c r="AO22" s="333">
        <v>
100.8</v>
      </c>
      <c r="AP22" s="334">
        <v>
98.4</v>
      </c>
      <c r="AQ22" s="335">
        <v>
2.4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
533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
534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
535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
513</v>
      </c>
      <c r="AP30" s="304"/>
      <c r="AQ30" s="305" t="s">
        <v>
514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
515</v>
      </c>
      <c r="AQ31" s="311" t="s">
        <v>
516</v>
      </c>
      <c r="AR31" s="312" t="s">
        <v>
517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
536</v>
      </c>
      <c r="AL32" s="1181"/>
      <c r="AM32" s="1181"/>
      <c r="AN32" s="1182"/>
      <c r="AO32" s="343">
        <v>
1629188</v>
      </c>
      <c r="AP32" s="343">
        <v>
19099</v>
      </c>
      <c r="AQ32" s="344">
        <v>
34189</v>
      </c>
      <c r="AR32" s="345">
        <v>
-44.1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
537</v>
      </c>
      <c r="AL33" s="1181"/>
      <c r="AM33" s="1181"/>
      <c r="AN33" s="1182"/>
      <c r="AO33" s="343" t="s">
        <v>
523</v>
      </c>
      <c r="AP33" s="343" t="s">
        <v>
523</v>
      </c>
      <c r="AQ33" s="344" t="s">
        <v>
523</v>
      </c>
      <c r="AR33" s="345" t="s">
        <v>
523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
538</v>
      </c>
      <c r="AL34" s="1181"/>
      <c r="AM34" s="1181"/>
      <c r="AN34" s="1182"/>
      <c r="AO34" s="343" t="s">
        <v>
523</v>
      </c>
      <c r="AP34" s="343" t="s">
        <v>
523</v>
      </c>
      <c r="AQ34" s="344">
        <v>
16</v>
      </c>
      <c r="AR34" s="345" t="s">
        <v>
523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
539</v>
      </c>
      <c r="AL35" s="1181"/>
      <c r="AM35" s="1181"/>
      <c r="AN35" s="1182"/>
      <c r="AO35" s="343">
        <v>
492103</v>
      </c>
      <c r="AP35" s="343">
        <v>
5769</v>
      </c>
      <c r="AQ35" s="344">
        <v>
9412</v>
      </c>
      <c r="AR35" s="345">
        <v>
-38.700000000000003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
540</v>
      </c>
      <c r="AL36" s="1181"/>
      <c r="AM36" s="1181"/>
      <c r="AN36" s="1182"/>
      <c r="AO36" s="343">
        <v>
37457</v>
      </c>
      <c r="AP36" s="343">
        <v>
439</v>
      </c>
      <c r="AQ36" s="344">
        <v>
2024</v>
      </c>
      <c r="AR36" s="345">
        <v>
-78.3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
541</v>
      </c>
      <c r="AL37" s="1181"/>
      <c r="AM37" s="1181"/>
      <c r="AN37" s="1182"/>
      <c r="AO37" s="343">
        <v>
20151</v>
      </c>
      <c r="AP37" s="343">
        <v>
236</v>
      </c>
      <c r="AQ37" s="344">
        <v>
1165</v>
      </c>
      <c r="AR37" s="345">
        <v>
-79.7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
542</v>
      </c>
      <c r="AL38" s="1184"/>
      <c r="AM38" s="1184"/>
      <c r="AN38" s="1185"/>
      <c r="AO38" s="346" t="s">
        <v>
523</v>
      </c>
      <c r="AP38" s="346" t="s">
        <v>
523</v>
      </c>
      <c r="AQ38" s="347">
        <v>
2</v>
      </c>
      <c r="AR38" s="335" t="s">
        <v>
523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
543</v>
      </c>
      <c r="AL39" s="1184"/>
      <c r="AM39" s="1184"/>
      <c r="AN39" s="1185"/>
      <c r="AO39" s="343">
        <v>
-781440</v>
      </c>
      <c r="AP39" s="343">
        <v>
-9161</v>
      </c>
      <c r="AQ39" s="344">
        <v>
-6367</v>
      </c>
      <c r="AR39" s="345">
        <v>
43.9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
544</v>
      </c>
      <c r="AL40" s="1181"/>
      <c r="AM40" s="1181"/>
      <c r="AN40" s="1182"/>
      <c r="AO40" s="343">
        <v>
-1777512</v>
      </c>
      <c r="AP40" s="343">
        <v>
-20838</v>
      </c>
      <c r="AQ40" s="344">
        <v>
-28963</v>
      </c>
      <c r="AR40" s="345">
        <v>
-28.1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
309</v>
      </c>
      <c r="AL41" s="1187"/>
      <c r="AM41" s="1187"/>
      <c r="AN41" s="1188"/>
      <c r="AO41" s="343">
        <v>
-380053</v>
      </c>
      <c r="AP41" s="343">
        <v>
-4455</v>
      </c>
      <c r="AQ41" s="344">
        <v>
11478</v>
      </c>
      <c r="AR41" s="345">
        <v>
-138.80000000000001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
545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
546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
547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
513</v>
      </c>
      <c r="AN49" s="1175" t="s">
        <v>
548</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
549</v>
      </c>
      <c r="AO50" s="360" t="s">
        <v>
550</v>
      </c>
      <c r="AP50" s="361" t="s">
        <v>
551</v>
      </c>
      <c r="AQ50" s="362" t="s">
        <v>
552</v>
      </c>
      <c r="AR50" s="363" t="s">
        <v>
553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
554</v>
      </c>
      <c r="AL51" s="356"/>
      <c r="AM51" s="364">
        <v>
2004251</v>
      </c>
      <c r="AN51" s="365">
        <v>
23278</v>
      </c>
      <c r="AO51" s="366">
        <v>
48.3</v>
      </c>
      <c r="AP51" s="367">
        <v>
47278</v>
      </c>
      <c r="AQ51" s="368">
        <v>
-28.6</v>
      </c>
      <c r="AR51" s="369">
        <v>
76.900000000000006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
555</v>
      </c>
      <c r="AM52" s="372">
        <v>
1319850</v>
      </c>
      <c r="AN52" s="373">
        <v>
15329</v>
      </c>
      <c r="AO52" s="374">
        <v>
59</v>
      </c>
      <c r="AP52" s="375">
        <v>
24096</v>
      </c>
      <c r="AQ52" s="376">
        <v>
-24.3</v>
      </c>
      <c r="AR52" s="377">
        <v>
83.3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
556</v>
      </c>
      <c r="AL53" s="356"/>
      <c r="AM53" s="364">
        <v>
3747669</v>
      </c>
      <c r="AN53" s="365">
        <v>
43605</v>
      </c>
      <c r="AO53" s="366">
        <v>
87.3</v>
      </c>
      <c r="AP53" s="367">
        <v>
44504</v>
      </c>
      <c r="AQ53" s="368">
        <v>
-5.9</v>
      </c>
      <c r="AR53" s="369">
        <v>
93.2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
555</v>
      </c>
      <c r="AM54" s="372">
        <v>
3588784</v>
      </c>
      <c r="AN54" s="373">
        <v>
41757</v>
      </c>
      <c r="AO54" s="374">
        <v>
172.4</v>
      </c>
      <c r="AP54" s="375">
        <v>
25876</v>
      </c>
      <c r="AQ54" s="376">
        <v>
7.4</v>
      </c>
      <c r="AR54" s="377">
        <v>
165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
557</v>
      </c>
      <c r="AL55" s="356"/>
      <c r="AM55" s="364">
        <v>
1833808</v>
      </c>
      <c r="AN55" s="365">
        <v>
21393</v>
      </c>
      <c r="AO55" s="366">
        <v>
-50.9</v>
      </c>
      <c r="AP55" s="367">
        <v>
47820</v>
      </c>
      <c r="AQ55" s="368">
        <v>
7.5</v>
      </c>
      <c r="AR55" s="369">
        <v>
-58.4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
555</v>
      </c>
      <c r="AM56" s="372">
        <v>
523298</v>
      </c>
      <c r="AN56" s="373">
        <v>
6105</v>
      </c>
      <c r="AO56" s="374">
        <v>
-85.4</v>
      </c>
      <c r="AP56" s="375">
        <v>
25855</v>
      </c>
      <c r="AQ56" s="376">
        <v>
-0.1</v>
      </c>
      <c r="AR56" s="377">
        <v>
-85.3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
558</v>
      </c>
      <c r="AL57" s="356"/>
      <c r="AM57" s="364">
        <v>
1002781</v>
      </c>
      <c r="AN57" s="365">
        <v>
11720</v>
      </c>
      <c r="AO57" s="366">
        <v>
-45.2</v>
      </c>
      <c r="AP57" s="367">
        <v>
41934</v>
      </c>
      <c r="AQ57" s="368">
        <v>
-12.3</v>
      </c>
      <c r="AR57" s="369">
        <v>
-32.9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
555</v>
      </c>
      <c r="AM58" s="372">
        <v>
576930</v>
      </c>
      <c r="AN58" s="373">
        <v>
6743</v>
      </c>
      <c r="AO58" s="374">
        <v>
10.5</v>
      </c>
      <c r="AP58" s="375">
        <v>
23352</v>
      </c>
      <c r="AQ58" s="376">
        <v>
-9.6999999999999993</v>
      </c>
      <c r="AR58" s="377">
        <v>
20.2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
559</v>
      </c>
      <c r="AL59" s="356"/>
      <c r="AM59" s="364">
        <v>
992815</v>
      </c>
      <c r="AN59" s="365">
        <v>
11639</v>
      </c>
      <c r="AO59" s="366">
        <v>
-0.7</v>
      </c>
      <c r="AP59" s="367">
        <v>
45588</v>
      </c>
      <c r="AQ59" s="368">
        <v>
8.6999999999999993</v>
      </c>
      <c r="AR59" s="369">
        <v>
-9.4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
555</v>
      </c>
      <c r="AM60" s="372">
        <v>
704036</v>
      </c>
      <c r="AN60" s="373">
        <v>
8254</v>
      </c>
      <c r="AO60" s="374">
        <v>
22.4</v>
      </c>
      <c r="AP60" s="375">
        <v>
24150</v>
      </c>
      <c r="AQ60" s="376">
        <v>
3.4</v>
      </c>
      <c r="AR60" s="377">
        <v>
19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
560</v>
      </c>
      <c r="AL61" s="378"/>
      <c r="AM61" s="379">
        <v>
1916265</v>
      </c>
      <c r="AN61" s="380">
        <v>
22327</v>
      </c>
      <c r="AO61" s="381">
        <v>
7.8</v>
      </c>
      <c r="AP61" s="382">
        <v>
45425</v>
      </c>
      <c r="AQ61" s="383">
        <v>
-6.1</v>
      </c>
      <c r="AR61" s="369">
        <v>
13.9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
555</v>
      </c>
      <c r="AM62" s="372">
        <v>
1342580</v>
      </c>
      <c r="AN62" s="373">
        <v>
15638</v>
      </c>
      <c r="AO62" s="374">
        <v>
35.799999999999997</v>
      </c>
      <c r="AP62" s="375">
        <v>
24666</v>
      </c>
      <c r="AQ62" s="376">
        <v>
-4.7</v>
      </c>
      <c r="AR62" s="377">
        <v>
40.5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1RZdKeYxek/rVKa3X0e4/bShMqm8bgFbWQ2WJh9POWh7Tkmx2ajcK9fozcVXzCN1pUP9QTYuc+WNEnnAU2GLZA==" saltValue="oijUonqq1DKwYh7ktyc9m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
562</v>
      </c>
    </row>
    <row r="120" spans="125:125" ht="13.5" hidden="1" customHeight="1" x14ac:dyDescent="0.15"/>
    <row r="121" spans="125:125" ht="13.5" hidden="1" customHeight="1" x14ac:dyDescent="0.15">
      <c r="DU121" s="291"/>
    </row>
  </sheetData>
  <sheetProtection algorithmName="SHA-512" hashValue="q/JOWOUrlIJBhJSrw5NUa8sa7BqwbDA2SM5BJYsJqhpXuTldMIu0hV9Vg8RNdVrPm/NKGMESbFb7CDIpZ3RDyA==" saltValue="Snyy5xf4G/5yBW0OpCT7p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
563</v>
      </c>
    </row>
  </sheetData>
  <sheetProtection algorithmName="SHA-512" hashValue="7fVr2kDh87amlsXID9iidvDRNJaZb5dom10AmNllFGnhyOrJPqf73tmGs9UFyKoU/lcJSNa3L9frC5YeJ0+4cQ==" saltValue="7B6WNob1MZOWC/OH1ali5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
0</v>
      </c>
    </row>
    <row r="46" spans="2:10" ht="29.25" customHeight="1" thickBot="1" x14ac:dyDescent="0.25">
      <c r="B46" s="4" t="s">
        <v>
1</v>
      </c>
      <c r="C46" s="5"/>
      <c r="D46" s="5"/>
      <c r="E46" s="6" t="s">
        <v>
2</v>
      </c>
      <c r="F46" s="7" t="s">
        <v>
564</v>
      </c>
      <c r="G46" s="8" t="s">
        <v>
565</v>
      </c>
      <c r="H46" s="8" t="s">
        <v>
566</v>
      </c>
      <c r="I46" s="8" t="s">
        <v>
567</v>
      </c>
      <c r="J46" s="9" t="s">
        <v>
568</v>
      </c>
    </row>
    <row r="47" spans="2:10" ht="57.75" customHeight="1" x14ac:dyDescent="0.15">
      <c r="B47" s="10"/>
      <c r="C47" s="1198" t="s">
        <v>
3</v>
      </c>
      <c r="D47" s="1198"/>
      <c r="E47" s="1199"/>
      <c r="F47" s="11">
        <v>
13.72</v>
      </c>
      <c r="G47" s="12">
        <v>
12.6</v>
      </c>
      <c r="H47" s="12">
        <v>
13.58</v>
      </c>
      <c r="I47" s="12">
        <v>
14.6</v>
      </c>
      <c r="J47" s="13">
        <v>
12.5</v>
      </c>
    </row>
    <row r="48" spans="2:10" ht="57.75" customHeight="1" x14ac:dyDescent="0.15">
      <c r="B48" s="14"/>
      <c r="C48" s="1200" t="s">
        <v>
4</v>
      </c>
      <c r="D48" s="1200"/>
      <c r="E48" s="1201"/>
      <c r="F48" s="15">
        <v>
7.85</v>
      </c>
      <c r="G48" s="16">
        <v>
9.0500000000000007</v>
      </c>
      <c r="H48" s="16">
        <v>
8.5</v>
      </c>
      <c r="I48" s="16">
        <v>
8.74</v>
      </c>
      <c r="J48" s="17">
        <v>
8.14</v>
      </c>
    </row>
    <row r="49" spans="2:10" ht="57.75" customHeight="1" thickBot="1" x14ac:dyDescent="0.2">
      <c r="B49" s="18"/>
      <c r="C49" s="1202" t="s">
        <v>
5</v>
      </c>
      <c r="D49" s="1202"/>
      <c r="E49" s="1203"/>
      <c r="F49" s="19">
        <v>
0.81</v>
      </c>
      <c r="G49" s="20">
        <v>
0.45</v>
      </c>
      <c r="H49" s="20">
        <v>
0.69</v>
      </c>
      <c r="I49" s="20">
        <v>
1.45</v>
      </c>
      <c r="J49" s="21" t="s">
        <v>
569</v>
      </c>
    </row>
    <row r="50" spans="2:10" ht="13.5" customHeight="1" x14ac:dyDescent="0.15"/>
  </sheetData>
  <sheetProtection algorithmName="SHA-512" hashValue="e5u+rmeDI4fuM0kl8I7s8sbYKXAPOztycPfWdbNvft32ojruolXA18zHvKukqpeE1wXAAx841K1acZM/ShIUOw==" saltValue="mb06eweSzd7lF945W6ec1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2021-03-02T06:56:32Z</cp:lastPrinted>
  <dcterms:created xsi:type="dcterms:W3CDTF">2021-02-05T02:03:34Z</dcterms:created>
  <dcterms:modified xsi:type="dcterms:W3CDTF">2021-10-08T06:12:55Z</dcterms:modified>
  <cp:category/>
</cp:coreProperties>
</file>