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係\財政共通\調査\02　東京都関係\R3\03.10.08〆切　【東京都市町村課・108〆】令和元年度財政状況資料集の作成について（2回目）\02　回答\提出用\"/>
    </mc:Choice>
  </mc:AlternateContent>
  <bookViews>
    <workbookView xWindow="0" yWindow="0" windowWidth="20070" windowHeight="92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<sst xmlns="http://schemas.openxmlformats.org/spreadsheetml/2006/main" count="1087" uniqueCount="617">
  <si>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</si>
  <si>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</si>
  <si>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</si>
  <si>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</si>
  <si>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</si>
  <si>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</si>
  <si>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</si>
  <si>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</si>
  <si>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</si>
  <si>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</si>
  <si>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</si>
  <si>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</si>
  <si>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</si>
  <si>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</si>
  <si>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</si>
  <si>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</si>
  <si>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</si>
  <si>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</si>
  <si>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</si>
  <si>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</si>
  <si>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</si>
  <si>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</si>
  <si>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</si>
  <si>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</si>
  <si>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</si>
  <si>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</si>
  <si>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</si>
  <si>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</si>
  <si>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</si>
  <si>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</si>
  <si>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</si>
  <si>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</si>
  <si>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</si>
  <si>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</si>
  <si>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</si>
  <si>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</si>
  <si>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</si>
  <si>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</si>
  <si>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</si>
  <si>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</si>
  <si>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</si>
  <si>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</si>
  <si>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</si>
  <si>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</si>
  <si>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</si>
  <si>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</si>
  <si>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</si>
  <si>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</si>
  <si>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</si>
  <si>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</si>
  <si>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</si>
  <si>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</si>
  <si>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</si>
  <si>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</si>
  <si>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</si>
  <si>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</si>
  <si>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</si>
  <si>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</si>
  <si>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</si>
  <si>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</si>
  <si>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</si>
  <si>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</si>
  <si>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</si>
  <si>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</si>
  <si>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</si>
  <si>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</si>
  <si>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</si>
  <si>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</si>
  <si>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</si>
  <si>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</si>
  <si>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</si>
  <si>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</si>
  <si>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</si>
  <si>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</si>
  <si>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</si>
  <si>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</si>
  <si>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</si>
  <si>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</si>
  <si>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</si>
  <si>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</si>
  <si>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</si>
  <si>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</si>
  <si>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</si>
  <si>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</si>
  <si>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</si>
  <si>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</si>
  <si>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</si>
  <si>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</si>
  <si>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</si>
  <si>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</si>
  <si>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</si>
  <si>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</si>
  <si>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</si>
  <si>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</si>
  <si>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</si>
  <si>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</si>
  <si>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</si>
  <si>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</si>
  <si>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</si>
  <si>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</si>
  <si>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</si>
  <si>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</si>
  <si>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</si>
  <si>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</si>
  <si>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</si>
  <si>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</si>
  <si>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</si>
  <si>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</si>
  <si>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</si>
  <si>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</si>
  <si>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</si>
  <si>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</si>
  <si>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</si>
  <si>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</si>
  <si>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</si>
  <si>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</si>
  <si>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</si>
  <si>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</si>
  <si>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</si>
  <si>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</si>
  <si>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</si>
  <si>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</si>
  <si>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</si>
  <si>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</si>
  <si>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</si>
  <si>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</si>
  <si>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</si>
  <si>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</si>
  <si>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</si>
  <si>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</si>
  <si>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</si>
  <si>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</si>
  <si>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</si>
  <si>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</si>
  <si>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</si>
  <si>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</si>
  <si>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</si>
  <si>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</si>
  <si>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</si>
  <si>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</si>
  <si>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</si>
  <si>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</si>
  <si>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</si>
  <si>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</si>
  <si>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</si>
  <si>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</si>
  <si>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</si>
  <si>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</si>
  <si>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</si>
  <si>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</si>
  <si>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</si>
  <si>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</si>
  <si>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</si>
  <si>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</si>
  <si>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</si>
  <si>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</si>
  <si>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</si>
  <si>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</si>
  <si>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</si>
  <si>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</si>
  <si>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</si>
  <si>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</si>
  <si>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</si>
  <si>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</si>
  <si>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</si>
  <si>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</si>
  <si>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</si>
  <si>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</si>
  <si>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</si>
  <si>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</si>
  <si>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</si>
  <si>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</si>
  <si>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</si>
  <si>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</si>
  <si>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</si>
  <si>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</si>
  <si>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</si>
  <si>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</si>
  <si>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</si>
  <si>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</si>
  <si>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</si>
  <si>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</si>
  <si>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</si>
  <si>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</si>
  <si>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</si>
  <si>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</si>
  <si>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</si>
  <si>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</si>
  <si>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</si>
  <si>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</si>
  <si>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</si>
  <si>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</si>
  <si>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</si>
  <si>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</si>
  <si>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</si>
  <si>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</si>
  <si>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</si>
  <si>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</si>
  <si>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</si>
  <si>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</si>
  <si>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</si>
  <si>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</si>
  <si>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</si>
  <si>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</si>
  <si>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</si>
  <si>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</si>
  <si>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</si>
  <si>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</si>
  <si>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</si>
  <si>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</si>
  <si>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</si>
  <si>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</si>
  <si>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</si>
  <si>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</si>
  <si>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</si>
  <si>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</si>
  <si>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東京都清瀬市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</si>
  <si>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</si>
  <si>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</si>
  <si>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</si>
  <si>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</si>
  <si>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</si>
  <si>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</si>
  <si>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</si>
  <si>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</si>
  <si>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</si>
  <si>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</si>
  <si>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</si>
  <si>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</si>
  <si>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</si>
  <si>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</si>
  <si>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</si>
  <si>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</si>
  <si>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</si>
  <si>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</si>
  <si>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</si>
  <si>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</si>
  <si>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</si>
  <si>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</si>
  <si>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</si>
  <si>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</si>
  <si>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</si>
  <si>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</si>
  <si>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</si>
  <si>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</si>
  <si>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</si>
  <si>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</si>
  <si>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</si>
  <si>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</si>
  <si>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</si>
  <si>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</si>
  <si>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</si>
  <si>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</si>
  <si>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</si>
  <si>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</si>
  <si>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</si>
  <si>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</si>
  <si>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</si>
  <si>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</si>
  <si>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</si>
  <si>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</si>
  <si>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</si>
  <si>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</si>
  <si>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</si>
  <si>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</si>
  <si>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</si>
  <si>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</si>
  <si>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</si>
  <si>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</si>
  <si>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</si>
  <si>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</si>
  <si>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</si>
  <si>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</si>
  <si>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</si>
  <si>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</si>
  <si>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</si>
  <si>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</si>
  <si>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</si>
  <si>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</si>
  <si>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</si>
  <si>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</si>
  <si>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</si>
  <si>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</si>
  <si>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</si>
  <si>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</si>
  <si>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</si>
  <si>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</si>
  <si>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</si>
  <si>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</si>
  <si>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</si>
  <si>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</si>
  <si>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</si>
  <si>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</si>
  <si>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</si>
  <si>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</si>
  <si>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</si>
  <si>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</si>
  <si>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</si>
  <si>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</si>
  <si>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</si>
  <si>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</si>
  <si>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</si>
  <si>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</si>
  <si>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</si>
  <si>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</si>
  <si>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</si>
  <si>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</si>
  <si>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</si>
  <si>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</si>
  <si>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</si>
  <si>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</si>
  <si>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</si>
  <si>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</si>
  <si>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</si>
  <si>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</si>
  <si>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</si>
  <si>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</si>
  <si>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</si>
  <si>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</si>
  <si>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</si>
  <si>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</si>
  <si>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</si>
  <si>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</si>
  <si>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</si>
  <si>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</si>
  <si>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</si>
  <si>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</si>
  <si>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</si>
  <si>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</si>
  <si>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</si>
  <si>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</si>
  <si>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</si>
  <si>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</si>
  <si>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</si>
  <si>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</si>
  <si>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</si>
  <si>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</si>
  <si>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</si>
  <si>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</si>
  <si>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</si>
  <si>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</si>
  <si>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</si>
  <si>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</si>
  <si>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</si>
  <si>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</si>
  <si>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</si>
  <si>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</si>
  <si>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</si>
  <si>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</si>
  <si>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</si>
  <si>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</si>
  <si>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</si>
  <si>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</si>
  <si>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</si>
  <si>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</si>
  <si>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</si>
  <si>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</si>
  <si>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</si>
  <si>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</si>
  <si>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</si>
  <si>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</si>
  <si>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</si>
  <si>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</si>
  <si>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</si>
  <si>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</si>
  <si>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</si>
  <si>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</si>
  <si>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</si>
  <si>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</si>
  <si>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東京都清瀬市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</si>
  <si>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</si>
  <si>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</si>
  <si>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</si>
  <si>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</si>
  <si>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</si>
  <si>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</si>
  <si>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</si>
  <si>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</si>
  <si>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</si>
  <si>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</si>
  <si>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</si>
  <si>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</si>
  <si>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</si>
  <si>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</si>
  <si>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</si>
  <si>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</si>
  <si>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</si>
  <si>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</si>
  <si>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</si>
  <si>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</si>
  <si>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</si>
  <si>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</si>
  <si>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</si>
  <si>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</si>
  <si>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</si>
  <si>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</si>
  <si>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</si>
  <si>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</si>
  <si>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</si>
  <si>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</si>
  <si>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</si>
  <si>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</si>
  <si>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</si>
  <si>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</si>
  <si>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</si>
  <si>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</si>
  <si>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</si>
  <si>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</si>
  <si>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</si>
  <si>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</si>
  <si>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</si>
  <si>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</si>
  <si>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</si>
  <si>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</si>
  <si>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</si>
  <si>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</si>
  <si>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</si>
  <si>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</si>
  <si>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</si>
  <si>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</si>
  <si>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</si>
  <si>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</si>
  <si>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</si>
  <si>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</si>
  <si>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</si>
  <si>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</si>
  <si>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</si>
  <si>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</si>
  <si>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</si>
  <si>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</si>
  <si>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</si>
  <si>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</si>
  <si>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</si>
  <si>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</si>
  <si>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</si>
  <si>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</si>
  <si>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</si>
  <si>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</si>
  <si>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</si>
  <si>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</si>
  <si>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</si>
  <si>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</si>
  <si>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</si>
  <si>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</si>
  <si>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</si>
  <si>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</si>
  <si>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</si>
  <si>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</si>
  <si>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</si>
  <si>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</si>
  <si>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</si>
  <si>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</si>
  <si>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</si>
  <si>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</si>
  <si>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</si>
  <si>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</si>
  <si>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</si>
  <si>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</si>
  <si>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</si>
  <si>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</si>
  <si>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</si>
  <si>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</si>
  <si>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</si>
  <si>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</si>
  <si>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</si>
  <si>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</si>
  <si>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</si>
  <si>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</si>
  <si>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</si>
  <si>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</si>
  <si>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</si>
  <si>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</si>
  <si>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</si>
  <si>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</si>
  <si>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</si>
  <si>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</si>
  <si>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t>
    <phoneticPr fontId="5"/>
  </si>
  <si>
    <t>-</t>
    <phoneticPr fontId="5"/>
  </si>
  <si>
    <t>-</t>
    <phoneticPr fontId="5"/>
  </si>
  <si>
    <t>(Ｆ)</t>
    <phoneticPr fontId="5"/>
  </si>
  <si>
    <t>国民健康保険事業特別会計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</si>
  <si>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</si>
  <si>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</si>
  <si>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</si>
  <si>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</si>
  <si>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</si>
  <si>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</si>
  <si>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</si>
  <si>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</si>
  <si>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</si>
  <si>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</si>
  <si>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</si>
  <si>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</si>
  <si>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</si>
  <si>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</si>
  <si>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</si>
  <si>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</si>
  <si>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</si>
  <si>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</si>
  <si>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</si>
  <si>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</si>
  <si>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</si>
  <si>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</si>
  <si>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</si>
  <si>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</si>
  <si>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</si>
  <si>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</si>
  <si>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</si>
  <si>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</si>
  <si>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</si>
  <si>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</si>
  <si>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</si>
  <si>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</si>
  <si>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</si>
  <si>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</si>
  <si>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</si>
  <si>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</si>
  <si>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</si>
  <si>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</si>
  <si>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</si>
  <si>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</si>
  <si>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</si>
  <si>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</si>
  <si>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</si>
  <si>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</si>
  <si>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</si>
  <si>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</si>
  <si>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</si>
  <si>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</si>
  <si>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</si>
  <si>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</si>
  <si>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</si>
  <si>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</si>
  <si>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</si>
  <si>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</si>
  <si>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</si>
  <si>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</si>
  <si>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</si>
  <si>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</si>
  <si>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</si>
  <si>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</si>
  <si>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</si>
  <si>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</si>
  <si>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</si>
  <si>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</si>
  <si>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</si>
  <si>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</si>
  <si>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</si>
  <si>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</si>
  <si>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</si>
  <si>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</si>
  <si>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</si>
  <si>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</si>
  <si>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</si>
  <si>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</si>
  <si>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</si>
  <si>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</si>
  <si>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</si>
  <si>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</si>
  <si>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</si>
  <si>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</si>
  <si>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</si>
  <si>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</si>
  <si>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</si>
  <si>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</si>
  <si>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</si>
  <si>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</si>
  <si>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</si>
  <si>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0.62</t>
  </si>
  <si>
    <t>▲ 0.65</t>
  </si>
  <si>
    <t>▲ 1.18</t>
  </si>
  <si>
    <t>一般会計</t>
  </si>
  <si>
    <t>介護保険特別会計</t>
  </si>
  <si>
    <t>下水道事業会計</t>
  </si>
  <si>
    <t>国民健康保険事業特別会計</t>
  </si>
  <si>
    <t>後期高齢者医療特別会計</t>
  </si>
  <si>
    <t>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</si>
  <si>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</si>
  <si>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</si>
  <si>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</si>
  <si>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</si>
  <si>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</si>
  <si>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</si>
  <si>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</si>
  <si>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</si>
  <si>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柳泉園組合</t>
    <rPh sb="0" eb="1">
      <t>リュウ</t>
    </rPh>
    <rPh sb="1" eb="2">
      <t>セン</t>
    </rPh>
    <rPh sb="2" eb="3">
      <t>エン</t>
    </rPh>
    <rPh sb="3" eb="5">
      <t>クミアイ</t>
    </rPh>
    <phoneticPr fontId="31"/>
  </si>
  <si>
    <t>東京都市町村職員退職手当組合</t>
    <rPh sb="0" eb="3">
      <t>トウキョウト</t>
    </rPh>
    <rPh sb="3" eb="6">
      <t>シチョウソン</t>
    </rPh>
    <rPh sb="6" eb="8">
      <t>ショクイン</t>
    </rPh>
    <rPh sb="8" eb="10">
      <t>タイショク</t>
    </rPh>
    <rPh sb="10" eb="12">
      <t>テアテ</t>
    </rPh>
    <rPh sb="12" eb="14">
      <t>クミアイ</t>
    </rPh>
    <phoneticPr fontId="31"/>
  </si>
  <si>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ホショウナド</t>
    </rPh>
    <rPh sb="17" eb="19">
      <t>クミアイ</t>
    </rPh>
    <phoneticPr fontId="31"/>
  </si>
  <si>
    <t>東京たま広域資源循環組合</t>
    <rPh sb="0" eb="2">
      <t>トウキョウ</t>
    </rPh>
    <rPh sb="4" eb="6">
      <t>コウイキ</t>
    </rPh>
    <rPh sb="6" eb="8">
      <t>シゲン</t>
    </rPh>
    <rPh sb="8" eb="10">
      <t>ジュンカン</t>
    </rPh>
    <rPh sb="10" eb="12">
      <t>クミアイ</t>
    </rPh>
    <phoneticPr fontId="31"/>
  </si>
  <si>
    <t>東京市町村総合事務組合（一般会計）</t>
    <rPh sb="0" eb="2">
      <t>トウキョウ</t>
    </rPh>
    <rPh sb="2" eb="5">
      <t>シチョウソン</t>
    </rPh>
    <rPh sb="5" eb="7">
      <t>ソウゴウ</t>
    </rPh>
    <rPh sb="7" eb="9">
      <t>ジム</t>
    </rPh>
    <rPh sb="9" eb="11">
      <t>クミアイ</t>
    </rPh>
    <rPh sb="12" eb="16">
      <t>イッパンカイケイ</t>
    </rPh>
    <phoneticPr fontId="31"/>
  </si>
  <si>
    <t>多摩六都科学館組合</t>
    <rPh sb="0" eb="2">
      <t>タマ</t>
    </rPh>
    <rPh sb="2" eb="3">
      <t>ロク</t>
    </rPh>
    <rPh sb="3" eb="4">
      <t>ト</t>
    </rPh>
    <rPh sb="4" eb="7">
      <t>カガクカン</t>
    </rPh>
    <rPh sb="7" eb="9">
      <t>クミアイ</t>
    </rPh>
    <phoneticPr fontId="31"/>
  </si>
  <si>
    <t>昭和病院企業団</t>
    <rPh sb="0" eb="2">
      <t>ショウワ</t>
    </rPh>
    <rPh sb="2" eb="4">
      <t>ビョウイン</t>
    </rPh>
    <rPh sb="4" eb="6">
      <t>キギョウ</t>
    </rPh>
    <rPh sb="6" eb="7">
      <t>ダン</t>
    </rPh>
    <phoneticPr fontId="31"/>
  </si>
  <si>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31"/>
  </si>
  <si>
    <t>東京都後期高齢者医療広域連合（後期高齢者医療特別会計）</t>
    <rPh sb="0" eb="3">
      <t>トウキョウト</t>
    </rPh>
    <rPh sb="3" eb="5">
      <t>コウキ</t>
    </rPh>
    <rPh sb="5" eb="7">
      <t>コウレイ</t>
    </rPh>
    <rPh sb="7" eb="8">
      <t>モノ</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31"/>
  </si>
  <si>
    <t>東京市町村総合事務組合（特別会計）</t>
    <rPh sb="0" eb="2">
      <t>トウキョウ</t>
    </rPh>
    <rPh sb="2" eb="5">
      <t>シチョウソン</t>
    </rPh>
    <rPh sb="5" eb="7">
      <t>ソウゴウ</t>
    </rPh>
    <rPh sb="7" eb="9">
      <t>ジム</t>
    </rPh>
    <rPh sb="9" eb="11">
      <t>クミアイ</t>
    </rPh>
    <rPh sb="12" eb="14">
      <t>トクベツ</t>
    </rPh>
    <rPh sb="14" eb="16">
      <t>カイケイ</t>
    </rPh>
    <phoneticPr fontId="31"/>
  </si>
  <si>
    <t>-</t>
    <phoneticPr fontId="2"/>
  </si>
  <si>
    <t>〇</t>
    <phoneticPr fontId="2"/>
  </si>
  <si>
    <t>清瀬都市開発株式会社</t>
    <rPh sb="0" eb="2">
      <t>キヨセ</t>
    </rPh>
    <rPh sb="2" eb="4">
      <t>トシ</t>
    </rPh>
    <rPh sb="4" eb="6">
      <t>カイハツ</t>
    </rPh>
    <rPh sb="6" eb="10">
      <t>カブシキガイシャ</t>
    </rPh>
    <phoneticPr fontId="2"/>
  </si>
  <si>
    <t>清瀬市土地開発公社</t>
    <rPh sb="0" eb="2">
      <t>キヨセ</t>
    </rPh>
    <rPh sb="2" eb="3">
      <t>シ</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</si>
  <si>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5"/>
  </si>
  <si>
    <t>緑地保全基金</t>
    <rPh sb="0" eb="2">
      <t>リョクチ</t>
    </rPh>
    <rPh sb="2" eb="6">
      <t>ホゼンキキン</t>
    </rPh>
    <phoneticPr fontId="5"/>
  </si>
  <si>
    <t>教育基金</t>
    <rPh sb="0" eb="2">
      <t>キョウイク</t>
    </rPh>
    <rPh sb="2" eb="4">
      <t>キキン</t>
    </rPh>
    <phoneticPr fontId="5"/>
  </si>
  <si>
    <t>まちづくり応援基金</t>
    <rPh sb="5" eb="7">
      <t>オウエン</t>
    </rPh>
    <rPh sb="7" eb="9">
      <t>キキン</t>
    </rPh>
    <phoneticPr fontId="5"/>
  </si>
  <si>
    <t>-</t>
    <phoneticPr fontId="2"/>
  </si>
  <si>
    <t>社会福祉基金</t>
    <rPh sb="0" eb="2">
      <t>シャカイ</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</si>
  <si>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</si>
  <si>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</si>
  <si>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</si>
  <si>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平成30年度までの値では、将来負担比率及び有形固定資産減価償却率はともに類似団体と比較して低くなっている。将来負担比率については、過去からの起債抑制による公債費の減少、職員の年齢構成の変化による退職手当負担見込額の減少などにより減少傾向となっていたが、令和元年度では類似団体の平均値よりも高くなった（23.8）。
　今後とも新規事業の実施等について総点検を図り新たな地方債の借入の抑制に努めるとともに、老朽化した公共施設を適切に維持していくため「公共施設等総合管理計画」を基に「個別施設計画」を策定しており、今後も計画的な更新・改修に取り組む。
</t>
    <rPh sb="1" eb="3">
      <t>ヘイセイ</t>
    </rPh>
    <rPh sb="5" eb="7">
      <t>ネンド</t>
    </rPh>
    <rPh sb="10" eb="11">
      <t>アタイ</t>
    </rPh>
    <rPh sb="127" eb="129">
      <t>レイワ</t>
    </rPh>
    <rPh sb="129" eb="130">
      <t>ガン</t>
    </rPh>
    <rPh sb="131" eb="132">
      <t>ド</t>
    </rPh>
    <rPh sb="255" eb="257">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</si>
  <si>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</si>
  <si>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</si>
  <si>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</si>
  <si>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</si>
  <si>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</si>
  <si>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</si>
  <si>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くなっている。将来負担比率は類似団体と比較すると平成30年度までは低くなっていたが、令和元年度は類似団体の平均値よりも高くなった。悪化した要因として、分母が標準財政規模の増額などにより改善したものの、分子が新庁舎建設工事などを実施したことによる地方債現在高や土地開発公社の都市計画街路用地の先行取得を行ったことに伴う債務負担額の増加により悪化した。今後もしばらくは公共施設の改修や都市計画街路用地の先行取得を行っていくことから、将来負担比率はしばらくは悪化していく見込み。</t>
    <rPh sb="1" eb="3">
      <t>ジッシツ</t>
    </rPh>
    <rPh sb="3" eb="6">
      <t>コウサイヒ</t>
    </rPh>
    <rPh sb="6" eb="8">
      <t>ヒリツ</t>
    </rPh>
    <rPh sb="9" eb="11">
      <t>ルイジ</t>
    </rPh>
    <rPh sb="11" eb="13">
      <t>ダンタイ</t>
    </rPh>
    <rPh sb="14" eb="16">
      <t>ヒカク</t>
    </rPh>
    <rPh sb="18" eb="19">
      <t>ヒク</t>
    </rPh>
    <rPh sb="26" eb="28">
      <t>ショウライ</t>
    </rPh>
    <rPh sb="28" eb="30">
      <t>フタン</t>
    </rPh>
    <rPh sb="30" eb="32">
      <t>ヒリツ</t>
    </rPh>
    <rPh sb="33" eb="35">
      <t>ルイジ</t>
    </rPh>
    <rPh sb="35" eb="37">
      <t>ダンタイ</t>
    </rPh>
    <rPh sb="38" eb="40">
      <t>ヒカク</t>
    </rPh>
    <rPh sb="43" eb="45">
      <t>ヘイセイ</t>
    </rPh>
    <rPh sb="47" eb="49">
      <t>ネンド</t>
    </rPh>
    <rPh sb="52" eb="53">
      <t>ヒク</t>
    </rPh>
    <rPh sb="61" eb="63">
      <t>レイワ</t>
    </rPh>
    <rPh sb="64" eb="66">
      <t>ネンド</t>
    </rPh>
    <rPh sb="67" eb="69">
      <t>ルイジ</t>
    </rPh>
    <rPh sb="69" eb="71">
      <t>ダンタイ</t>
    </rPh>
    <rPh sb="72" eb="74">
      <t>ヘイキン</t>
    </rPh>
    <rPh sb="74" eb="75">
      <t>チ</t>
    </rPh>
    <rPh sb="78" eb="79">
      <t>タカ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</si>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</sst>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4215-42DF-9AE9-B2A12AEF59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18350</c:v>
                </c:pt>
                <c:pt idx="1">
                  <c:v>21095</c:v>
                </c:pt>
                <c:pt idx="2">
                  <c:v>32227</c:v>
                </c:pt>
                <c:pt idx="3">
                  <c:v>32046</c:v>
                </c:pt>
                <c:pt idx="4">
                  <c:v>37691</c:v>
                </c:pt>
              </c:numCache>
            </c:numRef>
          </c:val>
          <c:smooth val="0"/>
          <c:extLst>
            <c:ext xmlns:c16="http://schemas.microsoft.com/office/drawing/2014/chart" uri="{C3380CC4-5D6E-409C-BE32-E72D297353CC}">
              <c16:uniqueId val="{00000001-4215-42DF-9AE9-B2A12AEF59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7.28</c:v>
                </c:pt>
                <c:pt idx="1">
                  <c:v>6.47</c:v>
                </c:pt>
                <c:pt idx="2">
                  <c:v>7.26</c:v>
                </c:pt>
                <c:pt idx="3">
                  <c:v>5.55</c:v>
                </c:pt>
                <c:pt idx="4">
                  <c:v>4.45</c:v>
                </c:pt>
              </c:numCache>
            </c:numRef>
          </c:val>
          <c:extLst>
            <c:ext xmlns:c16="http://schemas.microsoft.com/office/drawing/2014/chart" uri="{C3380CC4-5D6E-409C-BE32-E72D297353CC}">
              <c16:uniqueId val="{00000000-7C54-4CF3-ACDB-37E2667234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8.9600000000000009</c:v>
                </c:pt>
                <c:pt idx="1">
                  <c:v>9.07</c:v>
                </c:pt>
                <c:pt idx="2">
                  <c:v>8.8000000000000007</c:v>
                </c:pt>
                <c:pt idx="3">
                  <c:v>9.8000000000000007</c:v>
                </c:pt>
                <c:pt idx="4">
                  <c:v>9.6999999999999993</c:v>
                </c:pt>
              </c:numCache>
            </c:numRef>
          </c:val>
          <c:extLst>
            <c:ext xmlns:c16="http://schemas.microsoft.com/office/drawing/2014/chart" uri="{C3380CC4-5D6E-409C-BE32-E72D297353CC}">
              <c16:uniqueId val="{00000001-7C54-4CF3-ACDB-37E2667234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1.28</c:v>
                </c:pt>
                <c:pt idx="1">
                  <c:v>-0.62</c:v>
                </c:pt>
                <c:pt idx="2">
                  <c:v>0.72</c:v>
                </c:pt>
                <c:pt idx="3">
                  <c:v>-0.65</c:v>
                </c:pt>
                <c:pt idx="4">
                  <c:v>-1.18</c:v>
                </c:pt>
              </c:numCache>
            </c:numRef>
          </c:val>
          <c:smooth val="0"/>
          <c:extLst>
            <c:ext xmlns:c16="http://schemas.microsoft.com/office/drawing/2014/chart" uri="{C3380CC4-5D6E-409C-BE32-E72D297353CC}">
              <c16:uniqueId val="{00000002-7C54-4CF3-ACDB-37E2667234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0.22</c:v>
                </c:pt>
                <c:pt idx="4">
                  <c:v>#N/A</c:v>
                </c:pt>
                <c:pt idx="5">
                  <c:v>1.22</c:v>
                </c:pt>
                <c:pt idx="6">
                  <c:v>0</c:v>
                </c:pt>
                <c:pt idx="7">
                  <c:v>0</c:v>
                </c:pt>
                <c:pt idx="8">
                  <c:v>0</c:v>
                </c:pt>
                <c:pt idx="9">
                  <c:v>0</c:v>
                </c:pt>
              </c:numCache>
            </c:numRef>
          </c:val>
          <c:extLst>
            <c:ext xmlns:c16="http://schemas.microsoft.com/office/drawing/2014/chart" uri="{C3380CC4-5D6E-409C-BE32-E72D297353CC}">
              <c16:uniqueId val="{00000000-C42C-4A62-A3C8-DB114C7C97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2C-4A62-A3C8-DB114C7C97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2C-4A62-A3C8-DB114C7C970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42C-4A62-A3C8-DB114C7C9704}"/>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0.03</c:v>
                </c:pt>
                <c:pt idx="4">
                  <c:v>#N/A</c:v>
                </c:pt>
                <c:pt idx="5">
                  <c:v>0.04</c:v>
                </c:pt>
                <c:pt idx="6">
                  <c:v>#N/A</c:v>
                </c:pt>
                <c:pt idx="7">
                  <c:v>0.03</c:v>
                </c:pt>
                <c:pt idx="8">
                  <c:v>#N/A</c:v>
                </c:pt>
                <c:pt idx="9">
                  <c:v>0.02</c:v>
                </c:pt>
              </c:numCache>
            </c:numRef>
          </c:val>
          <c:extLst>
            <c:ext xmlns:c16="http://schemas.microsoft.com/office/drawing/2014/chart" uri="{C3380CC4-5D6E-409C-BE32-E72D297353CC}">
              <c16:uniqueId val="{00000004-C42C-4A62-A3C8-DB114C7C970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0.03</c:v>
                </c:pt>
                <c:pt idx="4">
                  <c:v>#N/A</c:v>
                </c:pt>
                <c:pt idx="5">
                  <c:v>0.03</c:v>
                </c:pt>
                <c:pt idx="6">
                  <c:v>#N/A</c:v>
                </c:pt>
                <c:pt idx="7">
                  <c:v>7.0000000000000007E-2</c:v>
                </c:pt>
                <c:pt idx="8">
                  <c:v>#N/A</c:v>
                </c:pt>
                <c:pt idx="9">
                  <c:v>0.06</c:v>
                </c:pt>
              </c:numCache>
            </c:numRef>
          </c:val>
          <c:extLst>
            <c:ext xmlns:c16="http://schemas.microsoft.com/office/drawing/2014/chart" uri="{C3380CC4-5D6E-409C-BE32-E72D297353CC}">
              <c16:uniqueId val="{00000005-C42C-4A62-A3C8-DB114C7C970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1.27</c:v>
                </c:pt>
                <c:pt idx="2">
                  <c:v>#N/A</c:v>
                </c:pt>
                <c:pt idx="3">
                  <c:v>0.62</c:v>
                </c:pt>
                <c:pt idx="4">
                  <c:v>#N/A</c:v>
                </c:pt>
                <c:pt idx="5">
                  <c:v>1.31</c:v>
                </c:pt>
                <c:pt idx="6">
                  <c:v>#N/A</c:v>
                </c:pt>
                <c:pt idx="7">
                  <c:v>0.56999999999999995</c:v>
                </c:pt>
                <c:pt idx="8">
                  <c:v>#N/A</c:v>
                </c:pt>
                <c:pt idx="9">
                  <c:v>0.67</c:v>
                </c:pt>
              </c:numCache>
            </c:numRef>
          </c:val>
          <c:extLst>
            <c:ext xmlns:c16="http://schemas.microsoft.com/office/drawing/2014/chart" uri="{C3380CC4-5D6E-409C-BE32-E72D297353CC}">
              <c16:uniqueId val="{00000006-C42C-4A62-A3C8-DB114C7C970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0.61</c:v>
                </c:pt>
                <c:pt idx="8">
                  <c:v>#N/A</c:v>
                </c:pt>
                <c:pt idx="9">
                  <c:v>1</c:v>
                </c:pt>
              </c:numCache>
            </c:numRef>
          </c:val>
          <c:extLst>
            <c:ext xmlns:c16="http://schemas.microsoft.com/office/drawing/2014/chart" uri="{C3380CC4-5D6E-409C-BE32-E72D297353CC}">
              <c16:uniqueId val="{00000007-C42C-4A62-A3C8-DB114C7C970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1.94</c:v>
                </c:pt>
                <c:pt idx="2">
                  <c:v>#N/A</c:v>
                </c:pt>
                <c:pt idx="3">
                  <c:v>1.96</c:v>
                </c:pt>
                <c:pt idx="4">
                  <c:v>#N/A</c:v>
                </c:pt>
                <c:pt idx="5">
                  <c:v>2.33</c:v>
                </c:pt>
                <c:pt idx="6">
                  <c:v>#N/A</c:v>
                </c:pt>
                <c:pt idx="7">
                  <c:v>2.0699999999999998</c:v>
                </c:pt>
                <c:pt idx="8">
                  <c:v>#N/A</c:v>
                </c:pt>
                <c:pt idx="9">
                  <c:v>1.22</c:v>
                </c:pt>
              </c:numCache>
            </c:numRef>
          </c:val>
          <c:extLst>
            <c:ext xmlns:c16="http://schemas.microsoft.com/office/drawing/2014/chart" uri="{C3380CC4-5D6E-409C-BE32-E72D297353CC}">
              <c16:uniqueId val="{00000008-C42C-4A62-A3C8-DB114C7C97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7.27</c:v>
                </c:pt>
                <c:pt idx="2">
                  <c:v>#N/A</c:v>
                </c:pt>
                <c:pt idx="3">
                  <c:v>6.47</c:v>
                </c:pt>
                <c:pt idx="4">
                  <c:v>#N/A</c:v>
                </c:pt>
                <c:pt idx="5">
                  <c:v>7.26</c:v>
                </c:pt>
                <c:pt idx="6">
                  <c:v>#N/A</c:v>
                </c:pt>
                <c:pt idx="7">
                  <c:v>5.54</c:v>
                </c:pt>
                <c:pt idx="8">
                  <c:v>#N/A</c:v>
                </c:pt>
                <c:pt idx="9">
                  <c:v>4.4400000000000004</c:v>
                </c:pt>
              </c:numCache>
            </c:numRef>
          </c:val>
          <c:extLst>
            <c:ext xmlns:c16="http://schemas.microsoft.com/office/drawing/2014/chart" uri="{C3380CC4-5D6E-409C-BE32-E72D297353CC}">
              <c16:uniqueId val="{00000009-C42C-4A62-A3C8-DB114C7C97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1572</c:v>
                </c:pt>
                <c:pt idx="5">
                  <c:v>1506</c:v>
                </c:pt>
                <c:pt idx="8">
                  <c:v>1529</c:v>
                </c:pt>
                <c:pt idx="11">
                  <c:v>1503</c:v>
                </c:pt>
                <c:pt idx="14">
                  <c:v>1483</c:v>
                </c:pt>
              </c:numCache>
            </c:numRef>
          </c:val>
          <c:extLst>
            <c:ext xmlns:c16="http://schemas.microsoft.com/office/drawing/2014/chart" uri="{C3380CC4-5D6E-409C-BE32-E72D297353CC}">
              <c16:uniqueId val="{00000000-2A45-44B6-BB52-1D63DD104C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45-44B6-BB52-1D63DD104C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11</c:v>
                </c:pt>
                <c:pt idx="6">
                  <c:v>11</c:v>
                </c:pt>
                <c:pt idx="9">
                  <c:v>7</c:v>
                </c:pt>
                <c:pt idx="12">
                  <c:v>3</c:v>
                </c:pt>
              </c:numCache>
            </c:numRef>
          </c:val>
          <c:extLst>
            <c:ext xmlns:c16="http://schemas.microsoft.com/office/drawing/2014/chart" uri="{C3380CC4-5D6E-409C-BE32-E72D297353CC}">
              <c16:uniqueId val="{00000002-2A45-44B6-BB52-1D63DD104C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90</c:v>
                </c:pt>
                <c:pt idx="3">
                  <c:v>78</c:v>
                </c:pt>
                <c:pt idx="6">
                  <c:v>70</c:v>
                </c:pt>
                <c:pt idx="9">
                  <c:v>64</c:v>
                </c:pt>
                <c:pt idx="12">
                  <c:v>60</c:v>
                </c:pt>
              </c:numCache>
            </c:numRef>
          </c:val>
          <c:extLst>
            <c:ext xmlns:c16="http://schemas.microsoft.com/office/drawing/2014/chart" uri="{C3380CC4-5D6E-409C-BE32-E72D297353CC}">
              <c16:uniqueId val="{00000003-2A45-44B6-BB52-1D63DD104C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97</c:v>
                </c:pt>
                <c:pt idx="3">
                  <c:v>63</c:v>
                </c:pt>
                <c:pt idx="6">
                  <c:v>56</c:v>
                </c:pt>
                <c:pt idx="9">
                  <c:v>22</c:v>
                </c:pt>
                <c:pt idx="12">
                  <c:v>48</c:v>
                </c:pt>
              </c:numCache>
            </c:numRef>
          </c:val>
          <c:extLst>
            <c:ext xmlns:c16="http://schemas.microsoft.com/office/drawing/2014/chart" uri="{C3380CC4-5D6E-409C-BE32-E72D297353CC}">
              <c16:uniqueId val="{00000004-2A45-44B6-BB52-1D63DD104C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45-44B6-BB52-1D63DD104C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45-44B6-BB52-1D63DD104C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2034</c:v>
                </c:pt>
                <c:pt idx="3">
                  <c:v>1915</c:v>
                </c:pt>
                <c:pt idx="6">
                  <c:v>1899</c:v>
                </c:pt>
                <c:pt idx="9">
                  <c:v>1875</c:v>
                </c:pt>
                <c:pt idx="12">
                  <c:v>1877</c:v>
                </c:pt>
              </c:numCache>
            </c:numRef>
          </c:val>
          <c:extLst>
            <c:ext xmlns:c16="http://schemas.microsoft.com/office/drawing/2014/chart" uri="{C3380CC4-5D6E-409C-BE32-E72D297353CC}">
              <c16:uniqueId val="{00000007-2A45-44B6-BB52-1D63DD104C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660</c:v>
                </c:pt>
                <c:pt idx="2">
                  <c:v>#N/A</c:v>
                </c:pt>
                <c:pt idx="3">
                  <c:v>#N/A</c:v>
                </c:pt>
                <c:pt idx="4">
                  <c:v>561</c:v>
                </c:pt>
                <c:pt idx="5">
                  <c:v>#N/A</c:v>
                </c:pt>
                <c:pt idx="6">
                  <c:v>#N/A</c:v>
                </c:pt>
                <c:pt idx="7">
                  <c:v>507</c:v>
                </c:pt>
                <c:pt idx="8">
                  <c:v>#N/A</c:v>
                </c:pt>
                <c:pt idx="9">
                  <c:v>#N/A</c:v>
                </c:pt>
                <c:pt idx="10">
                  <c:v>465</c:v>
                </c:pt>
                <c:pt idx="11">
                  <c:v>#N/A</c:v>
                </c:pt>
                <c:pt idx="12">
                  <c:v>#N/A</c:v>
                </c:pt>
                <c:pt idx="13">
                  <c:v>505</c:v>
                </c:pt>
                <c:pt idx="14">
                  <c:v>#N/A</c:v>
                </c:pt>
              </c:numCache>
            </c:numRef>
          </c:val>
          <c:smooth val="0"/>
          <c:extLst>
            <c:ext xmlns:c16="http://schemas.microsoft.com/office/drawing/2014/chart" uri="{C3380CC4-5D6E-409C-BE32-E72D297353CC}">
              <c16:uniqueId val="{00000008-2A45-44B6-BB52-1D63DD104C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15755</c:v>
                </c:pt>
                <c:pt idx="5">
                  <c:v>15860</c:v>
                </c:pt>
                <c:pt idx="8">
                  <c:v>15992</c:v>
                </c:pt>
                <c:pt idx="11">
                  <c:v>16046</c:v>
                </c:pt>
                <c:pt idx="14">
                  <c:v>15996</c:v>
                </c:pt>
              </c:numCache>
            </c:numRef>
          </c:val>
          <c:extLst>
            <c:ext xmlns:c16="http://schemas.microsoft.com/office/drawing/2014/chart" uri="{C3380CC4-5D6E-409C-BE32-E72D297353CC}">
              <c16:uniqueId val="{00000000-B115-46A2-9BD3-EF8FCB7339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1666</c:v>
                </c:pt>
                <c:pt idx="5">
                  <c:v>1298</c:v>
                </c:pt>
                <c:pt idx="8">
                  <c:v>1206</c:v>
                </c:pt>
                <c:pt idx="11">
                  <c:v>1305</c:v>
                </c:pt>
                <c:pt idx="14">
                  <c:v>1274</c:v>
                </c:pt>
              </c:numCache>
            </c:numRef>
          </c:val>
          <c:extLst>
            <c:ext xmlns:c16="http://schemas.microsoft.com/office/drawing/2014/chart" uri="{C3380CC4-5D6E-409C-BE32-E72D297353CC}">
              <c16:uniqueId val="{00000001-B115-46A2-9BD3-EF8FCB7339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3821</c:v>
                </c:pt>
                <c:pt idx="5">
                  <c:v>4310</c:v>
                </c:pt>
                <c:pt idx="8">
                  <c:v>4572</c:v>
                </c:pt>
                <c:pt idx="11">
                  <c:v>5040</c:v>
                </c:pt>
                <c:pt idx="14">
                  <c:v>5109</c:v>
                </c:pt>
              </c:numCache>
            </c:numRef>
          </c:val>
          <c:extLst>
            <c:ext xmlns:c16="http://schemas.microsoft.com/office/drawing/2014/chart" uri="{C3380CC4-5D6E-409C-BE32-E72D297353CC}">
              <c16:uniqueId val="{00000002-B115-46A2-9BD3-EF8FCB7339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15-46A2-9BD3-EF8FCB7339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15-46A2-9BD3-EF8FCB7339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58</c:v>
                </c:pt>
                <c:pt idx="3">
                  <c:v>54</c:v>
                </c:pt>
                <c:pt idx="6">
                  <c:v>50</c:v>
                </c:pt>
                <c:pt idx="9">
                  <c:v>46</c:v>
                </c:pt>
                <c:pt idx="12">
                  <c:v>42</c:v>
                </c:pt>
              </c:numCache>
            </c:numRef>
          </c:val>
          <c:extLst>
            <c:ext xmlns:c16="http://schemas.microsoft.com/office/drawing/2014/chart" uri="{C3380CC4-5D6E-409C-BE32-E72D297353CC}">
              <c16:uniqueId val="{00000005-B115-46A2-9BD3-EF8FCB7339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4775</c:v>
                </c:pt>
                <c:pt idx="3">
                  <c:v>4730</c:v>
                </c:pt>
                <c:pt idx="6">
                  <c:v>4659</c:v>
                </c:pt>
                <c:pt idx="9">
                  <c:v>4492</c:v>
                </c:pt>
                <c:pt idx="12">
                  <c:v>4400</c:v>
                </c:pt>
              </c:numCache>
            </c:numRef>
          </c:val>
          <c:extLst>
            <c:ext xmlns:c16="http://schemas.microsoft.com/office/drawing/2014/chart" uri="{C3380CC4-5D6E-409C-BE32-E72D297353CC}">
              <c16:uniqueId val="{00000006-B115-46A2-9BD3-EF8FCB7339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460</c:v>
                </c:pt>
                <c:pt idx="3">
                  <c:v>376</c:v>
                </c:pt>
                <c:pt idx="6">
                  <c:v>307</c:v>
                </c:pt>
                <c:pt idx="9">
                  <c:v>247</c:v>
                </c:pt>
                <c:pt idx="12">
                  <c:v>188</c:v>
                </c:pt>
              </c:numCache>
            </c:numRef>
          </c:val>
          <c:extLst>
            <c:ext xmlns:c16="http://schemas.microsoft.com/office/drawing/2014/chart" uri="{C3380CC4-5D6E-409C-BE32-E72D297353CC}">
              <c16:uniqueId val="{00000007-B115-46A2-9BD3-EF8FCB7339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866</c:v>
                </c:pt>
                <c:pt idx="3">
                  <c:v>630</c:v>
                </c:pt>
                <c:pt idx="6">
                  <c:v>454</c:v>
                </c:pt>
                <c:pt idx="9">
                  <c:v>356</c:v>
                </c:pt>
                <c:pt idx="12">
                  <c:v>336</c:v>
                </c:pt>
              </c:numCache>
            </c:numRef>
          </c:val>
          <c:extLst>
            <c:ext xmlns:c16="http://schemas.microsoft.com/office/drawing/2014/chart" uri="{C3380CC4-5D6E-409C-BE32-E72D297353CC}">
              <c16:uniqueId val="{00000008-B115-46A2-9BD3-EF8FCB7339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179</c:v>
                </c:pt>
                <c:pt idx="3">
                  <c:v>271</c:v>
                </c:pt>
                <c:pt idx="6">
                  <c:v>528</c:v>
                </c:pt>
                <c:pt idx="9">
                  <c:v>793</c:v>
                </c:pt>
                <c:pt idx="12">
                  <c:v>880</c:v>
                </c:pt>
              </c:numCache>
            </c:numRef>
          </c:val>
          <c:extLst>
            <c:ext xmlns:c16="http://schemas.microsoft.com/office/drawing/2014/chart" uri="{C3380CC4-5D6E-409C-BE32-E72D297353CC}">
              <c16:uniqueId val="{00000009-B115-46A2-9BD3-EF8FCB7339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18954</c:v>
                </c:pt>
                <c:pt idx="3">
                  <c:v>18682</c:v>
                </c:pt>
                <c:pt idx="6">
                  <c:v>19039</c:v>
                </c:pt>
                <c:pt idx="9">
                  <c:v>19522</c:v>
                </c:pt>
                <c:pt idx="12">
                  <c:v>19886</c:v>
                </c:pt>
              </c:numCache>
            </c:numRef>
          </c:val>
          <c:extLst>
            <c:ext xmlns:c16="http://schemas.microsoft.com/office/drawing/2014/chart" uri="{C3380CC4-5D6E-409C-BE32-E72D297353CC}">
              <c16:uniqueId val="{0000000A-B115-46A2-9BD3-EF8FCB7339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4050</c:v>
                </c:pt>
                <c:pt idx="2">
                  <c:v>#N/A</c:v>
                </c:pt>
                <c:pt idx="3">
                  <c:v>#N/A</c:v>
                </c:pt>
                <c:pt idx="4">
                  <c:v>3274</c:v>
                </c:pt>
                <c:pt idx="5">
                  <c:v>#N/A</c:v>
                </c:pt>
                <c:pt idx="6">
                  <c:v>#N/A</c:v>
                </c:pt>
                <c:pt idx="7">
                  <c:v>3268</c:v>
                </c:pt>
                <c:pt idx="8">
                  <c:v>#N/A</c:v>
                </c:pt>
                <c:pt idx="9">
                  <c:v>#N/A</c:v>
                </c:pt>
                <c:pt idx="10">
                  <c:v>3065</c:v>
                </c:pt>
                <c:pt idx="11">
                  <c:v>#N/A</c:v>
                </c:pt>
                <c:pt idx="12">
                  <c:v>#N/A</c:v>
                </c:pt>
                <c:pt idx="13">
                  <c:v>3353</c:v>
                </c:pt>
                <c:pt idx="14">
                  <c:v>#N/A</c:v>
                </c:pt>
              </c:numCache>
            </c:numRef>
          </c:val>
          <c:smooth val="0"/>
          <c:extLst>
            <c:ext xmlns:c16="http://schemas.microsoft.com/office/drawing/2014/chart" uri="{C3380CC4-5D6E-409C-BE32-E72D297353CC}">
              <c16:uniqueId val="{0000000B-B115-46A2-9BD3-EF8FCB7339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1345</c:v>
                </c:pt>
                <c:pt idx="1">
                  <c:v>1503</c:v>
                </c:pt>
                <c:pt idx="2">
                  <c:v>1490</c:v>
                </c:pt>
              </c:numCache>
            </c:numRef>
          </c:val>
          <c:extLst>
            <c:ext xmlns:c16="http://schemas.microsoft.com/office/drawing/2014/chart" uri="{C3380CC4-5D6E-409C-BE32-E72D297353CC}">
              <c16:uniqueId val="{00000000-E26C-45C9-AB0F-B6FAE77BD2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26C-45C9-AB0F-B6FAE77BD2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2771</c:v>
                </c:pt>
                <c:pt idx="1">
                  <c:v>3034</c:v>
                </c:pt>
                <c:pt idx="2">
                  <c:v>3052</c:v>
                </c:pt>
              </c:numCache>
            </c:numRef>
          </c:val>
          <c:extLst>
            <c:ext xmlns:c16="http://schemas.microsoft.com/office/drawing/2014/chart" uri="{C3380CC4-5D6E-409C-BE32-E72D297353CC}">
              <c16:uniqueId val="{00000002-E26C-45C9-AB0F-B6FAE77BD2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{5D6EAAF8-5B6D-44C5-988C-5C6696D1839A}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E07-4775-ADAB-FA880F2DDD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{861CD980-9605-4213-9BB8-3B6AEE5DC3A5}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07-4775-ADAB-FA880F2DDD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{23D92A5F-9A6E-405A-B519-F23605CD4CBD}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07-4775-ADAB-FA880F2DDD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{D50BF64A-500D-4D05-8A35-3CCE2ADEA30B}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07-4775-ADAB-FA880F2DDD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{193A4BF7-9CA4-4409-8CC6-6DDBB262FC1E}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07-4775-ADAB-FA880F2DDDEA}"/>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{DB641245-D739-4AD7-8127-69A7B38A22E4}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E07-4775-ADAB-FA880F2DDDEA}"/>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{9B2802A2-ABA1-40F6-8BE2-56776A7EDC03}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E07-4775-ADAB-FA880F2DDDEA}"/>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{7CEC2CBE-EB51-4923-B36D-AA217AF0183B}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E07-4775-ADAB-FA880F2DDDE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{CC4CB228-C6A7-42F7-ABD1-890B0EAD8D1E}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E07-4775-ADAB-FA880F2DDD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50.8</c:v>
                </c:pt>
                <c:pt idx="16">
                  <c:v>52</c:v>
                </c:pt>
                <c:pt idx="24">
                  <c:v>52.8</c:v>
                </c:pt>
              </c:numCache>
            </c:numRef>
          </c:xVal>
          <c:yVal>
            <c:numRef>
              <c:f>公会計指標分析・財政指標組合せ分析表!$BP$51:$DC$51</c:f>
              <c:numCache>
                <c:formatCode>#,##0.0;"▲ "#,##0.0</c:formatCode>
                <c:ptCount val="40"/>
                <c:pt idx="0">
                  <c:v>29.4</c:v>
                </c:pt>
                <c:pt idx="8">
                  <c:v>23.7</c:v>
                </c:pt>
                <c:pt idx="16">
                  <c:v>23.4</c:v>
                </c:pt>
                <c:pt idx="24">
                  <c:v>21.9</c:v>
                </c:pt>
              </c:numCache>
            </c:numRef>
          </c:yVal>
          <c:smooth val="0"/>
          <c:extLst>
            <c:ext xmlns:c16="http://schemas.microsoft.com/office/drawing/2014/chart" uri="{C3380CC4-5D6E-409C-BE32-E72D297353CC}">
              <c16:uniqueId val="{00000009-5E07-4775-ADAB-FA880F2DDD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{5C928579-897D-4CE9-A693-497AB3903260}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E07-4775-ADAB-FA880F2DDD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{FA67BDE5-974E-4929-B6B0-0B4723AB17D7}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07-4775-ADAB-FA880F2DDD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{7981E135-7EFA-4BAD-9E13-4F77E1F215AF}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07-4775-ADAB-FA880F2DDD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{652656DD-32DF-483E-A86F-E8BB077A2578}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07-4775-ADAB-FA880F2DDD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{41F90FE8-9D3F-4455-A93C-593B96FFCA03}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07-4775-ADAB-FA880F2DDDE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{B968276B-B4C6-407C-A9E4-2EC0D7E02F0C}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E07-4775-ADAB-FA880F2DDDE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{D4909118-22D8-4DD0-84C3-8B411A03CD54}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E07-4775-ADAB-FA880F2DDDE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{15A9E37F-4D40-4C8F-BC9A-9992DB316AC4}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E07-4775-ADAB-FA880F2DDDE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{2E222D13-0E75-4B9C-9F20-C1D7B40BE857}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E07-4775-ADAB-FA880F2DDD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numCache>
            </c:numRef>
          </c:xVal>
          <c:yVal>
            <c:numRef>
              <c:f>公会計指標分析・財政指標組合せ分析表!$BP$55:$DC$55</c:f>
              <c:numCache>
                <c:formatCode>#,##0.0;"▲ "#,##0.0</c:formatCode>
                <c:ptCount val="40"/>
                <c:pt idx="0">
                  <c:v>33.6</c:v>
                </c:pt>
                <c:pt idx="8">
                  <c:v>35.299999999999997</c:v>
                </c:pt>
                <c:pt idx="16">
                  <c:v>31.9</c:v>
                </c:pt>
                <c:pt idx="24">
                  <c:v>24.2</c:v>
                </c:pt>
              </c:numCache>
            </c:numRef>
          </c:yVal>
          <c:smooth val="0"/>
          <c:extLst>
            <c:ext xmlns:c16="http://schemas.microsoft.com/office/drawing/2014/chart" uri="{C3380CC4-5D6E-409C-BE32-E72D297353CC}">
              <c16:uniqueId val="{00000013-5E07-4775-ADAB-FA880F2DDDEA}"/>
            </c:ext>
          </c:extLst>
        </c:ser>
        <c:dLbls>
          <c:showLegendKey val="0"/>
          <c:showVal val="1"/>
          <c:showCatName val="0"/>
          <c:showSerName val="0"/>
          <c:showPercent val="0"/>
          <c:showBubbleSize val="0"/>
        </c:dLbls>
        <c:axId val="46179840"/>
        <c:axId val="46181760"/>
      </c:scatterChart>
      <c:valAx>
        <c:axId val="46179840"/>
        <c:scaling>
          <c:orientation val="minMax"/>
          <c:max val="61.2"/>
          <c:min val="50.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{7357395F-0F86-4D8A-83F4-78B92845D632}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9E0-4B39-83AC-2446DF0A70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{ADA4D5BA-D78C-4598-A20C-45CF21464F58}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E0-4B39-83AC-2446DF0A70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{4AE4ED0D-B335-42F3-ABBC-987CEE961448}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E0-4B39-83AC-2446DF0A70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{CA439FEA-87F8-4BD1-A728-7E9AD3671DA6}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E0-4B39-83AC-2446DF0A70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{F04E0F10-F1CB-4B6A-BE26-28934F4E606D}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E0-4B39-83AC-2446DF0A706D}"/>
                </c:ext>
              </c:extLst>
            </c:dLbl>
            <c:dLbl>
              <c:idx val="8"/>
              <c:layout>
                <c:manualLayout>
                  <c:x val="-2.8571455237596442E-2"/>
                  <c:y val="-7.484449351910772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{F430F745-E66C-43D5-A7C0-FF794882DB0E}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9E0-4B39-83AC-2446DF0A706D}"/>
                </c:ext>
              </c:extLst>
            </c:dLbl>
            <c:dLbl>
              <c:idx val="16"/>
              <c:layout>
                <c:manualLayout>
                  <c:x val="-3.4824528000624889E-2"/>
                  <c:y val="-4.998880065648017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{A49F6CF0-F315-4D6B-8590-3A0C6CB69C23}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9E0-4B39-83AC-2446DF0A706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{FEA8336B-F981-47D6-A9F4-A9B2CA17DF73}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9E0-4B39-83AC-2446DF0A706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{D2A0EE14-18E7-4F05-9356-DB2D99A9CB6A}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9E0-4B39-83AC-2446DF0A70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4.2</c:v>
                </c:pt>
                <c:pt idx="16">
                  <c:v>4.0999999999999996</c:v>
                </c:pt>
                <c:pt idx="24">
                  <c:v>3.6</c:v>
                </c:pt>
                <c:pt idx="32">
                  <c:v>3.5</c:v>
                </c:pt>
              </c:numCache>
            </c:numRef>
          </c:xVal>
          <c:yVal>
            <c:numRef>
              <c:f>公会計指標分析・財政指標組合せ分析表!$BP$73:$DC$73</c:f>
              <c:numCache>
                <c:formatCode>#,##0.0;"▲ "#,##0.0</c:formatCode>
                <c:ptCount val="40"/>
                <c:pt idx="0">
                  <c:v>29.4</c:v>
                </c:pt>
                <c:pt idx="8">
                  <c:v>23.7</c:v>
                </c:pt>
                <c:pt idx="16">
                  <c:v>23.4</c:v>
                </c:pt>
                <c:pt idx="24">
                  <c:v>21.9</c:v>
                </c:pt>
                <c:pt idx="32">
                  <c:v>23.8</c:v>
                </c:pt>
              </c:numCache>
            </c:numRef>
          </c:yVal>
          <c:smooth val="0"/>
          <c:extLst>
            <c:ext xmlns:c16="http://schemas.microsoft.com/office/drawing/2014/chart" uri="{C3380CC4-5D6E-409C-BE32-E72D297353CC}">
              <c16:uniqueId val="{00000009-19E0-4B39-83AC-2446DF0A70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{689421D2-BFF2-47B4-97FC-D109D248A1DB}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9E0-4B39-83AC-2446DF0A70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{1CEA4914-746D-4C4E-9B35-DAAFAE745E9F}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E0-4B39-83AC-2446DF0A70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{525054B9-F452-4421-B21E-2EC8BA6776F2}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E0-4B39-83AC-2446DF0A70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{38634A07-0472-466C-8268-DAC5A341F9EB}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E0-4B39-83AC-2446DF0A70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{38CCEBFA-E58C-4032-9A91-5C1CAF5D07F5}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E0-4B39-83AC-2446DF0A706D}"/>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{12492FC9-8AE1-4735-9FB1-A9AFC18732B1}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9E0-4B39-83AC-2446DF0A706D}"/>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{35740299-90E3-44BC-989C-7829435FAFD1}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9E0-4B39-83AC-2446DF0A706D}"/>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{F8D49050-B78B-4CAA-BA98-762A17B85EE0}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9E0-4B39-83AC-2446DF0A706D}"/>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{F20EB914-307C-4C6F-B242-B6F0E20C11FC}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9E0-4B39-83AC-2446DF0A70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19E0-4B39-83AC-2446DF0A706D}"/>
            </c:ext>
          </c:extLst>
        </c:ser>
        <c:dLbls>
          <c:showLegendKey val="0"/>
          <c:showVal val="1"/>
          <c:showCatName val="0"/>
          <c:showSerName val="0"/>
          <c:showPercent val="0"/>
          <c:showBubbleSize val="0"/>
        </c:dLbls>
        <c:axId val="84219776"/>
        <c:axId val="84234240"/>
      </c:scatterChart>
      <c:valAx>
        <c:axId val="84219776"/>
        <c:scaling>
          <c:orientation val="minMax"/>
          <c:max val="7.3"/>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小学校校舎改造等の償還開始などにより増額</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今後は市内公共施設老朽化に伴う改修工事等が見込まれることから、実質公債費比率の動向には注視していくとともに新規事業の実施等について総点検を図り新規発行の抑制に努める。</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満期一括償還による地方債がないため。</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令和元</a:t>
          </a:r>
          <a:r>
            <a:rPr lang="ja-JP" altLang="ja-JP" sz="1100" b="0" i="0" baseline="0">
              <a:solidFill>
                <a:schemeClr val="dk1"/>
              </a:solidFill>
              <a:effectLst/>
              <a:latin typeface="+mn-lt"/>
              <a:ea typeface="+mn-ea"/>
              <a:cs typeface="+mn-cs"/>
            </a:rPr>
            <a:t>年度決算の将来負担額（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職員の年齢構成の変化による退職手当負担見込額が減少しているものの市庁舎建て替えに伴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が増加している。一方、</a:t>
          </a:r>
          <a:r>
            <a:rPr lang="ja-JP" altLang="ja-JP" sz="1100" b="0" i="0" baseline="0">
              <a:solidFill>
                <a:schemeClr val="dk1"/>
              </a:solidFill>
              <a:effectLst/>
              <a:latin typeface="+mn-lt"/>
              <a:ea typeface="+mn-ea"/>
              <a:cs typeface="+mn-cs"/>
            </a:rPr>
            <a:t>充当財源額（</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）の増加については、基金残高の増加に加え、臨時財政対策債の公債費償還算入により、基準財政需要額算入見込額が増加していることが要因である。</a:t>
          </a:r>
          <a:endParaRPr lang="ja-JP" altLang="ja-JP" sz="1400">
            <a:effectLst/>
          </a:endParaRPr>
        </a:p>
        <a:p>
          <a:pPr rtl="0"/>
          <a:r>
            <a:rPr lang="ja-JP" altLang="ja-JP" sz="1100" b="0" i="0" baseline="0">
              <a:solidFill>
                <a:schemeClr val="dk1"/>
              </a:solidFill>
              <a:effectLst/>
              <a:latin typeface="+mn-lt"/>
              <a:ea typeface="+mn-ea"/>
              <a:cs typeface="+mn-cs"/>
            </a:rPr>
            <a:t>　今後も後世への負担を少しでも軽減するよう、新規事業の実施等について総点検を図り、財政の健全化</a:t>
          </a:r>
          <a:r>
            <a:rPr lang="ja-JP" altLang="en-US" sz="1100" b="0" i="0" baseline="0">
              <a:solidFill>
                <a:schemeClr val="dk1"/>
              </a:solidFill>
              <a:effectLst/>
              <a:latin typeface="+mn-lt"/>
              <a:ea typeface="+mn-ea"/>
              <a:cs typeface="+mn-cs"/>
            </a:rPr>
            <a:t>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東京都清瀬市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増大する社会保障関係経費に対する財源不足のため、財政調整基金を</a:t>
          </a:r>
          <a:r>
            <a:rPr kumimoji="1" lang="en-US" altLang="ja-JP" sz="1100">
              <a:solidFill>
                <a:schemeClr val="dk1"/>
              </a:solidFill>
              <a:effectLst/>
              <a:latin typeface="+mn-lt"/>
              <a:ea typeface="+mn-ea"/>
              <a:cs typeface="+mn-cs"/>
            </a:rPr>
            <a:t>439</a:t>
          </a:r>
          <a:r>
            <a:rPr kumimoji="1" lang="ja-JP" altLang="ja-JP" sz="1100">
              <a:solidFill>
                <a:schemeClr val="dk1"/>
              </a:solidFill>
              <a:effectLst/>
              <a:latin typeface="+mn-lt"/>
              <a:ea typeface="+mn-ea"/>
              <a:cs typeface="+mn-cs"/>
            </a:rPr>
            <a:t>百万円を取り崩したほか、新庁舎</a:t>
          </a:r>
          <a:r>
            <a:rPr kumimoji="1" lang="ja-JP" altLang="en-US" sz="1100">
              <a:solidFill>
                <a:schemeClr val="dk1"/>
              </a:solidFill>
              <a:effectLst/>
              <a:latin typeface="+mn-lt"/>
              <a:ea typeface="+mn-ea"/>
              <a:cs typeface="+mn-cs"/>
            </a:rPr>
            <a:t>建設事業</a:t>
          </a:r>
          <a:r>
            <a:rPr kumimoji="1" lang="ja-JP" altLang="ja-JP" sz="1100">
              <a:solidFill>
                <a:schemeClr val="dk1"/>
              </a:solidFill>
              <a:effectLst/>
              <a:latin typeface="+mn-lt"/>
              <a:ea typeface="+mn-ea"/>
              <a:cs typeface="+mn-cs"/>
            </a:rPr>
            <a:t>などの財源として公共施設整備基金を</a:t>
          </a:r>
          <a:r>
            <a:rPr kumimoji="1" lang="en-US" altLang="ja-JP" sz="1100">
              <a:solidFill>
                <a:schemeClr val="dk1"/>
              </a:solidFill>
              <a:effectLst/>
              <a:latin typeface="+mn-lt"/>
              <a:ea typeface="+mn-ea"/>
              <a:cs typeface="+mn-cs"/>
            </a:rPr>
            <a:t>479</a:t>
          </a:r>
          <a:r>
            <a:rPr kumimoji="1" lang="ja-JP" altLang="ja-JP" sz="1100">
              <a:solidFill>
                <a:schemeClr val="dk1"/>
              </a:solidFill>
              <a:effectLst/>
              <a:latin typeface="+mn-lt"/>
              <a:ea typeface="+mn-ea"/>
              <a:cs typeface="+mn-cs"/>
            </a:rPr>
            <a:t>百万円取り崩したが、給与所得の増による個人市民税の増や法人市民税の一部企業の業績好調による増などにより、実質収支が改善し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426</a:t>
          </a:r>
          <a:r>
            <a:rPr kumimoji="1" lang="ja-JP" altLang="ja-JP" sz="1100">
              <a:solidFill>
                <a:schemeClr val="dk1"/>
              </a:solidFill>
              <a:effectLst/>
              <a:latin typeface="+mn-lt"/>
              <a:ea typeface="+mn-ea"/>
              <a:cs typeface="+mn-cs"/>
            </a:rPr>
            <a:t>百万円を財政調整基金に積み立てたこと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公共施設整備基金に新庁舎建設の財源などのために、計画的に当初予算において</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百万円積み立てていることなどにより、基金全体としては前年度と比較して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百万円の増額となった。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当市においては、一般財源不足を補うために当初予算で財政調整基金の取り崩しを余儀なくされる状況である。財政調整基金については残高目標を標準財政規模の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％程度として積み立てを行っていく。また、</a:t>
          </a:r>
          <a:r>
            <a:rPr lang="ja-JP" altLang="ja-JP" sz="1100" b="0" i="0" baseline="0">
              <a:solidFill>
                <a:schemeClr val="dk1"/>
              </a:solidFill>
              <a:effectLst/>
              <a:latin typeface="+mn-lt"/>
              <a:ea typeface="+mn-ea"/>
              <a:cs typeface="+mn-cs"/>
            </a:rPr>
            <a:t>今後は市内公共施設老朽化に伴う改修工事が見込まれることから、</a:t>
          </a:r>
          <a:r>
            <a:rPr kumimoji="1" lang="ja-JP" altLang="ja-JP" sz="1100">
              <a:solidFill>
                <a:schemeClr val="dk1"/>
              </a:solidFill>
              <a:effectLst/>
              <a:latin typeface="+mn-lt"/>
              <a:ea typeface="+mn-ea"/>
              <a:cs typeface="+mn-cs"/>
            </a:rPr>
            <a:t>行革による歳出削減や、未利用地の売払いによる収入を原資として引き続き公共施設整備基金の積み立てを優先して行なってい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・公共施設整備基金：公共施設整備の推進</a:t>
          </a:r>
          <a:endParaRPr lang="ja-JP" altLang="ja-JP" sz="1400">
            <a:effectLst/>
          </a:endParaRPr>
        </a:p>
        <a:p>
          <a:r>
            <a:rPr kumimoji="1" lang="ja-JP" altLang="ja-JP" sz="1100">
              <a:solidFill>
                <a:schemeClr val="dk1"/>
              </a:solidFill>
              <a:effectLst/>
              <a:latin typeface="+mn-lt"/>
              <a:ea typeface="+mn-ea"/>
              <a:cs typeface="+mn-cs"/>
            </a:rPr>
            <a:t>・緑地保全基金：自然環境の保全育成</a:t>
          </a:r>
          <a:endParaRPr lang="ja-JP" altLang="ja-JP" sz="1400">
            <a:effectLst/>
          </a:endParaRPr>
        </a:p>
        <a:p>
          <a:r>
            <a:rPr kumimoji="1" lang="ja-JP" altLang="ja-JP" sz="1100">
              <a:solidFill>
                <a:schemeClr val="dk1"/>
              </a:solidFill>
              <a:effectLst/>
              <a:latin typeface="+mn-lt"/>
              <a:ea typeface="+mn-ea"/>
              <a:cs typeface="+mn-cs"/>
            </a:rPr>
            <a:t>・教育基金：教育の振興、児童及び生徒の学力向上、教育環境の拡充</a:t>
          </a:r>
          <a:endParaRPr lang="ja-JP" altLang="ja-JP" sz="1400">
            <a:effectLst/>
          </a:endParaRPr>
        </a:p>
        <a:p>
          <a:r>
            <a:rPr kumimoji="1" lang="ja-JP" altLang="ja-JP" sz="1100">
              <a:solidFill>
                <a:schemeClr val="dk1"/>
              </a:solidFill>
              <a:effectLst/>
              <a:latin typeface="+mn-lt"/>
              <a:ea typeface="+mn-ea"/>
              <a:cs typeface="+mn-cs"/>
            </a:rPr>
            <a:t>・まちづくり応援基金：緑地保全、子育て支援、学校教育</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生涯学習、高齢者支援、環境対策等</a:t>
          </a:r>
          <a:endParaRPr lang="ja-JP" altLang="ja-JP" sz="1400">
            <a:effectLst/>
          </a:endParaRPr>
        </a:p>
        <a:p>
          <a:r>
            <a:rPr kumimoji="1" lang="ja-JP" altLang="ja-JP" sz="1100">
              <a:solidFill>
                <a:schemeClr val="dk1"/>
              </a:solidFill>
              <a:effectLst/>
              <a:latin typeface="+mn-lt"/>
              <a:ea typeface="+mn-ea"/>
              <a:cs typeface="+mn-cs"/>
            </a:rPr>
            <a:t>・社会福祉基金：難病患者、交通遺児援護</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日で廃止）</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公共施設整備基金に新庁舎建設の財源などのために、計画的に当初予算において</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百万円積み立てていることなどにより、その他特定目的基金全体としては前年度と比較して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百万円の増額となった。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今後は市内公共施設老朽化に伴う改修工事が見込まれることから、</a:t>
          </a:r>
          <a:r>
            <a:rPr kumimoji="1" lang="ja-JP" altLang="ja-JP" sz="1100">
              <a:solidFill>
                <a:schemeClr val="dk1"/>
              </a:solidFill>
              <a:effectLst/>
              <a:latin typeface="+mn-lt"/>
              <a:ea typeface="+mn-ea"/>
              <a:cs typeface="+mn-cs"/>
            </a:rPr>
            <a:t>行革による歳出削減や、未利用地の売払いによる収入を原資として引き続き公共施設整備基金の積み立てを優先して行なっていく。</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年度においては、実質収支が改善したことにより</a:t>
          </a:r>
          <a:r>
            <a:rPr kumimoji="1" lang="en-US" altLang="ja-JP" sz="1100">
              <a:solidFill>
                <a:schemeClr val="dk1"/>
              </a:solidFill>
              <a:effectLst/>
              <a:latin typeface="+mn-lt"/>
              <a:ea typeface="+mn-ea"/>
              <a:cs typeface="+mn-cs"/>
            </a:rPr>
            <a:t>426</a:t>
          </a:r>
          <a:r>
            <a:rPr kumimoji="1" lang="ja-JP" altLang="ja-JP" sz="1100">
              <a:solidFill>
                <a:schemeClr val="dk1"/>
              </a:solidFill>
              <a:effectLst/>
              <a:latin typeface="+mn-lt"/>
              <a:ea typeface="+mn-ea"/>
              <a:cs typeface="+mn-cs"/>
            </a:rPr>
            <a:t>百万円を積み立てた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、増大する社会保障関係経費に対する財源不足のため</a:t>
          </a:r>
          <a:r>
            <a:rPr kumimoji="1" lang="en-US" altLang="ja-JP" sz="1100">
              <a:solidFill>
                <a:schemeClr val="dk1"/>
              </a:solidFill>
              <a:effectLst/>
              <a:latin typeface="+mn-lt"/>
              <a:ea typeface="+mn-ea"/>
              <a:cs typeface="+mn-cs"/>
            </a:rPr>
            <a:t>439</a:t>
          </a:r>
          <a:r>
            <a:rPr kumimoji="1" lang="ja-JP" altLang="ja-JP" sz="1100">
              <a:solidFill>
                <a:schemeClr val="dk1"/>
              </a:solidFill>
              <a:effectLst/>
              <a:latin typeface="+mn-lt"/>
              <a:ea typeface="+mn-ea"/>
              <a:cs typeface="+mn-cs"/>
            </a:rPr>
            <a:t>百万円を取り崩した</a:t>
          </a:r>
          <a:r>
            <a:rPr kumimoji="1" lang="ja-JP" altLang="en-US" sz="1100">
              <a:solidFill>
                <a:schemeClr val="dk1"/>
              </a:solidFill>
              <a:effectLst/>
              <a:latin typeface="+mn-lt"/>
              <a:ea typeface="+mn-ea"/>
              <a:cs typeface="+mn-cs"/>
            </a:rPr>
            <a:t>ため前</a:t>
          </a:r>
          <a:r>
            <a:rPr kumimoji="1" lang="ja-JP" altLang="ja-JP" sz="1100">
              <a:solidFill>
                <a:schemeClr val="dk1"/>
              </a:solidFill>
              <a:effectLst/>
              <a:latin typeface="+mn-lt"/>
              <a:ea typeface="+mn-ea"/>
              <a:cs typeface="+mn-cs"/>
            </a:rPr>
            <a:t>年度と比較して、残高は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災害などへの備えのため、標準財政規模の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％程度を目標に積立てを行う。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基金の運用額を積立したが、大きい増減はない</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満期一括償還による地方債もないため、基金の運用益を積立てていく。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74,636
73,328
10.23
31,713,571
30,979,872
683,731
15,370,992
19,886,029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全体では、類似団体と比較して低い水準となっている一方で、施設類型別ストック情報からも読み取れるように、庁舎をはじめとする各公共施設の老朽化が進んでいる。老朽化した公共施設を適切に維持していくためには、大規模改修や更新など多額の費用がかかり、限られた財源の中で、現在保有している公共施設を全て維持していくことは困難である。「公共施設等総合管理計画」を基に「個別施設計画」を策定しており、今後も計画的な更新・改修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170271</xdr:rowOff>
    </xdr:from>
    <xdr:to>
      <xdr:col>19</xdr:col>
      <xdr:colOff>187325</xdr:colOff>
      <xdr:row>30</xdr:row>
      <xdr:rowOff>100421</xdr:rowOff>
    </xdr:to>
    <xdr:sp macro="" textlink="">
      <xdr:nvSpPr>
        <xdr:cNvPr id="83" name="楕円 82"/>
        <xdr:cNvSpPr/>
      </xdr:nvSpPr>
      <xdr:spPr>
        <a:xfrm>
          <a:off x="4000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145597</xdr:rowOff>
    </xdr:from>
    <xdr:to>
      <xdr:col>15</xdr:col>
      <xdr:colOff>187325</xdr:colOff>
      <xdr:row>30</xdr:row>
      <xdr:rowOff>75747</xdr:rowOff>
    </xdr:to>
    <xdr:sp macro="" textlink="">
      <xdr:nvSpPr>
        <xdr:cNvPr id="84" name="楕円 83"/>
        <xdr:cNvSpPr/>
      </xdr:nvSpPr>
      <xdr:spPr>
        <a:xfrm>
          <a:off x="3238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24947</xdr:rowOff>
    </xdr:from>
    <xdr:to>
      <xdr:col>19</xdr:col>
      <xdr:colOff>136525</xdr:colOff>
      <xdr:row>30</xdr:row>
      <xdr:rowOff>49621</xdr:rowOff>
    </xdr:to>
    <xdr:cxnSp macro="">
      <xdr:nvCxnSpPr>
        <xdr:cNvPr id="85" name="直線コネクタ 84"/>
        <xdr:cNvCxnSpPr/>
      </xdr:nvCxnSpPr>
      <xdr:spPr>
        <a:xfrm>
          <a:off x="3289300" y="593997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6" name="楕円 85"/>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159385</xdr:rowOff>
    </xdr:from>
    <xdr:to>
      <xdr:col>15</xdr:col>
      <xdr:colOff>136525</xdr:colOff>
      <xdr:row>30</xdr:row>
      <xdr:rowOff>24947</xdr:rowOff>
    </xdr:to>
    <xdr:cxnSp macro="">
      <xdr:nvCxnSpPr>
        <xdr:cNvPr id="87" name="直線コネクタ 86"/>
        <xdr:cNvCxnSpPr/>
      </xdr:nvCxnSpPr>
      <xdr:spPr>
        <a:xfrm>
          <a:off x="2527300" y="590296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124006</xdr:rowOff>
    </xdr:from>
    <xdr:to>
      <xdr:col>7</xdr:col>
      <xdr:colOff>187325</xdr:colOff>
      <xdr:row>30</xdr:row>
      <xdr:rowOff>54156</xdr:rowOff>
    </xdr:to>
    <xdr:sp macro="" textlink="">
      <xdr:nvSpPr>
        <xdr:cNvPr id="88" name="楕円 87"/>
        <xdr:cNvSpPr/>
      </xdr:nvSpPr>
      <xdr:spPr>
        <a:xfrm>
          <a:off x="1714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159385</xdr:rowOff>
    </xdr:from>
    <xdr:to>
      <xdr:col>11</xdr:col>
      <xdr:colOff>136525</xdr:colOff>
      <xdr:row>30</xdr:row>
      <xdr:rowOff>3356</xdr:rowOff>
    </xdr:to>
    <xdr:cxnSp macro="">
      <xdr:nvCxnSpPr>
        <xdr:cNvPr id="89" name="直線コネクタ 88"/>
        <xdr:cNvCxnSpPr/>
      </xdr:nvCxnSpPr>
      <xdr:spPr>
        <a:xfrm flipV="1">
          <a:off x="1765300" y="5902960"/>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0"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1"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2"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93" name="n_4ave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116948</xdr:rowOff>
    </xdr:from>
    <xdr:ext cx="405111" cy="259045"/>
    <xdr:sp macro="" textlink="">
      <xdr:nvSpPr>
        <xdr:cNvPr id="94" name="n_1mainValue有形固定資産減価償却率"/>
        <xdr:cNvSpPr txBox="1"/>
      </xdr:nvSpPr>
      <xdr:spPr>
        <a:xfrm>
          <a:off x="38360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92274</xdr:rowOff>
    </xdr:from>
    <xdr:ext cx="405111" cy="259045"/>
    <xdr:sp macro="" textlink="">
      <xdr:nvSpPr>
        <xdr:cNvPr id="95" name="n_2mainValue有形固定資産減価償却率"/>
        <xdr:cNvSpPr txBox="1"/>
      </xdr:nvSpPr>
      <xdr:spPr>
        <a:xfrm>
          <a:off x="30867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6" name="n_3mainValue有形固定資産減価償却率"/>
        <xdr:cNvSpPr txBox="1"/>
      </xdr:nvSpPr>
      <xdr:spPr>
        <a:xfrm>
          <a:off x="2324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70683</xdr:rowOff>
    </xdr:from>
    <xdr:ext cx="405111" cy="259045"/>
    <xdr:sp macro="" textlink="">
      <xdr:nvSpPr>
        <xdr:cNvPr id="97" name="n_4mainValue有形固定資産減価償却率"/>
        <xdr:cNvSpPr txBox="1"/>
      </xdr:nvSpPr>
      <xdr:spPr>
        <a:xfrm>
          <a:off x="15627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決算の債務償還比率については、類似団体と比較して高い水準となっており、今後も公共施設の耐震化工事などの財源として地方債の発行や基金からの繰入が見込まれるため、公債費の動向等には引き続き注視していく必要がある。</a:t>
          </a:r>
        </a:p>
        <a:p>
          <a:r>
            <a:rPr kumimoji="1" lang="ja-JP" altLang="en-US" sz="1100">
              <a:latin typeface="ＭＳ Ｐゴシック" panose="020B0600070205080204" pitchFamily="50" charset="-128"/>
              <a:ea typeface="ＭＳ Ｐゴシック" panose="020B0600070205080204" pitchFamily="50" charset="-128"/>
            </a:rPr>
            <a:t>　今後とも新規事業の実施等について総点検を図り、財政の健全化を図る。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6" name="フローチャート: 判断 135"/>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65306</xdr:rowOff>
    </xdr:from>
    <xdr:to>
      <xdr:col>76</xdr:col>
      <xdr:colOff>73025</xdr:colOff>
      <xdr:row>31</xdr:row>
      <xdr:rowOff>166906</xdr:rowOff>
    </xdr:to>
    <xdr:sp macro="" textlink="">
      <xdr:nvSpPr>
        <xdr:cNvPr id="142" name="楕円 141"/>
        <xdr:cNvSpPr/>
      </xdr:nvSpPr>
      <xdr:spPr>
        <a:xfrm>
          <a:off x="14744700" y="61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43733</xdr:rowOff>
    </xdr:from>
    <xdr:ext cx="469744" cy="259045"/>
    <xdr:sp macro="" textlink="">
      <xdr:nvSpPr>
        <xdr:cNvPr id="143" name="債務償還比率該当値テキスト"/>
        <xdr:cNvSpPr txBox="1"/>
      </xdr:nvSpPr>
      <xdr:spPr>
        <a:xfrm>
          <a:off x="14846300" y="613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128086</xdr:rowOff>
    </xdr:from>
    <xdr:to>
      <xdr:col>72</xdr:col>
      <xdr:colOff>123825</xdr:colOff>
      <xdr:row>31</xdr:row>
      <xdr:rowOff>58236</xdr:rowOff>
    </xdr:to>
    <xdr:sp macro="" textlink="">
      <xdr:nvSpPr>
        <xdr:cNvPr id="144" name="楕円 143"/>
        <xdr:cNvSpPr/>
      </xdr:nvSpPr>
      <xdr:spPr>
        <a:xfrm>
          <a:off x="14033500" y="60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7436</xdr:rowOff>
    </xdr:from>
    <xdr:to>
      <xdr:col>76</xdr:col>
      <xdr:colOff>22225</xdr:colOff>
      <xdr:row>31</xdr:row>
      <xdr:rowOff>116106</xdr:rowOff>
    </xdr:to>
    <xdr:cxnSp macro="">
      <xdr:nvCxnSpPr>
        <xdr:cNvPr id="145" name="直線コネクタ 144"/>
        <xdr:cNvCxnSpPr/>
      </xdr:nvCxnSpPr>
      <xdr:spPr>
        <a:xfrm>
          <a:off x="14084300" y="6093911"/>
          <a:ext cx="711200" cy="10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53001</xdr:rowOff>
    </xdr:from>
    <xdr:to>
      <xdr:col>68</xdr:col>
      <xdr:colOff>123825</xdr:colOff>
      <xdr:row>30</xdr:row>
      <xdr:rowOff>154601</xdr:rowOff>
    </xdr:to>
    <xdr:sp macro="" textlink="">
      <xdr:nvSpPr>
        <xdr:cNvPr id="146" name="楕円 145"/>
        <xdr:cNvSpPr/>
      </xdr:nvSpPr>
      <xdr:spPr>
        <a:xfrm>
          <a:off x="13271500" y="59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103801</xdr:rowOff>
    </xdr:from>
    <xdr:to>
      <xdr:col>72</xdr:col>
      <xdr:colOff>73025</xdr:colOff>
      <xdr:row>31</xdr:row>
      <xdr:rowOff>7436</xdr:rowOff>
    </xdr:to>
    <xdr:cxnSp macro="">
      <xdr:nvCxnSpPr>
        <xdr:cNvPr id="147" name="直線コネクタ 146"/>
        <xdr:cNvCxnSpPr/>
      </xdr:nvCxnSpPr>
      <xdr:spPr>
        <a:xfrm>
          <a:off x="13322300" y="6018826"/>
          <a:ext cx="762000" cy="7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119091</xdr:rowOff>
    </xdr:from>
    <xdr:to>
      <xdr:col>64</xdr:col>
      <xdr:colOff>123825</xdr:colOff>
      <xdr:row>31</xdr:row>
      <xdr:rowOff>49241</xdr:rowOff>
    </xdr:to>
    <xdr:sp macro="" textlink="">
      <xdr:nvSpPr>
        <xdr:cNvPr id="148" name="楕円 147"/>
        <xdr:cNvSpPr/>
      </xdr:nvSpPr>
      <xdr:spPr>
        <a:xfrm>
          <a:off x="12509500" y="603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103801</xdr:rowOff>
    </xdr:from>
    <xdr:to>
      <xdr:col>68</xdr:col>
      <xdr:colOff>73025</xdr:colOff>
      <xdr:row>30</xdr:row>
      <xdr:rowOff>169891</xdr:rowOff>
    </xdr:to>
    <xdr:cxnSp macro="">
      <xdr:nvCxnSpPr>
        <xdr:cNvPr id="149" name="直線コネクタ 148"/>
        <xdr:cNvCxnSpPr/>
      </xdr:nvCxnSpPr>
      <xdr:spPr>
        <a:xfrm flipV="1">
          <a:off x="12560300" y="6018826"/>
          <a:ext cx="762000" cy="6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34290</xdr:rowOff>
    </xdr:from>
    <xdr:to>
      <xdr:col>60</xdr:col>
      <xdr:colOff>123825</xdr:colOff>
      <xdr:row>30</xdr:row>
      <xdr:rowOff>135890</xdr:rowOff>
    </xdr:to>
    <xdr:sp macro="" textlink="">
      <xdr:nvSpPr>
        <xdr:cNvPr id="150" name="楕円 149"/>
        <xdr:cNvSpPr/>
      </xdr:nvSpPr>
      <xdr:spPr>
        <a:xfrm>
          <a:off x="11747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85090</xdr:rowOff>
    </xdr:from>
    <xdr:to>
      <xdr:col>64</xdr:col>
      <xdr:colOff>73025</xdr:colOff>
      <xdr:row>30</xdr:row>
      <xdr:rowOff>169891</xdr:rowOff>
    </xdr:to>
    <xdr:cxnSp macro="">
      <xdr:nvCxnSpPr>
        <xdr:cNvPr id="151" name="直線コネクタ 150"/>
        <xdr:cNvCxnSpPr/>
      </xdr:nvCxnSpPr>
      <xdr:spPr>
        <a:xfrm>
          <a:off x="11798300" y="6000115"/>
          <a:ext cx="762000" cy="8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53"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54"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55"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49363</xdr:rowOff>
    </xdr:from>
    <xdr:ext cx="469744" cy="259045"/>
    <xdr:sp macro="" textlink="">
      <xdr:nvSpPr>
        <xdr:cNvPr id="156" name="n_1mainValue債務償還比率"/>
        <xdr:cNvSpPr txBox="1"/>
      </xdr:nvSpPr>
      <xdr:spPr>
        <a:xfrm>
          <a:off x="13836727" y="613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171128</xdr:rowOff>
    </xdr:from>
    <xdr:ext cx="469744" cy="259045"/>
    <xdr:sp macro="" textlink="">
      <xdr:nvSpPr>
        <xdr:cNvPr id="157" name="n_2mainValue債務償還比率"/>
        <xdr:cNvSpPr txBox="1"/>
      </xdr:nvSpPr>
      <xdr:spPr>
        <a:xfrm>
          <a:off x="130874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65768</xdr:rowOff>
    </xdr:from>
    <xdr:ext cx="469744" cy="259045"/>
    <xdr:sp macro="" textlink="">
      <xdr:nvSpPr>
        <xdr:cNvPr id="158" name="n_3mainValue債務償還比率"/>
        <xdr:cNvSpPr txBox="1"/>
      </xdr:nvSpPr>
      <xdr:spPr>
        <a:xfrm>
          <a:off x="12325427" y="580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152417</xdr:rowOff>
    </xdr:from>
    <xdr:ext cx="469744" cy="259045"/>
    <xdr:sp macro="" textlink="">
      <xdr:nvSpPr>
        <xdr:cNvPr id="159" name="n_4mainValue債務償還比率"/>
        <xdr:cNvSpPr txBox="1"/>
      </xdr:nvSpPr>
      <xdr:spPr>
        <a:xfrm>
          <a:off x="11563427"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74,636
73,328
10.23
31,713,571
30,979,872
683,731
15,370,992
19,886,029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160927</xdr:rowOff>
    </xdr:from>
    <xdr:to>
      <xdr:col>20</xdr:col>
      <xdr:colOff>38100</xdr:colOff>
      <xdr:row>38</xdr:row>
      <xdr:rowOff>91077</xdr:rowOff>
    </xdr:to>
    <xdr:sp macro="" textlink="">
      <xdr:nvSpPr>
        <xdr:cNvPr id="74" name="楕円 73"/>
        <xdr:cNvSpPr/>
      </xdr:nvSpPr>
      <xdr:spPr>
        <a:xfrm>
          <a:off x="3746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129903</xdr:rowOff>
    </xdr:from>
    <xdr:to>
      <xdr:col>15</xdr:col>
      <xdr:colOff>101600</xdr:colOff>
      <xdr:row>38</xdr:row>
      <xdr:rowOff>60053</xdr:rowOff>
    </xdr:to>
    <xdr:sp macro="" textlink="">
      <xdr:nvSpPr>
        <xdr:cNvPr id="75" name="楕円 74"/>
        <xdr:cNvSpPr/>
      </xdr:nvSpPr>
      <xdr:spPr>
        <a:xfrm>
          <a:off x="2857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9253</xdr:rowOff>
    </xdr:from>
    <xdr:to>
      <xdr:col>19</xdr:col>
      <xdr:colOff>177800</xdr:colOff>
      <xdr:row>38</xdr:row>
      <xdr:rowOff>40277</xdr:rowOff>
    </xdr:to>
    <xdr:cxnSp macro="">
      <xdr:nvCxnSpPr>
        <xdr:cNvPr id="76" name="直線コネクタ 75"/>
        <xdr:cNvCxnSpPr/>
      </xdr:nvCxnSpPr>
      <xdr:spPr>
        <a:xfrm>
          <a:off x="2908300" y="65243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102144</xdr:rowOff>
    </xdr:from>
    <xdr:to>
      <xdr:col>10</xdr:col>
      <xdr:colOff>165100</xdr:colOff>
      <xdr:row>38</xdr:row>
      <xdr:rowOff>32294</xdr:rowOff>
    </xdr:to>
    <xdr:sp macro="" textlink="">
      <xdr:nvSpPr>
        <xdr:cNvPr id="77" name="楕円 76"/>
        <xdr:cNvSpPr/>
      </xdr:nvSpPr>
      <xdr:spPr>
        <a:xfrm>
          <a:off x="1968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152944</xdr:rowOff>
    </xdr:from>
    <xdr:to>
      <xdr:col>15</xdr:col>
      <xdr:colOff>50800</xdr:colOff>
      <xdr:row>38</xdr:row>
      <xdr:rowOff>9253</xdr:rowOff>
    </xdr:to>
    <xdr:cxnSp macro="">
      <xdr:nvCxnSpPr>
        <xdr:cNvPr id="78" name="直線コネクタ 77"/>
        <xdr:cNvCxnSpPr/>
      </xdr:nvCxnSpPr>
      <xdr:spPr>
        <a:xfrm>
          <a:off x="2019300" y="64965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102144</xdr:rowOff>
    </xdr:from>
    <xdr:to>
      <xdr:col>6</xdr:col>
      <xdr:colOff>38100</xdr:colOff>
      <xdr:row>38</xdr:row>
      <xdr:rowOff>32294</xdr:rowOff>
    </xdr:to>
    <xdr:sp macro="" textlink="">
      <xdr:nvSpPr>
        <xdr:cNvPr id="79" name="楕円 78"/>
        <xdr:cNvSpPr/>
      </xdr:nvSpPr>
      <xdr:spPr>
        <a:xfrm>
          <a:off x="1079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152944</xdr:rowOff>
    </xdr:from>
    <xdr:to>
      <xdr:col>10</xdr:col>
      <xdr:colOff>114300</xdr:colOff>
      <xdr:row>37</xdr:row>
      <xdr:rowOff>152944</xdr:rowOff>
    </xdr:to>
    <xdr:cxnSp macro="">
      <xdr:nvCxnSpPr>
        <xdr:cNvPr id="80" name="直線コネクタ 79"/>
        <xdr:cNvCxnSpPr/>
      </xdr:nvCxnSpPr>
      <xdr:spPr>
        <a:xfrm>
          <a:off x="1130300" y="64965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1"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2"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3"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4"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107604</xdr:rowOff>
    </xdr:from>
    <xdr:ext cx="405111" cy="259045"/>
    <xdr:sp macro="" textlink="">
      <xdr:nvSpPr>
        <xdr:cNvPr id="85" name="n_1mainValue【道路】&#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76580</xdr:rowOff>
    </xdr:from>
    <xdr:ext cx="405111" cy="259045"/>
    <xdr:sp macro="" textlink="">
      <xdr:nvSpPr>
        <xdr:cNvPr id="86" name="n_2mainValue【道路】&#10;有形固定資産減価償却率"/>
        <xdr:cNvSpPr txBox="1"/>
      </xdr:nvSpPr>
      <xdr:spPr>
        <a:xfrm>
          <a:off x="2705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48821</xdr:rowOff>
    </xdr:from>
    <xdr:ext cx="405111" cy="259045"/>
    <xdr:sp macro="" textlink="">
      <xdr:nvSpPr>
        <xdr:cNvPr id="87" name="n_3mainValue【道路】&#10;有形固定資産減価償却率"/>
        <xdr:cNvSpPr txBox="1"/>
      </xdr:nvSpPr>
      <xdr:spPr>
        <a:xfrm>
          <a:off x="1816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48821</xdr:rowOff>
    </xdr:from>
    <xdr:ext cx="405111" cy="259045"/>
    <xdr:sp macro="" textlink="">
      <xdr:nvSpPr>
        <xdr:cNvPr id="88" name="n_4mainValue【道路】&#10;有形固定資産減価償却率"/>
        <xdr:cNvSpPr txBox="1"/>
      </xdr:nvSpPr>
      <xdr:spPr>
        <a:xfrm>
          <a:off x="927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17"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69786</xdr:rowOff>
    </xdr:from>
    <xdr:to>
      <xdr:col>50</xdr:col>
      <xdr:colOff>165100</xdr:colOff>
      <xdr:row>41</xdr:row>
      <xdr:rowOff>171386</xdr:rowOff>
    </xdr:to>
    <xdr:sp macro="" textlink="">
      <xdr:nvSpPr>
        <xdr:cNvPr id="128" name="楕円 127"/>
        <xdr:cNvSpPr/>
      </xdr:nvSpPr>
      <xdr:spPr>
        <a:xfrm>
          <a:off x="9588500" y="70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70244</xdr:rowOff>
    </xdr:from>
    <xdr:to>
      <xdr:col>46</xdr:col>
      <xdr:colOff>38100</xdr:colOff>
      <xdr:row>42</xdr:row>
      <xdr:rowOff>394</xdr:rowOff>
    </xdr:to>
    <xdr:sp macro="" textlink="">
      <xdr:nvSpPr>
        <xdr:cNvPr id="129" name="楕円 128"/>
        <xdr:cNvSpPr/>
      </xdr:nvSpPr>
      <xdr:spPr>
        <a:xfrm>
          <a:off x="8699500" y="70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120586</xdr:rowOff>
    </xdr:from>
    <xdr:to>
      <xdr:col>50</xdr:col>
      <xdr:colOff>114300</xdr:colOff>
      <xdr:row>41</xdr:row>
      <xdr:rowOff>121044</xdr:rowOff>
    </xdr:to>
    <xdr:cxnSp macro="">
      <xdr:nvCxnSpPr>
        <xdr:cNvPr id="130" name="直線コネクタ 129"/>
        <xdr:cNvCxnSpPr/>
      </xdr:nvCxnSpPr>
      <xdr:spPr>
        <a:xfrm flipV="1">
          <a:off x="8750300" y="71500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70168</xdr:rowOff>
    </xdr:from>
    <xdr:to>
      <xdr:col>41</xdr:col>
      <xdr:colOff>101600</xdr:colOff>
      <xdr:row>42</xdr:row>
      <xdr:rowOff>318</xdr:rowOff>
    </xdr:to>
    <xdr:sp macro="" textlink="">
      <xdr:nvSpPr>
        <xdr:cNvPr id="131" name="楕円 130"/>
        <xdr:cNvSpPr/>
      </xdr:nvSpPr>
      <xdr:spPr>
        <a:xfrm>
          <a:off x="7810500" y="70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120968</xdr:rowOff>
    </xdr:from>
    <xdr:to>
      <xdr:col>45</xdr:col>
      <xdr:colOff>177800</xdr:colOff>
      <xdr:row>41</xdr:row>
      <xdr:rowOff>121044</xdr:rowOff>
    </xdr:to>
    <xdr:cxnSp macro="">
      <xdr:nvCxnSpPr>
        <xdr:cNvPr id="132" name="直線コネクタ 131"/>
        <xdr:cNvCxnSpPr/>
      </xdr:nvCxnSpPr>
      <xdr:spPr>
        <a:xfrm>
          <a:off x="7861300" y="71504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48260</xdr:rowOff>
    </xdr:from>
    <xdr:to>
      <xdr:col>36</xdr:col>
      <xdr:colOff>165100</xdr:colOff>
      <xdr:row>39</xdr:row>
      <xdr:rowOff>149860</xdr:rowOff>
    </xdr:to>
    <xdr:sp macro="" textlink="">
      <xdr:nvSpPr>
        <xdr:cNvPr id="133" name="楕円 132"/>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99060</xdr:rowOff>
    </xdr:from>
    <xdr:to>
      <xdr:col>41</xdr:col>
      <xdr:colOff>50800</xdr:colOff>
      <xdr:row>41</xdr:row>
      <xdr:rowOff>120968</xdr:rowOff>
    </xdr:to>
    <xdr:cxnSp macro="">
      <xdr:nvCxnSpPr>
        <xdr:cNvPr id="134" name="直線コネクタ 133"/>
        <xdr:cNvCxnSpPr/>
      </xdr:nvCxnSpPr>
      <xdr:spPr>
        <a:xfrm>
          <a:off x="6972300" y="6785610"/>
          <a:ext cx="889000" cy="3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5"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6"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7"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38" name="n_4aveValue【道路】&#10;一人当たり延長"/>
        <xdr:cNvSpPr txBox="1"/>
      </xdr:nvSpPr>
      <xdr:spPr>
        <a:xfrm>
          <a:off x="67374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162513</xdr:rowOff>
    </xdr:from>
    <xdr:ext cx="469744" cy="259045"/>
    <xdr:sp macro="" textlink="">
      <xdr:nvSpPr>
        <xdr:cNvPr id="139" name="n_1mainValue【道路】&#10;一人当たり延長"/>
        <xdr:cNvSpPr txBox="1"/>
      </xdr:nvSpPr>
      <xdr:spPr>
        <a:xfrm>
          <a:off x="9391727" y="71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162971</xdr:rowOff>
    </xdr:from>
    <xdr:ext cx="469744" cy="259045"/>
    <xdr:sp macro="" textlink="">
      <xdr:nvSpPr>
        <xdr:cNvPr id="140" name="n_2mainValue【道路】&#10;一人当たり延長"/>
        <xdr:cNvSpPr txBox="1"/>
      </xdr:nvSpPr>
      <xdr:spPr>
        <a:xfrm>
          <a:off x="8515427" y="71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162895</xdr:rowOff>
    </xdr:from>
    <xdr:ext cx="469744" cy="259045"/>
    <xdr:sp macro="" textlink="">
      <xdr:nvSpPr>
        <xdr:cNvPr id="141" name="n_3mainValue【道路】&#10;一人当たり延長"/>
        <xdr:cNvSpPr txBox="1"/>
      </xdr:nvSpPr>
      <xdr:spPr>
        <a:xfrm>
          <a:off x="7626427" y="719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166387</xdr:rowOff>
    </xdr:from>
    <xdr:ext cx="534377" cy="259045"/>
    <xdr:sp macro="" textlink="">
      <xdr:nvSpPr>
        <xdr:cNvPr id="142" name="n_4mainValue【道路】&#10;一人当たり延長"/>
        <xdr:cNvSpPr txBox="1"/>
      </xdr:nvSpPr>
      <xdr:spPr>
        <a:xfrm>
          <a:off x="6705111" y="6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163104</xdr:rowOff>
    </xdr:from>
    <xdr:to>
      <xdr:col>20</xdr:col>
      <xdr:colOff>38100</xdr:colOff>
      <xdr:row>60</xdr:row>
      <xdr:rowOff>93254</xdr:rowOff>
    </xdr:to>
    <xdr:sp macro="" textlink="">
      <xdr:nvSpPr>
        <xdr:cNvPr id="184" name="楕円 183"/>
        <xdr:cNvSpPr/>
      </xdr:nvSpPr>
      <xdr:spPr>
        <a:xfrm>
          <a:off x="3746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105954</xdr:rowOff>
    </xdr:from>
    <xdr:to>
      <xdr:col>15</xdr:col>
      <xdr:colOff>101600</xdr:colOff>
      <xdr:row>60</xdr:row>
      <xdr:rowOff>36104</xdr:rowOff>
    </xdr:to>
    <xdr:sp macro="" textlink="">
      <xdr:nvSpPr>
        <xdr:cNvPr id="185" name="楕円 184"/>
        <xdr:cNvSpPr/>
      </xdr:nvSpPr>
      <xdr:spPr>
        <a:xfrm>
          <a:off x="2857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156754</xdr:rowOff>
    </xdr:from>
    <xdr:to>
      <xdr:col>19</xdr:col>
      <xdr:colOff>177800</xdr:colOff>
      <xdr:row>60</xdr:row>
      <xdr:rowOff>42454</xdr:rowOff>
    </xdr:to>
    <xdr:cxnSp macro="">
      <xdr:nvCxnSpPr>
        <xdr:cNvPr id="186" name="直線コネクタ 185"/>
        <xdr:cNvCxnSpPr/>
      </xdr:nvCxnSpPr>
      <xdr:spPr>
        <a:xfrm>
          <a:off x="2908300" y="1027230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87" name="楕円 186"/>
        <xdr:cNvSpPr/>
      </xdr:nvSpPr>
      <xdr:spPr>
        <a:xfrm>
          <a:off x="1968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156754</xdr:rowOff>
    </xdr:from>
    <xdr:to>
      <xdr:col>15</xdr:col>
      <xdr:colOff>50800</xdr:colOff>
      <xdr:row>60</xdr:row>
      <xdr:rowOff>47353</xdr:rowOff>
    </xdr:to>
    <xdr:cxnSp macro="">
      <xdr:nvCxnSpPr>
        <xdr:cNvPr id="188" name="直線コネクタ 187"/>
        <xdr:cNvCxnSpPr/>
      </xdr:nvCxnSpPr>
      <xdr:spPr>
        <a:xfrm flipV="1">
          <a:off x="2019300" y="1027230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74930</xdr:rowOff>
    </xdr:from>
    <xdr:to>
      <xdr:col>6</xdr:col>
      <xdr:colOff>38100</xdr:colOff>
      <xdr:row>61</xdr:row>
      <xdr:rowOff>5080</xdr:rowOff>
    </xdr:to>
    <xdr:sp macro="" textlink="">
      <xdr:nvSpPr>
        <xdr:cNvPr id="189" name="楕円 188"/>
        <xdr:cNvSpPr/>
      </xdr:nvSpPr>
      <xdr:spPr>
        <a:xfrm>
          <a:off x="1079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47353</xdr:rowOff>
    </xdr:from>
    <xdr:to>
      <xdr:col>10</xdr:col>
      <xdr:colOff>114300</xdr:colOff>
      <xdr:row>60</xdr:row>
      <xdr:rowOff>125730</xdr:rowOff>
    </xdr:to>
    <xdr:cxnSp macro="">
      <xdr:nvCxnSpPr>
        <xdr:cNvPr id="190" name="直線コネクタ 189"/>
        <xdr:cNvCxnSpPr/>
      </xdr:nvCxnSpPr>
      <xdr:spPr>
        <a:xfrm flipV="1">
          <a:off x="1130300" y="1033435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1"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2"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3"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4"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109781</xdr:rowOff>
    </xdr:from>
    <xdr:ext cx="405111" cy="259045"/>
    <xdr:sp macro="" textlink="">
      <xdr:nvSpPr>
        <xdr:cNvPr id="195" name="n_1mainValue【橋りょう・トンネル】&#10;有形固定資産減価償却率"/>
        <xdr:cNvSpPr txBox="1"/>
      </xdr:nvSpPr>
      <xdr:spPr>
        <a:xfrm>
          <a:off x="3582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52631</xdr:rowOff>
    </xdr:from>
    <xdr:ext cx="405111" cy="259045"/>
    <xdr:sp macro="" textlink="">
      <xdr:nvSpPr>
        <xdr:cNvPr id="196" name="n_2mainValue【橋りょう・トンネル】&#10;有形固定資産減価償却率"/>
        <xdr:cNvSpPr txBox="1"/>
      </xdr:nvSpPr>
      <xdr:spPr>
        <a:xfrm>
          <a:off x="2705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114680</xdr:rowOff>
    </xdr:from>
    <xdr:ext cx="405111" cy="259045"/>
    <xdr:sp macro="" textlink="">
      <xdr:nvSpPr>
        <xdr:cNvPr id="197" name="n_3mainValue【橋りょう・トンネル】&#10;有形固定資産減価償却率"/>
        <xdr:cNvSpPr txBox="1"/>
      </xdr:nvSpPr>
      <xdr:spPr>
        <a:xfrm>
          <a:off x="1816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167657</xdr:rowOff>
    </xdr:from>
    <xdr:ext cx="405111" cy="259045"/>
    <xdr:sp macro="" textlink="">
      <xdr:nvSpPr>
        <xdr:cNvPr id="198" name="n_4mainValue【橋りょう・トンネル】&#10;有形固定資産減価償却率"/>
        <xdr:cNvSpPr txBox="1"/>
      </xdr:nvSpPr>
      <xdr:spPr>
        <a:xfrm>
          <a:off x="927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27"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20100</xdr:rowOff>
    </xdr:from>
    <xdr:to>
      <xdr:col>50</xdr:col>
      <xdr:colOff>165100</xdr:colOff>
      <xdr:row>64</xdr:row>
      <xdr:rowOff>121700</xdr:rowOff>
    </xdr:to>
    <xdr:sp macro="" textlink="">
      <xdr:nvSpPr>
        <xdr:cNvPr id="238" name="楕円 237"/>
        <xdr:cNvSpPr/>
      </xdr:nvSpPr>
      <xdr:spPr>
        <a:xfrm>
          <a:off x="9588500" y="109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19963</xdr:rowOff>
    </xdr:from>
    <xdr:to>
      <xdr:col>46</xdr:col>
      <xdr:colOff>38100</xdr:colOff>
      <xdr:row>64</xdr:row>
      <xdr:rowOff>121563</xdr:rowOff>
    </xdr:to>
    <xdr:sp macro="" textlink="">
      <xdr:nvSpPr>
        <xdr:cNvPr id="239" name="楕円 238"/>
        <xdr:cNvSpPr/>
      </xdr:nvSpPr>
      <xdr:spPr>
        <a:xfrm>
          <a:off x="8699500" y="109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70763</xdr:rowOff>
    </xdr:from>
    <xdr:to>
      <xdr:col>50</xdr:col>
      <xdr:colOff>114300</xdr:colOff>
      <xdr:row>64</xdr:row>
      <xdr:rowOff>70900</xdr:rowOff>
    </xdr:to>
    <xdr:cxnSp macro="">
      <xdr:nvCxnSpPr>
        <xdr:cNvPr id="240" name="直線コネクタ 239"/>
        <xdr:cNvCxnSpPr/>
      </xdr:nvCxnSpPr>
      <xdr:spPr>
        <a:xfrm>
          <a:off x="8750300" y="110435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20506</xdr:rowOff>
    </xdr:from>
    <xdr:to>
      <xdr:col>41</xdr:col>
      <xdr:colOff>101600</xdr:colOff>
      <xdr:row>64</xdr:row>
      <xdr:rowOff>122106</xdr:rowOff>
    </xdr:to>
    <xdr:sp macro="" textlink="">
      <xdr:nvSpPr>
        <xdr:cNvPr id="241" name="楕円 240"/>
        <xdr:cNvSpPr/>
      </xdr:nvSpPr>
      <xdr:spPr>
        <a:xfrm>
          <a:off x="7810500" y="1099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70763</xdr:rowOff>
    </xdr:from>
    <xdr:to>
      <xdr:col>45</xdr:col>
      <xdr:colOff>177800</xdr:colOff>
      <xdr:row>64</xdr:row>
      <xdr:rowOff>71306</xdr:rowOff>
    </xdr:to>
    <xdr:cxnSp macro="">
      <xdr:nvCxnSpPr>
        <xdr:cNvPr id="242" name="直線コネクタ 241"/>
        <xdr:cNvCxnSpPr/>
      </xdr:nvCxnSpPr>
      <xdr:spPr>
        <a:xfrm flipV="1">
          <a:off x="7861300" y="11043563"/>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20906</xdr:rowOff>
    </xdr:from>
    <xdr:to>
      <xdr:col>36</xdr:col>
      <xdr:colOff>165100</xdr:colOff>
      <xdr:row>64</xdr:row>
      <xdr:rowOff>122506</xdr:rowOff>
    </xdr:to>
    <xdr:sp macro="" textlink="">
      <xdr:nvSpPr>
        <xdr:cNvPr id="243" name="楕円 242"/>
        <xdr:cNvSpPr/>
      </xdr:nvSpPr>
      <xdr:spPr>
        <a:xfrm>
          <a:off x="6921500" y="109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71306</xdr:rowOff>
    </xdr:from>
    <xdr:to>
      <xdr:col>41</xdr:col>
      <xdr:colOff>50800</xdr:colOff>
      <xdr:row>64</xdr:row>
      <xdr:rowOff>71706</xdr:rowOff>
    </xdr:to>
    <xdr:cxnSp macro="">
      <xdr:nvCxnSpPr>
        <xdr:cNvPr id="244" name="直線コネクタ 243"/>
        <xdr:cNvCxnSpPr/>
      </xdr:nvCxnSpPr>
      <xdr:spPr>
        <a:xfrm flipV="1">
          <a:off x="6972300" y="1104410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5"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6"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7"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8"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112827</xdr:rowOff>
    </xdr:from>
    <xdr:ext cx="469744" cy="259045"/>
    <xdr:sp macro="" textlink="">
      <xdr:nvSpPr>
        <xdr:cNvPr id="249" name="n_1mainValue【橋りょう・トンネル】&#10;一人当たり有形固定資産（償却資産）額"/>
        <xdr:cNvSpPr txBox="1"/>
      </xdr:nvSpPr>
      <xdr:spPr>
        <a:xfrm>
          <a:off x="9391728" y="110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112690</xdr:rowOff>
    </xdr:from>
    <xdr:ext cx="469744" cy="259045"/>
    <xdr:sp macro="" textlink="">
      <xdr:nvSpPr>
        <xdr:cNvPr id="250" name="n_2mainValue【橋りょう・トンネル】&#10;一人当たり有形固定資産（償却資産）額"/>
        <xdr:cNvSpPr txBox="1"/>
      </xdr:nvSpPr>
      <xdr:spPr>
        <a:xfrm>
          <a:off x="8515428" y="1108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113233</xdr:rowOff>
    </xdr:from>
    <xdr:ext cx="469744" cy="259045"/>
    <xdr:sp macro="" textlink="">
      <xdr:nvSpPr>
        <xdr:cNvPr id="251" name="n_3mainValue【橋りょう・トンネル】&#10;一人当たり有形固定資産（償却資産）額"/>
        <xdr:cNvSpPr txBox="1"/>
      </xdr:nvSpPr>
      <xdr:spPr>
        <a:xfrm>
          <a:off x="7626428" y="1108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113633</xdr:rowOff>
    </xdr:from>
    <xdr:ext cx="469744" cy="259045"/>
    <xdr:sp macro="" textlink="">
      <xdr:nvSpPr>
        <xdr:cNvPr id="252" name="n_4mainValue【橋りょう・トンネル】&#10;一人当たり有形固定資産（償却資産）額"/>
        <xdr:cNvSpPr txBox="1"/>
      </xdr:nvSpPr>
      <xdr:spPr>
        <a:xfrm>
          <a:off x="6737428" y="1108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99695</xdr:rowOff>
    </xdr:from>
    <xdr:to>
      <xdr:col>20</xdr:col>
      <xdr:colOff>38100</xdr:colOff>
      <xdr:row>81</xdr:row>
      <xdr:rowOff>29845</xdr:rowOff>
    </xdr:to>
    <xdr:sp macro="" textlink="">
      <xdr:nvSpPr>
        <xdr:cNvPr id="293" name="楕円 292"/>
        <xdr:cNvSpPr/>
      </xdr:nvSpPr>
      <xdr:spPr>
        <a:xfrm>
          <a:off x="3746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88264</xdr:rowOff>
    </xdr:from>
    <xdr:to>
      <xdr:col>15</xdr:col>
      <xdr:colOff>101600</xdr:colOff>
      <xdr:row>81</xdr:row>
      <xdr:rowOff>18414</xdr:rowOff>
    </xdr:to>
    <xdr:sp macro="" textlink="">
      <xdr:nvSpPr>
        <xdr:cNvPr id="294" name="楕円 293"/>
        <xdr:cNvSpPr/>
      </xdr:nvSpPr>
      <xdr:spPr>
        <a:xfrm>
          <a:off x="2857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139064</xdr:rowOff>
    </xdr:from>
    <xdr:to>
      <xdr:col>19</xdr:col>
      <xdr:colOff>177800</xdr:colOff>
      <xdr:row>80</xdr:row>
      <xdr:rowOff>150495</xdr:rowOff>
    </xdr:to>
    <xdr:cxnSp macro="">
      <xdr:nvCxnSpPr>
        <xdr:cNvPr id="295" name="直線コネクタ 294"/>
        <xdr:cNvCxnSpPr/>
      </xdr:nvCxnSpPr>
      <xdr:spPr>
        <a:xfrm>
          <a:off x="2908300" y="138550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48261</xdr:rowOff>
    </xdr:from>
    <xdr:to>
      <xdr:col>10</xdr:col>
      <xdr:colOff>165100</xdr:colOff>
      <xdr:row>80</xdr:row>
      <xdr:rowOff>149861</xdr:rowOff>
    </xdr:to>
    <xdr:sp macro="" textlink="">
      <xdr:nvSpPr>
        <xdr:cNvPr id="296" name="楕円 295"/>
        <xdr:cNvSpPr/>
      </xdr:nvSpPr>
      <xdr:spPr>
        <a:xfrm>
          <a:off x="1968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99061</xdr:rowOff>
    </xdr:from>
    <xdr:to>
      <xdr:col>15</xdr:col>
      <xdr:colOff>50800</xdr:colOff>
      <xdr:row>80</xdr:row>
      <xdr:rowOff>139064</xdr:rowOff>
    </xdr:to>
    <xdr:cxnSp macro="">
      <xdr:nvCxnSpPr>
        <xdr:cNvPr id="297" name="直線コネクタ 296"/>
        <xdr:cNvCxnSpPr/>
      </xdr:nvCxnSpPr>
      <xdr:spPr>
        <a:xfrm>
          <a:off x="2019300" y="138150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48261</xdr:rowOff>
    </xdr:from>
    <xdr:to>
      <xdr:col>6</xdr:col>
      <xdr:colOff>38100</xdr:colOff>
      <xdr:row>80</xdr:row>
      <xdr:rowOff>149861</xdr:rowOff>
    </xdr:to>
    <xdr:sp macro="" textlink="">
      <xdr:nvSpPr>
        <xdr:cNvPr id="298" name="楕円 297"/>
        <xdr:cNvSpPr/>
      </xdr:nvSpPr>
      <xdr:spPr>
        <a:xfrm>
          <a:off x="1079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99061</xdr:rowOff>
    </xdr:from>
    <xdr:to>
      <xdr:col>10</xdr:col>
      <xdr:colOff>114300</xdr:colOff>
      <xdr:row>80</xdr:row>
      <xdr:rowOff>99061</xdr:rowOff>
    </xdr:to>
    <xdr:cxnSp macro="">
      <xdr:nvCxnSpPr>
        <xdr:cNvPr id="299" name="直線コネクタ 298"/>
        <xdr:cNvCxnSpPr/>
      </xdr:nvCxnSpPr>
      <xdr:spPr>
        <a:xfrm>
          <a:off x="1130300" y="138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0"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1"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2"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03" name="n_4aveValue【公営住宅】&#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46372</xdr:rowOff>
    </xdr:from>
    <xdr:ext cx="405111" cy="259045"/>
    <xdr:sp macro="" textlink="">
      <xdr:nvSpPr>
        <xdr:cNvPr id="304" name="n_1mainValue【公営住宅】&#10;有形固定資産減価償却率"/>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34941</xdr:rowOff>
    </xdr:from>
    <xdr:ext cx="405111" cy="259045"/>
    <xdr:sp macro="" textlink="">
      <xdr:nvSpPr>
        <xdr:cNvPr id="305" name="n_2mainValue【公営住宅】&#10;有形固定資産減価償却率"/>
        <xdr:cNvSpPr txBox="1"/>
      </xdr:nvSpPr>
      <xdr:spPr>
        <a:xfrm>
          <a:off x="2705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166388</xdr:rowOff>
    </xdr:from>
    <xdr:ext cx="405111" cy="259045"/>
    <xdr:sp macro="" textlink="">
      <xdr:nvSpPr>
        <xdr:cNvPr id="306" name="n_3mainValue【公営住宅】&#10;有形固定資産減価償却率"/>
        <xdr:cNvSpPr txBox="1"/>
      </xdr:nvSpPr>
      <xdr:spPr>
        <a:xfrm>
          <a:off x="1816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166388</xdr:rowOff>
    </xdr:from>
    <xdr:ext cx="405111" cy="259045"/>
    <xdr:sp macro="" textlink="">
      <xdr:nvSpPr>
        <xdr:cNvPr id="307" name="n_4mainValue【公営住宅】&#10;有形固定資産減価償却率"/>
        <xdr:cNvSpPr txBox="1"/>
      </xdr:nvSpPr>
      <xdr:spPr>
        <a:xfrm>
          <a:off x="927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36"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161037</xdr:rowOff>
    </xdr:from>
    <xdr:to>
      <xdr:col>50</xdr:col>
      <xdr:colOff>165100</xdr:colOff>
      <xdr:row>86</xdr:row>
      <xdr:rowOff>91187</xdr:rowOff>
    </xdr:to>
    <xdr:sp macro="" textlink="">
      <xdr:nvSpPr>
        <xdr:cNvPr id="347" name="楕円 346"/>
        <xdr:cNvSpPr/>
      </xdr:nvSpPr>
      <xdr:spPr>
        <a:xfrm>
          <a:off x="9588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16256</xdr:rowOff>
    </xdr:from>
    <xdr:to>
      <xdr:col>46</xdr:col>
      <xdr:colOff>38100</xdr:colOff>
      <xdr:row>86</xdr:row>
      <xdr:rowOff>117856</xdr:rowOff>
    </xdr:to>
    <xdr:sp macro="" textlink="">
      <xdr:nvSpPr>
        <xdr:cNvPr id="348" name="楕円 347"/>
        <xdr:cNvSpPr/>
      </xdr:nvSpPr>
      <xdr:spPr>
        <a:xfrm>
          <a:off x="8699500" y="147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40387</xdr:rowOff>
    </xdr:from>
    <xdr:to>
      <xdr:col>50</xdr:col>
      <xdr:colOff>114300</xdr:colOff>
      <xdr:row>86</xdr:row>
      <xdr:rowOff>67056</xdr:rowOff>
    </xdr:to>
    <xdr:cxnSp macro="">
      <xdr:nvCxnSpPr>
        <xdr:cNvPr id="349" name="直線コネクタ 348"/>
        <xdr:cNvCxnSpPr/>
      </xdr:nvCxnSpPr>
      <xdr:spPr>
        <a:xfrm flipV="1">
          <a:off x="8750300" y="14785087"/>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16256</xdr:rowOff>
    </xdr:from>
    <xdr:to>
      <xdr:col>41</xdr:col>
      <xdr:colOff>101600</xdr:colOff>
      <xdr:row>86</xdr:row>
      <xdr:rowOff>117856</xdr:rowOff>
    </xdr:to>
    <xdr:sp macro="" textlink="">
      <xdr:nvSpPr>
        <xdr:cNvPr id="350" name="楕円 349"/>
        <xdr:cNvSpPr/>
      </xdr:nvSpPr>
      <xdr:spPr>
        <a:xfrm>
          <a:off x="7810500" y="147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67056</xdr:rowOff>
    </xdr:from>
    <xdr:to>
      <xdr:col>45</xdr:col>
      <xdr:colOff>177800</xdr:colOff>
      <xdr:row>86</xdr:row>
      <xdr:rowOff>67056</xdr:rowOff>
    </xdr:to>
    <xdr:cxnSp macro="">
      <xdr:nvCxnSpPr>
        <xdr:cNvPr id="351" name="直線コネクタ 350"/>
        <xdr:cNvCxnSpPr/>
      </xdr:nvCxnSpPr>
      <xdr:spPr>
        <a:xfrm>
          <a:off x="7861300" y="14811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17780</xdr:rowOff>
    </xdr:from>
    <xdr:to>
      <xdr:col>36</xdr:col>
      <xdr:colOff>165100</xdr:colOff>
      <xdr:row>86</xdr:row>
      <xdr:rowOff>119380</xdr:rowOff>
    </xdr:to>
    <xdr:sp macro="" textlink="">
      <xdr:nvSpPr>
        <xdr:cNvPr id="352" name="楕円 351"/>
        <xdr:cNvSpPr/>
      </xdr:nvSpPr>
      <xdr:spPr>
        <a:xfrm>
          <a:off x="6921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67056</xdr:rowOff>
    </xdr:from>
    <xdr:to>
      <xdr:col>41</xdr:col>
      <xdr:colOff>50800</xdr:colOff>
      <xdr:row>86</xdr:row>
      <xdr:rowOff>68580</xdr:rowOff>
    </xdr:to>
    <xdr:cxnSp macro="">
      <xdr:nvCxnSpPr>
        <xdr:cNvPr id="353" name="直線コネクタ 352"/>
        <xdr:cNvCxnSpPr/>
      </xdr:nvCxnSpPr>
      <xdr:spPr>
        <a:xfrm flipV="1">
          <a:off x="6972300" y="148117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4"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5"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6"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7"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82314</xdr:rowOff>
    </xdr:from>
    <xdr:ext cx="469744" cy="259045"/>
    <xdr:sp macro="" textlink="">
      <xdr:nvSpPr>
        <xdr:cNvPr id="358" name="n_1mainValue【公営住宅】&#10;一人当たり面積"/>
        <xdr:cNvSpPr txBox="1"/>
      </xdr:nvSpPr>
      <xdr:spPr>
        <a:xfrm>
          <a:off x="9391727" y="148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108983</xdr:rowOff>
    </xdr:from>
    <xdr:ext cx="469744" cy="259045"/>
    <xdr:sp macro="" textlink="">
      <xdr:nvSpPr>
        <xdr:cNvPr id="359" name="n_2mainValue【公営住宅】&#10;一人当たり面積"/>
        <xdr:cNvSpPr txBox="1"/>
      </xdr:nvSpPr>
      <xdr:spPr>
        <a:xfrm>
          <a:off x="8515427"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108983</xdr:rowOff>
    </xdr:from>
    <xdr:ext cx="469744" cy="259045"/>
    <xdr:sp macro="" textlink="">
      <xdr:nvSpPr>
        <xdr:cNvPr id="360" name="n_3mainValue【公営住宅】&#10;一人当たり面積"/>
        <xdr:cNvSpPr txBox="1"/>
      </xdr:nvSpPr>
      <xdr:spPr>
        <a:xfrm>
          <a:off x="7626427"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110507</xdr:rowOff>
    </xdr:from>
    <xdr:ext cx="469744" cy="259045"/>
    <xdr:sp macro="" textlink="">
      <xdr:nvSpPr>
        <xdr:cNvPr id="361" name="n_4mainValue【公営住宅】&#10;一人当たり面積"/>
        <xdr:cNvSpPr txBox="1"/>
      </xdr:nvSpPr>
      <xdr:spPr>
        <a:xfrm>
          <a:off x="6737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08" name="【認定こども園・幼稚園・保育所】&#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118473</xdr:rowOff>
    </xdr:from>
    <xdr:to>
      <xdr:col>81</xdr:col>
      <xdr:colOff>101600</xdr:colOff>
      <xdr:row>39</xdr:row>
      <xdr:rowOff>48623</xdr:rowOff>
    </xdr:to>
    <xdr:sp macro="" textlink="">
      <xdr:nvSpPr>
        <xdr:cNvPr id="419" name="楕円 418"/>
        <xdr:cNvSpPr/>
      </xdr:nvSpPr>
      <xdr:spPr>
        <a:xfrm>
          <a:off x="15430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84183</xdr:rowOff>
    </xdr:from>
    <xdr:to>
      <xdr:col>76</xdr:col>
      <xdr:colOff>165100</xdr:colOff>
      <xdr:row>39</xdr:row>
      <xdr:rowOff>14333</xdr:rowOff>
    </xdr:to>
    <xdr:sp macro="" textlink="">
      <xdr:nvSpPr>
        <xdr:cNvPr id="420" name="楕円 419"/>
        <xdr:cNvSpPr/>
      </xdr:nvSpPr>
      <xdr:spPr>
        <a:xfrm>
          <a:off x="14541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134983</xdr:rowOff>
    </xdr:from>
    <xdr:to>
      <xdr:col>81</xdr:col>
      <xdr:colOff>50800</xdr:colOff>
      <xdr:row>38</xdr:row>
      <xdr:rowOff>169273</xdr:rowOff>
    </xdr:to>
    <xdr:cxnSp macro="">
      <xdr:nvCxnSpPr>
        <xdr:cNvPr id="421" name="直線コネクタ 420"/>
        <xdr:cNvCxnSpPr/>
      </xdr:nvCxnSpPr>
      <xdr:spPr>
        <a:xfrm>
          <a:off x="14592300" y="66500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422" name="楕円 421"/>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134983</xdr:rowOff>
    </xdr:to>
    <xdr:cxnSp macro="">
      <xdr:nvCxnSpPr>
        <xdr:cNvPr id="423" name="直線コネクタ 422"/>
        <xdr:cNvCxnSpPr/>
      </xdr:nvCxnSpPr>
      <xdr:spPr>
        <a:xfrm>
          <a:off x="13703300" y="66141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36830</xdr:rowOff>
    </xdr:from>
    <xdr:to>
      <xdr:col>67</xdr:col>
      <xdr:colOff>101600</xdr:colOff>
      <xdr:row>38</xdr:row>
      <xdr:rowOff>138430</xdr:rowOff>
    </xdr:to>
    <xdr:sp macro="" textlink="">
      <xdr:nvSpPr>
        <xdr:cNvPr id="424" name="楕円 423"/>
        <xdr:cNvSpPr/>
      </xdr:nvSpPr>
      <xdr:spPr>
        <a:xfrm>
          <a:off x="1276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87630</xdr:rowOff>
    </xdr:from>
    <xdr:to>
      <xdr:col>71</xdr:col>
      <xdr:colOff>177800</xdr:colOff>
      <xdr:row>38</xdr:row>
      <xdr:rowOff>99060</xdr:rowOff>
    </xdr:to>
    <xdr:cxnSp macro="">
      <xdr:nvCxnSpPr>
        <xdr:cNvPr id="425" name="直線コネクタ 424"/>
        <xdr:cNvCxnSpPr/>
      </xdr:nvCxnSpPr>
      <xdr:spPr>
        <a:xfrm>
          <a:off x="12814300" y="6602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6"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7"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8"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29"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39750</xdr:rowOff>
    </xdr:from>
    <xdr:ext cx="405111" cy="259045"/>
    <xdr:sp macro="" textlink="">
      <xdr:nvSpPr>
        <xdr:cNvPr id="430" name="n_1mainValue【認定こども園・幼稚園・保育所】&#10;有形固定資産減価償却率"/>
        <xdr:cNvSpPr txBox="1"/>
      </xdr:nvSpPr>
      <xdr:spPr>
        <a:xfrm>
          <a:off x="15266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5460</xdr:rowOff>
    </xdr:from>
    <xdr:ext cx="405111" cy="259045"/>
    <xdr:sp macro="" textlink="">
      <xdr:nvSpPr>
        <xdr:cNvPr id="431" name="n_2mainValue【認定こども園・幼稚園・保育所】&#10;有形固定資産減価償却率"/>
        <xdr:cNvSpPr txBox="1"/>
      </xdr:nvSpPr>
      <xdr:spPr>
        <a:xfrm>
          <a:off x="14389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432" name="n_3mainValue【認定こども園・幼稚園・保育所】&#10;有形固定資産減価償却率"/>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33" name="n_4mainValue【認定こども園・幼稚園・保育所】&#10;有形固定資産減価償却率"/>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71" name="楕円 470"/>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116840</xdr:rowOff>
    </xdr:from>
    <xdr:to>
      <xdr:col>107</xdr:col>
      <xdr:colOff>101600</xdr:colOff>
      <xdr:row>41</xdr:row>
      <xdr:rowOff>46990</xdr:rowOff>
    </xdr:to>
    <xdr:sp macro="" textlink="">
      <xdr:nvSpPr>
        <xdr:cNvPr id="472" name="楕円 471"/>
        <xdr:cNvSpPr/>
      </xdr:nvSpPr>
      <xdr:spPr>
        <a:xfrm>
          <a:off x="2038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167640</xdr:rowOff>
    </xdr:from>
    <xdr:to>
      <xdr:col>111</xdr:col>
      <xdr:colOff>177800</xdr:colOff>
      <xdr:row>41</xdr:row>
      <xdr:rowOff>762</xdr:rowOff>
    </xdr:to>
    <xdr:cxnSp macro="">
      <xdr:nvCxnSpPr>
        <xdr:cNvPr id="473" name="直線コネクタ 472"/>
        <xdr:cNvCxnSpPr/>
      </xdr:nvCxnSpPr>
      <xdr:spPr>
        <a:xfrm>
          <a:off x="20434300" y="7025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474" name="楕円 473"/>
        <xdr:cNvSpPr/>
      </xdr:nvSpPr>
      <xdr:spPr>
        <a:xfrm>
          <a:off x="19494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163068</xdr:rowOff>
    </xdr:from>
    <xdr:to>
      <xdr:col>107</xdr:col>
      <xdr:colOff>50800</xdr:colOff>
      <xdr:row>40</xdr:row>
      <xdr:rowOff>167640</xdr:rowOff>
    </xdr:to>
    <xdr:cxnSp macro="">
      <xdr:nvCxnSpPr>
        <xdr:cNvPr id="475" name="直線コネクタ 474"/>
        <xdr:cNvCxnSpPr/>
      </xdr:nvCxnSpPr>
      <xdr:spPr>
        <a:xfrm>
          <a:off x="19545300" y="7021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476" name="楕円 475"/>
        <xdr:cNvSpPr/>
      </xdr:nvSpPr>
      <xdr:spPr>
        <a:xfrm>
          <a:off x="18605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126492</xdr:rowOff>
    </xdr:from>
    <xdr:to>
      <xdr:col>102</xdr:col>
      <xdr:colOff>114300</xdr:colOff>
      <xdr:row>40</xdr:row>
      <xdr:rowOff>163068</xdr:rowOff>
    </xdr:to>
    <xdr:cxnSp macro="">
      <xdr:nvCxnSpPr>
        <xdr:cNvPr id="477" name="直線コネクタ 476"/>
        <xdr:cNvCxnSpPr/>
      </xdr:nvCxnSpPr>
      <xdr:spPr>
        <a:xfrm>
          <a:off x="18656300" y="6984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78"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79"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80"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1"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482" name="n_1mainValue【認定こども園・幼稚園・保育所】&#10;一人当たり面積"/>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38117</xdr:rowOff>
    </xdr:from>
    <xdr:ext cx="469744" cy="259045"/>
    <xdr:sp macro="" textlink="">
      <xdr:nvSpPr>
        <xdr:cNvPr id="483" name="n_2mainValue【認定こども園・幼稚園・保育所】&#10;一人当たり面積"/>
        <xdr:cNvSpPr txBox="1"/>
      </xdr:nvSpPr>
      <xdr:spPr>
        <a:xfrm>
          <a:off x="20199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33545</xdr:rowOff>
    </xdr:from>
    <xdr:ext cx="469744" cy="259045"/>
    <xdr:sp macro="" textlink="">
      <xdr:nvSpPr>
        <xdr:cNvPr id="484" name="n_3mainValue【認定こども園・幼稚園・保育所】&#10;一人当たり面積"/>
        <xdr:cNvSpPr txBox="1"/>
      </xdr:nvSpPr>
      <xdr:spPr>
        <a:xfrm>
          <a:off x="19310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485" name="n_4mainValue【認定こども園・幼稚園・保育所】&#10;一人当たり面積"/>
        <xdr:cNvSpPr txBox="1"/>
      </xdr:nvSpPr>
      <xdr:spPr>
        <a:xfrm>
          <a:off x="18421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13"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47498</xdr:rowOff>
    </xdr:from>
    <xdr:to>
      <xdr:col>81</xdr:col>
      <xdr:colOff>101600</xdr:colOff>
      <xdr:row>57</xdr:row>
      <xdr:rowOff>149098</xdr:rowOff>
    </xdr:to>
    <xdr:sp macro="" textlink="">
      <xdr:nvSpPr>
        <xdr:cNvPr id="524" name="楕円 523"/>
        <xdr:cNvSpPr/>
      </xdr:nvSpPr>
      <xdr:spPr>
        <a:xfrm>
          <a:off x="154305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26924</xdr:rowOff>
    </xdr:from>
    <xdr:to>
      <xdr:col>76</xdr:col>
      <xdr:colOff>165100</xdr:colOff>
      <xdr:row>57</xdr:row>
      <xdr:rowOff>128524</xdr:rowOff>
    </xdr:to>
    <xdr:sp macro="" textlink="">
      <xdr:nvSpPr>
        <xdr:cNvPr id="525" name="楕円 524"/>
        <xdr:cNvSpPr/>
      </xdr:nvSpPr>
      <xdr:spPr>
        <a:xfrm>
          <a:off x="14541500" y="97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77724</xdr:rowOff>
    </xdr:from>
    <xdr:to>
      <xdr:col>81</xdr:col>
      <xdr:colOff>50800</xdr:colOff>
      <xdr:row>57</xdr:row>
      <xdr:rowOff>98298</xdr:rowOff>
    </xdr:to>
    <xdr:cxnSp macro="">
      <xdr:nvCxnSpPr>
        <xdr:cNvPr id="526" name="直線コネクタ 525"/>
        <xdr:cNvCxnSpPr/>
      </xdr:nvCxnSpPr>
      <xdr:spPr>
        <a:xfrm>
          <a:off x="14592300" y="985037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49784</xdr:rowOff>
    </xdr:from>
    <xdr:to>
      <xdr:col>72</xdr:col>
      <xdr:colOff>38100</xdr:colOff>
      <xdr:row>57</xdr:row>
      <xdr:rowOff>151384</xdr:rowOff>
    </xdr:to>
    <xdr:sp macro="" textlink="">
      <xdr:nvSpPr>
        <xdr:cNvPr id="527" name="楕円 526"/>
        <xdr:cNvSpPr/>
      </xdr:nvSpPr>
      <xdr:spPr>
        <a:xfrm>
          <a:off x="136525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77724</xdr:rowOff>
    </xdr:from>
    <xdr:to>
      <xdr:col>76</xdr:col>
      <xdr:colOff>114300</xdr:colOff>
      <xdr:row>57</xdr:row>
      <xdr:rowOff>100584</xdr:rowOff>
    </xdr:to>
    <xdr:cxnSp macro="">
      <xdr:nvCxnSpPr>
        <xdr:cNvPr id="528" name="直線コネクタ 527"/>
        <xdr:cNvCxnSpPr/>
      </xdr:nvCxnSpPr>
      <xdr:spPr>
        <a:xfrm flipV="1">
          <a:off x="13703300" y="98503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86360</xdr:rowOff>
    </xdr:from>
    <xdr:to>
      <xdr:col>67</xdr:col>
      <xdr:colOff>101600</xdr:colOff>
      <xdr:row>58</xdr:row>
      <xdr:rowOff>16510</xdr:rowOff>
    </xdr:to>
    <xdr:sp macro="" textlink="">
      <xdr:nvSpPr>
        <xdr:cNvPr id="529" name="楕円 528"/>
        <xdr:cNvSpPr/>
      </xdr:nvSpPr>
      <xdr:spPr>
        <a:xfrm>
          <a:off x="12763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100584</xdr:rowOff>
    </xdr:from>
    <xdr:to>
      <xdr:col>71</xdr:col>
      <xdr:colOff>177800</xdr:colOff>
      <xdr:row>57</xdr:row>
      <xdr:rowOff>137160</xdr:rowOff>
    </xdr:to>
    <xdr:cxnSp macro="">
      <xdr:nvCxnSpPr>
        <xdr:cNvPr id="530" name="直線コネクタ 529"/>
        <xdr:cNvCxnSpPr/>
      </xdr:nvCxnSpPr>
      <xdr:spPr>
        <a:xfrm flipV="1">
          <a:off x="12814300" y="987323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31"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32"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33"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34" name="n_4aveValue【学校施設】&#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165625</xdr:rowOff>
    </xdr:from>
    <xdr:ext cx="405111" cy="259045"/>
    <xdr:sp macro="" textlink="">
      <xdr:nvSpPr>
        <xdr:cNvPr id="535" name="n_1mainValue【学校施設】&#10;有形固定資産減価償却率"/>
        <xdr:cNvSpPr txBox="1"/>
      </xdr:nvSpPr>
      <xdr:spPr>
        <a:xfrm>
          <a:off x="15266044" y="959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145051</xdr:rowOff>
    </xdr:from>
    <xdr:ext cx="405111" cy="259045"/>
    <xdr:sp macro="" textlink="">
      <xdr:nvSpPr>
        <xdr:cNvPr id="536" name="n_2mainValue【学校施設】&#10;有形固定資産減価償却率"/>
        <xdr:cNvSpPr txBox="1"/>
      </xdr:nvSpPr>
      <xdr:spPr>
        <a:xfrm>
          <a:off x="143897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167911</xdr:rowOff>
    </xdr:from>
    <xdr:ext cx="405111" cy="259045"/>
    <xdr:sp macro="" textlink="">
      <xdr:nvSpPr>
        <xdr:cNvPr id="537" name="n_3mainValue【学校施設】&#10;有形固定資産減価償却率"/>
        <xdr:cNvSpPr txBox="1"/>
      </xdr:nvSpPr>
      <xdr:spPr>
        <a:xfrm>
          <a:off x="13500744" y="95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33037</xdr:rowOff>
    </xdr:from>
    <xdr:ext cx="405111" cy="259045"/>
    <xdr:sp macro="" textlink="">
      <xdr:nvSpPr>
        <xdr:cNvPr id="538" name="n_4mainValue【学校施設】&#10;有形固定資産減価償却率"/>
        <xdr:cNvSpPr txBox="1"/>
      </xdr:nvSpPr>
      <xdr:spPr>
        <a:xfrm>
          <a:off x="12611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567" name="【学校施設】&#10;一人当たり面積平均値テキスト"/>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157607</xdr:rowOff>
    </xdr:from>
    <xdr:to>
      <xdr:col>112</xdr:col>
      <xdr:colOff>38100</xdr:colOff>
      <xdr:row>63</xdr:row>
      <xdr:rowOff>87757</xdr:rowOff>
    </xdr:to>
    <xdr:sp macro="" textlink="">
      <xdr:nvSpPr>
        <xdr:cNvPr id="578" name="楕円 577"/>
        <xdr:cNvSpPr/>
      </xdr:nvSpPr>
      <xdr:spPr>
        <a:xfrm>
          <a:off x="21272500" y="107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150940</xdr:rowOff>
    </xdr:from>
    <xdr:to>
      <xdr:col>107</xdr:col>
      <xdr:colOff>101600</xdr:colOff>
      <xdr:row>63</xdr:row>
      <xdr:rowOff>81090</xdr:rowOff>
    </xdr:to>
    <xdr:sp macro="" textlink="">
      <xdr:nvSpPr>
        <xdr:cNvPr id="579" name="楕円 578"/>
        <xdr:cNvSpPr/>
      </xdr:nvSpPr>
      <xdr:spPr>
        <a:xfrm>
          <a:off x="20383500" y="107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30290</xdr:rowOff>
    </xdr:from>
    <xdr:to>
      <xdr:col>111</xdr:col>
      <xdr:colOff>177800</xdr:colOff>
      <xdr:row>63</xdr:row>
      <xdr:rowOff>36957</xdr:rowOff>
    </xdr:to>
    <xdr:cxnSp macro="">
      <xdr:nvCxnSpPr>
        <xdr:cNvPr id="580" name="直線コネクタ 579"/>
        <xdr:cNvCxnSpPr/>
      </xdr:nvCxnSpPr>
      <xdr:spPr>
        <a:xfrm>
          <a:off x="20434300" y="1083164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149987</xdr:rowOff>
    </xdr:from>
    <xdr:to>
      <xdr:col>102</xdr:col>
      <xdr:colOff>165100</xdr:colOff>
      <xdr:row>63</xdr:row>
      <xdr:rowOff>80137</xdr:rowOff>
    </xdr:to>
    <xdr:sp macro="" textlink="">
      <xdr:nvSpPr>
        <xdr:cNvPr id="581" name="楕円 580"/>
        <xdr:cNvSpPr/>
      </xdr:nvSpPr>
      <xdr:spPr>
        <a:xfrm>
          <a:off x="19494500" y="10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29337</xdr:rowOff>
    </xdr:from>
    <xdr:to>
      <xdr:col>107</xdr:col>
      <xdr:colOff>50800</xdr:colOff>
      <xdr:row>63</xdr:row>
      <xdr:rowOff>30290</xdr:rowOff>
    </xdr:to>
    <xdr:cxnSp macro="">
      <xdr:nvCxnSpPr>
        <xdr:cNvPr id="582" name="直線コネクタ 581"/>
        <xdr:cNvCxnSpPr/>
      </xdr:nvCxnSpPr>
      <xdr:spPr>
        <a:xfrm>
          <a:off x="19545300" y="1083068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151702</xdr:rowOff>
    </xdr:from>
    <xdr:to>
      <xdr:col>98</xdr:col>
      <xdr:colOff>38100</xdr:colOff>
      <xdr:row>57</xdr:row>
      <xdr:rowOff>81852</xdr:rowOff>
    </xdr:to>
    <xdr:sp macro="" textlink="">
      <xdr:nvSpPr>
        <xdr:cNvPr id="583" name="楕円 582"/>
        <xdr:cNvSpPr/>
      </xdr:nvSpPr>
      <xdr:spPr>
        <a:xfrm>
          <a:off x="18605500" y="97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31052</xdr:rowOff>
    </xdr:from>
    <xdr:to>
      <xdr:col>102</xdr:col>
      <xdr:colOff>114300</xdr:colOff>
      <xdr:row>63</xdr:row>
      <xdr:rowOff>29337</xdr:rowOff>
    </xdr:to>
    <xdr:cxnSp macro="">
      <xdr:nvCxnSpPr>
        <xdr:cNvPr id="584" name="直線コネクタ 583"/>
        <xdr:cNvCxnSpPr/>
      </xdr:nvCxnSpPr>
      <xdr:spPr>
        <a:xfrm>
          <a:off x="18656300" y="9803702"/>
          <a:ext cx="889000" cy="102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5"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6"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7"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157751</xdr:rowOff>
    </xdr:from>
    <xdr:ext cx="469744" cy="259045"/>
    <xdr:sp macro="" textlink="">
      <xdr:nvSpPr>
        <xdr:cNvPr id="588" name="n_4aveValue【学校施設】&#10;一人当たり面積"/>
        <xdr:cNvSpPr txBox="1"/>
      </xdr:nvSpPr>
      <xdr:spPr>
        <a:xfrm>
          <a:off x="18421427" y="1078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78884</xdr:rowOff>
    </xdr:from>
    <xdr:ext cx="469744" cy="259045"/>
    <xdr:sp macro="" textlink="">
      <xdr:nvSpPr>
        <xdr:cNvPr id="589" name="n_1mainValue【学校施設】&#10;一人当たり面積"/>
        <xdr:cNvSpPr txBox="1"/>
      </xdr:nvSpPr>
      <xdr:spPr>
        <a:xfrm>
          <a:off x="210757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72217</xdr:rowOff>
    </xdr:from>
    <xdr:ext cx="469744" cy="259045"/>
    <xdr:sp macro="" textlink="">
      <xdr:nvSpPr>
        <xdr:cNvPr id="590" name="n_2mainValue【学校施設】&#10;一人当たり面積"/>
        <xdr:cNvSpPr txBox="1"/>
      </xdr:nvSpPr>
      <xdr:spPr>
        <a:xfrm>
          <a:off x="20199427" y="1087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71264</xdr:rowOff>
    </xdr:from>
    <xdr:ext cx="469744" cy="259045"/>
    <xdr:sp macro="" textlink="">
      <xdr:nvSpPr>
        <xdr:cNvPr id="591" name="n_3mainValue【学校施設】&#10;一人当たり面積"/>
        <xdr:cNvSpPr txBox="1"/>
      </xdr:nvSpPr>
      <xdr:spPr>
        <a:xfrm>
          <a:off x="19310427" y="108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98379</xdr:rowOff>
    </xdr:from>
    <xdr:ext cx="469744" cy="259045"/>
    <xdr:sp macro="" textlink="">
      <xdr:nvSpPr>
        <xdr:cNvPr id="592" name="n_4mainValue【学校施設】&#10;一人当たり面積"/>
        <xdr:cNvSpPr txBox="1"/>
      </xdr:nvSpPr>
      <xdr:spPr>
        <a:xfrm>
          <a:off x="18421427" y="952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23" name="【児童館】&#10;有形固定資産減価償却率平均値テキスト"/>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28" name="フローチャート: 判断 62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49349</xdr:rowOff>
    </xdr:from>
    <xdr:to>
      <xdr:col>81</xdr:col>
      <xdr:colOff>101600</xdr:colOff>
      <xdr:row>80</xdr:row>
      <xdr:rowOff>150949</xdr:rowOff>
    </xdr:to>
    <xdr:sp macro="" textlink="">
      <xdr:nvSpPr>
        <xdr:cNvPr id="634" name="楕円 633"/>
        <xdr:cNvSpPr/>
      </xdr:nvSpPr>
      <xdr:spPr>
        <a:xfrm>
          <a:off x="15430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33020</xdr:rowOff>
    </xdr:from>
    <xdr:to>
      <xdr:col>76</xdr:col>
      <xdr:colOff>165100</xdr:colOff>
      <xdr:row>80</xdr:row>
      <xdr:rowOff>134620</xdr:rowOff>
    </xdr:to>
    <xdr:sp macro="" textlink="">
      <xdr:nvSpPr>
        <xdr:cNvPr id="635" name="楕円 634"/>
        <xdr:cNvSpPr/>
      </xdr:nvSpPr>
      <xdr:spPr>
        <a:xfrm>
          <a:off x="14541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83820</xdr:rowOff>
    </xdr:from>
    <xdr:to>
      <xdr:col>81</xdr:col>
      <xdr:colOff>50800</xdr:colOff>
      <xdr:row>80</xdr:row>
      <xdr:rowOff>100149</xdr:rowOff>
    </xdr:to>
    <xdr:cxnSp macro="">
      <xdr:nvCxnSpPr>
        <xdr:cNvPr id="636" name="直線コネクタ 635"/>
        <xdr:cNvCxnSpPr/>
      </xdr:nvCxnSpPr>
      <xdr:spPr>
        <a:xfrm>
          <a:off x="14592300" y="137998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363</xdr:rowOff>
    </xdr:from>
    <xdr:to>
      <xdr:col>72</xdr:col>
      <xdr:colOff>38100</xdr:colOff>
      <xdr:row>80</xdr:row>
      <xdr:rowOff>101963</xdr:rowOff>
    </xdr:to>
    <xdr:sp macro="" textlink="">
      <xdr:nvSpPr>
        <xdr:cNvPr id="637" name="楕円 636"/>
        <xdr:cNvSpPr/>
      </xdr:nvSpPr>
      <xdr:spPr>
        <a:xfrm>
          <a:off x="13652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51163</xdr:rowOff>
    </xdr:from>
    <xdr:to>
      <xdr:col>76</xdr:col>
      <xdr:colOff>114300</xdr:colOff>
      <xdr:row>80</xdr:row>
      <xdr:rowOff>83820</xdr:rowOff>
    </xdr:to>
    <xdr:cxnSp macro="">
      <xdr:nvCxnSpPr>
        <xdr:cNvPr id="638" name="直線コネクタ 637"/>
        <xdr:cNvCxnSpPr/>
      </xdr:nvCxnSpPr>
      <xdr:spPr>
        <a:xfrm>
          <a:off x="13703300" y="137671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166914</xdr:rowOff>
    </xdr:from>
    <xdr:to>
      <xdr:col>67</xdr:col>
      <xdr:colOff>101600</xdr:colOff>
      <xdr:row>80</xdr:row>
      <xdr:rowOff>97064</xdr:rowOff>
    </xdr:to>
    <xdr:sp macro="" textlink="">
      <xdr:nvSpPr>
        <xdr:cNvPr id="639" name="楕円 638"/>
        <xdr:cNvSpPr/>
      </xdr:nvSpPr>
      <xdr:spPr>
        <a:xfrm>
          <a:off x="127635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46264</xdr:rowOff>
    </xdr:from>
    <xdr:to>
      <xdr:col>71</xdr:col>
      <xdr:colOff>177800</xdr:colOff>
      <xdr:row>80</xdr:row>
      <xdr:rowOff>51163</xdr:rowOff>
    </xdr:to>
    <xdr:cxnSp macro="">
      <xdr:nvCxnSpPr>
        <xdr:cNvPr id="640" name="直線コネクタ 639"/>
        <xdr:cNvCxnSpPr/>
      </xdr:nvCxnSpPr>
      <xdr:spPr>
        <a:xfrm>
          <a:off x="12814300" y="137622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41" name="n_1aveValue【児童館】&#10;有形固定資産減価償却率"/>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42" name="n_2aveValue【児童館】&#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43" name="n_3aveValue【児童館】&#10;有形固定資産減価償却率"/>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166569</xdr:rowOff>
    </xdr:from>
    <xdr:ext cx="405111" cy="259045"/>
    <xdr:sp macro="" textlink="">
      <xdr:nvSpPr>
        <xdr:cNvPr id="644" name="n_4aveValue【児童館】&#10;有形固定資産減価償却率"/>
        <xdr:cNvSpPr txBox="1"/>
      </xdr:nvSpPr>
      <xdr:spPr>
        <a:xfrm>
          <a:off x="12611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167476</xdr:rowOff>
    </xdr:from>
    <xdr:ext cx="405111" cy="259045"/>
    <xdr:sp macro="" textlink="">
      <xdr:nvSpPr>
        <xdr:cNvPr id="645" name="n_1mainValue【児童館】&#10;有形固定資産減価償却率"/>
        <xdr:cNvSpPr txBox="1"/>
      </xdr:nvSpPr>
      <xdr:spPr>
        <a:xfrm>
          <a:off x="152660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151147</xdr:rowOff>
    </xdr:from>
    <xdr:ext cx="405111" cy="259045"/>
    <xdr:sp macro="" textlink="">
      <xdr:nvSpPr>
        <xdr:cNvPr id="646" name="n_2mainValue【児童館】&#10;有形固定資産減価償却率"/>
        <xdr:cNvSpPr txBox="1"/>
      </xdr:nvSpPr>
      <xdr:spPr>
        <a:xfrm>
          <a:off x="14389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118490</xdr:rowOff>
    </xdr:from>
    <xdr:ext cx="405111" cy="259045"/>
    <xdr:sp macro="" textlink="">
      <xdr:nvSpPr>
        <xdr:cNvPr id="647" name="n_3mainValue【児童館】&#10;有形固定資産減価償却率"/>
        <xdr:cNvSpPr txBox="1"/>
      </xdr:nvSpPr>
      <xdr:spPr>
        <a:xfrm>
          <a:off x="135007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113591</xdr:rowOff>
    </xdr:from>
    <xdr:ext cx="405111" cy="259045"/>
    <xdr:sp macro="" textlink="">
      <xdr:nvSpPr>
        <xdr:cNvPr id="648" name="n_4mainValue【児童館】&#10;有形固定資産減価償却率"/>
        <xdr:cNvSpPr txBox="1"/>
      </xdr:nvSpPr>
      <xdr:spPr>
        <a:xfrm>
          <a:off x="12611744" y="1348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81</xdr:row>
      <xdr:rowOff>13607</xdr:rowOff>
    </xdr:from>
    <xdr:to>
      <xdr:col>116</xdr:col>
      <xdr:colOff>62864</xdr:colOff>
      <xdr:row>86</xdr:row>
      <xdr:rowOff>119743</xdr:rowOff>
    </xdr:to>
    <xdr:cxnSp macro="">
      <xdr:nvCxnSpPr>
        <xdr:cNvPr id="674" name="直線コネクタ 673"/>
        <xdr:cNvCxnSpPr/>
      </xdr:nvCxnSpPr>
      <xdr:spPr>
        <a:xfrm flipV="1">
          <a:off x="22160864" y="13901057"/>
          <a:ext cx="0" cy="963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75"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76" name="直線コネクタ 675"/>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131734</xdr:rowOff>
    </xdr:from>
    <xdr:ext cx="469744" cy="259045"/>
    <xdr:sp macro="" textlink="">
      <xdr:nvSpPr>
        <xdr:cNvPr id="677" name="【児童館】&#10;一人当たり面積最大値テキスト"/>
        <xdr:cNvSpPr txBox="1"/>
      </xdr:nvSpPr>
      <xdr:spPr>
        <a:xfrm>
          <a:off x="22199600" y="136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81</xdr:row>
      <xdr:rowOff>13607</xdr:rowOff>
    </xdr:from>
    <xdr:to>
      <xdr:col>116</xdr:col>
      <xdr:colOff>152400</xdr:colOff>
      <xdr:row>81</xdr:row>
      <xdr:rowOff>13607</xdr:rowOff>
    </xdr:to>
    <xdr:cxnSp macro="">
      <xdr:nvCxnSpPr>
        <xdr:cNvPr id="678" name="直線コネクタ 677"/>
        <xdr:cNvCxnSpPr/>
      </xdr:nvCxnSpPr>
      <xdr:spPr>
        <a:xfrm>
          <a:off x="22072600" y="1390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679"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80" name="フローチャート: 判断 679"/>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81" name="フローチャート: 判断 680"/>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682" name="フローチャート: 判断 681"/>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52614</xdr:rowOff>
    </xdr:from>
    <xdr:to>
      <xdr:col>102</xdr:col>
      <xdr:colOff>165100</xdr:colOff>
      <xdr:row>84</xdr:row>
      <xdr:rowOff>154214</xdr:rowOff>
    </xdr:to>
    <xdr:sp macro="" textlink="">
      <xdr:nvSpPr>
        <xdr:cNvPr id="683" name="フローチャート: 判断 682"/>
        <xdr:cNvSpPr/>
      </xdr:nvSpPr>
      <xdr:spPr>
        <a:xfrm>
          <a:off x="19494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68943</xdr:rowOff>
    </xdr:from>
    <xdr:to>
      <xdr:col>98</xdr:col>
      <xdr:colOff>38100</xdr:colOff>
      <xdr:row>84</xdr:row>
      <xdr:rowOff>170543</xdr:rowOff>
    </xdr:to>
    <xdr:sp macro="" textlink="">
      <xdr:nvSpPr>
        <xdr:cNvPr id="684" name="フローチャート: 判断 683"/>
        <xdr:cNvSpPr/>
      </xdr:nvSpPr>
      <xdr:spPr>
        <a:xfrm>
          <a:off x="18605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690" name="楕円 689"/>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78</xdr:row>
      <xdr:rowOff>36286</xdr:rowOff>
    </xdr:from>
    <xdr:to>
      <xdr:col>107</xdr:col>
      <xdr:colOff>101600</xdr:colOff>
      <xdr:row>78</xdr:row>
      <xdr:rowOff>137886</xdr:rowOff>
    </xdr:to>
    <xdr:sp macro="" textlink="">
      <xdr:nvSpPr>
        <xdr:cNvPr id="691" name="楕円 690"/>
        <xdr:cNvSpPr/>
      </xdr:nvSpPr>
      <xdr:spPr>
        <a:xfrm>
          <a:off x="20383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87086</xdr:rowOff>
    </xdr:from>
    <xdr:to>
      <xdr:col>111</xdr:col>
      <xdr:colOff>177800</xdr:colOff>
      <xdr:row>82</xdr:row>
      <xdr:rowOff>38100</xdr:rowOff>
    </xdr:to>
    <xdr:cxnSp macro="">
      <xdr:nvCxnSpPr>
        <xdr:cNvPr id="692" name="直線コネクタ 691"/>
        <xdr:cNvCxnSpPr/>
      </xdr:nvCxnSpPr>
      <xdr:spPr>
        <a:xfrm>
          <a:off x="20434300" y="13460186"/>
          <a:ext cx="889000" cy="6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19957</xdr:rowOff>
    </xdr:from>
    <xdr:to>
      <xdr:col>102</xdr:col>
      <xdr:colOff>165100</xdr:colOff>
      <xdr:row>78</xdr:row>
      <xdr:rowOff>121557</xdr:rowOff>
    </xdr:to>
    <xdr:sp macro="" textlink="">
      <xdr:nvSpPr>
        <xdr:cNvPr id="693" name="楕円 692"/>
        <xdr:cNvSpPr/>
      </xdr:nvSpPr>
      <xdr:spPr>
        <a:xfrm>
          <a:off x="19494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70757</xdr:rowOff>
    </xdr:from>
    <xdr:to>
      <xdr:col>107</xdr:col>
      <xdr:colOff>50800</xdr:colOff>
      <xdr:row>78</xdr:row>
      <xdr:rowOff>87086</xdr:rowOff>
    </xdr:to>
    <xdr:cxnSp macro="">
      <xdr:nvCxnSpPr>
        <xdr:cNvPr id="694" name="直線コネクタ 693"/>
        <xdr:cNvCxnSpPr/>
      </xdr:nvCxnSpPr>
      <xdr:spPr>
        <a:xfrm>
          <a:off x="19545300" y="134438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19957</xdr:rowOff>
    </xdr:from>
    <xdr:to>
      <xdr:col>98</xdr:col>
      <xdr:colOff>38100</xdr:colOff>
      <xdr:row>78</xdr:row>
      <xdr:rowOff>121557</xdr:rowOff>
    </xdr:to>
    <xdr:sp macro="" textlink="">
      <xdr:nvSpPr>
        <xdr:cNvPr id="695" name="楕円 694"/>
        <xdr:cNvSpPr/>
      </xdr:nvSpPr>
      <xdr:spPr>
        <a:xfrm>
          <a:off x="18605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70757</xdr:rowOff>
    </xdr:from>
    <xdr:to>
      <xdr:col>102</xdr:col>
      <xdr:colOff>114300</xdr:colOff>
      <xdr:row>78</xdr:row>
      <xdr:rowOff>70757</xdr:rowOff>
    </xdr:to>
    <xdr:cxnSp macro="">
      <xdr:nvCxnSpPr>
        <xdr:cNvPr id="696" name="直線コネクタ 695"/>
        <xdr:cNvCxnSpPr/>
      </xdr:nvCxnSpPr>
      <xdr:spPr>
        <a:xfrm>
          <a:off x="18656300" y="13443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697"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698" name="n_2aveValue【児童館】&#10;一人当たり面積"/>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145341</xdr:rowOff>
    </xdr:from>
    <xdr:ext cx="469744" cy="259045"/>
    <xdr:sp macro="" textlink="">
      <xdr:nvSpPr>
        <xdr:cNvPr id="699" name="n_3aveValue【児童館】&#10;一人当たり面積"/>
        <xdr:cNvSpPr txBox="1"/>
      </xdr:nvSpPr>
      <xdr:spPr>
        <a:xfrm>
          <a:off x="19310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161670</xdr:rowOff>
    </xdr:from>
    <xdr:ext cx="469744" cy="259045"/>
    <xdr:sp macro="" textlink="">
      <xdr:nvSpPr>
        <xdr:cNvPr id="700" name="n_4aveValue【児童館】&#10;一人当たり面積"/>
        <xdr:cNvSpPr txBox="1"/>
      </xdr:nvSpPr>
      <xdr:spPr>
        <a:xfrm>
          <a:off x="18421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701" name="n_1main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154413</xdr:rowOff>
    </xdr:from>
    <xdr:ext cx="469744" cy="259045"/>
    <xdr:sp macro="" textlink="">
      <xdr:nvSpPr>
        <xdr:cNvPr id="702" name="n_2mainValue【児童館】&#10;一人当たり面積"/>
        <xdr:cNvSpPr txBox="1"/>
      </xdr:nvSpPr>
      <xdr:spPr>
        <a:xfrm>
          <a:off x="201994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138084</xdr:rowOff>
    </xdr:from>
    <xdr:ext cx="469744" cy="259045"/>
    <xdr:sp macro="" textlink="">
      <xdr:nvSpPr>
        <xdr:cNvPr id="703" name="n_3mainValue【児童館】&#10;一人当たり面積"/>
        <xdr:cNvSpPr txBox="1"/>
      </xdr:nvSpPr>
      <xdr:spPr>
        <a:xfrm>
          <a:off x="19310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138084</xdr:rowOff>
    </xdr:from>
    <xdr:ext cx="469744" cy="259045"/>
    <xdr:sp macro="" textlink="">
      <xdr:nvSpPr>
        <xdr:cNvPr id="704" name="n_4mainValue【児童館】&#10;一人当たり面積"/>
        <xdr:cNvSpPr txBox="1"/>
      </xdr:nvSpPr>
      <xdr:spPr>
        <a:xfrm>
          <a:off x="18421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3" name="正方形/長方形 7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4" name="正方形/長方形 7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5" name="正方形/長方形 7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6" name="正方形/長方形 7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7" name="正方形/長方形 7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8" name="正方形/長方形 7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9" name="正方形/長方形 7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0" name="正方形/長方形 71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年度の有形固定資産減価償却率については、学校施設が</a:t>
          </a:r>
          <a:r>
            <a:rPr kumimoji="1" lang="en-US" altLang="ja-JP" sz="1300">
              <a:latin typeface="ＭＳ Ｐゴシック" panose="020B0600070205080204" pitchFamily="50" charset="-128"/>
              <a:ea typeface="ＭＳ Ｐゴシック" panose="020B0600070205080204" pitchFamily="50" charset="-128"/>
            </a:rPr>
            <a:t>51.8%</a:t>
          </a:r>
          <a:r>
            <a:rPr kumimoji="1" lang="ja-JP" altLang="en-US" sz="1300">
              <a:latin typeface="ＭＳ Ｐゴシック" panose="020B0600070205080204" pitchFamily="50" charset="-128"/>
              <a:ea typeface="ＭＳ Ｐゴシック" panose="020B0600070205080204" pitchFamily="50" charset="-128"/>
            </a:rPr>
            <a:t>となっており類似団体と比較すると低い水準となっている。要因としては市では小・中学校の大規模改修工事を進めており、平成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校の改修工事を行ったことが考えられる。</a:t>
          </a:r>
        </a:p>
        <a:p>
          <a:r>
            <a:rPr kumimoji="1" lang="ja-JP" altLang="en-US" sz="1300">
              <a:latin typeface="ＭＳ Ｐゴシック" panose="020B0600070205080204" pitchFamily="50" charset="-128"/>
              <a:ea typeface="ＭＳ Ｐゴシック" panose="020B0600070205080204" pitchFamily="50" charset="-128"/>
            </a:rPr>
            <a:t>一方で図書館</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といずれも類似団体と比較して高い水準となっており老朽化が進んでいることが読み取れる。</a:t>
          </a:r>
        </a:p>
        <a:p>
          <a:r>
            <a:rPr kumimoji="1" lang="ja-JP" altLang="en-US" sz="1300">
              <a:latin typeface="ＭＳ Ｐゴシック" panose="020B0600070205080204" pitchFamily="50" charset="-128"/>
              <a:ea typeface="ＭＳ Ｐゴシック" panose="020B0600070205080204" pitchFamily="50" charset="-128"/>
            </a:rPr>
            <a:t>　令和２年度に市庁舎の建替を行い、以降も市内公共施設の耐震化工事などを実施していく予定ではあるが、老朽化した公共施設を適切に維持していくためには多額の費用がかかり、限られた財源の中で、現在保有している公共施設を全て維持していくことは困難である。「公共施設等総合管理計画」を基に「個別施設計画」を策定しており、今後も計画的な更新・改修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74,636
73,328
10.23
31,713,571
30,979,872
683,731
15,370,992
19,886,029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4" name="楕円 73"/>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115207</xdr:rowOff>
    </xdr:from>
    <xdr:to>
      <xdr:col>15</xdr:col>
      <xdr:colOff>101600</xdr:colOff>
      <xdr:row>39</xdr:row>
      <xdr:rowOff>45357</xdr:rowOff>
    </xdr:to>
    <xdr:sp macro="" textlink="">
      <xdr:nvSpPr>
        <xdr:cNvPr id="75" name="楕円 74"/>
        <xdr:cNvSpPr/>
      </xdr:nvSpPr>
      <xdr:spPr>
        <a:xfrm>
          <a:off x="2857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166007</xdr:rowOff>
    </xdr:from>
    <xdr:to>
      <xdr:col>19</xdr:col>
      <xdr:colOff>177800</xdr:colOff>
      <xdr:row>38</xdr:row>
      <xdr:rowOff>167640</xdr:rowOff>
    </xdr:to>
    <xdr:cxnSp macro="">
      <xdr:nvCxnSpPr>
        <xdr:cNvPr id="76" name="直線コネクタ 75"/>
        <xdr:cNvCxnSpPr/>
      </xdr:nvCxnSpPr>
      <xdr:spPr>
        <a:xfrm>
          <a:off x="2908300" y="66811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77" name="楕円 76"/>
        <xdr:cNvSpPr/>
      </xdr:nvSpPr>
      <xdr:spPr>
        <a:xfrm>
          <a:off x="196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133350</xdr:rowOff>
    </xdr:from>
    <xdr:to>
      <xdr:col>15</xdr:col>
      <xdr:colOff>50800</xdr:colOff>
      <xdr:row>38</xdr:row>
      <xdr:rowOff>166007</xdr:rowOff>
    </xdr:to>
    <xdr:cxnSp macro="">
      <xdr:nvCxnSpPr>
        <xdr:cNvPr id="78" name="直線コネクタ 77"/>
        <xdr:cNvCxnSpPr/>
      </xdr:nvCxnSpPr>
      <xdr:spPr>
        <a:xfrm>
          <a:off x="2019300" y="66484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82550</xdr:rowOff>
    </xdr:from>
    <xdr:to>
      <xdr:col>6</xdr:col>
      <xdr:colOff>38100</xdr:colOff>
      <xdr:row>39</xdr:row>
      <xdr:rowOff>12700</xdr:rowOff>
    </xdr:to>
    <xdr:sp macro="" textlink="">
      <xdr:nvSpPr>
        <xdr:cNvPr id="79" name="楕円 78"/>
        <xdr:cNvSpPr/>
      </xdr:nvSpPr>
      <xdr:spPr>
        <a:xfrm>
          <a:off x="107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133350</xdr:rowOff>
    </xdr:from>
    <xdr:to>
      <xdr:col>10</xdr:col>
      <xdr:colOff>114300</xdr:colOff>
      <xdr:row>38</xdr:row>
      <xdr:rowOff>133350</xdr:rowOff>
    </xdr:to>
    <xdr:cxnSp macro="">
      <xdr:nvCxnSpPr>
        <xdr:cNvPr id="80" name="直線コネクタ 79"/>
        <xdr:cNvCxnSpPr/>
      </xdr:nvCxnSpPr>
      <xdr:spPr>
        <a:xfrm>
          <a:off x="1130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1"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2"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3"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4"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5" name="n_1mainValue【図書館】&#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36484</xdr:rowOff>
    </xdr:from>
    <xdr:ext cx="405111" cy="259045"/>
    <xdr:sp macro="" textlink="">
      <xdr:nvSpPr>
        <xdr:cNvPr id="86" name="n_2mainValue【図書館】&#10;有形固定資産減価償却率"/>
        <xdr:cNvSpPr txBox="1"/>
      </xdr:nvSpPr>
      <xdr:spPr>
        <a:xfrm>
          <a:off x="2705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3827</xdr:rowOff>
    </xdr:from>
    <xdr:ext cx="405111" cy="259045"/>
    <xdr:sp macro="" textlink="">
      <xdr:nvSpPr>
        <xdr:cNvPr id="87" name="n_3mainValue【図書館】&#10;有形固定資産減価償却率"/>
        <xdr:cNvSpPr txBox="1"/>
      </xdr:nvSpPr>
      <xdr:spPr>
        <a:xfrm>
          <a:off x="1816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3827</xdr:rowOff>
    </xdr:from>
    <xdr:ext cx="405111" cy="259045"/>
    <xdr:sp macro="" textlink="">
      <xdr:nvSpPr>
        <xdr:cNvPr id="88" name="n_4mainValue【図書館】&#10;有形固定資産減価償却率"/>
        <xdr:cNvSpPr txBox="1"/>
      </xdr:nvSpPr>
      <xdr:spPr>
        <a:xfrm>
          <a:off x="927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3" name="【図書館】&#10;一人当たり面積平均値テキスト"/>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122555</xdr:rowOff>
    </xdr:from>
    <xdr:to>
      <xdr:col>50</xdr:col>
      <xdr:colOff>165100</xdr:colOff>
      <xdr:row>39</xdr:row>
      <xdr:rowOff>52705</xdr:rowOff>
    </xdr:to>
    <xdr:sp macro="" textlink="">
      <xdr:nvSpPr>
        <xdr:cNvPr id="124" name="楕円 123"/>
        <xdr:cNvSpPr/>
      </xdr:nvSpPr>
      <xdr:spPr>
        <a:xfrm>
          <a:off x="9588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122555</xdr:rowOff>
    </xdr:from>
    <xdr:to>
      <xdr:col>46</xdr:col>
      <xdr:colOff>38100</xdr:colOff>
      <xdr:row>39</xdr:row>
      <xdr:rowOff>52705</xdr:rowOff>
    </xdr:to>
    <xdr:sp macro="" textlink="">
      <xdr:nvSpPr>
        <xdr:cNvPr id="125" name="楕円 124"/>
        <xdr:cNvSpPr/>
      </xdr:nvSpPr>
      <xdr:spPr>
        <a:xfrm>
          <a:off x="869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xdr:rowOff>
    </xdr:from>
    <xdr:to>
      <xdr:col>50</xdr:col>
      <xdr:colOff>114300</xdr:colOff>
      <xdr:row>39</xdr:row>
      <xdr:rowOff>1905</xdr:rowOff>
    </xdr:to>
    <xdr:cxnSp macro="">
      <xdr:nvCxnSpPr>
        <xdr:cNvPr id="126" name="直線コネクタ 125"/>
        <xdr:cNvCxnSpPr/>
      </xdr:nvCxnSpPr>
      <xdr:spPr>
        <a:xfrm>
          <a:off x="8750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122555</xdr:rowOff>
    </xdr:from>
    <xdr:to>
      <xdr:col>41</xdr:col>
      <xdr:colOff>101600</xdr:colOff>
      <xdr:row>39</xdr:row>
      <xdr:rowOff>52705</xdr:rowOff>
    </xdr:to>
    <xdr:sp macro="" textlink="">
      <xdr:nvSpPr>
        <xdr:cNvPr id="127" name="楕円 126"/>
        <xdr:cNvSpPr/>
      </xdr:nvSpPr>
      <xdr:spPr>
        <a:xfrm>
          <a:off x="781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xdr:rowOff>
    </xdr:from>
    <xdr:to>
      <xdr:col>45</xdr:col>
      <xdr:colOff>177800</xdr:colOff>
      <xdr:row>39</xdr:row>
      <xdr:rowOff>1905</xdr:rowOff>
    </xdr:to>
    <xdr:cxnSp macro="">
      <xdr:nvCxnSpPr>
        <xdr:cNvPr id="128" name="直線コネクタ 127"/>
        <xdr:cNvCxnSpPr/>
      </xdr:nvCxnSpPr>
      <xdr:spPr>
        <a:xfrm>
          <a:off x="7861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122555</xdr:rowOff>
    </xdr:from>
    <xdr:to>
      <xdr:col>36</xdr:col>
      <xdr:colOff>165100</xdr:colOff>
      <xdr:row>39</xdr:row>
      <xdr:rowOff>52705</xdr:rowOff>
    </xdr:to>
    <xdr:sp macro="" textlink="">
      <xdr:nvSpPr>
        <xdr:cNvPr id="129" name="楕円 128"/>
        <xdr:cNvSpPr/>
      </xdr:nvSpPr>
      <xdr:spPr>
        <a:xfrm>
          <a:off x="6921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xdr:rowOff>
    </xdr:from>
    <xdr:to>
      <xdr:col>41</xdr:col>
      <xdr:colOff>50800</xdr:colOff>
      <xdr:row>39</xdr:row>
      <xdr:rowOff>1905</xdr:rowOff>
    </xdr:to>
    <xdr:cxnSp macro="">
      <xdr:nvCxnSpPr>
        <xdr:cNvPr id="130" name="直線コネクタ 129"/>
        <xdr:cNvCxnSpPr/>
      </xdr:nvCxnSpPr>
      <xdr:spPr>
        <a:xfrm>
          <a:off x="6972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1"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2"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3" name="n_3aveValue【図書館】&#10;一人当たり面積"/>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34"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69232</xdr:rowOff>
    </xdr:from>
    <xdr:ext cx="469744" cy="259045"/>
    <xdr:sp macro="" textlink="">
      <xdr:nvSpPr>
        <xdr:cNvPr id="135" name="n_1mainValue【図書館】&#10;一人当たり面積"/>
        <xdr:cNvSpPr txBox="1"/>
      </xdr:nvSpPr>
      <xdr:spPr>
        <a:xfrm>
          <a:off x="93917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69232</xdr:rowOff>
    </xdr:from>
    <xdr:ext cx="469744" cy="259045"/>
    <xdr:sp macro="" textlink="">
      <xdr:nvSpPr>
        <xdr:cNvPr id="136" name="n_2mainValue【図書館】&#10;一人当たり面積"/>
        <xdr:cNvSpPr txBox="1"/>
      </xdr:nvSpPr>
      <xdr:spPr>
        <a:xfrm>
          <a:off x="8515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69232</xdr:rowOff>
    </xdr:from>
    <xdr:ext cx="469744" cy="259045"/>
    <xdr:sp macro="" textlink="">
      <xdr:nvSpPr>
        <xdr:cNvPr id="137" name="n_3mainValue【図書館】&#10;一人当たり面積"/>
        <xdr:cNvSpPr txBox="1"/>
      </xdr:nvSpPr>
      <xdr:spPr>
        <a:xfrm>
          <a:off x="7626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69232</xdr:rowOff>
    </xdr:from>
    <xdr:ext cx="469744" cy="259045"/>
    <xdr:sp macro="" textlink="">
      <xdr:nvSpPr>
        <xdr:cNvPr id="138" name="n_4mainValue【図書館】&#10;一人当たり面積"/>
        <xdr:cNvSpPr txBox="1"/>
      </xdr:nvSpPr>
      <xdr:spPr>
        <a:xfrm>
          <a:off x="6737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68"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135890</xdr:rowOff>
    </xdr:from>
    <xdr:to>
      <xdr:col>20</xdr:col>
      <xdr:colOff>38100</xdr:colOff>
      <xdr:row>64</xdr:row>
      <xdr:rowOff>66040</xdr:rowOff>
    </xdr:to>
    <xdr:sp macro="" textlink="">
      <xdr:nvSpPr>
        <xdr:cNvPr id="179" name="楕円 178"/>
        <xdr:cNvSpPr/>
      </xdr:nvSpPr>
      <xdr:spPr>
        <a:xfrm>
          <a:off x="3746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137795</xdr:rowOff>
    </xdr:from>
    <xdr:to>
      <xdr:col>15</xdr:col>
      <xdr:colOff>101600</xdr:colOff>
      <xdr:row>63</xdr:row>
      <xdr:rowOff>67945</xdr:rowOff>
    </xdr:to>
    <xdr:sp macro="" textlink="">
      <xdr:nvSpPr>
        <xdr:cNvPr id="180" name="楕円 179"/>
        <xdr:cNvSpPr/>
      </xdr:nvSpPr>
      <xdr:spPr>
        <a:xfrm>
          <a:off x="2857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17145</xdr:rowOff>
    </xdr:from>
    <xdr:to>
      <xdr:col>19</xdr:col>
      <xdr:colOff>177800</xdr:colOff>
      <xdr:row>64</xdr:row>
      <xdr:rowOff>15240</xdr:rowOff>
    </xdr:to>
    <xdr:cxnSp macro="">
      <xdr:nvCxnSpPr>
        <xdr:cNvPr id="181" name="直線コネクタ 180"/>
        <xdr:cNvCxnSpPr/>
      </xdr:nvCxnSpPr>
      <xdr:spPr>
        <a:xfrm>
          <a:off x="2908300" y="1081849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111125</xdr:rowOff>
    </xdr:from>
    <xdr:to>
      <xdr:col>10</xdr:col>
      <xdr:colOff>165100</xdr:colOff>
      <xdr:row>63</xdr:row>
      <xdr:rowOff>41275</xdr:rowOff>
    </xdr:to>
    <xdr:sp macro="" textlink="">
      <xdr:nvSpPr>
        <xdr:cNvPr id="182" name="楕円 181"/>
        <xdr:cNvSpPr/>
      </xdr:nvSpPr>
      <xdr:spPr>
        <a:xfrm>
          <a:off x="1968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161925</xdr:rowOff>
    </xdr:from>
    <xdr:to>
      <xdr:col>15</xdr:col>
      <xdr:colOff>50800</xdr:colOff>
      <xdr:row>63</xdr:row>
      <xdr:rowOff>17145</xdr:rowOff>
    </xdr:to>
    <xdr:cxnSp macro="">
      <xdr:nvCxnSpPr>
        <xdr:cNvPr id="183" name="直線コネクタ 182"/>
        <xdr:cNvCxnSpPr/>
      </xdr:nvCxnSpPr>
      <xdr:spPr>
        <a:xfrm>
          <a:off x="2019300" y="107918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109220</xdr:rowOff>
    </xdr:from>
    <xdr:to>
      <xdr:col>6</xdr:col>
      <xdr:colOff>38100</xdr:colOff>
      <xdr:row>63</xdr:row>
      <xdr:rowOff>39370</xdr:rowOff>
    </xdr:to>
    <xdr:sp macro="" textlink="">
      <xdr:nvSpPr>
        <xdr:cNvPr id="184" name="楕円 183"/>
        <xdr:cNvSpPr/>
      </xdr:nvSpPr>
      <xdr:spPr>
        <a:xfrm>
          <a:off x="1079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160020</xdr:rowOff>
    </xdr:from>
    <xdr:to>
      <xdr:col>10</xdr:col>
      <xdr:colOff>114300</xdr:colOff>
      <xdr:row>62</xdr:row>
      <xdr:rowOff>161925</xdr:rowOff>
    </xdr:to>
    <xdr:cxnSp macro="">
      <xdr:nvCxnSpPr>
        <xdr:cNvPr id="185" name="直線コネクタ 184"/>
        <xdr:cNvCxnSpPr/>
      </xdr:nvCxnSpPr>
      <xdr:spPr>
        <a:xfrm>
          <a:off x="1130300" y="10789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6"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7"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8"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89"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57167</xdr:rowOff>
    </xdr:from>
    <xdr:ext cx="405111" cy="259045"/>
    <xdr:sp macro="" textlink="">
      <xdr:nvSpPr>
        <xdr:cNvPr id="190" name="n_1mainValue【体育館・プール】&#10;有形固定資産減価償却率"/>
        <xdr:cNvSpPr txBox="1"/>
      </xdr:nvSpPr>
      <xdr:spPr>
        <a:xfrm>
          <a:off x="35820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59072</xdr:rowOff>
    </xdr:from>
    <xdr:ext cx="405111" cy="259045"/>
    <xdr:sp macro="" textlink="">
      <xdr:nvSpPr>
        <xdr:cNvPr id="191" name="n_2mainValue【体育館・プール】&#10;有形固定資産減価償却率"/>
        <xdr:cNvSpPr txBox="1"/>
      </xdr:nvSpPr>
      <xdr:spPr>
        <a:xfrm>
          <a:off x="27057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32402</xdr:rowOff>
    </xdr:from>
    <xdr:ext cx="405111" cy="259045"/>
    <xdr:sp macro="" textlink="">
      <xdr:nvSpPr>
        <xdr:cNvPr id="192" name="n_3mainValue【体育館・プール】&#10;有形固定資産減価償却率"/>
        <xdr:cNvSpPr txBox="1"/>
      </xdr:nvSpPr>
      <xdr:spPr>
        <a:xfrm>
          <a:off x="1816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30497</xdr:rowOff>
    </xdr:from>
    <xdr:ext cx="405111" cy="259045"/>
    <xdr:sp macro="" textlink="">
      <xdr:nvSpPr>
        <xdr:cNvPr id="193" name="n_4mainValue【体育館・プール】&#10;有形固定資産減価償却率"/>
        <xdr:cNvSpPr txBox="1"/>
      </xdr:nvSpPr>
      <xdr:spPr>
        <a:xfrm>
          <a:off x="927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24"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4717</xdr:rowOff>
    </xdr:from>
    <xdr:to>
      <xdr:col>50</xdr:col>
      <xdr:colOff>165100</xdr:colOff>
      <xdr:row>64</xdr:row>
      <xdr:rowOff>106317</xdr:rowOff>
    </xdr:to>
    <xdr:sp macro="" textlink="">
      <xdr:nvSpPr>
        <xdr:cNvPr id="235" name="楕円 234"/>
        <xdr:cNvSpPr/>
      </xdr:nvSpPr>
      <xdr:spPr>
        <a:xfrm>
          <a:off x="9588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168003</xdr:rowOff>
    </xdr:from>
    <xdr:to>
      <xdr:col>46</xdr:col>
      <xdr:colOff>38100</xdr:colOff>
      <xdr:row>64</xdr:row>
      <xdr:rowOff>98153</xdr:rowOff>
    </xdr:to>
    <xdr:sp macro="" textlink="">
      <xdr:nvSpPr>
        <xdr:cNvPr id="236" name="楕円 235"/>
        <xdr:cNvSpPr/>
      </xdr:nvSpPr>
      <xdr:spPr>
        <a:xfrm>
          <a:off x="86995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47353</xdr:rowOff>
    </xdr:from>
    <xdr:to>
      <xdr:col>50</xdr:col>
      <xdr:colOff>114300</xdr:colOff>
      <xdr:row>64</xdr:row>
      <xdr:rowOff>55517</xdr:rowOff>
    </xdr:to>
    <xdr:cxnSp macro="">
      <xdr:nvCxnSpPr>
        <xdr:cNvPr id="237" name="直線コネクタ 236"/>
        <xdr:cNvCxnSpPr/>
      </xdr:nvCxnSpPr>
      <xdr:spPr>
        <a:xfrm>
          <a:off x="8750300" y="1102015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168003</xdr:rowOff>
    </xdr:from>
    <xdr:to>
      <xdr:col>41</xdr:col>
      <xdr:colOff>101600</xdr:colOff>
      <xdr:row>64</xdr:row>
      <xdr:rowOff>98153</xdr:rowOff>
    </xdr:to>
    <xdr:sp macro="" textlink="">
      <xdr:nvSpPr>
        <xdr:cNvPr id="238" name="楕円 237"/>
        <xdr:cNvSpPr/>
      </xdr:nvSpPr>
      <xdr:spPr>
        <a:xfrm>
          <a:off x="78105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47353</xdr:rowOff>
    </xdr:from>
    <xdr:to>
      <xdr:col>45</xdr:col>
      <xdr:colOff>177800</xdr:colOff>
      <xdr:row>64</xdr:row>
      <xdr:rowOff>47353</xdr:rowOff>
    </xdr:to>
    <xdr:cxnSp macro="">
      <xdr:nvCxnSpPr>
        <xdr:cNvPr id="239" name="直線コネクタ 238"/>
        <xdr:cNvCxnSpPr/>
      </xdr:nvCxnSpPr>
      <xdr:spPr>
        <a:xfrm>
          <a:off x="7861300" y="110201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166370</xdr:rowOff>
    </xdr:from>
    <xdr:to>
      <xdr:col>36</xdr:col>
      <xdr:colOff>165100</xdr:colOff>
      <xdr:row>64</xdr:row>
      <xdr:rowOff>96520</xdr:rowOff>
    </xdr:to>
    <xdr:sp macro="" textlink="">
      <xdr:nvSpPr>
        <xdr:cNvPr id="240" name="楕円 239"/>
        <xdr:cNvSpPr/>
      </xdr:nvSpPr>
      <xdr:spPr>
        <a:xfrm>
          <a:off x="6921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45720</xdr:rowOff>
    </xdr:from>
    <xdr:to>
      <xdr:col>41</xdr:col>
      <xdr:colOff>50800</xdr:colOff>
      <xdr:row>64</xdr:row>
      <xdr:rowOff>47353</xdr:rowOff>
    </xdr:to>
    <xdr:cxnSp macro="">
      <xdr:nvCxnSpPr>
        <xdr:cNvPr id="241" name="直線コネクタ 240"/>
        <xdr:cNvCxnSpPr/>
      </xdr:nvCxnSpPr>
      <xdr:spPr>
        <a:xfrm>
          <a:off x="6972300" y="1101852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2"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3"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4"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5"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97444</xdr:rowOff>
    </xdr:from>
    <xdr:ext cx="469744" cy="259045"/>
    <xdr:sp macro="" textlink="">
      <xdr:nvSpPr>
        <xdr:cNvPr id="246" name="n_1mainValue【体育館・プール】&#10;一人当たり面積"/>
        <xdr:cNvSpPr txBox="1"/>
      </xdr:nvSpPr>
      <xdr:spPr>
        <a:xfrm>
          <a:off x="93917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89280</xdr:rowOff>
    </xdr:from>
    <xdr:ext cx="469744" cy="259045"/>
    <xdr:sp macro="" textlink="">
      <xdr:nvSpPr>
        <xdr:cNvPr id="247" name="n_2mainValue【体育館・プール】&#10;一人当たり面積"/>
        <xdr:cNvSpPr txBox="1"/>
      </xdr:nvSpPr>
      <xdr:spPr>
        <a:xfrm>
          <a:off x="8515427" y="1106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89280</xdr:rowOff>
    </xdr:from>
    <xdr:ext cx="469744" cy="259045"/>
    <xdr:sp macro="" textlink="">
      <xdr:nvSpPr>
        <xdr:cNvPr id="248" name="n_3mainValue【体育館・プール】&#10;一人当たり面積"/>
        <xdr:cNvSpPr txBox="1"/>
      </xdr:nvSpPr>
      <xdr:spPr>
        <a:xfrm>
          <a:off x="7626427" y="1106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87647</xdr:rowOff>
    </xdr:from>
    <xdr:ext cx="469744" cy="259045"/>
    <xdr:sp macro="" textlink="">
      <xdr:nvSpPr>
        <xdr:cNvPr id="249" name="n_4mainValue【体育館・プール】&#10;一人当たり面積"/>
        <xdr:cNvSpPr txBox="1"/>
      </xdr:nvSpPr>
      <xdr:spPr>
        <a:xfrm>
          <a:off x="6737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77"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46737</xdr:rowOff>
    </xdr:from>
    <xdr:to>
      <xdr:col>20</xdr:col>
      <xdr:colOff>38100</xdr:colOff>
      <xdr:row>78</xdr:row>
      <xdr:rowOff>148337</xdr:rowOff>
    </xdr:to>
    <xdr:sp macro="" textlink="">
      <xdr:nvSpPr>
        <xdr:cNvPr id="288" name="楕円 287"/>
        <xdr:cNvSpPr/>
      </xdr:nvSpPr>
      <xdr:spPr>
        <a:xfrm>
          <a:off x="37465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149606</xdr:rowOff>
    </xdr:from>
    <xdr:to>
      <xdr:col>15</xdr:col>
      <xdr:colOff>101600</xdr:colOff>
      <xdr:row>78</xdr:row>
      <xdr:rowOff>79756</xdr:rowOff>
    </xdr:to>
    <xdr:sp macro="" textlink="">
      <xdr:nvSpPr>
        <xdr:cNvPr id="289" name="楕円 288"/>
        <xdr:cNvSpPr/>
      </xdr:nvSpPr>
      <xdr:spPr>
        <a:xfrm>
          <a:off x="2857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28956</xdr:rowOff>
    </xdr:from>
    <xdr:to>
      <xdr:col>19</xdr:col>
      <xdr:colOff>177800</xdr:colOff>
      <xdr:row>78</xdr:row>
      <xdr:rowOff>97537</xdr:rowOff>
    </xdr:to>
    <xdr:cxnSp macro="">
      <xdr:nvCxnSpPr>
        <xdr:cNvPr id="290" name="直線コネクタ 289"/>
        <xdr:cNvCxnSpPr/>
      </xdr:nvCxnSpPr>
      <xdr:spPr>
        <a:xfrm>
          <a:off x="2908300" y="134020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99313</xdr:rowOff>
    </xdr:from>
    <xdr:to>
      <xdr:col>10</xdr:col>
      <xdr:colOff>165100</xdr:colOff>
      <xdr:row>78</xdr:row>
      <xdr:rowOff>29463</xdr:rowOff>
    </xdr:to>
    <xdr:sp macro="" textlink="">
      <xdr:nvSpPr>
        <xdr:cNvPr id="291" name="楕円 290"/>
        <xdr:cNvSpPr/>
      </xdr:nvSpPr>
      <xdr:spPr>
        <a:xfrm>
          <a:off x="1968500" y="133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150113</xdr:rowOff>
    </xdr:from>
    <xdr:to>
      <xdr:col>15</xdr:col>
      <xdr:colOff>50800</xdr:colOff>
      <xdr:row>78</xdr:row>
      <xdr:rowOff>28956</xdr:rowOff>
    </xdr:to>
    <xdr:cxnSp macro="">
      <xdr:nvCxnSpPr>
        <xdr:cNvPr id="292" name="直線コネクタ 291"/>
        <xdr:cNvCxnSpPr/>
      </xdr:nvCxnSpPr>
      <xdr:spPr>
        <a:xfrm>
          <a:off x="2019300" y="13351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129032</xdr:rowOff>
    </xdr:from>
    <xdr:to>
      <xdr:col>6</xdr:col>
      <xdr:colOff>38100</xdr:colOff>
      <xdr:row>78</xdr:row>
      <xdr:rowOff>59182</xdr:rowOff>
    </xdr:to>
    <xdr:sp macro="" textlink="">
      <xdr:nvSpPr>
        <xdr:cNvPr id="293" name="楕円 292"/>
        <xdr:cNvSpPr/>
      </xdr:nvSpPr>
      <xdr:spPr>
        <a:xfrm>
          <a:off x="1079500" y="133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150113</xdr:rowOff>
    </xdr:from>
    <xdr:to>
      <xdr:col>10</xdr:col>
      <xdr:colOff>114300</xdr:colOff>
      <xdr:row>78</xdr:row>
      <xdr:rowOff>8382</xdr:rowOff>
    </xdr:to>
    <xdr:cxnSp macro="">
      <xdr:nvCxnSpPr>
        <xdr:cNvPr id="294" name="直線コネクタ 293"/>
        <xdr:cNvCxnSpPr/>
      </xdr:nvCxnSpPr>
      <xdr:spPr>
        <a:xfrm flipV="1">
          <a:off x="1130300" y="1335176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295" name="n_1ave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296" name="n_2ave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297" name="n_3aveValue【福祉施設】&#10;有形固定資産減価償却率"/>
        <xdr:cNvSpPr txBox="1"/>
      </xdr:nvSpPr>
      <xdr:spPr>
        <a:xfrm>
          <a:off x="1816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148607</xdr:rowOff>
    </xdr:from>
    <xdr:ext cx="405111" cy="259045"/>
    <xdr:sp macro="" textlink="">
      <xdr:nvSpPr>
        <xdr:cNvPr id="298" name="n_4aveValue【福祉施設】&#10;有形固定資産減価償却率"/>
        <xdr:cNvSpPr txBox="1"/>
      </xdr:nvSpPr>
      <xdr:spPr>
        <a:xfrm>
          <a:off x="927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164864</xdr:rowOff>
    </xdr:from>
    <xdr:ext cx="405111" cy="259045"/>
    <xdr:sp macro="" textlink="">
      <xdr:nvSpPr>
        <xdr:cNvPr id="299" name="n_1mainValue【福祉施設】&#10;有形固定資産減価償却率"/>
        <xdr:cNvSpPr txBox="1"/>
      </xdr:nvSpPr>
      <xdr:spPr>
        <a:xfrm>
          <a:off x="3582044" y="1319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96283</xdr:rowOff>
    </xdr:from>
    <xdr:ext cx="405111" cy="259045"/>
    <xdr:sp macro="" textlink="">
      <xdr:nvSpPr>
        <xdr:cNvPr id="300" name="n_2mainValue【福祉施設】&#10;有形固定資産減価償却率"/>
        <xdr:cNvSpPr txBox="1"/>
      </xdr:nvSpPr>
      <xdr:spPr>
        <a:xfrm>
          <a:off x="2705744"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45990</xdr:rowOff>
    </xdr:from>
    <xdr:ext cx="405111" cy="259045"/>
    <xdr:sp macro="" textlink="">
      <xdr:nvSpPr>
        <xdr:cNvPr id="301" name="n_3mainValue【福祉施設】&#10;有形固定資産減価償却率"/>
        <xdr:cNvSpPr txBox="1"/>
      </xdr:nvSpPr>
      <xdr:spPr>
        <a:xfrm>
          <a:off x="1816744" y="1307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75709</xdr:rowOff>
    </xdr:from>
    <xdr:ext cx="405111" cy="259045"/>
    <xdr:sp macro="" textlink="">
      <xdr:nvSpPr>
        <xdr:cNvPr id="302" name="n_4mainValue【福祉施設】&#10;有形固定資産減価償却率"/>
        <xdr:cNvSpPr txBox="1"/>
      </xdr:nvSpPr>
      <xdr:spPr>
        <a:xfrm>
          <a:off x="927744" y="1310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27"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141605</xdr:rowOff>
    </xdr:from>
    <xdr:to>
      <xdr:col>50</xdr:col>
      <xdr:colOff>165100</xdr:colOff>
      <xdr:row>83</xdr:row>
      <xdr:rowOff>71755</xdr:rowOff>
    </xdr:to>
    <xdr:sp macro="" textlink="">
      <xdr:nvSpPr>
        <xdr:cNvPr id="338" name="楕円 337"/>
        <xdr:cNvSpPr/>
      </xdr:nvSpPr>
      <xdr:spPr>
        <a:xfrm>
          <a:off x="9588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39" name="楕円 338"/>
        <xdr:cNvSpPr/>
      </xdr:nvSpPr>
      <xdr:spPr>
        <a:xfrm>
          <a:off x="869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20955</xdr:rowOff>
    </xdr:from>
    <xdr:to>
      <xdr:col>50</xdr:col>
      <xdr:colOff>114300</xdr:colOff>
      <xdr:row>84</xdr:row>
      <xdr:rowOff>15239</xdr:rowOff>
    </xdr:to>
    <xdr:cxnSp macro="">
      <xdr:nvCxnSpPr>
        <xdr:cNvPr id="340" name="直線コネクタ 339"/>
        <xdr:cNvCxnSpPr/>
      </xdr:nvCxnSpPr>
      <xdr:spPr>
        <a:xfrm flipV="1">
          <a:off x="8750300" y="14251305"/>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130175</xdr:rowOff>
    </xdr:from>
    <xdr:to>
      <xdr:col>41</xdr:col>
      <xdr:colOff>101600</xdr:colOff>
      <xdr:row>84</xdr:row>
      <xdr:rowOff>60325</xdr:rowOff>
    </xdr:to>
    <xdr:sp macro="" textlink="">
      <xdr:nvSpPr>
        <xdr:cNvPr id="341" name="楕円 340"/>
        <xdr:cNvSpPr/>
      </xdr:nvSpPr>
      <xdr:spPr>
        <a:xfrm>
          <a:off x="7810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xdr:rowOff>
    </xdr:from>
    <xdr:to>
      <xdr:col>45</xdr:col>
      <xdr:colOff>177800</xdr:colOff>
      <xdr:row>84</xdr:row>
      <xdr:rowOff>15239</xdr:rowOff>
    </xdr:to>
    <xdr:cxnSp macro="">
      <xdr:nvCxnSpPr>
        <xdr:cNvPr id="342" name="直線コネクタ 341"/>
        <xdr:cNvCxnSpPr/>
      </xdr:nvCxnSpPr>
      <xdr:spPr>
        <a:xfrm>
          <a:off x="7861300" y="144113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84455</xdr:rowOff>
    </xdr:from>
    <xdr:to>
      <xdr:col>36</xdr:col>
      <xdr:colOff>165100</xdr:colOff>
      <xdr:row>84</xdr:row>
      <xdr:rowOff>14605</xdr:rowOff>
    </xdr:to>
    <xdr:sp macro="" textlink="">
      <xdr:nvSpPr>
        <xdr:cNvPr id="343" name="楕円 342"/>
        <xdr:cNvSpPr/>
      </xdr:nvSpPr>
      <xdr:spPr>
        <a:xfrm>
          <a:off x="6921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135255</xdr:rowOff>
    </xdr:from>
    <xdr:to>
      <xdr:col>41</xdr:col>
      <xdr:colOff>50800</xdr:colOff>
      <xdr:row>84</xdr:row>
      <xdr:rowOff>9525</xdr:rowOff>
    </xdr:to>
    <xdr:cxnSp macro="">
      <xdr:nvCxnSpPr>
        <xdr:cNvPr id="344" name="直線コネクタ 343"/>
        <xdr:cNvCxnSpPr/>
      </xdr:nvCxnSpPr>
      <xdr:spPr>
        <a:xfrm>
          <a:off x="6972300" y="14365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45"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6"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7"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8"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88282</xdr:rowOff>
    </xdr:from>
    <xdr:ext cx="469744" cy="259045"/>
    <xdr:sp macro="" textlink="">
      <xdr:nvSpPr>
        <xdr:cNvPr id="349" name="n_1mainValue【福祉施設】&#10;一人当たり面積"/>
        <xdr:cNvSpPr txBox="1"/>
      </xdr:nvSpPr>
      <xdr:spPr>
        <a:xfrm>
          <a:off x="9391727"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50" name="n_2main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51452</xdr:rowOff>
    </xdr:from>
    <xdr:ext cx="469744" cy="259045"/>
    <xdr:sp macro="" textlink="">
      <xdr:nvSpPr>
        <xdr:cNvPr id="351" name="n_3mainValue【福祉施設】&#10;一人当たり面積"/>
        <xdr:cNvSpPr txBox="1"/>
      </xdr:nvSpPr>
      <xdr:spPr>
        <a:xfrm>
          <a:off x="7626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5732</xdr:rowOff>
    </xdr:from>
    <xdr:ext cx="469744" cy="259045"/>
    <xdr:sp macro="" textlink="">
      <xdr:nvSpPr>
        <xdr:cNvPr id="352" name="n_4mainValue【福祉施設】&#10;一人当たり面積"/>
        <xdr:cNvSpPr txBox="1"/>
      </xdr:nvSpPr>
      <xdr:spPr>
        <a:xfrm>
          <a:off x="6737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383"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10705</xdr:rowOff>
    </xdr:from>
    <xdr:to>
      <xdr:col>20</xdr:col>
      <xdr:colOff>38100</xdr:colOff>
      <xdr:row>101</xdr:row>
      <xdr:rowOff>112305</xdr:rowOff>
    </xdr:to>
    <xdr:sp macro="" textlink="">
      <xdr:nvSpPr>
        <xdr:cNvPr id="394" name="楕円 393"/>
        <xdr:cNvSpPr/>
      </xdr:nvSpPr>
      <xdr:spPr>
        <a:xfrm>
          <a:off x="3746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146231</xdr:rowOff>
    </xdr:from>
    <xdr:to>
      <xdr:col>15</xdr:col>
      <xdr:colOff>101600</xdr:colOff>
      <xdr:row>101</xdr:row>
      <xdr:rowOff>76381</xdr:rowOff>
    </xdr:to>
    <xdr:sp macro="" textlink="">
      <xdr:nvSpPr>
        <xdr:cNvPr id="395" name="楕円 394"/>
        <xdr:cNvSpPr/>
      </xdr:nvSpPr>
      <xdr:spPr>
        <a:xfrm>
          <a:off x="2857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25581</xdr:rowOff>
    </xdr:from>
    <xdr:to>
      <xdr:col>19</xdr:col>
      <xdr:colOff>177800</xdr:colOff>
      <xdr:row>101</xdr:row>
      <xdr:rowOff>61505</xdr:rowOff>
    </xdr:to>
    <xdr:cxnSp macro="">
      <xdr:nvCxnSpPr>
        <xdr:cNvPr id="396" name="直線コネクタ 395"/>
        <xdr:cNvCxnSpPr/>
      </xdr:nvCxnSpPr>
      <xdr:spPr>
        <a:xfrm>
          <a:off x="2908300" y="173420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110308</xdr:rowOff>
    </xdr:from>
    <xdr:to>
      <xdr:col>10</xdr:col>
      <xdr:colOff>165100</xdr:colOff>
      <xdr:row>101</xdr:row>
      <xdr:rowOff>40458</xdr:rowOff>
    </xdr:to>
    <xdr:sp macro="" textlink="">
      <xdr:nvSpPr>
        <xdr:cNvPr id="397" name="楕円 396"/>
        <xdr:cNvSpPr/>
      </xdr:nvSpPr>
      <xdr:spPr>
        <a:xfrm>
          <a:off x="1968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161108</xdr:rowOff>
    </xdr:from>
    <xdr:to>
      <xdr:col>15</xdr:col>
      <xdr:colOff>50800</xdr:colOff>
      <xdr:row>101</xdr:row>
      <xdr:rowOff>25581</xdr:rowOff>
    </xdr:to>
    <xdr:cxnSp macro="">
      <xdr:nvCxnSpPr>
        <xdr:cNvPr id="398" name="直線コネクタ 397"/>
        <xdr:cNvCxnSpPr/>
      </xdr:nvCxnSpPr>
      <xdr:spPr>
        <a:xfrm>
          <a:off x="2019300" y="1730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110308</xdr:rowOff>
    </xdr:from>
    <xdr:to>
      <xdr:col>6</xdr:col>
      <xdr:colOff>38100</xdr:colOff>
      <xdr:row>101</xdr:row>
      <xdr:rowOff>40458</xdr:rowOff>
    </xdr:to>
    <xdr:sp macro="" textlink="">
      <xdr:nvSpPr>
        <xdr:cNvPr id="399" name="楕円 398"/>
        <xdr:cNvSpPr/>
      </xdr:nvSpPr>
      <xdr:spPr>
        <a:xfrm>
          <a:off x="1079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161108</xdr:rowOff>
    </xdr:from>
    <xdr:to>
      <xdr:col>10</xdr:col>
      <xdr:colOff>114300</xdr:colOff>
      <xdr:row>100</xdr:row>
      <xdr:rowOff>161108</xdr:rowOff>
    </xdr:to>
    <xdr:cxnSp macro="">
      <xdr:nvCxnSpPr>
        <xdr:cNvPr id="400" name="直線コネクタ 399"/>
        <xdr:cNvCxnSpPr/>
      </xdr:nvCxnSpPr>
      <xdr:spPr>
        <a:xfrm>
          <a:off x="1130300" y="17306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01" name="n_1ave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02"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03" name="n_3aveValue【市民会館】&#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404" name="n_4aveValue【市民会館】&#10;有形固定資産減価償却率"/>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128832</xdr:rowOff>
    </xdr:from>
    <xdr:ext cx="405111" cy="259045"/>
    <xdr:sp macro="" textlink="">
      <xdr:nvSpPr>
        <xdr:cNvPr id="405" name="n_1mainValue【市民会館】&#10;有形固定資産減価償却率"/>
        <xdr:cNvSpPr txBox="1"/>
      </xdr:nvSpPr>
      <xdr:spPr>
        <a:xfrm>
          <a:off x="35820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92908</xdr:rowOff>
    </xdr:from>
    <xdr:ext cx="405111" cy="259045"/>
    <xdr:sp macro="" textlink="">
      <xdr:nvSpPr>
        <xdr:cNvPr id="406" name="n_2mainValue【市民会館】&#10;有形固定資産減価償却率"/>
        <xdr:cNvSpPr txBox="1"/>
      </xdr:nvSpPr>
      <xdr:spPr>
        <a:xfrm>
          <a:off x="2705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56985</xdr:rowOff>
    </xdr:from>
    <xdr:ext cx="405111" cy="259045"/>
    <xdr:sp macro="" textlink="">
      <xdr:nvSpPr>
        <xdr:cNvPr id="407" name="n_3mainValue【市民会館】&#10;有形固定資産減価償却率"/>
        <xdr:cNvSpPr txBox="1"/>
      </xdr:nvSpPr>
      <xdr:spPr>
        <a:xfrm>
          <a:off x="181674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56985</xdr:rowOff>
    </xdr:from>
    <xdr:ext cx="405111" cy="259045"/>
    <xdr:sp macro="" textlink="">
      <xdr:nvSpPr>
        <xdr:cNvPr id="408" name="n_4mainValue【市民会館】&#10;有形固定資産減価償却率"/>
        <xdr:cNvSpPr txBox="1"/>
      </xdr:nvSpPr>
      <xdr:spPr>
        <a:xfrm>
          <a:off x="92774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39"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154395</xdr:rowOff>
    </xdr:from>
    <xdr:to>
      <xdr:col>50</xdr:col>
      <xdr:colOff>165100</xdr:colOff>
      <xdr:row>108</xdr:row>
      <xdr:rowOff>84545</xdr:rowOff>
    </xdr:to>
    <xdr:sp macro="" textlink="">
      <xdr:nvSpPr>
        <xdr:cNvPr id="450" name="楕円 449"/>
        <xdr:cNvSpPr/>
      </xdr:nvSpPr>
      <xdr:spPr>
        <a:xfrm>
          <a:off x="9588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154395</xdr:rowOff>
    </xdr:from>
    <xdr:to>
      <xdr:col>46</xdr:col>
      <xdr:colOff>38100</xdr:colOff>
      <xdr:row>108</xdr:row>
      <xdr:rowOff>84545</xdr:rowOff>
    </xdr:to>
    <xdr:sp macro="" textlink="">
      <xdr:nvSpPr>
        <xdr:cNvPr id="451" name="楕円 450"/>
        <xdr:cNvSpPr/>
      </xdr:nvSpPr>
      <xdr:spPr>
        <a:xfrm>
          <a:off x="8699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33745</xdr:rowOff>
    </xdr:from>
    <xdr:to>
      <xdr:col>50</xdr:col>
      <xdr:colOff>114300</xdr:colOff>
      <xdr:row>108</xdr:row>
      <xdr:rowOff>33745</xdr:rowOff>
    </xdr:to>
    <xdr:cxnSp macro="">
      <xdr:nvCxnSpPr>
        <xdr:cNvPr id="452" name="直線コネクタ 451"/>
        <xdr:cNvCxnSpPr/>
      </xdr:nvCxnSpPr>
      <xdr:spPr>
        <a:xfrm>
          <a:off x="8750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154395</xdr:rowOff>
    </xdr:from>
    <xdr:to>
      <xdr:col>41</xdr:col>
      <xdr:colOff>101600</xdr:colOff>
      <xdr:row>108</xdr:row>
      <xdr:rowOff>84545</xdr:rowOff>
    </xdr:to>
    <xdr:sp macro="" textlink="">
      <xdr:nvSpPr>
        <xdr:cNvPr id="453" name="楕円 452"/>
        <xdr:cNvSpPr/>
      </xdr:nvSpPr>
      <xdr:spPr>
        <a:xfrm>
          <a:off x="7810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33745</xdr:rowOff>
    </xdr:from>
    <xdr:to>
      <xdr:col>45</xdr:col>
      <xdr:colOff>177800</xdr:colOff>
      <xdr:row>108</xdr:row>
      <xdr:rowOff>33745</xdr:rowOff>
    </xdr:to>
    <xdr:cxnSp macro="">
      <xdr:nvCxnSpPr>
        <xdr:cNvPr id="454" name="直線コネクタ 453"/>
        <xdr:cNvCxnSpPr/>
      </xdr:nvCxnSpPr>
      <xdr:spPr>
        <a:xfrm>
          <a:off x="7861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154395</xdr:rowOff>
    </xdr:from>
    <xdr:to>
      <xdr:col>36</xdr:col>
      <xdr:colOff>165100</xdr:colOff>
      <xdr:row>108</xdr:row>
      <xdr:rowOff>84545</xdr:rowOff>
    </xdr:to>
    <xdr:sp macro="" textlink="">
      <xdr:nvSpPr>
        <xdr:cNvPr id="455" name="楕円 454"/>
        <xdr:cNvSpPr/>
      </xdr:nvSpPr>
      <xdr:spPr>
        <a:xfrm>
          <a:off x="6921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33745</xdr:rowOff>
    </xdr:from>
    <xdr:to>
      <xdr:col>41</xdr:col>
      <xdr:colOff>50800</xdr:colOff>
      <xdr:row>108</xdr:row>
      <xdr:rowOff>33745</xdr:rowOff>
    </xdr:to>
    <xdr:cxnSp macro="">
      <xdr:nvCxnSpPr>
        <xdr:cNvPr id="456" name="直線コネクタ 455"/>
        <xdr:cNvCxnSpPr/>
      </xdr:nvCxnSpPr>
      <xdr:spPr>
        <a:xfrm>
          <a:off x="6972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7"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8"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59"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0"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75672</xdr:rowOff>
    </xdr:from>
    <xdr:ext cx="469744" cy="259045"/>
    <xdr:sp macro="" textlink="">
      <xdr:nvSpPr>
        <xdr:cNvPr id="461" name="n_1mainValue【市民会館】&#10;一人当たり面積"/>
        <xdr:cNvSpPr txBox="1"/>
      </xdr:nvSpPr>
      <xdr:spPr>
        <a:xfrm>
          <a:off x="9391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75672</xdr:rowOff>
    </xdr:from>
    <xdr:ext cx="469744" cy="259045"/>
    <xdr:sp macro="" textlink="">
      <xdr:nvSpPr>
        <xdr:cNvPr id="462" name="n_2mainValue【市民会館】&#10;一人当たり面積"/>
        <xdr:cNvSpPr txBox="1"/>
      </xdr:nvSpPr>
      <xdr:spPr>
        <a:xfrm>
          <a:off x="8515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75672</xdr:rowOff>
    </xdr:from>
    <xdr:ext cx="469744" cy="259045"/>
    <xdr:sp macro="" textlink="">
      <xdr:nvSpPr>
        <xdr:cNvPr id="463" name="n_3mainValue【市民会館】&#10;一人当たり面積"/>
        <xdr:cNvSpPr txBox="1"/>
      </xdr:nvSpPr>
      <xdr:spPr>
        <a:xfrm>
          <a:off x="7626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75672</xdr:rowOff>
    </xdr:from>
    <xdr:ext cx="469744" cy="259045"/>
    <xdr:sp macro="" textlink="">
      <xdr:nvSpPr>
        <xdr:cNvPr id="464" name="n_4mainValue【市民会館】&#10;一人当たり面積"/>
        <xdr:cNvSpPr txBox="1"/>
      </xdr:nvSpPr>
      <xdr:spPr>
        <a:xfrm>
          <a:off x="6737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95"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92347</xdr:rowOff>
    </xdr:from>
    <xdr:to>
      <xdr:col>81</xdr:col>
      <xdr:colOff>101600</xdr:colOff>
      <xdr:row>40</xdr:row>
      <xdr:rowOff>22497</xdr:rowOff>
    </xdr:to>
    <xdr:sp macro="" textlink="">
      <xdr:nvSpPr>
        <xdr:cNvPr id="506" name="楕円 505"/>
        <xdr:cNvSpPr/>
      </xdr:nvSpPr>
      <xdr:spPr>
        <a:xfrm>
          <a:off x="15430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72753</xdr:rowOff>
    </xdr:from>
    <xdr:to>
      <xdr:col>76</xdr:col>
      <xdr:colOff>165100</xdr:colOff>
      <xdr:row>40</xdr:row>
      <xdr:rowOff>2903</xdr:rowOff>
    </xdr:to>
    <xdr:sp macro="" textlink="">
      <xdr:nvSpPr>
        <xdr:cNvPr id="507" name="楕円 506"/>
        <xdr:cNvSpPr/>
      </xdr:nvSpPr>
      <xdr:spPr>
        <a:xfrm>
          <a:off x="14541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123553</xdr:rowOff>
    </xdr:from>
    <xdr:to>
      <xdr:col>81</xdr:col>
      <xdr:colOff>50800</xdr:colOff>
      <xdr:row>39</xdr:row>
      <xdr:rowOff>143147</xdr:rowOff>
    </xdr:to>
    <xdr:cxnSp macro="">
      <xdr:nvCxnSpPr>
        <xdr:cNvPr id="508" name="直線コネクタ 507"/>
        <xdr:cNvCxnSpPr/>
      </xdr:nvCxnSpPr>
      <xdr:spPr>
        <a:xfrm>
          <a:off x="14592300" y="68101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30299</xdr:rowOff>
    </xdr:from>
    <xdr:to>
      <xdr:col>72</xdr:col>
      <xdr:colOff>38100</xdr:colOff>
      <xdr:row>39</xdr:row>
      <xdr:rowOff>131899</xdr:rowOff>
    </xdr:to>
    <xdr:sp macro="" textlink="">
      <xdr:nvSpPr>
        <xdr:cNvPr id="509" name="楕円 508"/>
        <xdr:cNvSpPr/>
      </xdr:nvSpPr>
      <xdr:spPr>
        <a:xfrm>
          <a:off x="1365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81099</xdr:rowOff>
    </xdr:from>
    <xdr:to>
      <xdr:col>76</xdr:col>
      <xdr:colOff>114300</xdr:colOff>
      <xdr:row>39</xdr:row>
      <xdr:rowOff>123553</xdr:rowOff>
    </xdr:to>
    <xdr:cxnSp macro="">
      <xdr:nvCxnSpPr>
        <xdr:cNvPr id="510" name="直線コネクタ 509"/>
        <xdr:cNvCxnSpPr/>
      </xdr:nvCxnSpPr>
      <xdr:spPr>
        <a:xfrm>
          <a:off x="13703300" y="67676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11"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12"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13"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4"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13624</xdr:rowOff>
    </xdr:from>
    <xdr:ext cx="405111" cy="259045"/>
    <xdr:sp macro="" textlink="">
      <xdr:nvSpPr>
        <xdr:cNvPr id="515" name="n_1mainValue【一般廃棄物処理施設】&#10;有形固定資産減価償却率"/>
        <xdr:cNvSpPr txBox="1"/>
      </xdr:nvSpPr>
      <xdr:spPr>
        <a:xfrm>
          <a:off x="152660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165480</xdr:rowOff>
    </xdr:from>
    <xdr:ext cx="405111" cy="259045"/>
    <xdr:sp macro="" textlink="">
      <xdr:nvSpPr>
        <xdr:cNvPr id="516" name="n_2mainValue【一般廃棄物処理施設】&#10;有形固定資産減価償却率"/>
        <xdr:cNvSpPr txBox="1"/>
      </xdr:nvSpPr>
      <xdr:spPr>
        <a:xfrm>
          <a:off x="14389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123026</xdr:rowOff>
    </xdr:from>
    <xdr:ext cx="405111" cy="259045"/>
    <xdr:sp macro="" textlink="">
      <xdr:nvSpPr>
        <xdr:cNvPr id="517" name="n_3mainValue【一般廃棄物処理施設】&#10;有形固定資産減価償却率"/>
        <xdr:cNvSpPr txBox="1"/>
      </xdr:nvSpPr>
      <xdr:spPr>
        <a:xfrm>
          <a:off x="13500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8" name="直線コネクタ 5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9" name="テキスト ボックス 52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0" name="直線コネクタ 5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1" name="テキスト ボックス 53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2" name="直線コネクタ 5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3" name="テキスト ボックス 53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4" name="直線コネクタ 5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5" name="テキスト ボックス 53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6" name="直線コネクタ 5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7" name="テキスト ボックス 53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1" name="直線コネクタ 540"/>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2"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3" name="直線コネクタ 542"/>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4"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5" name="直線コネクタ 544"/>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46"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47" name="フローチャート: 判断 546"/>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48" name="フローチャート: 判断 547"/>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49" name="フローチャート: 判断 548"/>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0" name="フローチャート: 判断 549"/>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1" name="フローチャート: 判断 550"/>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52367</xdr:rowOff>
    </xdr:from>
    <xdr:to>
      <xdr:col>112</xdr:col>
      <xdr:colOff>38100</xdr:colOff>
      <xdr:row>39</xdr:row>
      <xdr:rowOff>153967</xdr:rowOff>
    </xdr:to>
    <xdr:sp macro="" textlink="">
      <xdr:nvSpPr>
        <xdr:cNvPr id="557" name="楕円 556"/>
        <xdr:cNvSpPr/>
      </xdr:nvSpPr>
      <xdr:spPr>
        <a:xfrm>
          <a:off x="21272500" y="67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36449</xdr:rowOff>
    </xdr:from>
    <xdr:to>
      <xdr:col>107</xdr:col>
      <xdr:colOff>101600</xdr:colOff>
      <xdr:row>39</xdr:row>
      <xdr:rowOff>138049</xdr:rowOff>
    </xdr:to>
    <xdr:sp macro="" textlink="">
      <xdr:nvSpPr>
        <xdr:cNvPr id="558" name="楕円 557"/>
        <xdr:cNvSpPr/>
      </xdr:nvSpPr>
      <xdr:spPr>
        <a:xfrm>
          <a:off x="20383500" y="67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87249</xdr:rowOff>
    </xdr:from>
    <xdr:to>
      <xdr:col>111</xdr:col>
      <xdr:colOff>177800</xdr:colOff>
      <xdr:row>39</xdr:row>
      <xdr:rowOff>103167</xdr:rowOff>
    </xdr:to>
    <xdr:cxnSp macro="">
      <xdr:nvCxnSpPr>
        <xdr:cNvPr id="559" name="直線コネクタ 558"/>
        <xdr:cNvCxnSpPr/>
      </xdr:nvCxnSpPr>
      <xdr:spPr>
        <a:xfrm>
          <a:off x="20434300" y="6773799"/>
          <a:ext cx="889000" cy="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42324</xdr:rowOff>
    </xdr:from>
    <xdr:to>
      <xdr:col>102</xdr:col>
      <xdr:colOff>165100</xdr:colOff>
      <xdr:row>39</xdr:row>
      <xdr:rowOff>143924</xdr:rowOff>
    </xdr:to>
    <xdr:sp macro="" textlink="">
      <xdr:nvSpPr>
        <xdr:cNvPr id="560" name="楕円 559"/>
        <xdr:cNvSpPr/>
      </xdr:nvSpPr>
      <xdr:spPr>
        <a:xfrm>
          <a:off x="19494500" y="672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87249</xdr:rowOff>
    </xdr:from>
    <xdr:to>
      <xdr:col>107</xdr:col>
      <xdr:colOff>50800</xdr:colOff>
      <xdr:row>39</xdr:row>
      <xdr:rowOff>93124</xdr:rowOff>
    </xdr:to>
    <xdr:cxnSp macro="">
      <xdr:nvCxnSpPr>
        <xdr:cNvPr id="561" name="直線コネクタ 560"/>
        <xdr:cNvCxnSpPr/>
      </xdr:nvCxnSpPr>
      <xdr:spPr>
        <a:xfrm flipV="1">
          <a:off x="19545300" y="6773799"/>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62"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63"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64"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65"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145094</xdr:rowOff>
    </xdr:from>
    <xdr:ext cx="534377" cy="259045"/>
    <xdr:sp macro="" textlink="">
      <xdr:nvSpPr>
        <xdr:cNvPr id="566" name="n_1mainValue【一般廃棄物処理施設】&#10;一人当たり有形固定資産（償却資産）額"/>
        <xdr:cNvSpPr txBox="1"/>
      </xdr:nvSpPr>
      <xdr:spPr>
        <a:xfrm>
          <a:off x="21043411" y="68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129176</xdr:rowOff>
    </xdr:from>
    <xdr:ext cx="534377" cy="259045"/>
    <xdr:sp macro="" textlink="">
      <xdr:nvSpPr>
        <xdr:cNvPr id="567" name="n_2mainValue【一般廃棄物処理施設】&#10;一人当たり有形固定資産（償却資産）額"/>
        <xdr:cNvSpPr txBox="1"/>
      </xdr:nvSpPr>
      <xdr:spPr>
        <a:xfrm>
          <a:off x="20167111" y="681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135051</xdr:rowOff>
    </xdr:from>
    <xdr:ext cx="534377" cy="259045"/>
    <xdr:sp macro="" textlink="">
      <xdr:nvSpPr>
        <xdr:cNvPr id="568" name="n_3mainValue【一般廃棄物処理施設】&#10;一人当たり有形固定資産（償却資産）額"/>
        <xdr:cNvSpPr txBox="1"/>
      </xdr:nvSpPr>
      <xdr:spPr>
        <a:xfrm>
          <a:off x="19278111" y="682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0" name="直線コネクタ 5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1" name="テキスト ボックス 58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2" name="直線コネクタ 5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3" name="テキスト ボックス 5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4" name="直線コネクタ 5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5" name="テキスト ボックス 5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6" name="直線コネクタ 5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7" name="テキスト ボックス 5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8" name="直線コネクタ 5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9" name="テキスト ボックス 5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0" name="直線コネクタ 5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1" name="テキスト ボックス 59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94" name="直線コネクタ 593"/>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95"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96" name="直線コネクタ 595"/>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97"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98" name="直線コネクタ 597"/>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599" name="【保健センター・保健所】&#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0" name="フローチャート: 判断 599"/>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1" name="フローチャート: 判断 600"/>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2" name="フローチャート: 判断 60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3" name="フローチャート: 判断 602"/>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04" name="フローチャート: 判断 603"/>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5" name="テキスト ボックス 6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6" name="テキスト ボックス 6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7" name="テキスト ボックス 6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8" name="テキスト ボックス 6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9" name="テキスト ボックス 6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610" name="楕円 609"/>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58601</xdr:rowOff>
    </xdr:from>
    <xdr:to>
      <xdr:col>76</xdr:col>
      <xdr:colOff>165100</xdr:colOff>
      <xdr:row>60</xdr:row>
      <xdr:rowOff>160201</xdr:rowOff>
    </xdr:to>
    <xdr:sp macro="" textlink="">
      <xdr:nvSpPr>
        <xdr:cNvPr id="611" name="楕円 610"/>
        <xdr:cNvSpPr/>
      </xdr:nvSpPr>
      <xdr:spPr>
        <a:xfrm>
          <a:off x="14541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109401</xdr:rowOff>
    </xdr:from>
    <xdr:to>
      <xdr:col>81</xdr:col>
      <xdr:colOff>50800</xdr:colOff>
      <xdr:row>60</xdr:row>
      <xdr:rowOff>137160</xdr:rowOff>
    </xdr:to>
    <xdr:cxnSp macro="">
      <xdr:nvCxnSpPr>
        <xdr:cNvPr id="612" name="直線コネクタ 611"/>
        <xdr:cNvCxnSpPr/>
      </xdr:nvCxnSpPr>
      <xdr:spPr>
        <a:xfrm>
          <a:off x="14592300" y="103964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613" name="楕円 612"/>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60</xdr:row>
      <xdr:rowOff>109401</xdr:rowOff>
    </xdr:to>
    <xdr:cxnSp macro="">
      <xdr:nvCxnSpPr>
        <xdr:cNvPr id="614" name="直線コネクタ 613"/>
        <xdr:cNvCxnSpPr/>
      </xdr:nvCxnSpPr>
      <xdr:spPr>
        <a:xfrm>
          <a:off x="13703300" y="103670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32476</xdr:rowOff>
    </xdr:from>
    <xdr:to>
      <xdr:col>67</xdr:col>
      <xdr:colOff>101600</xdr:colOff>
      <xdr:row>60</xdr:row>
      <xdr:rowOff>134076</xdr:rowOff>
    </xdr:to>
    <xdr:sp macro="" textlink="">
      <xdr:nvSpPr>
        <xdr:cNvPr id="615" name="楕円 614"/>
        <xdr:cNvSpPr/>
      </xdr:nvSpPr>
      <xdr:spPr>
        <a:xfrm>
          <a:off x="12763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80010</xdr:rowOff>
    </xdr:from>
    <xdr:to>
      <xdr:col>71</xdr:col>
      <xdr:colOff>177800</xdr:colOff>
      <xdr:row>60</xdr:row>
      <xdr:rowOff>83276</xdr:rowOff>
    </xdr:to>
    <xdr:cxnSp macro="">
      <xdr:nvCxnSpPr>
        <xdr:cNvPr id="616" name="直線コネクタ 615"/>
        <xdr:cNvCxnSpPr/>
      </xdr:nvCxnSpPr>
      <xdr:spPr>
        <a:xfrm flipV="1">
          <a:off x="12814300" y="1036701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17"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18"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19"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20"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621" name="n_1mainValue【保健センター・保健所】&#10;有形固定資産減価償却率"/>
        <xdr:cNvSpPr txBox="1"/>
      </xdr:nvSpPr>
      <xdr:spPr>
        <a:xfrm>
          <a:off x="15266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151328</xdr:rowOff>
    </xdr:from>
    <xdr:ext cx="405111" cy="259045"/>
    <xdr:sp macro="" textlink="">
      <xdr:nvSpPr>
        <xdr:cNvPr id="622" name="n_2mainValue【保健センター・保健所】&#10;有形固定資産減価償却率"/>
        <xdr:cNvSpPr txBox="1"/>
      </xdr:nvSpPr>
      <xdr:spPr>
        <a:xfrm>
          <a:off x="14389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623" name="n_3mainValue【保健センター・保健所】&#10;有形固定資産減価償却率"/>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125203</xdr:rowOff>
    </xdr:from>
    <xdr:ext cx="405111" cy="259045"/>
    <xdr:sp macro="" textlink="">
      <xdr:nvSpPr>
        <xdr:cNvPr id="624" name="n_4mainValue【保健センター・保健所】&#10;有形固定資産減価償却率"/>
        <xdr:cNvSpPr txBox="1"/>
      </xdr:nvSpPr>
      <xdr:spPr>
        <a:xfrm>
          <a:off x="12611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35" name="直線コネクタ 6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36" name="テキスト ボックス 6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7" name="直線コネクタ 6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8" name="テキスト ボックス 6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39" name="直線コネクタ 63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0" name="テキスト ボックス 63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44" name="直線コネクタ 643"/>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45"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46" name="直線コネクタ 645"/>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4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48" name="直線コネクタ 64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649"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0" name="フローチャート: 判断 649"/>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1" name="フローチャート: 判断 650"/>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2" name="フローチャート: 判断 651"/>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3" name="フローチャート: 判断 652"/>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54" name="フローチャート: 判断 653"/>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5" name="テキスト ボックス 6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6" name="テキスト ボックス 6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7" name="テキスト ボックス 6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8" name="テキスト ボックス 6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9" name="テキスト ボックス 6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103505</xdr:rowOff>
    </xdr:from>
    <xdr:to>
      <xdr:col>112</xdr:col>
      <xdr:colOff>38100</xdr:colOff>
      <xdr:row>62</xdr:row>
      <xdr:rowOff>33655</xdr:rowOff>
    </xdr:to>
    <xdr:sp macro="" textlink="">
      <xdr:nvSpPr>
        <xdr:cNvPr id="660" name="楕円 659"/>
        <xdr:cNvSpPr/>
      </xdr:nvSpPr>
      <xdr:spPr>
        <a:xfrm>
          <a:off x="21272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166370</xdr:rowOff>
    </xdr:from>
    <xdr:to>
      <xdr:col>107</xdr:col>
      <xdr:colOff>101600</xdr:colOff>
      <xdr:row>62</xdr:row>
      <xdr:rowOff>96520</xdr:rowOff>
    </xdr:to>
    <xdr:sp macro="" textlink="">
      <xdr:nvSpPr>
        <xdr:cNvPr id="661" name="楕円 660"/>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154305</xdr:rowOff>
    </xdr:from>
    <xdr:to>
      <xdr:col>111</xdr:col>
      <xdr:colOff>177800</xdr:colOff>
      <xdr:row>62</xdr:row>
      <xdr:rowOff>45720</xdr:rowOff>
    </xdr:to>
    <xdr:cxnSp macro="">
      <xdr:nvCxnSpPr>
        <xdr:cNvPr id="662" name="直線コネクタ 661"/>
        <xdr:cNvCxnSpPr/>
      </xdr:nvCxnSpPr>
      <xdr:spPr>
        <a:xfrm flipV="1">
          <a:off x="20434300" y="106127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160655</xdr:rowOff>
    </xdr:from>
    <xdr:to>
      <xdr:col>102</xdr:col>
      <xdr:colOff>165100</xdr:colOff>
      <xdr:row>62</xdr:row>
      <xdr:rowOff>90805</xdr:rowOff>
    </xdr:to>
    <xdr:sp macro="" textlink="">
      <xdr:nvSpPr>
        <xdr:cNvPr id="663" name="楕円 662"/>
        <xdr:cNvSpPr/>
      </xdr:nvSpPr>
      <xdr:spPr>
        <a:xfrm>
          <a:off x="19494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40005</xdr:rowOff>
    </xdr:from>
    <xdr:to>
      <xdr:col>107</xdr:col>
      <xdr:colOff>50800</xdr:colOff>
      <xdr:row>62</xdr:row>
      <xdr:rowOff>45720</xdr:rowOff>
    </xdr:to>
    <xdr:cxnSp macro="">
      <xdr:nvCxnSpPr>
        <xdr:cNvPr id="664" name="直線コネクタ 663"/>
        <xdr:cNvCxnSpPr/>
      </xdr:nvCxnSpPr>
      <xdr:spPr>
        <a:xfrm>
          <a:off x="19545300" y="1066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160655</xdr:rowOff>
    </xdr:from>
    <xdr:to>
      <xdr:col>98</xdr:col>
      <xdr:colOff>38100</xdr:colOff>
      <xdr:row>62</xdr:row>
      <xdr:rowOff>90805</xdr:rowOff>
    </xdr:to>
    <xdr:sp macro="" textlink="">
      <xdr:nvSpPr>
        <xdr:cNvPr id="665" name="楕円 664"/>
        <xdr:cNvSpPr/>
      </xdr:nvSpPr>
      <xdr:spPr>
        <a:xfrm>
          <a:off x="18605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40005</xdr:rowOff>
    </xdr:from>
    <xdr:to>
      <xdr:col>102</xdr:col>
      <xdr:colOff>114300</xdr:colOff>
      <xdr:row>62</xdr:row>
      <xdr:rowOff>40005</xdr:rowOff>
    </xdr:to>
    <xdr:cxnSp macro="">
      <xdr:nvCxnSpPr>
        <xdr:cNvPr id="666" name="直線コネクタ 665"/>
        <xdr:cNvCxnSpPr/>
      </xdr:nvCxnSpPr>
      <xdr:spPr>
        <a:xfrm>
          <a:off x="18656300" y="1066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667" name="n_1aveValue【保健センター・保健所】&#10;一人当たり面積"/>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68"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69"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70"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50182</xdr:rowOff>
    </xdr:from>
    <xdr:ext cx="469744" cy="259045"/>
    <xdr:sp macro="" textlink="">
      <xdr:nvSpPr>
        <xdr:cNvPr id="671" name="n_1mainValue【保健センター・保健所】&#10;一人当たり面積"/>
        <xdr:cNvSpPr txBox="1"/>
      </xdr:nvSpPr>
      <xdr:spPr>
        <a:xfrm>
          <a:off x="210757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672" name="n_2mainValue【保健センター・保健所】&#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81932</xdr:rowOff>
    </xdr:from>
    <xdr:ext cx="469744" cy="259045"/>
    <xdr:sp macro="" textlink="">
      <xdr:nvSpPr>
        <xdr:cNvPr id="673" name="n_3mainValue【保健センター・保健所】&#10;一人当たり面積"/>
        <xdr:cNvSpPr txBox="1"/>
      </xdr:nvSpPr>
      <xdr:spPr>
        <a:xfrm>
          <a:off x="19310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81932</xdr:rowOff>
    </xdr:from>
    <xdr:ext cx="469744" cy="259045"/>
    <xdr:sp macro="" textlink="">
      <xdr:nvSpPr>
        <xdr:cNvPr id="674" name="n_4mainValue【保健センター・保健所】&#10;一人当たり面積"/>
        <xdr:cNvSpPr txBox="1"/>
      </xdr:nvSpPr>
      <xdr:spPr>
        <a:xfrm>
          <a:off x="18421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5" name="正方形/長方形 6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6" name="正方形/長方形 6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7" name="正方形/長方形 6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8" name="正方形/長方形 6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9" name="正方形/長方形 6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0" name="正方形/長方形 6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1" name="正方形/長方形 6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2" name="正方形/長方形 6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3" name="テキスト ボックス 6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4" name="直線コネクタ 6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5" name="テキスト ボックス 68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6" name="直線コネクタ 6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7" name="テキスト ボックス 68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8" name="直線コネクタ 6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9" name="テキスト ボックス 6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0" name="直線コネクタ 6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1" name="テキスト ボックス 6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2" name="直線コネクタ 6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3" name="テキスト ボックス 6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4" name="直線コネクタ 6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5" name="テキスト ボックス 6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6" name="直線コネクタ 6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7" name="テキスト ボックス 69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8" name="直線コネクタ 6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0" name="直線コネクタ 699"/>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1"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2" name="直線コネクタ 701"/>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3"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04" name="直線コネクタ 703"/>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05"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06" name="フローチャート: 判断 705"/>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07" name="フローチャート: 判断 706"/>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08" name="フローチャート: 判断 707"/>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09" name="フローチャート: 判断 708"/>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0" name="フローチャート: 判断 709"/>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1" name="テキスト ボックス 7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2" name="テキスト ボックス 7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3" name="テキスト ボックス 7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4" name="テキスト ボックス 7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5" name="テキスト ボックス 7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166914</xdr:rowOff>
    </xdr:from>
    <xdr:to>
      <xdr:col>81</xdr:col>
      <xdr:colOff>101600</xdr:colOff>
      <xdr:row>82</xdr:row>
      <xdr:rowOff>97064</xdr:rowOff>
    </xdr:to>
    <xdr:sp macro="" textlink="">
      <xdr:nvSpPr>
        <xdr:cNvPr id="716" name="楕円 715"/>
        <xdr:cNvSpPr/>
      </xdr:nvSpPr>
      <xdr:spPr>
        <a:xfrm>
          <a:off x="15430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121194</xdr:rowOff>
    </xdr:from>
    <xdr:to>
      <xdr:col>76</xdr:col>
      <xdr:colOff>165100</xdr:colOff>
      <xdr:row>82</xdr:row>
      <xdr:rowOff>51344</xdr:rowOff>
    </xdr:to>
    <xdr:sp macro="" textlink="">
      <xdr:nvSpPr>
        <xdr:cNvPr id="717" name="楕円 716"/>
        <xdr:cNvSpPr/>
      </xdr:nvSpPr>
      <xdr:spPr>
        <a:xfrm>
          <a:off x="14541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xdr:rowOff>
    </xdr:from>
    <xdr:to>
      <xdr:col>81</xdr:col>
      <xdr:colOff>50800</xdr:colOff>
      <xdr:row>82</xdr:row>
      <xdr:rowOff>46264</xdr:rowOff>
    </xdr:to>
    <xdr:cxnSp macro="">
      <xdr:nvCxnSpPr>
        <xdr:cNvPr id="718" name="直線コネクタ 717"/>
        <xdr:cNvCxnSpPr/>
      </xdr:nvCxnSpPr>
      <xdr:spPr>
        <a:xfrm>
          <a:off x="14592300" y="140594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75474</xdr:rowOff>
    </xdr:from>
    <xdr:to>
      <xdr:col>72</xdr:col>
      <xdr:colOff>38100</xdr:colOff>
      <xdr:row>82</xdr:row>
      <xdr:rowOff>5624</xdr:rowOff>
    </xdr:to>
    <xdr:sp macro="" textlink="">
      <xdr:nvSpPr>
        <xdr:cNvPr id="719" name="楕円 718"/>
        <xdr:cNvSpPr/>
      </xdr:nvSpPr>
      <xdr:spPr>
        <a:xfrm>
          <a:off x="13652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126274</xdr:rowOff>
    </xdr:from>
    <xdr:to>
      <xdr:col>76</xdr:col>
      <xdr:colOff>114300</xdr:colOff>
      <xdr:row>82</xdr:row>
      <xdr:rowOff>544</xdr:rowOff>
    </xdr:to>
    <xdr:cxnSp macro="">
      <xdr:nvCxnSpPr>
        <xdr:cNvPr id="720" name="直線コネクタ 719"/>
        <xdr:cNvCxnSpPr/>
      </xdr:nvCxnSpPr>
      <xdr:spPr>
        <a:xfrm>
          <a:off x="13703300" y="140137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75474</xdr:rowOff>
    </xdr:from>
    <xdr:to>
      <xdr:col>67</xdr:col>
      <xdr:colOff>101600</xdr:colOff>
      <xdr:row>82</xdr:row>
      <xdr:rowOff>5624</xdr:rowOff>
    </xdr:to>
    <xdr:sp macro="" textlink="">
      <xdr:nvSpPr>
        <xdr:cNvPr id="721" name="楕円 720"/>
        <xdr:cNvSpPr/>
      </xdr:nvSpPr>
      <xdr:spPr>
        <a:xfrm>
          <a:off x="12763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126274</xdr:rowOff>
    </xdr:from>
    <xdr:to>
      <xdr:col>71</xdr:col>
      <xdr:colOff>177800</xdr:colOff>
      <xdr:row>81</xdr:row>
      <xdr:rowOff>126274</xdr:rowOff>
    </xdr:to>
    <xdr:cxnSp macro="">
      <xdr:nvCxnSpPr>
        <xdr:cNvPr id="722" name="直線コネクタ 721"/>
        <xdr:cNvCxnSpPr/>
      </xdr:nvCxnSpPr>
      <xdr:spPr>
        <a:xfrm>
          <a:off x="12814300" y="14013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23"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24"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25"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26" name="n_4aveValue【消防施設】&#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113591</xdr:rowOff>
    </xdr:from>
    <xdr:ext cx="405111" cy="259045"/>
    <xdr:sp macro="" textlink="">
      <xdr:nvSpPr>
        <xdr:cNvPr id="727" name="n_1mainValue【消防施設】&#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67871</xdr:rowOff>
    </xdr:from>
    <xdr:ext cx="405111" cy="259045"/>
    <xdr:sp macro="" textlink="">
      <xdr:nvSpPr>
        <xdr:cNvPr id="728" name="n_2mainValue【消防施設】&#10;有形固定資産減価償却率"/>
        <xdr:cNvSpPr txBox="1"/>
      </xdr:nvSpPr>
      <xdr:spPr>
        <a:xfrm>
          <a:off x="14389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22151</xdr:rowOff>
    </xdr:from>
    <xdr:ext cx="405111" cy="259045"/>
    <xdr:sp macro="" textlink="">
      <xdr:nvSpPr>
        <xdr:cNvPr id="729" name="n_3mainValue【消防施設】&#10;有形固定資産減価償却率"/>
        <xdr:cNvSpPr txBox="1"/>
      </xdr:nvSpPr>
      <xdr:spPr>
        <a:xfrm>
          <a:off x="135007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22151</xdr:rowOff>
    </xdr:from>
    <xdr:ext cx="405111" cy="259045"/>
    <xdr:sp macro="" textlink="">
      <xdr:nvSpPr>
        <xdr:cNvPr id="730" name="n_4mainValue【消防施設】&#10;有形固定資産減価償却率"/>
        <xdr:cNvSpPr txBox="1"/>
      </xdr:nvSpPr>
      <xdr:spPr>
        <a:xfrm>
          <a:off x="126117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9" name="テキスト ボックス 7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0" name="直線コネクタ 7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1" name="直線コネクタ 74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2" name="テキスト ボックス 74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3" name="直線コネクタ 74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4" name="テキスト ボックス 74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5" name="直線コネクタ 74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6" name="テキスト ボックス 74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7" name="直線コネクタ 74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8" name="テキスト ボックス 74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9" name="直線コネクタ 7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0" name="テキスト ボックス 7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2" name="直線コネクタ 751"/>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54" name="直線コネクタ 75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55"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56" name="直線コネクタ 755"/>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57" name="【消防施設】&#10;一人当たり面積平均値テキスト"/>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58" name="フローチャート: 判断 757"/>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59" name="フローチャート: 判断 758"/>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0" name="フローチャート: 判断 759"/>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1" name="フローチャート: 判断 760"/>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62" name="フローチャート: 判断 761"/>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3" name="テキスト ボックス 7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4" name="テキスト ボックス 7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5" name="テキスト ボックス 7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6" name="テキスト ボックス 7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7" name="テキスト ボックス 7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768" name="楕円 767"/>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126746</xdr:rowOff>
    </xdr:from>
    <xdr:to>
      <xdr:col>107</xdr:col>
      <xdr:colOff>101600</xdr:colOff>
      <xdr:row>86</xdr:row>
      <xdr:rowOff>56896</xdr:rowOff>
    </xdr:to>
    <xdr:sp macro="" textlink="">
      <xdr:nvSpPr>
        <xdr:cNvPr id="769" name="楕円 768"/>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6096</xdr:rowOff>
    </xdr:to>
    <xdr:cxnSp macro="">
      <xdr:nvCxnSpPr>
        <xdr:cNvPr id="770" name="直線コネクタ 769"/>
        <xdr:cNvCxnSpPr/>
      </xdr:nvCxnSpPr>
      <xdr:spPr>
        <a:xfrm flipV="1">
          <a:off x="20434300" y="14746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771" name="楕円 770"/>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772" name="直線コネクタ 771"/>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773" name="楕円 772"/>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774" name="直線コネクタ 773"/>
        <xdr:cNvCxnSpPr/>
      </xdr:nvCxnSpPr>
      <xdr:spPr>
        <a:xfrm>
          <a:off x="18656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75"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76"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77"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78"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79" name="n_1mainValue【消防施設】&#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780" name="n_2mainValue【消防施設】&#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781" name="n_3mainValue【消防施設】&#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782" name="n_4mainValue【消防施設】&#10;一人当たり面積"/>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3" name="正方形/長方形 7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4" name="正方形/長方形 7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5" name="正方形/長方形 7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6" name="正方形/長方形 7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7" name="正方形/長方形 7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8" name="正方形/長方形 7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9" name="正方形/長方形 7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0" name="正方形/長方形 7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1" name="テキスト ボックス 7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2" name="直線コネクタ 7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3" name="テキスト ボックス 79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4" name="直線コネクタ 7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5" name="テキスト ボックス 79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6" name="直線コネクタ 7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7" name="テキスト ボックス 7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8" name="直線コネクタ 7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9" name="テキスト ボックス 7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0" name="直線コネクタ 7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1" name="テキスト ボックス 8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2" name="直線コネクタ 8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3" name="テキスト ボックス 8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4" name="直線コネクタ 8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5" name="テキスト ボックス 80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6" name="直線コネクタ 8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08" name="直線コネクタ 807"/>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09"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0" name="直線コネクタ 809"/>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1"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2" name="直線コネクタ 811"/>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813"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14" name="フローチャート: 判断 813"/>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15" name="フローチャート: 判断 814"/>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16" name="フローチャート: 判断 815"/>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17" name="フローチャート: 判断 816"/>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18" name="フローチャート: 判断 817"/>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9" name="テキスト ボックス 8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0" name="テキスト ボックス 8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1" name="テキスト ボックス 8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2" name="テキスト ボックス 8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3" name="テキスト ボックス 8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151130</xdr:rowOff>
    </xdr:from>
    <xdr:to>
      <xdr:col>81</xdr:col>
      <xdr:colOff>101600</xdr:colOff>
      <xdr:row>107</xdr:row>
      <xdr:rowOff>81280</xdr:rowOff>
    </xdr:to>
    <xdr:sp macro="" textlink="">
      <xdr:nvSpPr>
        <xdr:cNvPr id="824" name="楕円 823"/>
        <xdr:cNvSpPr/>
      </xdr:nvSpPr>
      <xdr:spPr>
        <a:xfrm>
          <a:off x="1543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825" name="楕円 824"/>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159476</xdr:rowOff>
    </xdr:from>
    <xdr:to>
      <xdr:col>81</xdr:col>
      <xdr:colOff>50800</xdr:colOff>
      <xdr:row>107</xdr:row>
      <xdr:rowOff>30480</xdr:rowOff>
    </xdr:to>
    <xdr:cxnSp macro="">
      <xdr:nvCxnSpPr>
        <xdr:cNvPr id="826" name="直線コネクタ 825"/>
        <xdr:cNvCxnSpPr/>
      </xdr:nvCxnSpPr>
      <xdr:spPr>
        <a:xfrm>
          <a:off x="14592300" y="183331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76019</xdr:rowOff>
    </xdr:from>
    <xdr:to>
      <xdr:col>72</xdr:col>
      <xdr:colOff>38100</xdr:colOff>
      <xdr:row>107</xdr:row>
      <xdr:rowOff>6169</xdr:rowOff>
    </xdr:to>
    <xdr:sp macro="" textlink="">
      <xdr:nvSpPr>
        <xdr:cNvPr id="827" name="楕円 826"/>
        <xdr:cNvSpPr/>
      </xdr:nvSpPr>
      <xdr:spPr>
        <a:xfrm>
          <a:off x="13652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126819</xdr:rowOff>
    </xdr:from>
    <xdr:to>
      <xdr:col>76</xdr:col>
      <xdr:colOff>114300</xdr:colOff>
      <xdr:row>106</xdr:row>
      <xdr:rowOff>159476</xdr:rowOff>
    </xdr:to>
    <xdr:cxnSp macro="">
      <xdr:nvCxnSpPr>
        <xdr:cNvPr id="828" name="直線コネクタ 827"/>
        <xdr:cNvCxnSpPr/>
      </xdr:nvCxnSpPr>
      <xdr:spPr>
        <a:xfrm>
          <a:off x="13703300" y="183005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85816</xdr:rowOff>
    </xdr:from>
    <xdr:to>
      <xdr:col>67</xdr:col>
      <xdr:colOff>101600</xdr:colOff>
      <xdr:row>107</xdr:row>
      <xdr:rowOff>15966</xdr:rowOff>
    </xdr:to>
    <xdr:sp macro="" textlink="">
      <xdr:nvSpPr>
        <xdr:cNvPr id="829" name="楕円 828"/>
        <xdr:cNvSpPr/>
      </xdr:nvSpPr>
      <xdr:spPr>
        <a:xfrm>
          <a:off x="12763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126819</xdr:rowOff>
    </xdr:from>
    <xdr:to>
      <xdr:col>71</xdr:col>
      <xdr:colOff>177800</xdr:colOff>
      <xdr:row>106</xdr:row>
      <xdr:rowOff>136616</xdr:rowOff>
    </xdr:to>
    <xdr:cxnSp macro="">
      <xdr:nvCxnSpPr>
        <xdr:cNvPr id="830" name="直線コネクタ 829"/>
        <xdr:cNvCxnSpPr/>
      </xdr:nvCxnSpPr>
      <xdr:spPr>
        <a:xfrm flipV="1">
          <a:off x="12814300" y="183005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31"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32"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33"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34"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72407</xdr:rowOff>
    </xdr:from>
    <xdr:ext cx="405111" cy="259045"/>
    <xdr:sp macro="" textlink="">
      <xdr:nvSpPr>
        <xdr:cNvPr id="835" name="n_1mainValue【庁舎】&#10;有形固定資産減価償却率"/>
        <xdr:cNvSpPr txBox="1"/>
      </xdr:nvSpPr>
      <xdr:spPr>
        <a:xfrm>
          <a:off x="152660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836" name="n_2mainValue【庁舎】&#10;有形固定資産減価償却率"/>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168746</xdr:rowOff>
    </xdr:from>
    <xdr:ext cx="405111" cy="259045"/>
    <xdr:sp macro="" textlink="">
      <xdr:nvSpPr>
        <xdr:cNvPr id="837" name="n_3mainValue【庁舎】&#10;有形固定資産減価償却率"/>
        <xdr:cNvSpPr txBox="1"/>
      </xdr:nvSpPr>
      <xdr:spPr>
        <a:xfrm>
          <a:off x="13500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7093</xdr:rowOff>
    </xdr:from>
    <xdr:ext cx="405111" cy="259045"/>
    <xdr:sp macro="" textlink="">
      <xdr:nvSpPr>
        <xdr:cNvPr id="838" name="n_4mainValue【庁舎】&#10;有形固定資産減価償却率"/>
        <xdr:cNvSpPr txBox="1"/>
      </xdr:nvSpPr>
      <xdr:spPr>
        <a:xfrm>
          <a:off x="12611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9" name="正方形/長方形 8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0" name="正方形/長方形 8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1" name="正方形/長方形 8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2" name="正方形/長方形 8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3" name="正方形/長方形 8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4" name="正方形/長方形 8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5" name="正方形/長方形 8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6" name="正方形/長方形 8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7" name="テキスト ボックス 8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8" name="直線コネクタ 8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9" name="直線コネクタ 84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0" name="テキスト ボックス 84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1" name="直線コネクタ 85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2" name="テキスト ボックス 85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3" name="直線コネクタ 85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4" name="テキスト ボックス 85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5" name="直線コネクタ 85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6" name="テキスト ボックス 85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7" name="直線コネクタ 85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8" name="テキスト ボックス 85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9" name="直線コネクタ 85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0" name="テキスト ボックス 85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1" name="直線コネクタ 8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2" name="テキスト ボックス 8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64" name="直線コネクタ 863"/>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65"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66" name="直線コネクタ 865"/>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67"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68" name="直線コネクタ 867"/>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69" name="【庁舎】&#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0" name="フローチャート: 判断 869"/>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1" name="フローチャート: 判断 870"/>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2" name="フローチャート: 判断 871"/>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3" name="フローチャート: 判断 872"/>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74" name="フローチャート: 判断 87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5" name="テキスト ボックス 8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6" name="テキスト ボックス 8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7" name="テキスト ボックス 8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8" name="テキスト ボックス 8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9" name="テキスト ボックス 8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880" name="楕円 879"/>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149498</xdr:rowOff>
    </xdr:from>
    <xdr:to>
      <xdr:col>107</xdr:col>
      <xdr:colOff>101600</xdr:colOff>
      <xdr:row>107</xdr:row>
      <xdr:rowOff>79648</xdr:rowOff>
    </xdr:to>
    <xdr:sp macro="" textlink="">
      <xdr:nvSpPr>
        <xdr:cNvPr id="881" name="楕円 880"/>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28848</xdr:rowOff>
    </xdr:to>
    <xdr:cxnSp macro="">
      <xdr:nvCxnSpPr>
        <xdr:cNvPr id="882" name="直線コネクタ 881"/>
        <xdr:cNvCxnSpPr/>
      </xdr:nvCxnSpPr>
      <xdr:spPr>
        <a:xfrm>
          <a:off x="20434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883" name="楕円 882"/>
        <xdr:cNvSpPr/>
      </xdr:nvSpPr>
      <xdr:spPr>
        <a:xfrm>
          <a:off x="19494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28848</xdr:rowOff>
    </xdr:to>
    <xdr:cxnSp macro="">
      <xdr:nvCxnSpPr>
        <xdr:cNvPr id="884" name="直線コネクタ 883"/>
        <xdr:cNvCxnSpPr/>
      </xdr:nvCxnSpPr>
      <xdr:spPr>
        <a:xfrm>
          <a:off x="19545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149498</xdr:rowOff>
    </xdr:from>
    <xdr:to>
      <xdr:col>98</xdr:col>
      <xdr:colOff>38100</xdr:colOff>
      <xdr:row>107</xdr:row>
      <xdr:rowOff>79648</xdr:rowOff>
    </xdr:to>
    <xdr:sp macro="" textlink="">
      <xdr:nvSpPr>
        <xdr:cNvPr id="885" name="楕円 884"/>
        <xdr:cNvSpPr/>
      </xdr:nvSpPr>
      <xdr:spPr>
        <a:xfrm>
          <a:off x="18605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28848</xdr:rowOff>
    </xdr:from>
    <xdr:to>
      <xdr:col>102</xdr:col>
      <xdr:colOff>114300</xdr:colOff>
      <xdr:row>107</xdr:row>
      <xdr:rowOff>28848</xdr:rowOff>
    </xdr:to>
    <xdr:cxnSp macro="">
      <xdr:nvCxnSpPr>
        <xdr:cNvPr id="886" name="直線コネクタ 885"/>
        <xdr:cNvCxnSpPr/>
      </xdr:nvCxnSpPr>
      <xdr:spPr>
        <a:xfrm>
          <a:off x="18656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87"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88"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89"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90"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891" name="n_1mainValue【庁舎】&#10;一人当たり面積"/>
        <xdr:cNvSpPr txBox="1"/>
      </xdr:nvSpPr>
      <xdr:spPr>
        <a:xfrm>
          <a:off x="21075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892" name="n_2mainValue【庁舎】&#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70775</xdr:rowOff>
    </xdr:from>
    <xdr:ext cx="469744" cy="259045"/>
    <xdr:sp macro="" textlink="">
      <xdr:nvSpPr>
        <xdr:cNvPr id="893" name="n_3mainValue【庁舎】&#10;一人当たり面積"/>
        <xdr:cNvSpPr txBox="1"/>
      </xdr:nvSpPr>
      <xdr:spPr>
        <a:xfrm>
          <a:off x="19310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70775</xdr:rowOff>
    </xdr:from>
    <xdr:ext cx="469744" cy="259045"/>
    <xdr:sp macro="" textlink="">
      <xdr:nvSpPr>
        <xdr:cNvPr id="894" name="n_4mainValue【庁舎】&#10;一人当たり面積"/>
        <xdr:cNvSpPr txBox="1"/>
      </xdr:nvSpPr>
      <xdr:spPr>
        <a:xfrm>
          <a:off x="18421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5" name="正方形/長方形 8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6" name="正方形/長方形 8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7" name="テキスト ボックス 8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年度の有形固定資産減価償却率については、学校施設が</a:t>
          </a:r>
          <a:r>
            <a:rPr kumimoji="1" lang="en-US" altLang="ja-JP" sz="1300">
              <a:latin typeface="ＭＳ Ｐゴシック" panose="020B0600070205080204" pitchFamily="50" charset="-128"/>
              <a:ea typeface="ＭＳ Ｐゴシック" panose="020B0600070205080204" pitchFamily="50" charset="-128"/>
            </a:rPr>
            <a:t>51.8%</a:t>
          </a:r>
          <a:r>
            <a:rPr kumimoji="1" lang="ja-JP" altLang="en-US" sz="1300">
              <a:latin typeface="ＭＳ Ｐゴシック" panose="020B0600070205080204" pitchFamily="50" charset="-128"/>
              <a:ea typeface="ＭＳ Ｐゴシック" panose="020B0600070205080204" pitchFamily="50" charset="-128"/>
            </a:rPr>
            <a:t>となっており類似団体と比較すると低い水準となっている。要因としては市では小・中学校の大規模改修工事を進めており、平成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校の改修工事を行ったことが考えられる。</a:t>
          </a:r>
        </a:p>
        <a:p>
          <a:r>
            <a:rPr kumimoji="1" lang="ja-JP" altLang="en-US" sz="1300">
              <a:latin typeface="ＭＳ Ｐゴシック" panose="020B0600070205080204" pitchFamily="50" charset="-128"/>
              <a:ea typeface="ＭＳ Ｐゴシック" panose="020B0600070205080204" pitchFamily="50" charset="-128"/>
            </a:rPr>
            <a:t>一方で図書館</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といずれも類似団体と比較して高い水準となっており老朽化が進んでいることが読み取れる。</a:t>
          </a:r>
        </a:p>
        <a:p>
          <a:r>
            <a:rPr kumimoji="1" lang="ja-JP" altLang="en-US" sz="1300">
              <a:latin typeface="ＭＳ Ｐゴシック" panose="020B0600070205080204" pitchFamily="50" charset="-128"/>
              <a:ea typeface="ＭＳ Ｐゴシック" panose="020B0600070205080204" pitchFamily="50" charset="-128"/>
            </a:rPr>
            <a:t>　令和２年度に市庁舎の建替を行い、以降も市内公共施設の耐震化工事などを実施していく予定ではあるが、老朽化した公共施設を適切に維持していくためには多額の費用がかかり、限られた財源の中で、現在保有している公共施設を全て維持していくことは困難である。「公共施設等総合管理計画」を基に「個別施設計画」を策定しており、今後も計画的な更新・改修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74,636
73,328
10.23
31,713,571
30,979,872
683,731
15,370,992
19,886,029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高齢化率が高</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市内に高度医療機関が多く存在することから医療費や社会保障費などの民生費が大きい</a:t>
          </a:r>
          <a:r>
            <a:rPr lang="ja-JP" altLang="en-US" sz="1100" b="0" i="0" baseline="0">
              <a:solidFill>
                <a:schemeClr val="dk1"/>
              </a:solidFill>
              <a:effectLst/>
              <a:latin typeface="+mn-lt"/>
              <a:ea typeface="+mn-ea"/>
              <a:cs typeface="+mn-cs"/>
            </a:rPr>
            <a:t>一方で、</a:t>
          </a:r>
          <a:r>
            <a:rPr lang="ja-JP" altLang="ja-JP" sz="1100" b="0" i="0" baseline="0">
              <a:solidFill>
                <a:schemeClr val="dk1"/>
              </a:solidFill>
              <a:effectLst/>
              <a:latin typeface="+mn-lt"/>
              <a:ea typeface="+mn-ea"/>
              <a:cs typeface="+mn-cs"/>
            </a:rPr>
            <a:t>個人市民税額が少額であること、大口の納税法人がほとんどないことなど、</a:t>
          </a:r>
          <a:r>
            <a:rPr lang="ja-JP" altLang="en-US" sz="1100" b="0" i="0" baseline="0">
              <a:solidFill>
                <a:schemeClr val="dk1"/>
              </a:solidFill>
              <a:effectLst/>
              <a:latin typeface="+mn-lt"/>
              <a:ea typeface="+mn-ea"/>
              <a:cs typeface="+mn-cs"/>
            </a:rPr>
            <a:t>財政基盤が弱く類似団体平均よりも下回っている。</a:t>
          </a:r>
          <a:endParaRPr lang="ja-JP" altLang="ja-JP" sz="1400">
            <a:effectLst/>
          </a:endParaRPr>
        </a:p>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コンビニ収納や口座振替の推進を行い、税収の徴収強化に努めるとともに、</a:t>
          </a:r>
          <a:r>
            <a:rPr lang="ja-JP" altLang="ja-JP" sz="1100" b="0" i="0" baseline="0">
              <a:solidFill>
                <a:schemeClr val="dk1"/>
              </a:solidFill>
              <a:effectLst/>
              <a:latin typeface="+mn-lt"/>
              <a:ea typeface="+mn-ea"/>
              <a:cs typeface="+mn-cs"/>
            </a:rPr>
            <a:t>生活保護費をはじめとする社会保障関係経費については、</a:t>
          </a:r>
          <a:r>
            <a:rPr lang="ja-JP" altLang="ja-JP" sz="1100">
              <a:solidFill>
                <a:schemeClr val="dk1"/>
              </a:solidFill>
              <a:effectLst/>
              <a:latin typeface="+mn-lt"/>
              <a:ea typeface="+mn-ea"/>
              <a:cs typeface="+mn-cs"/>
            </a:rPr>
            <a:t>生活困窮者の自立支援事業などを進めて行政運営コストの削減</a:t>
          </a:r>
          <a:r>
            <a:rPr lang="ja-JP" altLang="en-US" sz="1100">
              <a:solidFill>
                <a:schemeClr val="dk1"/>
              </a:solidFill>
              <a:effectLst/>
              <a:latin typeface="+mn-lt"/>
              <a:ea typeface="+mn-ea"/>
              <a:cs typeface="+mn-cs"/>
            </a:rPr>
            <a:t>を行い、財政基盤の強化に努める。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xdr:cNvCxnSpPr/>
      </xdr:nvCxnSpPr>
      <xdr:spPr>
        <a:xfrm>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65617</xdr:rowOff>
    </xdr:to>
    <xdr:cxnSp macro="">
      <xdr:nvCxnSpPr>
        <xdr:cNvPr id="78" name="直線コネクタ 77"/>
        <xdr:cNvCxnSpPr/>
      </xdr:nvCxnSpPr>
      <xdr:spPr>
        <a:xfrm flipV="1">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歳入では、</a:t>
          </a:r>
          <a:r>
            <a:rPr lang="ja-JP" altLang="en-US" sz="1100" b="0" i="0" baseline="0">
              <a:solidFill>
                <a:schemeClr val="dk1"/>
              </a:solidFill>
              <a:effectLst/>
              <a:latin typeface="+mn-lt"/>
              <a:ea typeface="+mn-ea"/>
              <a:cs typeface="+mn-cs"/>
            </a:rPr>
            <a:t>普通交付税や私立保育園運営費などの増額</a:t>
          </a:r>
          <a:r>
            <a:rPr lang="ja-JP" altLang="ja-JP" sz="1100" b="0" i="0" baseline="0">
              <a:solidFill>
                <a:schemeClr val="dk1"/>
              </a:solidFill>
              <a:effectLst/>
              <a:latin typeface="+mn-lt"/>
              <a:ea typeface="+mn-ea"/>
              <a:cs typeface="+mn-cs"/>
            </a:rPr>
            <a:t>により経常一般財源が</a:t>
          </a:r>
          <a:r>
            <a:rPr lang="en-US" altLang="ja-JP" sz="1100" b="0" i="0" baseline="0">
              <a:solidFill>
                <a:schemeClr val="dk1"/>
              </a:solidFill>
              <a:effectLst/>
              <a:latin typeface="+mn-lt"/>
              <a:ea typeface="+mn-ea"/>
              <a:cs typeface="+mn-cs"/>
            </a:rPr>
            <a:t>6,976</a:t>
          </a:r>
          <a:r>
            <a:rPr lang="ja-JP" altLang="ja-JP" sz="1100" b="0" i="0" baseline="0">
              <a:solidFill>
                <a:schemeClr val="dk1"/>
              </a:solidFill>
              <a:effectLst/>
              <a:latin typeface="+mn-lt"/>
              <a:ea typeface="+mn-ea"/>
              <a:cs typeface="+mn-cs"/>
            </a:rPr>
            <a:t>万円</a:t>
          </a:r>
          <a:r>
            <a:rPr lang="ja-JP" altLang="en-US" sz="1100" b="0" i="0" baseline="0">
              <a:solidFill>
                <a:schemeClr val="dk1"/>
              </a:solidFill>
              <a:effectLst/>
              <a:latin typeface="+mn-lt"/>
              <a:ea typeface="+mn-ea"/>
              <a:cs typeface="+mn-cs"/>
            </a:rPr>
            <a:t>増額</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一方、</a:t>
          </a:r>
          <a:r>
            <a:rPr lang="ja-JP" altLang="ja-JP" sz="1100" b="0" i="0" baseline="0">
              <a:solidFill>
                <a:schemeClr val="dk1"/>
              </a:solidFill>
              <a:effectLst/>
              <a:latin typeface="+mn-lt"/>
              <a:ea typeface="+mn-ea"/>
              <a:cs typeface="+mn-cs"/>
            </a:rPr>
            <a:t>歳出では、</a:t>
          </a:r>
          <a:r>
            <a:rPr lang="ja-JP" altLang="en-US" sz="1100" b="0" i="0" baseline="0">
              <a:solidFill>
                <a:schemeClr val="dk1"/>
              </a:solidFill>
              <a:effectLst/>
              <a:latin typeface="+mn-lt"/>
              <a:ea typeface="+mn-ea"/>
              <a:cs typeface="+mn-cs"/>
            </a:rPr>
            <a:t>人件費等</a:t>
          </a:r>
          <a:r>
            <a:rPr lang="ja-JP" altLang="ja-JP" sz="1100" b="0" i="0" baseline="0">
              <a:solidFill>
                <a:schemeClr val="dk1"/>
              </a:solidFill>
              <a:effectLst/>
              <a:latin typeface="+mn-lt"/>
              <a:ea typeface="+mn-ea"/>
              <a:cs typeface="+mn-cs"/>
            </a:rPr>
            <a:t>が減少したものの、扶助費</a:t>
          </a:r>
          <a:r>
            <a:rPr lang="ja-JP" altLang="en-US" sz="1100" b="0" i="0" baseline="0">
              <a:solidFill>
                <a:schemeClr val="dk1"/>
              </a:solidFill>
              <a:effectLst/>
              <a:latin typeface="+mn-lt"/>
              <a:ea typeface="+mn-ea"/>
              <a:cs typeface="+mn-cs"/>
            </a:rPr>
            <a:t>や補助費等</a:t>
          </a:r>
          <a:r>
            <a:rPr lang="ja-JP" altLang="ja-JP" sz="1100" b="0" i="0" baseline="0">
              <a:solidFill>
                <a:schemeClr val="dk1"/>
              </a:solidFill>
              <a:effectLst/>
              <a:latin typeface="+mn-lt"/>
              <a:ea typeface="+mn-ea"/>
              <a:cs typeface="+mn-cs"/>
            </a:rPr>
            <a:t>の増加により、経常経費充当一般財源全体では</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7,643</a:t>
          </a:r>
          <a:r>
            <a:rPr lang="ja-JP" altLang="ja-JP" sz="1100" b="0" i="0" baseline="0">
              <a:solidFill>
                <a:schemeClr val="dk1"/>
              </a:solidFill>
              <a:effectLst/>
              <a:latin typeface="+mn-lt"/>
              <a:ea typeface="+mn-ea"/>
              <a:cs typeface="+mn-cs"/>
            </a:rPr>
            <a:t>万円増額となり、経常収支比率は前年度と比べ</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ポイント悪化の</a:t>
          </a:r>
          <a:r>
            <a:rPr lang="en-US" altLang="ja-JP" sz="1100" b="0" i="0" baseline="0">
              <a:solidFill>
                <a:schemeClr val="dk1"/>
              </a:solidFill>
              <a:effectLst/>
              <a:latin typeface="+mn-lt"/>
              <a:ea typeface="+mn-ea"/>
              <a:cs typeface="+mn-cs"/>
            </a:rPr>
            <a:t>95.1%</a:t>
          </a:r>
          <a:r>
            <a:rPr lang="ja-JP" altLang="ja-JP" sz="1100" b="0" i="0" baseline="0">
              <a:solidFill>
                <a:schemeClr val="dk1"/>
              </a:solidFill>
              <a:effectLst/>
              <a:latin typeface="+mn-lt"/>
              <a:ea typeface="+mn-ea"/>
              <a:cs typeface="+mn-cs"/>
            </a:rPr>
            <a:t>となった。　</a:t>
          </a:r>
          <a:endParaRPr lang="ja-JP" altLang="ja-JP" sz="1400">
            <a:effectLst/>
          </a:endParaRPr>
        </a:p>
        <a:p>
          <a:pPr rtl="0" fontAlgn="base"/>
          <a:r>
            <a:rPr lang="ja-JP" altLang="ja-JP" sz="1100" b="0" i="0" baseline="0">
              <a:solidFill>
                <a:schemeClr val="dk1"/>
              </a:solidFill>
              <a:effectLst/>
              <a:latin typeface="+mn-lt"/>
              <a:ea typeface="+mn-ea"/>
              <a:cs typeface="+mn-cs"/>
            </a:rPr>
            <a:t>　今後も、障害者自立支援給付費をはじめとする社会保障関係経費の増加や老朽化した公共施設の改修など、多額の財源を要する課題が多くあることから、引き続き財政の健全化に努め</a:t>
          </a:r>
          <a:r>
            <a:rPr lang="ja-JP" altLang="en-US" sz="1100" b="0" i="0" baseline="0">
              <a:solidFill>
                <a:schemeClr val="dk1"/>
              </a:solidFill>
              <a:effectLst/>
              <a:latin typeface="+mn-lt"/>
              <a:ea typeface="+mn-ea"/>
              <a:cs typeface="+mn-cs"/>
            </a:rPr>
            <a:t>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62</xdr:row>
      <xdr:rowOff>169926</xdr:rowOff>
    </xdr:to>
    <xdr:cxnSp macro="">
      <xdr:nvCxnSpPr>
        <xdr:cNvPr id="130" name="直線コネクタ 129"/>
        <xdr:cNvCxnSpPr/>
      </xdr:nvCxnSpPr>
      <xdr:spPr>
        <a:xfrm>
          <a:off x="4114800" y="1070330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73406</xdr:rowOff>
    </xdr:to>
    <xdr:cxnSp macro="">
      <xdr:nvCxnSpPr>
        <xdr:cNvPr id="133" name="直線コネクタ 132"/>
        <xdr:cNvCxnSpPr/>
      </xdr:nvCxnSpPr>
      <xdr:spPr>
        <a:xfrm>
          <a:off x="3225800" y="1060678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62</xdr:row>
      <xdr:rowOff>44450</xdr:rowOff>
    </xdr:to>
    <xdr:cxnSp macro="">
      <xdr:nvCxnSpPr>
        <xdr:cNvPr id="136" name="直線コネクタ 135"/>
        <xdr:cNvCxnSpPr/>
      </xdr:nvCxnSpPr>
      <xdr:spPr>
        <a:xfrm flipV="1">
          <a:off x="2336800" y="106067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44450</xdr:rowOff>
    </xdr:to>
    <xdr:cxnSp macro="">
      <xdr:nvCxnSpPr>
        <xdr:cNvPr id="139" name="直線コネクタ 138"/>
        <xdr:cNvCxnSpPr/>
      </xdr:nvCxnSpPr>
      <xdr:spPr>
        <a:xfrm>
          <a:off x="1447800" y="1057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9" name="楕円 148"/>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50" name="財政構造の弾力性該当値テキスト"/>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1" name="楕円 150"/>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2" name="テキスト ボックス 151"/>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53" name="楕円 152"/>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54" name="テキスト ボックス 153"/>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6" name="テキスト ボックス 155"/>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7" name="楕円 156"/>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8" name="テキスト ボックス 157"/>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人件費、物件費等の合計額の人口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人当たりの金額が類似団体平均を下回っているのは、物件費が低水準であることが理由である。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これは、保育所や一部の小学校給食業務を直営で行っており、委託料（物件費）が低いことが要因である。今後は給食調理業務の委託を順次行うなど人件費削減を行っていく。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24843</xdr:rowOff>
    </xdr:from>
    <xdr:to>
      <xdr:col>23</xdr:col>
      <xdr:colOff>133350</xdr:colOff>
      <xdr:row>82</xdr:row>
      <xdr:rowOff>71961</xdr:rowOff>
    </xdr:to>
    <xdr:cxnSp macro="">
      <xdr:nvCxnSpPr>
        <xdr:cNvPr id="191" name="直線コネクタ 190"/>
        <xdr:cNvCxnSpPr/>
      </xdr:nvCxnSpPr>
      <xdr:spPr>
        <a:xfrm>
          <a:off x="4114800" y="14083743"/>
          <a:ext cx="838200" cy="4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20517</xdr:rowOff>
    </xdr:from>
    <xdr:to>
      <xdr:col>19</xdr:col>
      <xdr:colOff>133350</xdr:colOff>
      <xdr:row>82</xdr:row>
      <xdr:rowOff>24843</xdr:rowOff>
    </xdr:to>
    <xdr:cxnSp macro="">
      <xdr:nvCxnSpPr>
        <xdr:cNvPr id="194" name="直線コネクタ 193"/>
        <xdr:cNvCxnSpPr/>
      </xdr:nvCxnSpPr>
      <xdr:spPr>
        <a:xfrm>
          <a:off x="3225800" y="14079417"/>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19520</xdr:rowOff>
    </xdr:from>
    <xdr:to>
      <xdr:col>15</xdr:col>
      <xdr:colOff>82550</xdr:colOff>
      <xdr:row>82</xdr:row>
      <xdr:rowOff>20517</xdr:rowOff>
    </xdr:to>
    <xdr:cxnSp macro="">
      <xdr:nvCxnSpPr>
        <xdr:cNvPr id="197" name="直線コネクタ 196"/>
        <xdr:cNvCxnSpPr/>
      </xdr:nvCxnSpPr>
      <xdr:spPr>
        <a:xfrm>
          <a:off x="2336800" y="14078420"/>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5797</xdr:rowOff>
    </xdr:from>
    <xdr:to>
      <xdr:col>11</xdr:col>
      <xdr:colOff>31750</xdr:colOff>
      <xdr:row>82</xdr:row>
      <xdr:rowOff>19520</xdr:rowOff>
    </xdr:to>
    <xdr:cxnSp macro="">
      <xdr:nvCxnSpPr>
        <xdr:cNvPr id="200" name="直線コネクタ 199"/>
        <xdr:cNvCxnSpPr/>
      </xdr:nvCxnSpPr>
      <xdr:spPr>
        <a:xfrm>
          <a:off x="1447800" y="14064697"/>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21161</xdr:rowOff>
    </xdr:from>
    <xdr:to>
      <xdr:col>23</xdr:col>
      <xdr:colOff>184150</xdr:colOff>
      <xdr:row>82</xdr:row>
      <xdr:rowOff>122761</xdr:rowOff>
    </xdr:to>
    <xdr:sp macro="" textlink="">
      <xdr:nvSpPr>
        <xdr:cNvPr id="210" name="楕円 209"/>
        <xdr:cNvSpPr/>
      </xdr:nvSpPr>
      <xdr:spPr>
        <a:xfrm>
          <a:off x="4902200" y="1408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37688</xdr:rowOff>
    </xdr:from>
    <xdr:ext cx="762000" cy="259045"/>
    <xdr:sp macro="" textlink="">
      <xdr:nvSpPr>
        <xdr:cNvPr id="211" name="人件費・物件費等の状況該当値テキスト"/>
        <xdr:cNvSpPr txBox="1"/>
      </xdr:nvSpPr>
      <xdr:spPr>
        <a:xfrm>
          <a:off x="5041900" y="139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145493</xdr:rowOff>
    </xdr:from>
    <xdr:to>
      <xdr:col>19</xdr:col>
      <xdr:colOff>184150</xdr:colOff>
      <xdr:row>82</xdr:row>
      <xdr:rowOff>75643</xdr:rowOff>
    </xdr:to>
    <xdr:sp macro="" textlink="">
      <xdr:nvSpPr>
        <xdr:cNvPr id="212" name="楕円 211"/>
        <xdr:cNvSpPr/>
      </xdr:nvSpPr>
      <xdr:spPr>
        <a:xfrm>
          <a:off x="4064000" y="140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85820</xdr:rowOff>
    </xdr:from>
    <xdr:ext cx="736600" cy="259045"/>
    <xdr:sp macro="" textlink="">
      <xdr:nvSpPr>
        <xdr:cNvPr id="213" name="テキスト ボックス 212"/>
        <xdr:cNvSpPr txBox="1"/>
      </xdr:nvSpPr>
      <xdr:spPr>
        <a:xfrm>
          <a:off x="3733800" y="13801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141167</xdr:rowOff>
    </xdr:from>
    <xdr:to>
      <xdr:col>15</xdr:col>
      <xdr:colOff>133350</xdr:colOff>
      <xdr:row>82</xdr:row>
      <xdr:rowOff>71317</xdr:rowOff>
    </xdr:to>
    <xdr:sp macro="" textlink="">
      <xdr:nvSpPr>
        <xdr:cNvPr id="214" name="楕円 213"/>
        <xdr:cNvSpPr/>
      </xdr:nvSpPr>
      <xdr:spPr>
        <a:xfrm>
          <a:off x="3175000" y="1402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81494</xdr:rowOff>
    </xdr:from>
    <xdr:ext cx="762000" cy="259045"/>
    <xdr:sp macro="" textlink="">
      <xdr:nvSpPr>
        <xdr:cNvPr id="215" name="テキスト ボックス 214"/>
        <xdr:cNvSpPr txBox="1"/>
      </xdr:nvSpPr>
      <xdr:spPr>
        <a:xfrm>
          <a:off x="2844800" y="1379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140170</xdr:rowOff>
    </xdr:from>
    <xdr:to>
      <xdr:col>11</xdr:col>
      <xdr:colOff>82550</xdr:colOff>
      <xdr:row>82</xdr:row>
      <xdr:rowOff>70320</xdr:rowOff>
    </xdr:to>
    <xdr:sp macro="" textlink="">
      <xdr:nvSpPr>
        <xdr:cNvPr id="216" name="楕円 215"/>
        <xdr:cNvSpPr/>
      </xdr:nvSpPr>
      <xdr:spPr>
        <a:xfrm>
          <a:off x="2286000" y="1402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80497</xdr:rowOff>
    </xdr:from>
    <xdr:ext cx="762000" cy="259045"/>
    <xdr:sp macro="" textlink="">
      <xdr:nvSpPr>
        <xdr:cNvPr id="217" name="テキスト ボックス 216"/>
        <xdr:cNvSpPr txBox="1"/>
      </xdr:nvSpPr>
      <xdr:spPr>
        <a:xfrm>
          <a:off x="1955800" y="1379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126447</xdr:rowOff>
    </xdr:from>
    <xdr:to>
      <xdr:col>7</xdr:col>
      <xdr:colOff>31750</xdr:colOff>
      <xdr:row>82</xdr:row>
      <xdr:rowOff>56597</xdr:rowOff>
    </xdr:to>
    <xdr:sp macro="" textlink="">
      <xdr:nvSpPr>
        <xdr:cNvPr id="218" name="楕円 217"/>
        <xdr:cNvSpPr/>
      </xdr:nvSpPr>
      <xdr:spPr>
        <a:xfrm>
          <a:off x="1397000" y="140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66774</xdr:rowOff>
    </xdr:from>
    <xdr:ext cx="762000" cy="259045"/>
    <xdr:sp macro="" textlink="">
      <xdr:nvSpPr>
        <xdr:cNvPr id="219" name="テキスト ボックス 218"/>
        <xdr:cNvSpPr txBox="1"/>
      </xdr:nvSpPr>
      <xdr:spPr>
        <a:xfrm>
          <a:off x="1066800" y="1378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mn-lt"/>
              <a:ea typeface="+mn-ea"/>
              <a:cs typeface="+mn-cs"/>
            </a:rPr>
            <a:t>　ラスパイレス指数は、類似団体平均を上回っているが、これは昇任制度が異なることなどが要因と考えられる。</a:t>
          </a:r>
          <a:endParaRPr lang="ja-JP" altLang="ja-JP" sz="1400">
            <a:effectLst/>
          </a:endParaRPr>
        </a:p>
        <a:p>
          <a:pPr fontAlgn="base"/>
          <a:r>
            <a:rPr kumimoji="1" lang="ja-JP" altLang="ja-JP" sz="1100" b="0" i="0" baseline="0">
              <a:solidFill>
                <a:schemeClr val="dk1"/>
              </a:solidFill>
              <a:effectLst/>
              <a:latin typeface="+mn-lt"/>
              <a:ea typeface="+mn-ea"/>
              <a:cs typeface="+mn-cs"/>
            </a:rPr>
            <a:t>　今後とも各種手当の総点検を行うなど、より一層の給与の適正化に努める。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18143</xdr:rowOff>
    </xdr:from>
    <xdr:to>
      <xdr:col>81</xdr:col>
      <xdr:colOff>44450</xdr:colOff>
      <xdr:row>89</xdr:row>
      <xdr:rowOff>52614</xdr:rowOff>
    </xdr:to>
    <xdr:cxnSp macro="">
      <xdr:nvCxnSpPr>
        <xdr:cNvPr id="255" name="直線コネクタ 254"/>
        <xdr:cNvCxnSpPr/>
      </xdr:nvCxnSpPr>
      <xdr:spPr>
        <a:xfrm>
          <a:off x="16179800" y="152771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18143</xdr:rowOff>
    </xdr:from>
    <xdr:to>
      <xdr:col>77</xdr:col>
      <xdr:colOff>44450</xdr:colOff>
      <xdr:row>89</xdr:row>
      <xdr:rowOff>69850</xdr:rowOff>
    </xdr:to>
    <xdr:cxnSp macro="">
      <xdr:nvCxnSpPr>
        <xdr:cNvPr id="258" name="直線コネクタ 257"/>
        <xdr:cNvCxnSpPr/>
      </xdr:nvCxnSpPr>
      <xdr:spPr>
        <a:xfrm flipV="1">
          <a:off x="15290800" y="152771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89</xdr:row>
      <xdr:rowOff>69850</xdr:rowOff>
    </xdr:to>
    <xdr:cxnSp macro="">
      <xdr:nvCxnSpPr>
        <xdr:cNvPr id="261" name="直線コネクタ 260"/>
        <xdr:cNvCxnSpPr/>
      </xdr:nvCxnSpPr>
      <xdr:spPr>
        <a:xfrm>
          <a:off x="14401800" y="152427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88</xdr:row>
      <xdr:rowOff>155121</xdr:rowOff>
    </xdr:to>
    <xdr:cxnSp macro="">
      <xdr:nvCxnSpPr>
        <xdr:cNvPr id="264" name="直線コネクタ 263"/>
        <xdr:cNvCxnSpPr/>
      </xdr:nvCxnSpPr>
      <xdr:spPr>
        <a:xfrm>
          <a:off x="13512800" y="151737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4" name="楕円 273"/>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75" name="給与水準   （国との比較）該当値テキスト"/>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76" name="楕円 275"/>
        <xdr:cNvSpPr/>
      </xdr:nvSpPr>
      <xdr:spPr>
        <a:xfrm>
          <a:off x="16129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77" name="テキスト ボックス 276"/>
        <xdr:cNvSpPr txBox="1"/>
      </xdr:nvSpPr>
      <xdr:spPr>
        <a:xfrm>
          <a:off x="15798800" y="1531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78" name="楕円 277"/>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79" name="テキスト ボックス 278"/>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0" name="楕円 279"/>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1" name="テキスト ボックス 280"/>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2" name="楕円 281"/>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3" name="テキスト ボックス 282"/>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年度以降、行財政改革に基づく定員適正化の確実な実施により、職員数の削減を行ってきた。</a:t>
          </a:r>
          <a:endParaRPr lang="ja-JP" altLang="ja-JP" sz="1400">
            <a:effectLst/>
          </a:endParaRPr>
        </a:p>
        <a:p>
          <a:pPr rtl="0" fontAlgn="base"/>
          <a:r>
            <a:rPr lang="ja-JP" altLang="ja-JP" sz="1100" b="0" i="0" baseline="0">
              <a:solidFill>
                <a:schemeClr val="dk1"/>
              </a:solidFill>
              <a:effectLst/>
              <a:latin typeface="+mn-lt"/>
              <a:ea typeface="+mn-ea"/>
              <a:cs typeface="+mn-cs"/>
            </a:rPr>
            <a:t>　その結果、全会計ベースで</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443</a:t>
          </a:r>
          <a:r>
            <a:rPr lang="ja-JP" altLang="ja-JP" sz="1100" b="0" i="0" baseline="0">
              <a:solidFill>
                <a:schemeClr val="dk1"/>
              </a:solidFill>
              <a:effectLst/>
              <a:latin typeface="+mn-lt"/>
              <a:ea typeface="+mn-ea"/>
              <a:cs typeface="+mn-cs"/>
            </a:rPr>
            <a:t>人の職員数となっており、当初の目標であった</a:t>
          </a:r>
          <a:r>
            <a:rPr lang="en-US" altLang="ja-JP" sz="1100" b="0" i="0" baseline="0">
              <a:solidFill>
                <a:schemeClr val="dk1"/>
              </a:solidFill>
              <a:effectLst/>
              <a:latin typeface="+mn-lt"/>
              <a:ea typeface="+mn-ea"/>
              <a:cs typeface="+mn-cs"/>
            </a:rPr>
            <a:t>450</a:t>
          </a:r>
          <a:r>
            <a:rPr lang="ja-JP" altLang="ja-JP" sz="1100" b="0" i="0" baseline="0">
              <a:solidFill>
                <a:schemeClr val="dk1"/>
              </a:solidFill>
              <a:effectLst/>
              <a:latin typeface="+mn-lt"/>
              <a:ea typeface="+mn-ea"/>
              <a:cs typeface="+mn-cs"/>
            </a:rPr>
            <a:t>人体制を下回るものとなっている。</a:t>
          </a:r>
          <a:endParaRPr lang="ja-JP" altLang="ja-JP" sz="1400">
            <a:effectLst/>
          </a:endParaRPr>
        </a:p>
        <a:p>
          <a:r>
            <a:rPr lang="ja-JP" altLang="ja-JP" sz="1100" b="0" i="0" baseline="0">
              <a:solidFill>
                <a:schemeClr val="dk1"/>
              </a:solidFill>
              <a:effectLst/>
              <a:latin typeface="+mn-lt"/>
              <a:ea typeface="+mn-ea"/>
              <a:cs typeface="+mn-cs"/>
            </a:rPr>
            <a:t>　今後とも行財政改革に基づく定員適正化の確実な実施を行い、人件費の抑制に努め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152612</xdr:rowOff>
    </xdr:from>
    <xdr:to>
      <xdr:col>81</xdr:col>
      <xdr:colOff>44450</xdr:colOff>
      <xdr:row>59</xdr:row>
      <xdr:rowOff>164677</xdr:rowOff>
    </xdr:to>
    <xdr:cxnSp macro="">
      <xdr:nvCxnSpPr>
        <xdr:cNvPr id="318" name="直線コネクタ 317"/>
        <xdr:cNvCxnSpPr/>
      </xdr:nvCxnSpPr>
      <xdr:spPr>
        <a:xfrm>
          <a:off x="16179800" y="1026816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152612</xdr:rowOff>
    </xdr:to>
    <xdr:cxnSp macro="">
      <xdr:nvCxnSpPr>
        <xdr:cNvPr id="321" name="直線コネクタ 320"/>
        <xdr:cNvCxnSpPr/>
      </xdr:nvCxnSpPr>
      <xdr:spPr>
        <a:xfrm>
          <a:off x="15290800" y="1026414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164677</xdr:rowOff>
    </xdr:to>
    <xdr:cxnSp macro="">
      <xdr:nvCxnSpPr>
        <xdr:cNvPr id="324" name="直線コネクタ 323"/>
        <xdr:cNvCxnSpPr/>
      </xdr:nvCxnSpPr>
      <xdr:spPr>
        <a:xfrm flipV="1">
          <a:off x="14401800" y="102641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146579</xdr:rowOff>
    </xdr:from>
    <xdr:to>
      <xdr:col>68</xdr:col>
      <xdr:colOff>152400</xdr:colOff>
      <xdr:row>59</xdr:row>
      <xdr:rowOff>164677</xdr:rowOff>
    </xdr:to>
    <xdr:cxnSp macro="">
      <xdr:nvCxnSpPr>
        <xdr:cNvPr id="327" name="直線コネクタ 326"/>
        <xdr:cNvCxnSpPr/>
      </xdr:nvCxnSpPr>
      <xdr:spPr>
        <a:xfrm>
          <a:off x="13512800" y="1026212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113877</xdr:rowOff>
    </xdr:from>
    <xdr:to>
      <xdr:col>81</xdr:col>
      <xdr:colOff>95250</xdr:colOff>
      <xdr:row>60</xdr:row>
      <xdr:rowOff>44027</xdr:rowOff>
    </xdr:to>
    <xdr:sp macro="" textlink="">
      <xdr:nvSpPr>
        <xdr:cNvPr id="337" name="楕円 336"/>
        <xdr:cNvSpPr/>
      </xdr:nvSpPr>
      <xdr:spPr>
        <a:xfrm>
          <a:off x="16967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130404</xdr:rowOff>
    </xdr:from>
    <xdr:ext cx="762000" cy="259045"/>
    <xdr:sp macro="" textlink="">
      <xdr:nvSpPr>
        <xdr:cNvPr id="338" name="定員管理の状況該当値テキスト"/>
        <xdr:cNvSpPr txBox="1"/>
      </xdr:nvSpPr>
      <xdr:spPr>
        <a:xfrm>
          <a:off x="17106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101812</xdr:rowOff>
    </xdr:from>
    <xdr:to>
      <xdr:col>77</xdr:col>
      <xdr:colOff>95250</xdr:colOff>
      <xdr:row>60</xdr:row>
      <xdr:rowOff>31962</xdr:rowOff>
    </xdr:to>
    <xdr:sp macro="" textlink="">
      <xdr:nvSpPr>
        <xdr:cNvPr id="339" name="楕円 338"/>
        <xdr:cNvSpPr/>
      </xdr:nvSpPr>
      <xdr:spPr>
        <a:xfrm>
          <a:off x="16129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42139</xdr:rowOff>
    </xdr:from>
    <xdr:ext cx="736600" cy="259045"/>
    <xdr:sp macro="" textlink="">
      <xdr:nvSpPr>
        <xdr:cNvPr id="340" name="テキスト ボックス 339"/>
        <xdr:cNvSpPr txBox="1"/>
      </xdr:nvSpPr>
      <xdr:spPr>
        <a:xfrm>
          <a:off x="15798800" y="998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1" name="楕円 340"/>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42" name="テキスト ボックス 341"/>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113877</xdr:rowOff>
    </xdr:from>
    <xdr:to>
      <xdr:col>68</xdr:col>
      <xdr:colOff>203200</xdr:colOff>
      <xdr:row>60</xdr:row>
      <xdr:rowOff>44027</xdr:rowOff>
    </xdr:to>
    <xdr:sp macro="" textlink="">
      <xdr:nvSpPr>
        <xdr:cNvPr id="343" name="楕円 342"/>
        <xdr:cNvSpPr/>
      </xdr:nvSpPr>
      <xdr:spPr>
        <a:xfrm>
          <a:off x="14351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54204</xdr:rowOff>
    </xdr:from>
    <xdr:ext cx="762000" cy="259045"/>
    <xdr:sp macro="" textlink="">
      <xdr:nvSpPr>
        <xdr:cNvPr id="344" name="テキスト ボックス 343"/>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95779</xdr:rowOff>
    </xdr:from>
    <xdr:to>
      <xdr:col>64</xdr:col>
      <xdr:colOff>152400</xdr:colOff>
      <xdr:row>60</xdr:row>
      <xdr:rowOff>25929</xdr:rowOff>
    </xdr:to>
    <xdr:sp macro="" textlink="">
      <xdr:nvSpPr>
        <xdr:cNvPr id="345" name="楕円 344"/>
        <xdr:cNvSpPr/>
      </xdr:nvSpPr>
      <xdr:spPr>
        <a:xfrm>
          <a:off x="13462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36106</xdr:rowOff>
    </xdr:from>
    <xdr:ext cx="762000" cy="259045"/>
    <xdr:sp macro="" textlink="">
      <xdr:nvSpPr>
        <xdr:cNvPr id="346" name="テキスト ボックス 345"/>
        <xdr:cNvSpPr txBox="1"/>
      </xdr:nvSpPr>
      <xdr:spPr>
        <a:xfrm>
          <a:off x="13131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過去からの起債抑制策により、類似団体平均を下回っている。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市庁舎の建替工事のために地方債</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発行</a:t>
          </a:r>
          <a:r>
            <a:rPr lang="ja-JP" altLang="en-US" sz="1100" b="0" i="0" baseline="0">
              <a:solidFill>
                <a:schemeClr val="dk1"/>
              </a:solidFill>
              <a:effectLst/>
              <a:latin typeface="+mn-lt"/>
              <a:ea typeface="+mn-ea"/>
              <a:cs typeface="+mn-cs"/>
            </a:rPr>
            <a:t>のほか、今後は市内公共施設老朽化に伴う改修工事が</a:t>
          </a:r>
          <a:r>
            <a:rPr lang="ja-JP" altLang="ja-JP" sz="1100" b="0" i="0" baseline="0">
              <a:solidFill>
                <a:schemeClr val="dk1"/>
              </a:solidFill>
              <a:effectLst/>
              <a:latin typeface="+mn-lt"/>
              <a:ea typeface="+mn-ea"/>
              <a:cs typeface="+mn-cs"/>
            </a:rPr>
            <a:t>見込</a:t>
          </a:r>
          <a:r>
            <a:rPr lang="ja-JP" altLang="en-US" sz="1100" b="0" i="0" baseline="0">
              <a:solidFill>
                <a:schemeClr val="dk1"/>
              </a:solidFill>
              <a:effectLst/>
              <a:latin typeface="+mn-lt"/>
              <a:ea typeface="+mn-ea"/>
              <a:cs typeface="+mn-cs"/>
            </a:rPr>
            <a:t>まれることから</a:t>
          </a:r>
          <a:r>
            <a:rPr lang="ja-JP" altLang="ja-JP" sz="1100" b="0" i="0" baseline="0">
              <a:solidFill>
                <a:schemeClr val="dk1"/>
              </a:solidFill>
              <a:effectLst/>
              <a:latin typeface="+mn-lt"/>
              <a:ea typeface="+mn-ea"/>
              <a:cs typeface="+mn-cs"/>
            </a:rPr>
            <a:t>、実質公債費比率の動向には注視していく必要がある。今後とも新規事業の実施等について総点検を図り新規発行の抑制に努める。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14394</xdr:rowOff>
    </xdr:to>
    <xdr:cxnSp macro="">
      <xdr:nvCxnSpPr>
        <xdr:cNvPr id="379" name="直線コネクタ 378"/>
        <xdr:cNvCxnSpPr/>
      </xdr:nvCxnSpPr>
      <xdr:spPr>
        <a:xfrm flipV="1">
          <a:off x="16179800" y="68643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54610</xdr:rowOff>
    </xdr:to>
    <xdr:cxnSp macro="">
      <xdr:nvCxnSpPr>
        <xdr:cNvPr id="382" name="直線コネクタ 381"/>
        <xdr:cNvCxnSpPr/>
      </xdr:nvCxnSpPr>
      <xdr:spPr>
        <a:xfrm flipV="1">
          <a:off x="15290800" y="687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62654</xdr:rowOff>
    </xdr:to>
    <xdr:cxnSp macro="">
      <xdr:nvCxnSpPr>
        <xdr:cNvPr id="385" name="直線コネクタ 384"/>
        <xdr:cNvCxnSpPr/>
      </xdr:nvCxnSpPr>
      <xdr:spPr>
        <a:xfrm flipV="1">
          <a:off x="14401800" y="69126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78740</xdr:rowOff>
    </xdr:to>
    <xdr:cxnSp macro="">
      <xdr:nvCxnSpPr>
        <xdr:cNvPr id="388" name="直線コネクタ 387"/>
        <xdr:cNvCxnSpPr/>
      </xdr:nvCxnSpPr>
      <xdr:spPr>
        <a:xfrm flipV="1">
          <a:off x="13512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98" name="楕円 397"/>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399"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0" name="楕円 399"/>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401" name="テキスト ボックス 400"/>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2" name="楕円 401"/>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3" name="テキスト ボックス 40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4" name="楕円 403"/>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5" name="テキスト ボックス 404"/>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6" name="楕円 405"/>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7" name="テキスト ボックス 406"/>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職員の年齢構成の変化による退職手当負担見込額が減少しているものの</a:t>
          </a:r>
          <a:r>
            <a:rPr kumimoji="1" lang="ja-JP" altLang="en-US" sz="1100">
              <a:solidFill>
                <a:schemeClr val="dk1"/>
              </a:solidFill>
              <a:effectLst/>
              <a:latin typeface="+mn-lt"/>
              <a:ea typeface="+mn-ea"/>
              <a:cs typeface="+mn-cs"/>
            </a:rPr>
            <a:t>市庁舎建て替えに伴う</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現在高</a:t>
          </a:r>
          <a:r>
            <a:rPr kumimoji="1" lang="ja-JP" altLang="ja-JP" sz="1100">
              <a:solidFill>
                <a:schemeClr val="dk1"/>
              </a:solidFill>
              <a:effectLst/>
              <a:latin typeface="+mn-lt"/>
              <a:ea typeface="+mn-ea"/>
              <a:cs typeface="+mn-cs"/>
            </a:rPr>
            <a:t>の増加といった要因により、比率が</a:t>
          </a:r>
          <a:r>
            <a:rPr kumimoji="1" lang="ja-JP" altLang="en-US" sz="1100">
              <a:solidFill>
                <a:schemeClr val="dk1"/>
              </a:solidFill>
              <a:effectLst/>
              <a:latin typeface="+mn-lt"/>
              <a:ea typeface="+mn-ea"/>
              <a:cs typeface="+mn-cs"/>
            </a:rPr>
            <a:t>悪化している。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今後も将来への負担を少しでも軽減できるよう、新規事業の実施等について総点検を図り、財政の健全化を図る。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90729</xdr:rowOff>
    </xdr:from>
    <xdr:to>
      <xdr:col>81</xdr:col>
      <xdr:colOff>44450</xdr:colOff>
      <xdr:row>15</xdr:row>
      <xdr:rowOff>109068</xdr:rowOff>
    </xdr:to>
    <xdr:cxnSp macro="">
      <xdr:nvCxnSpPr>
        <xdr:cNvPr id="439" name="直線コネクタ 438"/>
        <xdr:cNvCxnSpPr/>
      </xdr:nvCxnSpPr>
      <xdr:spPr>
        <a:xfrm>
          <a:off x="16179800" y="2662479"/>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90729</xdr:rowOff>
    </xdr:from>
    <xdr:to>
      <xdr:col>77</xdr:col>
      <xdr:colOff>44450</xdr:colOff>
      <xdr:row>15</xdr:row>
      <xdr:rowOff>105207</xdr:rowOff>
    </xdr:to>
    <xdr:cxnSp macro="">
      <xdr:nvCxnSpPr>
        <xdr:cNvPr id="442" name="直線コネクタ 441"/>
        <xdr:cNvCxnSpPr/>
      </xdr:nvCxnSpPr>
      <xdr:spPr>
        <a:xfrm flipV="1">
          <a:off x="15290800" y="266247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148505</xdr:rowOff>
    </xdr:from>
    <xdr:ext cx="736600" cy="259045"/>
    <xdr:sp macro="" textlink="">
      <xdr:nvSpPr>
        <xdr:cNvPr id="444" name="テキスト ボックス 443"/>
        <xdr:cNvSpPr txBox="1"/>
      </xdr:nvSpPr>
      <xdr:spPr>
        <a:xfrm>
          <a:off x="15798800" y="272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105207</xdr:rowOff>
    </xdr:from>
    <xdr:to>
      <xdr:col>72</xdr:col>
      <xdr:colOff>203200</xdr:colOff>
      <xdr:row>15</xdr:row>
      <xdr:rowOff>108102</xdr:rowOff>
    </xdr:to>
    <xdr:cxnSp macro="">
      <xdr:nvCxnSpPr>
        <xdr:cNvPr id="445" name="直線コネクタ 444"/>
        <xdr:cNvCxnSpPr/>
      </xdr:nvCxnSpPr>
      <xdr:spPr>
        <a:xfrm flipV="1">
          <a:off x="14401800" y="2676957"/>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7" name="テキスト ボックス 446"/>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108102</xdr:rowOff>
    </xdr:from>
    <xdr:to>
      <xdr:col>68</xdr:col>
      <xdr:colOff>152400</xdr:colOff>
      <xdr:row>15</xdr:row>
      <xdr:rowOff>163119</xdr:rowOff>
    </xdr:to>
    <xdr:cxnSp macro="">
      <xdr:nvCxnSpPr>
        <xdr:cNvPr id="448" name="直線コネクタ 447"/>
        <xdr:cNvCxnSpPr/>
      </xdr:nvCxnSpPr>
      <xdr:spPr>
        <a:xfrm flipV="1">
          <a:off x="13512800" y="2679852"/>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50" name="テキスト ボックス 449"/>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67784</xdr:rowOff>
    </xdr:from>
    <xdr:ext cx="762000" cy="259045"/>
    <xdr:sp macro="" textlink="">
      <xdr:nvSpPr>
        <xdr:cNvPr id="452" name="テキスト ボックス 451"/>
        <xdr:cNvSpPr txBox="1"/>
      </xdr:nvSpPr>
      <xdr:spPr>
        <a:xfrm>
          <a:off x="13131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58268</xdr:rowOff>
    </xdr:from>
    <xdr:to>
      <xdr:col>81</xdr:col>
      <xdr:colOff>95250</xdr:colOff>
      <xdr:row>15</xdr:row>
      <xdr:rowOff>159868</xdr:rowOff>
    </xdr:to>
    <xdr:sp macro="" textlink="">
      <xdr:nvSpPr>
        <xdr:cNvPr id="458" name="楕円 457"/>
        <xdr:cNvSpPr/>
      </xdr:nvSpPr>
      <xdr:spPr>
        <a:xfrm>
          <a:off x="16967200" y="26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30345</xdr:rowOff>
    </xdr:from>
    <xdr:ext cx="762000" cy="259045"/>
    <xdr:sp macro="" textlink="">
      <xdr:nvSpPr>
        <xdr:cNvPr id="459" name="将来負担の状況該当値テキスト"/>
        <xdr:cNvSpPr txBox="1"/>
      </xdr:nvSpPr>
      <xdr:spPr>
        <a:xfrm>
          <a:off x="17106900" y="260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39929</xdr:rowOff>
    </xdr:from>
    <xdr:to>
      <xdr:col>77</xdr:col>
      <xdr:colOff>95250</xdr:colOff>
      <xdr:row>15</xdr:row>
      <xdr:rowOff>141529</xdr:rowOff>
    </xdr:to>
    <xdr:sp macro="" textlink="">
      <xdr:nvSpPr>
        <xdr:cNvPr id="460" name="楕円 459"/>
        <xdr:cNvSpPr/>
      </xdr:nvSpPr>
      <xdr:spPr>
        <a:xfrm>
          <a:off x="16129000" y="26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151706</xdr:rowOff>
    </xdr:from>
    <xdr:ext cx="736600" cy="259045"/>
    <xdr:sp macro="" textlink="">
      <xdr:nvSpPr>
        <xdr:cNvPr id="461" name="テキスト ボックス 460"/>
        <xdr:cNvSpPr txBox="1"/>
      </xdr:nvSpPr>
      <xdr:spPr>
        <a:xfrm>
          <a:off x="15798800" y="2380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62" name="楕円 461"/>
        <xdr:cNvSpPr/>
      </xdr:nvSpPr>
      <xdr:spPr>
        <a:xfrm>
          <a:off x="15240000" y="26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63" name="テキスト ボックス 46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57302</xdr:rowOff>
    </xdr:from>
    <xdr:to>
      <xdr:col>68</xdr:col>
      <xdr:colOff>203200</xdr:colOff>
      <xdr:row>15</xdr:row>
      <xdr:rowOff>158902</xdr:rowOff>
    </xdr:to>
    <xdr:sp macro="" textlink="">
      <xdr:nvSpPr>
        <xdr:cNvPr id="464" name="楕円 463"/>
        <xdr:cNvSpPr/>
      </xdr:nvSpPr>
      <xdr:spPr>
        <a:xfrm>
          <a:off x="143510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169079</xdr:rowOff>
    </xdr:from>
    <xdr:ext cx="762000" cy="259045"/>
    <xdr:sp macro="" textlink="">
      <xdr:nvSpPr>
        <xdr:cNvPr id="465" name="テキスト ボックス 464"/>
        <xdr:cNvSpPr txBox="1"/>
      </xdr:nvSpPr>
      <xdr:spPr>
        <a:xfrm>
          <a:off x="14020800" y="23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112319</xdr:rowOff>
    </xdr:from>
    <xdr:to>
      <xdr:col>64</xdr:col>
      <xdr:colOff>152400</xdr:colOff>
      <xdr:row>16</xdr:row>
      <xdr:rowOff>42469</xdr:rowOff>
    </xdr:to>
    <xdr:sp macro="" textlink="">
      <xdr:nvSpPr>
        <xdr:cNvPr id="466" name="楕円 465"/>
        <xdr:cNvSpPr/>
      </xdr:nvSpPr>
      <xdr:spPr>
        <a:xfrm>
          <a:off x="13462000" y="26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52646</xdr:rowOff>
    </xdr:from>
    <xdr:ext cx="762000" cy="259045"/>
    <xdr:sp macro="" textlink="">
      <xdr:nvSpPr>
        <xdr:cNvPr id="467" name="テキスト ボックス 466"/>
        <xdr:cNvSpPr txBox="1"/>
      </xdr:nvSpPr>
      <xdr:spPr>
        <a:xfrm>
          <a:off x="13131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74,636
73,328
10.23
31,713,571
30,979,872
683,731
15,370,992
19,886,029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類似団体平均に比べて高い水準となっているのは、保育所や一部の小学校給食業務を直営で行っていることなどが要因となっている。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人件費の抑制のため</a:t>
          </a:r>
          <a:r>
            <a:rPr lang="ja-JP" altLang="ja-JP" sz="1100" b="0" i="0" baseline="0">
              <a:solidFill>
                <a:schemeClr val="dk1"/>
              </a:solidFill>
              <a:effectLst/>
              <a:latin typeface="+mn-lt"/>
              <a:ea typeface="+mn-ea"/>
              <a:cs typeface="+mn-cs"/>
            </a:rPr>
            <a:t>、定員適正化の確実な実施により、平成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年には</a:t>
          </a:r>
          <a:r>
            <a:rPr lang="en-US" altLang="ja-JP" sz="1100" b="0" i="0" baseline="0">
              <a:solidFill>
                <a:schemeClr val="dk1"/>
              </a:solidFill>
              <a:effectLst/>
              <a:latin typeface="+mn-lt"/>
              <a:ea typeface="+mn-ea"/>
              <a:cs typeface="+mn-cs"/>
            </a:rPr>
            <a:t>708</a:t>
          </a:r>
          <a:r>
            <a:rPr lang="ja-JP" altLang="ja-JP" sz="1100" b="0" i="0" baseline="0">
              <a:solidFill>
                <a:schemeClr val="dk1"/>
              </a:solidFill>
              <a:effectLst/>
              <a:latin typeface="+mn-lt"/>
              <a:ea typeface="+mn-ea"/>
              <a:cs typeface="+mn-cs"/>
            </a:rPr>
            <a:t>名だった職員数も</a:t>
          </a:r>
          <a:r>
            <a:rPr lang="ja-JP" altLang="en-US" sz="1100" b="0" i="0" baseline="0">
              <a:solidFill>
                <a:schemeClr val="dk1"/>
              </a:solidFill>
              <a:effectLst/>
              <a:latin typeface="+mn-lt"/>
              <a:ea typeface="+mn-ea"/>
              <a:cs typeface="+mn-cs"/>
            </a:rPr>
            <a:t>令和元年度</a:t>
          </a:r>
          <a:r>
            <a:rPr lang="ja-JP" altLang="ja-JP" sz="1100" b="0" i="0" baseline="0">
              <a:solidFill>
                <a:schemeClr val="dk1"/>
              </a:solidFill>
              <a:effectLst/>
              <a:latin typeface="+mn-lt"/>
              <a:ea typeface="+mn-ea"/>
              <a:cs typeface="+mn-cs"/>
            </a:rPr>
            <a:t>には</a:t>
          </a:r>
          <a:r>
            <a:rPr lang="en-US" altLang="ja-JP" sz="1100" b="0" i="0" baseline="0">
              <a:solidFill>
                <a:schemeClr val="dk1"/>
              </a:solidFill>
              <a:effectLst/>
              <a:latin typeface="+mn-lt"/>
              <a:ea typeface="+mn-ea"/>
              <a:cs typeface="+mn-cs"/>
            </a:rPr>
            <a:t>443</a:t>
          </a:r>
          <a:r>
            <a:rPr lang="ja-JP" altLang="ja-JP" sz="1100" b="0" i="0" baseline="0">
              <a:solidFill>
                <a:schemeClr val="dk1"/>
              </a:solidFill>
              <a:effectLst/>
              <a:latin typeface="+mn-lt"/>
              <a:ea typeface="+mn-ea"/>
              <a:cs typeface="+mn-cs"/>
            </a:rPr>
            <a:t>名と約</a:t>
          </a:r>
          <a:r>
            <a:rPr lang="en-US" altLang="ja-JP" sz="1100" b="0" i="0" baseline="0">
              <a:solidFill>
                <a:schemeClr val="dk1"/>
              </a:solidFill>
              <a:effectLst/>
              <a:latin typeface="+mn-lt"/>
              <a:ea typeface="+mn-ea"/>
              <a:cs typeface="+mn-cs"/>
            </a:rPr>
            <a:t>37.4</a:t>
          </a:r>
          <a:r>
            <a:rPr lang="ja-JP" altLang="ja-JP" sz="1100" b="0" i="0" baseline="0">
              <a:solidFill>
                <a:schemeClr val="dk1"/>
              </a:solidFill>
              <a:effectLst/>
              <a:latin typeface="+mn-lt"/>
              <a:ea typeface="+mn-ea"/>
              <a:cs typeface="+mn-cs"/>
            </a:rPr>
            <a:t>％の職員削減を行っている。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職員定員管理や</a:t>
          </a:r>
          <a:r>
            <a:rPr lang="ja-JP" altLang="ja-JP" sz="1100" b="0" i="0" baseline="0">
              <a:solidFill>
                <a:schemeClr val="dk1"/>
              </a:solidFill>
              <a:effectLst/>
              <a:latin typeface="+mn-lt"/>
              <a:ea typeface="+mn-ea"/>
              <a:cs typeface="+mn-cs"/>
            </a:rPr>
            <a:t>給食調理業務の委託を順次行うなど</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人件費削減に努める。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27940</xdr:rowOff>
    </xdr:to>
    <xdr:cxnSp macro="">
      <xdr:nvCxnSpPr>
        <xdr:cNvPr id="66" name="直線コネクタ 65"/>
        <xdr:cNvCxnSpPr/>
      </xdr:nvCxnSpPr>
      <xdr:spPr>
        <a:xfrm flipV="1">
          <a:off x="3987800" y="6520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27940</xdr:rowOff>
    </xdr:to>
    <xdr:cxnSp macro="">
      <xdr:nvCxnSpPr>
        <xdr:cNvPr id="69" name="直線コネクタ 68"/>
        <xdr:cNvCxnSpPr/>
      </xdr:nvCxnSpPr>
      <xdr:spPr>
        <a:xfrm>
          <a:off x="3098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81280</xdr:rowOff>
    </xdr:to>
    <xdr:cxnSp macro="">
      <xdr:nvCxnSpPr>
        <xdr:cNvPr id="72" name="直線コネクタ 71"/>
        <xdr:cNvCxnSpPr/>
      </xdr:nvCxnSpPr>
      <xdr:spPr>
        <a:xfrm flipV="1">
          <a:off x="2209800" y="6512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81280</xdr:rowOff>
    </xdr:to>
    <xdr:cxnSp macro="">
      <xdr:nvCxnSpPr>
        <xdr:cNvPr id="75" name="直線コネクタ 74"/>
        <xdr:cNvCxnSpPr/>
      </xdr:nvCxnSpPr>
      <xdr:spPr>
        <a:xfrm>
          <a:off x="1320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類似団体に比べて低い水準になっているのは、保育所や一部の小学校給食業務を直営で行っており、委託費（物件費）が低いことが挙げられる。</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ごみ収集作業の一部委託化などに伴い増額となっている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給食調理業務の委託に伴い人件費から委託費（物件費）へのシフトが起きているが、人件費、物件費をあわせた経常収支比率は低下傾向にある。今後も順次民間委託化を進めていく</a:t>
          </a:r>
          <a:r>
            <a:rPr lang="ja-JP" altLang="en-US" sz="1100" b="0" i="0" baseline="0">
              <a:solidFill>
                <a:schemeClr val="dk1"/>
              </a:solidFill>
              <a:effectLst/>
              <a:latin typeface="+mn-lt"/>
              <a:ea typeface="+mn-ea"/>
              <a:cs typeface="+mn-cs"/>
            </a:rPr>
            <a:t>ことで歳出の抑制に努める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97064</xdr:rowOff>
    </xdr:to>
    <xdr:cxnSp macro="">
      <xdr:nvCxnSpPr>
        <xdr:cNvPr id="129" name="直線コネクタ 128"/>
        <xdr:cNvCxnSpPr/>
      </xdr:nvCxnSpPr>
      <xdr:spPr>
        <a:xfrm>
          <a:off x="15671800" y="26143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15</xdr:row>
      <xdr:rowOff>42636</xdr:rowOff>
    </xdr:to>
    <xdr:cxnSp macro="">
      <xdr:nvCxnSpPr>
        <xdr:cNvPr id="132" name="直線コネクタ 131"/>
        <xdr:cNvCxnSpPr/>
      </xdr:nvCxnSpPr>
      <xdr:spPr>
        <a:xfrm>
          <a:off x="14782800" y="2494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14</xdr:row>
      <xdr:rowOff>127000</xdr:rowOff>
    </xdr:to>
    <xdr:cxnSp macro="">
      <xdr:nvCxnSpPr>
        <xdr:cNvPr id="135" name="直線コネクタ 134"/>
        <xdr:cNvCxnSpPr/>
      </xdr:nvCxnSpPr>
      <xdr:spPr>
        <a:xfrm flipV="1">
          <a:off x="13893800" y="249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127000</xdr:rowOff>
    </xdr:to>
    <xdr:cxnSp macro="">
      <xdr:nvCxnSpPr>
        <xdr:cNvPr id="138" name="直線コネクタ 137"/>
        <xdr:cNvCxnSpPr/>
      </xdr:nvCxnSpPr>
      <xdr:spPr>
        <a:xfrm>
          <a:off x="13004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2" name="楕円 151"/>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3" name="テキスト ボックス 152"/>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6" name="楕円 155"/>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7" name="テキスト ボックス 156"/>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類似団体平均に比べて高い水準となっているのは、高齢化率と生活保護率が高いことが主な要因である。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本市の大きな課題である増大する扶助費については、引き続き生活困窮者の自立支援事業などを進め</a:t>
          </a:r>
          <a:r>
            <a:rPr lang="ja-JP" altLang="en-US" sz="1100" b="0" i="0" baseline="0">
              <a:solidFill>
                <a:schemeClr val="dk1"/>
              </a:solidFill>
              <a:effectLst/>
              <a:latin typeface="+mn-lt"/>
              <a:ea typeface="+mn-ea"/>
              <a:cs typeface="+mn-cs"/>
            </a:rPr>
            <a:t>ることで</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16510</xdr:rowOff>
    </xdr:from>
    <xdr:to>
      <xdr:col>24</xdr:col>
      <xdr:colOff>25400</xdr:colOff>
      <xdr:row>59</xdr:row>
      <xdr:rowOff>85090</xdr:rowOff>
    </xdr:to>
    <xdr:cxnSp macro="">
      <xdr:nvCxnSpPr>
        <xdr:cNvPr id="190" name="直線コネクタ 189"/>
        <xdr:cNvCxnSpPr/>
      </xdr:nvCxnSpPr>
      <xdr:spPr>
        <a:xfrm>
          <a:off x="3987800" y="10132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111760</xdr:rowOff>
    </xdr:from>
    <xdr:to>
      <xdr:col>19</xdr:col>
      <xdr:colOff>187325</xdr:colOff>
      <xdr:row>59</xdr:row>
      <xdr:rowOff>16510</xdr:rowOff>
    </xdr:to>
    <xdr:cxnSp macro="">
      <xdr:nvCxnSpPr>
        <xdr:cNvPr id="193" name="直線コネクタ 192"/>
        <xdr:cNvCxnSpPr/>
      </xdr:nvCxnSpPr>
      <xdr:spPr>
        <a:xfrm>
          <a:off x="3098800" y="10055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58</xdr:row>
      <xdr:rowOff>111760</xdr:rowOff>
    </xdr:to>
    <xdr:cxnSp macro="">
      <xdr:nvCxnSpPr>
        <xdr:cNvPr id="196" name="直線コネクタ 195"/>
        <xdr:cNvCxnSpPr/>
      </xdr:nvCxnSpPr>
      <xdr:spPr>
        <a:xfrm>
          <a:off x="2209800" y="1002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43180</xdr:rowOff>
    </xdr:from>
    <xdr:to>
      <xdr:col>11</xdr:col>
      <xdr:colOff>9525</xdr:colOff>
      <xdr:row>58</xdr:row>
      <xdr:rowOff>81280</xdr:rowOff>
    </xdr:to>
    <xdr:cxnSp macro="">
      <xdr:nvCxnSpPr>
        <xdr:cNvPr id="199" name="直線コネクタ 198"/>
        <xdr:cNvCxnSpPr/>
      </xdr:nvCxnSpPr>
      <xdr:spPr>
        <a:xfrm>
          <a:off x="1320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34290</xdr:rowOff>
    </xdr:from>
    <xdr:to>
      <xdr:col>24</xdr:col>
      <xdr:colOff>76200</xdr:colOff>
      <xdr:row>59</xdr:row>
      <xdr:rowOff>135890</xdr:rowOff>
    </xdr:to>
    <xdr:sp macro="" textlink="">
      <xdr:nvSpPr>
        <xdr:cNvPr id="209" name="楕円 208"/>
        <xdr:cNvSpPr/>
      </xdr:nvSpPr>
      <xdr:spPr>
        <a:xfrm>
          <a:off x="4775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6367</xdr:rowOff>
    </xdr:from>
    <xdr:ext cx="762000" cy="259045"/>
    <xdr:sp macro="" textlink="">
      <xdr:nvSpPr>
        <xdr:cNvPr id="210" name="扶助費該当値テキスト"/>
        <xdr:cNvSpPr txBox="1"/>
      </xdr:nvSpPr>
      <xdr:spPr>
        <a:xfrm>
          <a:off x="4914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137160</xdr:rowOff>
    </xdr:from>
    <xdr:to>
      <xdr:col>20</xdr:col>
      <xdr:colOff>38100</xdr:colOff>
      <xdr:row>59</xdr:row>
      <xdr:rowOff>67310</xdr:rowOff>
    </xdr:to>
    <xdr:sp macro="" textlink="">
      <xdr:nvSpPr>
        <xdr:cNvPr id="211" name="楕円 210"/>
        <xdr:cNvSpPr/>
      </xdr:nvSpPr>
      <xdr:spPr>
        <a:xfrm>
          <a:off x="3937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52087</xdr:rowOff>
    </xdr:from>
    <xdr:ext cx="736600" cy="259045"/>
    <xdr:sp macro="" textlink="">
      <xdr:nvSpPr>
        <xdr:cNvPr id="212" name="テキスト ボックス 211"/>
        <xdr:cNvSpPr txBox="1"/>
      </xdr:nvSpPr>
      <xdr:spPr>
        <a:xfrm>
          <a:off x="3606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60960</xdr:rowOff>
    </xdr:from>
    <xdr:to>
      <xdr:col>15</xdr:col>
      <xdr:colOff>149225</xdr:colOff>
      <xdr:row>58</xdr:row>
      <xdr:rowOff>162560</xdr:rowOff>
    </xdr:to>
    <xdr:sp macro="" textlink="">
      <xdr:nvSpPr>
        <xdr:cNvPr id="213" name="楕円 212"/>
        <xdr:cNvSpPr/>
      </xdr:nvSpPr>
      <xdr:spPr>
        <a:xfrm>
          <a:off x="3048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147337</xdr:rowOff>
    </xdr:from>
    <xdr:ext cx="762000" cy="259045"/>
    <xdr:sp macro="" textlink="">
      <xdr:nvSpPr>
        <xdr:cNvPr id="214" name="テキスト ボックス 213"/>
        <xdr:cNvSpPr txBox="1"/>
      </xdr:nvSpPr>
      <xdr:spPr>
        <a:xfrm>
          <a:off x="2717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30480</xdr:rowOff>
    </xdr:from>
    <xdr:to>
      <xdr:col>11</xdr:col>
      <xdr:colOff>60325</xdr:colOff>
      <xdr:row>58</xdr:row>
      <xdr:rowOff>132080</xdr:rowOff>
    </xdr:to>
    <xdr:sp macro="" textlink="">
      <xdr:nvSpPr>
        <xdr:cNvPr id="215" name="楕円 214"/>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116857</xdr:rowOff>
    </xdr:from>
    <xdr:ext cx="762000" cy="259045"/>
    <xdr:sp macro="" textlink="">
      <xdr:nvSpPr>
        <xdr:cNvPr id="216" name="テキスト ボックス 215"/>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163830</xdr:rowOff>
    </xdr:from>
    <xdr:to>
      <xdr:col>6</xdr:col>
      <xdr:colOff>171450</xdr:colOff>
      <xdr:row>58</xdr:row>
      <xdr:rowOff>93980</xdr:rowOff>
    </xdr:to>
    <xdr:sp macro="" textlink="">
      <xdr:nvSpPr>
        <xdr:cNvPr id="217" name="楕円 216"/>
        <xdr:cNvSpPr/>
      </xdr:nvSpPr>
      <xdr:spPr>
        <a:xfrm>
          <a:off x="1270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78757</xdr:rowOff>
    </xdr:from>
    <xdr:ext cx="762000" cy="259045"/>
    <xdr:sp macro="" textlink="">
      <xdr:nvSpPr>
        <xdr:cNvPr id="218" name="テキスト ボックス 217"/>
        <xdr:cNvSpPr txBox="1"/>
      </xdr:nvSpPr>
      <xdr:spPr>
        <a:xfrm>
          <a:off x="939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毎年度、</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と同程度の</a:t>
          </a:r>
          <a:r>
            <a:rPr lang="ja-JP" altLang="ja-JP" sz="1100" b="0" i="0" baseline="0">
              <a:solidFill>
                <a:schemeClr val="dk1"/>
              </a:solidFill>
              <a:effectLst/>
              <a:latin typeface="+mn-lt"/>
              <a:ea typeface="+mn-ea"/>
              <a:cs typeface="+mn-cs"/>
            </a:rPr>
            <a:t>水準になっている。平成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年度のみ前年度と比較すると微減となっているものの、毎年上昇傾向にある。これは、介護保険特別会計や後期高齢者医療特別会計への繰出金が増加していることが主な要因である。介護予防事業の推進</a:t>
          </a:r>
          <a:r>
            <a:rPr lang="ja-JP" altLang="en-US" sz="1100" b="0" i="0" baseline="0">
              <a:solidFill>
                <a:schemeClr val="dk1"/>
              </a:solidFill>
              <a:effectLst/>
              <a:latin typeface="+mn-lt"/>
              <a:ea typeface="+mn-ea"/>
              <a:cs typeface="+mn-cs"/>
            </a:rPr>
            <a:t>するなど引き続き繰出金の抑制に努める。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142240</xdr:rowOff>
    </xdr:to>
    <xdr:cxnSp macro="">
      <xdr:nvCxnSpPr>
        <xdr:cNvPr id="251" name="直線コネクタ 250"/>
        <xdr:cNvCxnSpPr/>
      </xdr:nvCxnSpPr>
      <xdr:spPr>
        <a:xfrm>
          <a:off x="15671800" y="9735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134620</xdr:rowOff>
    </xdr:to>
    <xdr:cxnSp macro="">
      <xdr:nvCxnSpPr>
        <xdr:cNvPr id="254" name="直線コネクタ 253"/>
        <xdr:cNvCxnSpPr/>
      </xdr:nvCxnSpPr>
      <xdr:spPr>
        <a:xfrm>
          <a:off x="14782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134620</xdr:rowOff>
    </xdr:to>
    <xdr:cxnSp macro="">
      <xdr:nvCxnSpPr>
        <xdr:cNvPr id="257" name="直線コネクタ 256"/>
        <xdr:cNvCxnSpPr/>
      </xdr:nvCxnSpPr>
      <xdr:spPr>
        <a:xfrm flipV="1">
          <a:off x="13893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134620</xdr:rowOff>
    </xdr:to>
    <xdr:cxnSp macro="">
      <xdr:nvCxnSpPr>
        <xdr:cNvPr id="260" name="直線コネクタ 259"/>
        <xdr:cNvCxnSpPr/>
      </xdr:nvCxnSpPr>
      <xdr:spPr>
        <a:xfrm>
          <a:off x="13004800" y="9667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0" name="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71"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3" name="テキスト ボックス 272"/>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4" name="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6" name="楕円 275"/>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7" name="テキスト ボックス 276"/>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8" name="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令和元年度は幼稚園型一時預かり事業補助金の増や下水道事業会計への繰出金の増などにより、平成</a:t>
          </a:r>
          <a:r>
            <a:rPr kumimoji="1" lang="en-US" altLang="ja-JP" sz="1100">
              <a:latin typeface="+mn-ea"/>
              <a:ea typeface="+mn-ea"/>
            </a:rPr>
            <a:t>30</a:t>
          </a:r>
          <a:r>
            <a:rPr kumimoji="1" lang="ja-JP" altLang="en-US" sz="1100">
              <a:latin typeface="+mn-ea"/>
              <a:ea typeface="+mn-ea"/>
            </a:rPr>
            <a:t>年度より数値が悪化したものの、</a:t>
          </a:r>
          <a:r>
            <a:rPr kumimoji="1" lang="ja-JP" altLang="ja-JP" sz="1100">
              <a:solidFill>
                <a:schemeClr val="dk1"/>
              </a:solidFill>
              <a:effectLst/>
              <a:latin typeface="+mn-lt"/>
              <a:ea typeface="+mn-ea"/>
              <a:cs typeface="+mn-cs"/>
            </a:rPr>
            <a:t>類似団体平均より下回っている。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引き続き</a:t>
          </a:r>
          <a:r>
            <a:rPr lang="ja-JP" altLang="ja-JP" sz="1100" b="0" i="0" baseline="0">
              <a:solidFill>
                <a:schemeClr val="dk1"/>
              </a:solidFill>
              <a:effectLst/>
              <a:latin typeface="+mn-lt"/>
              <a:ea typeface="+mn-ea"/>
              <a:cs typeface="+mn-cs"/>
            </a:rPr>
            <a:t>補助金適正化検討委員会等において補助金等の見直しを審議し、適正化を図り、財政の健全化を図る。</a:t>
          </a:r>
          <a:endParaRPr lang="ja-JP" altLang="ja-JP">
            <a:effectLst/>
          </a:endParaRPr>
        </a:p>
        <a:p>
          <a:endParaRPr lang="ja-JP" altLang="ja-JP">
            <a:effectLst/>
          </a:endParaRPr>
        </a:p>
        <a:p>
          <a:endParaRPr kumimoji="1" lang="en-US" altLang="ja-JP" sz="1100">
            <a:latin typeface="+mn-ea"/>
            <a:ea typeface="+mn-ea"/>
          </a:endParaRPr>
        </a:p>
        <a:p>
          <a:r>
            <a:rPr kumimoji="1" lang="ja-JP" altLang="en-US" sz="1100">
              <a:latin typeface="+mn-ea"/>
              <a:ea typeface="+mn-ea"/>
            </a:rPr>
            <a:t>　</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64951</xdr:rowOff>
    </xdr:to>
    <xdr:cxnSp macro="">
      <xdr:nvCxnSpPr>
        <xdr:cNvPr id="313" name="直線コネクタ 312"/>
        <xdr:cNvCxnSpPr/>
      </xdr:nvCxnSpPr>
      <xdr:spPr>
        <a:xfrm>
          <a:off x="15671800" y="61849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45357</xdr:rowOff>
    </xdr:to>
    <xdr:cxnSp macro="">
      <xdr:nvCxnSpPr>
        <xdr:cNvPr id="316" name="直線コネクタ 315"/>
        <xdr:cNvCxnSpPr/>
      </xdr:nvCxnSpPr>
      <xdr:spPr>
        <a:xfrm flipV="1">
          <a:off x="14782800" y="618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32294</xdr:rowOff>
    </xdr:from>
    <xdr:to>
      <xdr:col>73</xdr:col>
      <xdr:colOff>180975</xdr:colOff>
      <xdr:row>36</xdr:row>
      <xdr:rowOff>45357</xdr:rowOff>
    </xdr:to>
    <xdr:cxnSp macro="">
      <xdr:nvCxnSpPr>
        <xdr:cNvPr id="319" name="直線コネクタ 318"/>
        <xdr:cNvCxnSpPr/>
      </xdr:nvCxnSpPr>
      <xdr:spPr>
        <a:xfrm>
          <a:off x="13893800" y="62044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19231</xdr:rowOff>
    </xdr:from>
    <xdr:to>
      <xdr:col>69</xdr:col>
      <xdr:colOff>92075</xdr:colOff>
      <xdr:row>36</xdr:row>
      <xdr:rowOff>32294</xdr:rowOff>
    </xdr:to>
    <xdr:cxnSp macro="">
      <xdr:nvCxnSpPr>
        <xdr:cNvPr id="322" name="直線コネクタ 321"/>
        <xdr:cNvCxnSpPr/>
      </xdr:nvCxnSpPr>
      <xdr:spPr>
        <a:xfrm>
          <a:off x="13004800" y="61914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32" name="楕円 331"/>
        <xdr:cNvSpPr/>
      </xdr:nvSpPr>
      <xdr:spPr>
        <a:xfrm>
          <a:off x="164592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30678</xdr:rowOff>
    </xdr:from>
    <xdr:ext cx="762000" cy="259045"/>
    <xdr:sp macro="" textlink="">
      <xdr:nvSpPr>
        <xdr:cNvPr id="333" name="補助費等該当値テキスト"/>
        <xdr:cNvSpPr txBox="1"/>
      </xdr:nvSpPr>
      <xdr:spPr>
        <a:xfrm>
          <a:off x="16598900" y="603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4" name="楕円 333"/>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5" name="テキスト ボックス 334"/>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166007</xdr:rowOff>
    </xdr:from>
    <xdr:to>
      <xdr:col>74</xdr:col>
      <xdr:colOff>31750</xdr:colOff>
      <xdr:row>36</xdr:row>
      <xdr:rowOff>96157</xdr:rowOff>
    </xdr:to>
    <xdr:sp macro="" textlink="">
      <xdr:nvSpPr>
        <xdr:cNvPr id="336" name="楕円 335"/>
        <xdr:cNvSpPr/>
      </xdr:nvSpPr>
      <xdr:spPr>
        <a:xfrm>
          <a:off x="14732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106334</xdr:rowOff>
    </xdr:from>
    <xdr:ext cx="762000" cy="259045"/>
    <xdr:sp macro="" textlink="">
      <xdr:nvSpPr>
        <xdr:cNvPr id="337" name="テキスト ボックス 336"/>
        <xdr:cNvSpPr txBox="1"/>
      </xdr:nvSpPr>
      <xdr:spPr>
        <a:xfrm>
          <a:off x="14401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152944</xdr:rowOff>
    </xdr:from>
    <xdr:to>
      <xdr:col>69</xdr:col>
      <xdr:colOff>142875</xdr:colOff>
      <xdr:row>36</xdr:row>
      <xdr:rowOff>83094</xdr:rowOff>
    </xdr:to>
    <xdr:sp macro="" textlink="">
      <xdr:nvSpPr>
        <xdr:cNvPr id="338" name="楕円 337"/>
        <xdr:cNvSpPr/>
      </xdr:nvSpPr>
      <xdr:spPr>
        <a:xfrm>
          <a:off x="13843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39" name="テキスト ボックス 338"/>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139881</xdr:rowOff>
    </xdr:from>
    <xdr:to>
      <xdr:col>65</xdr:col>
      <xdr:colOff>53975</xdr:colOff>
      <xdr:row>36</xdr:row>
      <xdr:rowOff>70031</xdr:rowOff>
    </xdr:to>
    <xdr:sp macro="" textlink="">
      <xdr:nvSpPr>
        <xdr:cNvPr id="340" name="楕円 339"/>
        <xdr:cNvSpPr/>
      </xdr:nvSpPr>
      <xdr:spPr>
        <a:xfrm>
          <a:off x="12954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80208</xdr:rowOff>
    </xdr:from>
    <xdr:ext cx="762000" cy="259045"/>
    <xdr:sp macro="" textlink="">
      <xdr:nvSpPr>
        <xdr:cNvPr id="341" name="テキスト ボックス 340"/>
        <xdr:cNvSpPr txBox="1"/>
      </xdr:nvSpPr>
      <xdr:spPr>
        <a:xfrm>
          <a:off x="12623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過去からの起債抑制策により、類似団体平均を下回っている。</a:t>
          </a:r>
          <a:endParaRPr lang="ja-JP" altLang="ja-JP" sz="1400">
            <a:effectLst/>
          </a:endParaRPr>
        </a:p>
        <a:p>
          <a:r>
            <a:rPr lang="ja-JP" altLang="ja-JP" sz="1100" b="0" i="0" baseline="0">
              <a:solidFill>
                <a:schemeClr val="dk1"/>
              </a:solidFill>
              <a:effectLst/>
              <a:latin typeface="+mn-lt"/>
              <a:ea typeface="+mn-ea"/>
              <a:cs typeface="+mn-cs"/>
            </a:rPr>
            <a:t>　市庁舎の建替工事のために地方債の発行のほか、今後は市内公共施設老朽化に伴う改修工事</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が見込まれることから、実質公債費比率の動向には注視していく</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とも</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新規事業の実施等について総点検を図り新規発行の抑制に努める。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5080</xdr:rowOff>
    </xdr:to>
    <xdr:cxnSp macro="">
      <xdr:nvCxnSpPr>
        <xdr:cNvPr id="374" name="直線コネクタ 373"/>
        <xdr:cNvCxnSpPr/>
      </xdr:nvCxnSpPr>
      <xdr:spPr>
        <a:xfrm>
          <a:off x="3987800" y="13035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12700</xdr:rowOff>
    </xdr:to>
    <xdr:cxnSp macro="">
      <xdr:nvCxnSpPr>
        <xdr:cNvPr id="377" name="直線コネクタ 376"/>
        <xdr:cNvCxnSpPr/>
      </xdr:nvCxnSpPr>
      <xdr:spPr>
        <a:xfrm flipV="1">
          <a:off x="3098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50800</xdr:rowOff>
    </xdr:to>
    <xdr:cxnSp macro="">
      <xdr:nvCxnSpPr>
        <xdr:cNvPr id="380" name="直線コネクタ 379"/>
        <xdr:cNvCxnSpPr/>
      </xdr:nvCxnSpPr>
      <xdr:spPr>
        <a:xfrm flipV="1">
          <a:off x="2209800" y="1304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81280</xdr:rowOff>
    </xdr:to>
    <xdr:cxnSp macro="">
      <xdr:nvCxnSpPr>
        <xdr:cNvPr id="383" name="直線コネクタ 382"/>
        <xdr:cNvCxnSpPr/>
      </xdr:nvCxnSpPr>
      <xdr:spPr>
        <a:xfrm flipV="1">
          <a:off x="1320800" y="1308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93" name="楕円 392"/>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94"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95" name="楕円 394"/>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6" name="テキスト ボックス 395"/>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7" name="楕円 396"/>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8" name="テキスト ボックス 397"/>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9" name="楕円 398"/>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400" name="テキスト ボックス 399"/>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401" name="楕円 400"/>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402" name="テキスト ボックス 401"/>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に比べて高い水準になっている。これは人件費及び扶助費が要因である。人件費については、正規職員の平均年齢が高いことや、保育所や一部の小学校給食業務を直営で行っていることが要因である。今後は給食調理業務の委託を順次行うなど人件費削減に努め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扶助費については、高齢化率と生活保護率が高いことが主な要因である。引き続き生活困窮者の自</a:t>
          </a:r>
          <a:r>
            <a:rPr lang="ja-JP" altLang="en-US" sz="1100" b="0" i="0" baseline="0">
              <a:solidFill>
                <a:schemeClr val="dk1"/>
              </a:solidFill>
              <a:effectLst/>
              <a:latin typeface="+mn-lt"/>
              <a:ea typeface="+mn-ea"/>
              <a:cs typeface="+mn-cs"/>
            </a:rPr>
            <a:t>率</a:t>
          </a:r>
          <a:r>
            <a:rPr lang="ja-JP" altLang="ja-JP" sz="1100" b="0" i="0" baseline="0">
              <a:solidFill>
                <a:schemeClr val="dk1"/>
              </a:solidFill>
              <a:effectLst/>
              <a:latin typeface="+mn-lt"/>
              <a:ea typeface="+mn-ea"/>
              <a:cs typeface="+mn-cs"/>
            </a:rPr>
            <a:t>支援事業を進め</a:t>
          </a:r>
          <a:r>
            <a:rPr lang="ja-JP" altLang="en-US" sz="1100" b="0" i="0" baseline="0">
              <a:solidFill>
                <a:schemeClr val="dk1"/>
              </a:solidFill>
              <a:effectLst/>
              <a:latin typeface="+mn-lt"/>
              <a:ea typeface="+mn-ea"/>
              <a:cs typeface="+mn-cs"/>
            </a:rPr>
            <a:t>るなど扶助費の抑制にも努める。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101854</xdr:rowOff>
    </xdr:to>
    <xdr:cxnSp macro="">
      <xdr:nvCxnSpPr>
        <xdr:cNvPr id="433" name="直線コネクタ 432"/>
        <xdr:cNvCxnSpPr/>
      </xdr:nvCxnSpPr>
      <xdr:spPr>
        <a:xfrm>
          <a:off x="15671800" y="13554963"/>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79</xdr:row>
      <xdr:rowOff>10413</xdr:rowOff>
    </xdr:to>
    <xdr:cxnSp macro="">
      <xdr:nvCxnSpPr>
        <xdr:cNvPr id="436" name="直線コネクタ 435"/>
        <xdr:cNvCxnSpPr/>
      </xdr:nvCxnSpPr>
      <xdr:spPr>
        <a:xfrm>
          <a:off x="14782800" y="134589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127000</xdr:rowOff>
    </xdr:to>
    <xdr:cxnSp macro="">
      <xdr:nvCxnSpPr>
        <xdr:cNvPr id="439" name="直線コネクタ 438"/>
        <xdr:cNvCxnSpPr/>
      </xdr:nvCxnSpPr>
      <xdr:spPr>
        <a:xfrm flipV="1">
          <a:off x="13893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127000</xdr:rowOff>
    </xdr:to>
    <xdr:cxnSp macro="">
      <xdr:nvCxnSpPr>
        <xdr:cNvPr id="442" name="直線コネクタ 441"/>
        <xdr:cNvCxnSpPr/>
      </xdr:nvCxnSpPr>
      <xdr:spPr>
        <a:xfrm>
          <a:off x="13004800" y="133903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52" name="楕円 451"/>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53" name="公債費以外該当値テキスト"/>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131063</xdr:rowOff>
    </xdr:from>
    <xdr:to>
      <xdr:col>78</xdr:col>
      <xdr:colOff>120650</xdr:colOff>
      <xdr:row>79</xdr:row>
      <xdr:rowOff>61213</xdr:rowOff>
    </xdr:to>
    <xdr:sp macro="" textlink="">
      <xdr:nvSpPr>
        <xdr:cNvPr id="454" name="楕円 453"/>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45990</xdr:rowOff>
    </xdr:from>
    <xdr:ext cx="736600" cy="259045"/>
    <xdr:sp macro="" textlink="">
      <xdr:nvSpPr>
        <xdr:cNvPr id="455" name="テキスト ボックス 454"/>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6" name="楕円 455"/>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7" name="テキスト ボックス 456"/>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8" name="楕円 457"/>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9" name="テキスト ボックス 458"/>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60" name="楕円 459"/>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61" name="テキスト ボックス 460"/>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117227</xdr:rowOff>
    </xdr:from>
    <xdr:to>
      <xdr:col>29</xdr:col>
      <xdr:colOff>127000</xdr:colOff>
      <xdr:row>17</xdr:row>
      <xdr:rowOff>117894</xdr:rowOff>
    </xdr:to>
    <xdr:cxnSp macro="">
      <xdr:nvCxnSpPr>
        <xdr:cNvPr id="50" name="直線コネクタ 49"/>
        <xdr:cNvCxnSpPr/>
      </xdr:nvCxnSpPr>
      <xdr:spPr bwMode="auto">
        <a:xfrm flipV="1">
          <a:off x="5003800" y="3079502"/>
          <a:ext cx="647700" cy="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117894</xdr:rowOff>
    </xdr:from>
    <xdr:to>
      <xdr:col>26</xdr:col>
      <xdr:colOff>50800</xdr:colOff>
      <xdr:row>17</xdr:row>
      <xdr:rowOff>124485</xdr:rowOff>
    </xdr:to>
    <xdr:cxnSp macro="">
      <xdr:nvCxnSpPr>
        <xdr:cNvPr id="53" name="直線コネクタ 52"/>
        <xdr:cNvCxnSpPr/>
      </xdr:nvCxnSpPr>
      <xdr:spPr bwMode="auto">
        <a:xfrm flipV="1">
          <a:off x="4305300" y="3080169"/>
          <a:ext cx="6985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123361</xdr:rowOff>
    </xdr:from>
    <xdr:to>
      <xdr:col>22</xdr:col>
      <xdr:colOff>114300</xdr:colOff>
      <xdr:row>17</xdr:row>
      <xdr:rowOff>124485</xdr:rowOff>
    </xdr:to>
    <xdr:cxnSp macro="">
      <xdr:nvCxnSpPr>
        <xdr:cNvPr id="56" name="直線コネクタ 55"/>
        <xdr:cNvCxnSpPr/>
      </xdr:nvCxnSpPr>
      <xdr:spPr bwMode="auto">
        <a:xfrm>
          <a:off x="3606800" y="3085636"/>
          <a:ext cx="6985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123285</xdr:rowOff>
    </xdr:from>
    <xdr:to>
      <xdr:col>18</xdr:col>
      <xdr:colOff>177800</xdr:colOff>
      <xdr:row>17</xdr:row>
      <xdr:rowOff>123361</xdr:rowOff>
    </xdr:to>
    <xdr:cxnSp macro="">
      <xdr:nvCxnSpPr>
        <xdr:cNvPr id="59" name="直線コネクタ 58"/>
        <xdr:cNvCxnSpPr/>
      </xdr:nvCxnSpPr>
      <xdr:spPr bwMode="auto">
        <a:xfrm>
          <a:off x="2908300" y="3085560"/>
          <a:ext cx="698500" cy="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66427</xdr:rowOff>
    </xdr:from>
    <xdr:to>
      <xdr:col>29</xdr:col>
      <xdr:colOff>177800</xdr:colOff>
      <xdr:row>17</xdr:row>
      <xdr:rowOff>168027</xdr:rowOff>
    </xdr:to>
    <xdr:sp macro="" textlink="">
      <xdr:nvSpPr>
        <xdr:cNvPr id="69" name="楕円 68"/>
        <xdr:cNvSpPr/>
      </xdr:nvSpPr>
      <xdr:spPr bwMode="auto">
        <a:xfrm>
          <a:off x="5600700" y="302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38504</xdr:rowOff>
    </xdr:from>
    <xdr:ext cx="762000" cy="259045"/>
    <xdr:sp macro="" textlink="">
      <xdr:nvSpPr>
        <xdr:cNvPr id="70" name="人口1人当たり決算額の推移該当値テキスト130"/>
        <xdr:cNvSpPr txBox="1"/>
      </xdr:nvSpPr>
      <xdr:spPr>
        <a:xfrm>
          <a:off x="5740400" y="300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67094</xdr:rowOff>
    </xdr:from>
    <xdr:to>
      <xdr:col>26</xdr:col>
      <xdr:colOff>101600</xdr:colOff>
      <xdr:row>17</xdr:row>
      <xdr:rowOff>168694</xdr:rowOff>
    </xdr:to>
    <xdr:sp macro="" textlink="">
      <xdr:nvSpPr>
        <xdr:cNvPr id="71" name="楕円 70"/>
        <xdr:cNvSpPr/>
      </xdr:nvSpPr>
      <xdr:spPr bwMode="auto">
        <a:xfrm>
          <a:off x="4953000" y="302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153471</xdr:rowOff>
    </xdr:from>
    <xdr:ext cx="736600" cy="259045"/>
    <xdr:sp macro="" textlink="">
      <xdr:nvSpPr>
        <xdr:cNvPr id="72" name="テキスト ボックス 71"/>
        <xdr:cNvSpPr txBox="1"/>
      </xdr:nvSpPr>
      <xdr:spPr>
        <a:xfrm>
          <a:off x="4622800" y="3115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73685</xdr:rowOff>
    </xdr:from>
    <xdr:to>
      <xdr:col>22</xdr:col>
      <xdr:colOff>165100</xdr:colOff>
      <xdr:row>18</xdr:row>
      <xdr:rowOff>3835</xdr:rowOff>
    </xdr:to>
    <xdr:sp macro="" textlink="">
      <xdr:nvSpPr>
        <xdr:cNvPr id="73" name="楕円 72"/>
        <xdr:cNvSpPr/>
      </xdr:nvSpPr>
      <xdr:spPr bwMode="auto">
        <a:xfrm>
          <a:off x="4254500" y="303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160062</xdr:rowOff>
    </xdr:from>
    <xdr:ext cx="762000" cy="259045"/>
    <xdr:sp macro="" textlink="">
      <xdr:nvSpPr>
        <xdr:cNvPr id="74" name="テキスト ボックス 73"/>
        <xdr:cNvSpPr txBox="1"/>
      </xdr:nvSpPr>
      <xdr:spPr>
        <a:xfrm>
          <a:off x="3924300" y="312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72561</xdr:rowOff>
    </xdr:from>
    <xdr:to>
      <xdr:col>19</xdr:col>
      <xdr:colOff>38100</xdr:colOff>
      <xdr:row>18</xdr:row>
      <xdr:rowOff>2711</xdr:rowOff>
    </xdr:to>
    <xdr:sp macro="" textlink="">
      <xdr:nvSpPr>
        <xdr:cNvPr id="75" name="楕円 74"/>
        <xdr:cNvSpPr/>
      </xdr:nvSpPr>
      <xdr:spPr bwMode="auto">
        <a:xfrm>
          <a:off x="3556000" y="303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158938</xdr:rowOff>
    </xdr:from>
    <xdr:ext cx="762000" cy="259045"/>
    <xdr:sp macro="" textlink="">
      <xdr:nvSpPr>
        <xdr:cNvPr id="76" name="テキスト ボックス 75"/>
        <xdr:cNvSpPr txBox="1"/>
      </xdr:nvSpPr>
      <xdr:spPr>
        <a:xfrm>
          <a:off x="3225800" y="31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72485</xdr:rowOff>
    </xdr:from>
    <xdr:to>
      <xdr:col>15</xdr:col>
      <xdr:colOff>101600</xdr:colOff>
      <xdr:row>18</xdr:row>
      <xdr:rowOff>2635</xdr:rowOff>
    </xdr:to>
    <xdr:sp macro="" textlink="">
      <xdr:nvSpPr>
        <xdr:cNvPr id="77" name="楕円 76"/>
        <xdr:cNvSpPr/>
      </xdr:nvSpPr>
      <xdr:spPr bwMode="auto">
        <a:xfrm>
          <a:off x="2857500" y="303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158862</xdr:rowOff>
    </xdr:from>
    <xdr:ext cx="762000" cy="259045"/>
    <xdr:sp macro="" textlink="">
      <xdr:nvSpPr>
        <xdr:cNvPr id="78" name="テキスト ボックス 77"/>
        <xdr:cNvSpPr txBox="1"/>
      </xdr:nvSpPr>
      <xdr:spPr>
        <a:xfrm>
          <a:off x="2527300" y="312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109920</xdr:rowOff>
    </xdr:from>
    <xdr:to>
      <xdr:col>29</xdr:col>
      <xdr:colOff>127000</xdr:colOff>
      <xdr:row>36</xdr:row>
      <xdr:rowOff>128110</xdr:rowOff>
    </xdr:to>
    <xdr:cxnSp macro="">
      <xdr:nvCxnSpPr>
        <xdr:cNvPr id="113" name="直線コネクタ 112"/>
        <xdr:cNvCxnSpPr/>
      </xdr:nvCxnSpPr>
      <xdr:spPr bwMode="auto">
        <a:xfrm flipV="1">
          <a:off x="5003800" y="7063170"/>
          <a:ext cx="647700" cy="18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109953</xdr:rowOff>
    </xdr:from>
    <xdr:to>
      <xdr:col>26</xdr:col>
      <xdr:colOff>50800</xdr:colOff>
      <xdr:row>36</xdr:row>
      <xdr:rowOff>128110</xdr:rowOff>
    </xdr:to>
    <xdr:cxnSp macro="">
      <xdr:nvCxnSpPr>
        <xdr:cNvPr id="116" name="直線コネクタ 115"/>
        <xdr:cNvCxnSpPr/>
      </xdr:nvCxnSpPr>
      <xdr:spPr bwMode="auto">
        <a:xfrm>
          <a:off x="4305300" y="7063203"/>
          <a:ext cx="698500" cy="1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85231</xdr:rowOff>
    </xdr:from>
    <xdr:to>
      <xdr:col>22</xdr:col>
      <xdr:colOff>114300</xdr:colOff>
      <xdr:row>36</xdr:row>
      <xdr:rowOff>109953</xdr:rowOff>
    </xdr:to>
    <xdr:cxnSp macro="">
      <xdr:nvCxnSpPr>
        <xdr:cNvPr id="119" name="直線コネクタ 118"/>
        <xdr:cNvCxnSpPr/>
      </xdr:nvCxnSpPr>
      <xdr:spPr bwMode="auto">
        <a:xfrm>
          <a:off x="3606800" y="7038481"/>
          <a:ext cx="698500" cy="2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41797</xdr:rowOff>
    </xdr:from>
    <xdr:to>
      <xdr:col>18</xdr:col>
      <xdr:colOff>177800</xdr:colOff>
      <xdr:row>36</xdr:row>
      <xdr:rowOff>85231</xdr:rowOff>
    </xdr:to>
    <xdr:cxnSp macro="">
      <xdr:nvCxnSpPr>
        <xdr:cNvPr id="122" name="直線コネクタ 121"/>
        <xdr:cNvCxnSpPr/>
      </xdr:nvCxnSpPr>
      <xdr:spPr bwMode="auto">
        <a:xfrm>
          <a:off x="2908300" y="6995047"/>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59120</xdr:rowOff>
    </xdr:from>
    <xdr:to>
      <xdr:col>29</xdr:col>
      <xdr:colOff>177800</xdr:colOff>
      <xdr:row>36</xdr:row>
      <xdr:rowOff>160720</xdr:rowOff>
    </xdr:to>
    <xdr:sp macro="" textlink="">
      <xdr:nvSpPr>
        <xdr:cNvPr id="132" name="楕円 131"/>
        <xdr:cNvSpPr/>
      </xdr:nvSpPr>
      <xdr:spPr bwMode="auto">
        <a:xfrm>
          <a:off x="5600700" y="701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31197</xdr:rowOff>
    </xdr:from>
    <xdr:ext cx="762000" cy="259045"/>
    <xdr:sp macro="" textlink="">
      <xdr:nvSpPr>
        <xdr:cNvPr id="133" name="人口1人当たり決算額の推移該当値テキスト445"/>
        <xdr:cNvSpPr txBox="1"/>
      </xdr:nvSpPr>
      <xdr:spPr>
        <a:xfrm>
          <a:off x="5740400" y="698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77310</xdr:rowOff>
    </xdr:from>
    <xdr:to>
      <xdr:col>26</xdr:col>
      <xdr:colOff>101600</xdr:colOff>
      <xdr:row>37</xdr:row>
      <xdr:rowOff>7460</xdr:rowOff>
    </xdr:to>
    <xdr:sp macro="" textlink="">
      <xdr:nvSpPr>
        <xdr:cNvPr id="134" name="楕円 133"/>
        <xdr:cNvSpPr/>
      </xdr:nvSpPr>
      <xdr:spPr bwMode="auto">
        <a:xfrm>
          <a:off x="4953000" y="703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163687</xdr:rowOff>
    </xdr:from>
    <xdr:ext cx="736600" cy="259045"/>
    <xdr:sp macro="" textlink="">
      <xdr:nvSpPr>
        <xdr:cNvPr id="135" name="テキスト ボックス 134"/>
        <xdr:cNvSpPr txBox="1"/>
      </xdr:nvSpPr>
      <xdr:spPr>
        <a:xfrm>
          <a:off x="4622800" y="7116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59153</xdr:rowOff>
    </xdr:from>
    <xdr:to>
      <xdr:col>22</xdr:col>
      <xdr:colOff>165100</xdr:colOff>
      <xdr:row>36</xdr:row>
      <xdr:rowOff>160753</xdr:rowOff>
    </xdr:to>
    <xdr:sp macro="" textlink="">
      <xdr:nvSpPr>
        <xdr:cNvPr id="136" name="楕円 135"/>
        <xdr:cNvSpPr/>
      </xdr:nvSpPr>
      <xdr:spPr bwMode="auto">
        <a:xfrm>
          <a:off x="4254500" y="701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145530</xdr:rowOff>
    </xdr:from>
    <xdr:ext cx="762000" cy="259045"/>
    <xdr:sp macro="" textlink="">
      <xdr:nvSpPr>
        <xdr:cNvPr id="137" name="テキスト ボックス 136"/>
        <xdr:cNvSpPr txBox="1"/>
      </xdr:nvSpPr>
      <xdr:spPr>
        <a:xfrm>
          <a:off x="3924300" y="70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34431</xdr:rowOff>
    </xdr:from>
    <xdr:to>
      <xdr:col>19</xdr:col>
      <xdr:colOff>38100</xdr:colOff>
      <xdr:row>36</xdr:row>
      <xdr:rowOff>136031</xdr:rowOff>
    </xdr:to>
    <xdr:sp macro="" textlink="">
      <xdr:nvSpPr>
        <xdr:cNvPr id="138" name="楕円 137"/>
        <xdr:cNvSpPr/>
      </xdr:nvSpPr>
      <xdr:spPr bwMode="auto">
        <a:xfrm>
          <a:off x="3556000" y="6987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120808</xdr:rowOff>
    </xdr:from>
    <xdr:ext cx="762000" cy="259045"/>
    <xdr:sp macro="" textlink="">
      <xdr:nvSpPr>
        <xdr:cNvPr id="139" name="テキスト ボックス 138"/>
        <xdr:cNvSpPr txBox="1"/>
      </xdr:nvSpPr>
      <xdr:spPr>
        <a:xfrm>
          <a:off x="3225800" y="707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333897</xdr:rowOff>
    </xdr:from>
    <xdr:to>
      <xdr:col>15</xdr:col>
      <xdr:colOff>101600</xdr:colOff>
      <xdr:row>36</xdr:row>
      <xdr:rowOff>92597</xdr:rowOff>
    </xdr:to>
    <xdr:sp macro="" textlink="">
      <xdr:nvSpPr>
        <xdr:cNvPr id="140" name="楕円 139"/>
        <xdr:cNvSpPr/>
      </xdr:nvSpPr>
      <xdr:spPr bwMode="auto">
        <a:xfrm>
          <a:off x="2857500" y="694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77374</xdr:rowOff>
    </xdr:from>
    <xdr:ext cx="762000" cy="259045"/>
    <xdr:sp macro="" textlink="">
      <xdr:nvSpPr>
        <xdr:cNvPr id="141" name="テキスト ボックス 140"/>
        <xdr:cNvSpPr txBox="1"/>
      </xdr:nvSpPr>
      <xdr:spPr>
        <a:xfrm>
          <a:off x="2527300" y="703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74,636
73,328
10.23
31,713,571
30,979,872
683,731
15,370,992
19,886,029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144025</xdr:rowOff>
    </xdr:from>
    <xdr:to>
      <xdr:col>24</xdr:col>
      <xdr:colOff>63500</xdr:colOff>
      <xdr:row>36</xdr:row>
      <xdr:rowOff>154521</xdr:rowOff>
    </xdr:to>
    <xdr:cxnSp macro="">
      <xdr:nvCxnSpPr>
        <xdr:cNvPr id="61" name="直線コネクタ 60"/>
        <xdr:cNvCxnSpPr/>
      </xdr:nvCxnSpPr>
      <xdr:spPr>
        <a:xfrm>
          <a:off x="3797300" y="6316225"/>
          <a:ext cx="8382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144025</xdr:rowOff>
    </xdr:from>
    <xdr:to>
      <xdr:col>19</xdr:col>
      <xdr:colOff>177800</xdr:colOff>
      <xdr:row>36</xdr:row>
      <xdr:rowOff>158217</xdr:rowOff>
    </xdr:to>
    <xdr:cxnSp macro="">
      <xdr:nvCxnSpPr>
        <xdr:cNvPr id="64" name="直線コネクタ 63"/>
        <xdr:cNvCxnSpPr/>
      </xdr:nvCxnSpPr>
      <xdr:spPr>
        <a:xfrm flipV="1">
          <a:off x="2908300" y="6316225"/>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147644</xdr:rowOff>
    </xdr:from>
    <xdr:to>
      <xdr:col>15</xdr:col>
      <xdr:colOff>50800</xdr:colOff>
      <xdr:row>36</xdr:row>
      <xdr:rowOff>158217</xdr:rowOff>
    </xdr:to>
    <xdr:cxnSp macro="">
      <xdr:nvCxnSpPr>
        <xdr:cNvPr id="67" name="直線コネクタ 66"/>
        <xdr:cNvCxnSpPr/>
      </xdr:nvCxnSpPr>
      <xdr:spPr>
        <a:xfrm>
          <a:off x="2019300" y="6319844"/>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145243</xdr:rowOff>
    </xdr:from>
    <xdr:to>
      <xdr:col>10</xdr:col>
      <xdr:colOff>114300</xdr:colOff>
      <xdr:row>36</xdr:row>
      <xdr:rowOff>147644</xdr:rowOff>
    </xdr:to>
    <xdr:cxnSp macro="">
      <xdr:nvCxnSpPr>
        <xdr:cNvPr id="70" name="直線コネクタ 69"/>
        <xdr:cNvCxnSpPr/>
      </xdr:nvCxnSpPr>
      <xdr:spPr>
        <a:xfrm>
          <a:off x="1130300" y="6317443"/>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103721</xdr:rowOff>
    </xdr:from>
    <xdr:to>
      <xdr:col>24</xdr:col>
      <xdr:colOff>114300</xdr:colOff>
      <xdr:row>37</xdr:row>
      <xdr:rowOff>33871</xdr:rowOff>
    </xdr:to>
    <xdr:sp macro="" textlink="">
      <xdr:nvSpPr>
        <xdr:cNvPr id="80" name="楕円 79"/>
        <xdr:cNvSpPr/>
      </xdr:nvSpPr>
      <xdr:spPr>
        <a:xfrm>
          <a:off x="4584700" y="62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126598</xdr:rowOff>
    </xdr:from>
    <xdr:ext cx="534377" cy="259045"/>
    <xdr:sp macro="" textlink="">
      <xdr:nvSpPr>
        <xdr:cNvPr id="81" name="人件費該当値テキスト"/>
        <xdr:cNvSpPr txBox="1"/>
      </xdr:nvSpPr>
      <xdr:spPr>
        <a:xfrm>
          <a:off x="4686300" y="612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93225</xdr:rowOff>
    </xdr:from>
    <xdr:to>
      <xdr:col>20</xdr:col>
      <xdr:colOff>38100</xdr:colOff>
      <xdr:row>37</xdr:row>
      <xdr:rowOff>23375</xdr:rowOff>
    </xdr:to>
    <xdr:sp macro="" textlink="">
      <xdr:nvSpPr>
        <xdr:cNvPr id="82" name="楕円 81"/>
        <xdr:cNvSpPr/>
      </xdr:nvSpPr>
      <xdr:spPr>
        <a:xfrm>
          <a:off x="3746500" y="62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39902</xdr:rowOff>
    </xdr:from>
    <xdr:ext cx="534377" cy="259045"/>
    <xdr:sp macro="" textlink="">
      <xdr:nvSpPr>
        <xdr:cNvPr id="83" name="テキスト ボックス 82"/>
        <xdr:cNvSpPr txBox="1"/>
      </xdr:nvSpPr>
      <xdr:spPr>
        <a:xfrm>
          <a:off x="3530111" y="60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107417</xdr:rowOff>
    </xdr:from>
    <xdr:to>
      <xdr:col>15</xdr:col>
      <xdr:colOff>101600</xdr:colOff>
      <xdr:row>37</xdr:row>
      <xdr:rowOff>37567</xdr:rowOff>
    </xdr:to>
    <xdr:sp macro="" textlink="">
      <xdr:nvSpPr>
        <xdr:cNvPr id="84" name="楕円 83"/>
        <xdr:cNvSpPr/>
      </xdr:nvSpPr>
      <xdr:spPr>
        <a:xfrm>
          <a:off x="2857500" y="62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54094</xdr:rowOff>
    </xdr:from>
    <xdr:ext cx="534377" cy="259045"/>
    <xdr:sp macro="" textlink="">
      <xdr:nvSpPr>
        <xdr:cNvPr id="85" name="テキスト ボックス 84"/>
        <xdr:cNvSpPr txBox="1"/>
      </xdr:nvSpPr>
      <xdr:spPr>
        <a:xfrm>
          <a:off x="2641111" y="6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96844</xdr:rowOff>
    </xdr:from>
    <xdr:to>
      <xdr:col>10</xdr:col>
      <xdr:colOff>165100</xdr:colOff>
      <xdr:row>37</xdr:row>
      <xdr:rowOff>26994</xdr:rowOff>
    </xdr:to>
    <xdr:sp macro="" textlink="">
      <xdr:nvSpPr>
        <xdr:cNvPr id="86" name="楕円 85"/>
        <xdr:cNvSpPr/>
      </xdr:nvSpPr>
      <xdr:spPr>
        <a:xfrm>
          <a:off x="1968500" y="62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43521</xdr:rowOff>
    </xdr:from>
    <xdr:ext cx="534377" cy="259045"/>
    <xdr:sp macro="" textlink="">
      <xdr:nvSpPr>
        <xdr:cNvPr id="87" name="テキスト ボックス 86"/>
        <xdr:cNvSpPr txBox="1"/>
      </xdr:nvSpPr>
      <xdr:spPr>
        <a:xfrm>
          <a:off x="1752111" y="604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94443</xdr:rowOff>
    </xdr:from>
    <xdr:to>
      <xdr:col>6</xdr:col>
      <xdr:colOff>38100</xdr:colOff>
      <xdr:row>37</xdr:row>
      <xdr:rowOff>24593</xdr:rowOff>
    </xdr:to>
    <xdr:sp macro="" textlink="">
      <xdr:nvSpPr>
        <xdr:cNvPr id="88" name="楕円 87"/>
        <xdr:cNvSpPr/>
      </xdr:nvSpPr>
      <xdr:spPr>
        <a:xfrm>
          <a:off x="1079500" y="62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41120</xdr:rowOff>
    </xdr:from>
    <xdr:ext cx="534377" cy="259045"/>
    <xdr:sp macro="" textlink="">
      <xdr:nvSpPr>
        <xdr:cNvPr id="89" name="テキスト ボックス 88"/>
        <xdr:cNvSpPr txBox="1"/>
      </xdr:nvSpPr>
      <xdr:spPr>
        <a:xfrm>
          <a:off x="863111" y="60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161903</xdr:rowOff>
    </xdr:from>
    <xdr:to>
      <xdr:col>24</xdr:col>
      <xdr:colOff>63500</xdr:colOff>
      <xdr:row>57</xdr:row>
      <xdr:rowOff>89036</xdr:rowOff>
    </xdr:to>
    <xdr:cxnSp macro="">
      <xdr:nvCxnSpPr>
        <xdr:cNvPr id="123" name="直線コネクタ 122"/>
        <xdr:cNvCxnSpPr/>
      </xdr:nvCxnSpPr>
      <xdr:spPr>
        <a:xfrm flipV="1">
          <a:off x="3797300" y="9763103"/>
          <a:ext cx="838200" cy="9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88094</xdr:rowOff>
    </xdr:from>
    <xdr:to>
      <xdr:col>19</xdr:col>
      <xdr:colOff>177800</xdr:colOff>
      <xdr:row>57</xdr:row>
      <xdr:rowOff>89036</xdr:rowOff>
    </xdr:to>
    <xdr:cxnSp macro="">
      <xdr:nvCxnSpPr>
        <xdr:cNvPr id="126" name="直線コネクタ 125"/>
        <xdr:cNvCxnSpPr/>
      </xdr:nvCxnSpPr>
      <xdr:spPr>
        <a:xfrm>
          <a:off x="2908300" y="9860744"/>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82807</xdr:rowOff>
    </xdr:from>
    <xdr:to>
      <xdr:col>15</xdr:col>
      <xdr:colOff>50800</xdr:colOff>
      <xdr:row>57</xdr:row>
      <xdr:rowOff>88094</xdr:rowOff>
    </xdr:to>
    <xdr:cxnSp macro="">
      <xdr:nvCxnSpPr>
        <xdr:cNvPr id="129" name="直線コネクタ 128"/>
        <xdr:cNvCxnSpPr/>
      </xdr:nvCxnSpPr>
      <xdr:spPr>
        <a:xfrm>
          <a:off x="2019300" y="9855457"/>
          <a:ext cx="889000" cy="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82807</xdr:rowOff>
    </xdr:from>
    <xdr:to>
      <xdr:col>10</xdr:col>
      <xdr:colOff>114300</xdr:colOff>
      <xdr:row>57</xdr:row>
      <xdr:rowOff>107353</xdr:rowOff>
    </xdr:to>
    <xdr:cxnSp macro="">
      <xdr:nvCxnSpPr>
        <xdr:cNvPr id="132" name="直線コネクタ 131"/>
        <xdr:cNvCxnSpPr/>
      </xdr:nvCxnSpPr>
      <xdr:spPr>
        <a:xfrm flipV="1">
          <a:off x="1130300" y="9855457"/>
          <a:ext cx="889000" cy="2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111103</xdr:rowOff>
    </xdr:from>
    <xdr:to>
      <xdr:col>24</xdr:col>
      <xdr:colOff>114300</xdr:colOff>
      <xdr:row>57</xdr:row>
      <xdr:rowOff>41253</xdr:rowOff>
    </xdr:to>
    <xdr:sp macro="" textlink="">
      <xdr:nvSpPr>
        <xdr:cNvPr id="142" name="楕円 141"/>
        <xdr:cNvSpPr/>
      </xdr:nvSpPr>
      <xdr:spPr>
        <a:xfrm>
          <a:off x="4584700" y="971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89530</xdr:rowOff>
    </xdr:from>
    <xdr:ext cx="534377" cy="259045"/>
    <xdr:sp macro="" textlink="">
      <xdr:nvSpPr>
        <xdr:cNvPr id="143" name="物件費該当値テキスト"/>
        <xdr:cNvSpPr txBox="1"/>
      </xdr:nvSpPr>
      <xdr:spPr>
        <a:xfrm>
          <a:off x="4686300" y="969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38236</xdr:rowOff>
    </xdr:from>
    <xdr:to>
      <xdr:col>20</xdr:col>
      <xdr:colOff>38100</xdr:colOff>
      <xdr:row>57</xdr:row>
      <xdr:rowOff>139836</xdr:rowOff>
    </xdr:to>
    <xdr:sp macro="" textlink="">
      <xdr:nvSpPr>
        <xdr:cNvPr id="144" name="楕円 143"/>
        <xdr:cNvSpPr/>
      </xdr:nvSpPr>
      <xdr:spPr>
        <a:xfrm>
          <a:off x="3746500" y="98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130963</xdr:rowOff>
    </xdr:from>
    <xdr:ext cx="534377" cy="259045"/>
    <xdr:sp macro="" textlink="">
      <xdr:nvSpPr>
        <xdr:cNvPr id="145" name="テキスト ボックス 144"/>
        <xdr:cNvSpPr txBox="1"/>
      </xdr:nvSpPr>
      <xdr:spPr>
        <a:xfrm>
          <a:off x="3530111" y="990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37294</xdr:rowOff>
    </xdr:from>
    <xdr:to>
      <xdr:col>15</xdr:col>
      <xdr:colOff>101600</xdr:colOff>
      <xdr:row>57</xdr:row>
      <xdr:rowOff>138894</xdr:rowOff>
    </xdr:to>
    <xdr:sp macro="" textlink="">
      <xdr:nvSpPr>
        <xdr:cNvPr id="146" name="楕円 145"/>
        <xdr:cNvSpPr/>
      </xdr:nvSpPr>
      <xdr:spPr>
        <a:xfrm>
          <a:off x="2857500" y="98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130021</xdr:rowOff>
    </xdr:from>
    <xdr:ext cx="534377" cy="259045"/>
    <xdr:sp macro="" textlink="">
      <xdr:nvSpPr>
        <xdr:cNvPr id="147" name="テキスト ボックス 146"/>
        <xdr:cNvSpPr txBox="1"/>
      </xdr:nvSpPr>
      <xdr:spPr>
        <a:xfrm>
          <a:off x="2641111" y="99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32007</xdr:rowOff>
    </xdr:from>
    <xdr:to>
      <xdr:col>10</xdr:col>
      <xdr:colOff>165100</xdr:colOff>
      <xdr:row>57</xdr:row>
      <xdr:rowOff>133607</xdr:rowOff>
    </xdr:to>
    <xdr:sp macro="" textlink="">
      <xdr:nvSpPr>
        <xdr:cNvPr id="148" name="楕円 147"/>
        <xdr:cNvSpPr/>
      </xdr:nvSpPr>
      <xdr:spPr>
        <a:xfrm>
          <a:off x="1968500" y="98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124734</xdr:rowOff>
    </xdr:from>
    <xdr:ext cx="534377" cy="259045"/>
    <xdr:sp macro="" textlink="">
      <xdr:nvSpPr>
        <xdr:cNvPr id="149" name="テキスト ボックス 148"/>
        <xdr:cNvSpPr txBox="1"/>
      </xdr:nvSpPr>
      <xdr:spPr>
        <a:xfrm>
          <a:off x="1752111" y="989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56553</xdr:rowOff>
    </xdr:from>
    <xdr:to>
      <xdr:col>6</xdr:col>
      <xdr:colOff>38100</xdr:colOff>
      <xdr:row>57</xdr:row>
      <xdr:rowOff>158153</xdr:rowOff>
    </xdr:to>
    <xdr:sp macro="" textlink="">
      <xdr:nvSpPr>
        <xdr:cNvPr id="150" name="楕円 149"/>
        <xdr:cNvSpPr/>
      </xdr:nvSpPr>
      <xdr:spPr>
        <a:xfrm>
          <a:off x="1079500" y="98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149280</xdr:rowOff>
    </xdr:from>
    <xdr:ext cx="534377" cy="259045"/>
    <xdr:sp macro="" textlink="">
      <xdr:nvSpPr>
        <xdr:cNvPr id="151" name="テキスト ボックス 150"/>
        <xdr:cNvSpPr txBox="1"/>
      </xdr:nvSpPr>
      <xdr:spPr>
        <a:xfrm>
          <a:off x="863111" y="992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121321</xdr:rowOff>
    </xdr:from>
    <xdr:to>
      <xdr:col>24</xdr:col>
      <xdr:colOff>63500</xdr:colOff>
      <xdr:row>78</xdr:row>
      <xdr:rowOff>124292</xdr:rowOff>
    </xdr:to>
    <xdr:cxnSp macro="">
      <xdr:nvCxnSpPr>
        <xdr:cNvPr id="178" name="直線コネクタ 177"/>
        <xdr:cNvCxnSpPr/>
      </xdr:nvCxnSpPr>
      <xdr:spPr>
        <a:xfrm>
          <a:off x="3797300" y="13494421"/>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115331</xdr:rowOff>
    </xdr:from>
    <xdr:to>
      <xdr:col>19</xdr:col>
      <xdr:colOff>177800</xdr:colOff>
      <xdr:row>78</xdr:row>
      <xdr:rowOff>121321</xdr:rowOff>
    </xdr:to>
    <xdr:cxnSp macro="">
      <xdr:nvCxnSpPr>
        <xdr:cNvPr id="181" name="直線コネクタ 180"/>
        <xdr:cNvCxnSpPr/>
      </xdr:nvCxnSpPr>
      <xdr:spPr>
        <a:xfrm>
          <a:off x="2908300" y="13488431"/>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115331</xdr:rowOff>
    </xdr:from>
    <xdr:to>
      <xdr:col>15</xdr:col>
      <xdr:colOff>50800</xdr:colOff>
      <xdr:row>78</xdr:row>
      <xdr:rowOff>119994</xdr:rowOff>
    </xdr:to>
    <xdr:cxnSp macro="">
      <xdr:nvCxnSpPr>
        <xdr:cNvPr id="184" name="直線コネクタ 183"/>
        <xdr:cNvCxnSpPr/>
      </xdr:nvCxnSpPr>
      <xdr:spPr>
        <a:xfrm flipV="1">
          <a:off x="2019300" y="13488431"/>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117205</xdr:rowOff>
    </xdr:from>
    <xdr:to>
      <xdr:col>10</xdr:col>
      <xdr:colOff>114300</xdr:colOff>
      <xdr:row>78</xdr:row>
      <xdr:rowOff>119994</xdr:rowOff>
    </xdr:to>
    <xdr:cxnSp macro="">
      <xdr:nvCxnSpPr>
        <xdr:cNvPr id="187" name="直線コネクタ 186"/>
        <xdr:cNvCxnSpPr/>
      </xdr:nvCxnSpPr>
      <xdr:spPr>
        <a:xfrm>
          <a:off x="1130300" y="13490305"/>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73492</xdr:rowOff>
    </xdr:from>
    <xdr:to>
      <xdr:col>24</xdr:col>
      <xdr:colOff>114300</xdr:colOff>
      <xdr:row>79</xdr:row>
      <xdr:rowOff>3642</xdr:rowOff>
    </xdr:to>
    <xdr:sp macro="" textlink="">
      <xdr:nvSpPr>
        <xdr:cNvPr id="197" name="楕円 196"/>
        <xdr:cNvSpPr/>
      </xdr:nvSpPr>
      <xdr:spPr>
        <a:xfrm>
          <a:off x="4584700" y="134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159869</xdr:rowOff>
    </xdr:from>
    <xdr:ext cx="378565" cy="259045"/>
    <xdr:sp macro="" textlink="">
      <xdr:nvSpPr>
        <xdr:cNvPr id="198" name="維持補修費該当値テキスト"/>
        <xdr:cNvSpPr txBox="1"/>
      </xdr:nvSpPr>
      <xdr:spPr>
        <a:xfrm>
          <a:off x="4686300" y="13361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70521</xdr:rowOff>
    </xdr:from>
    <xdr:to>
      <xdr:col>20</xdr:col>
      <xdr:colOff>38100</xdr:colOff>
      <xdr:row>79</xdr:row>
      <xdr:rowOff>671</xdr:rowOff>
    </xdr:to>
    <xdr:sp macro="" textlink="">
      <xdr:nvSpPr>
        <xdr:cNvPr id="199" name="楕円 198"/>
        <xdr:cNvSpPr/>
      </xdr:nvSpPr>
      <xdr:spPr>
        <a:xfrm>
          <a:off x="3746500" y="134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163248</xdr:rowOff>
    </xdr:from>
    <xdr:ext cx="378565" cy="259045"/>
    <xdr:sp macro="" textlink="">
      <xdr:nvSpPr>
        <xdr:cNvPr id="200" name="テキスト ボックス 199"/>
        <xdr:cNvSpPr txBox="1"/>
      </xdr:nvSpPr>
      <xdr:spPr>
        <a:xfrm>
          <a:off x="3608017" y="1353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64531</xdr:rowOff>
    </xdr:from>
    <xdr:to>
      <xdr:col>15</xdr:col>
      <xdr:colOff>101600</xdr:colOff>
      <xdr:row>78</xdr:row>
      <xdr:rowOff>166131</xdr:rowOff>
    </xdr:to>
    <xdr:sp macro="" textlink="">
      <xdr:nvSpPr>
        <xdr:cNvPr id="201" name="楕円 200"/>
        <xdr:cNvSpPr/>
      </xdr:nvSpPr>
      <xdr:spPr>
        <a:xfrm>
          <a:off x="2857500" y="134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157258</xdr:rowOff>
    </xdr:from>
    <xdr:ext cx="378565" cy="259045"/>
    <xdr:sp macro="" textlink="">
      <xdr:nvSpPr>
        <xdr:cNvPr id="202" name="テキスト ボックス 201"/>
        <xdr:cNvSpPr txBox="1"/>
      </xdr:nvSpPr>
      <xdr:spPr>
        <a:xfrm>
          <a:off x="2719017" y="13530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69194</xdr:rowOff>
    </xdr:from>
    <xdr:to>
      <xdr:col>10</xdr:col>
      <xdr:colOff>165100</xdr:colOff>
      <xdr:row>78</xdr:row>
      <xdr:rowOff>170794</xdr:rowOff>
    </xdr:to>
    <xdr:sp macro="" textlink="">
      <xdr:nvSpPr>
        <xdr:cNvPr id="203" name="楕円 202"/>
        <xdr:cNvSpPr/>
      </xdr:nvSpPr>
      <xdr:spPr>
        <a:xfrm>
          <a:off x="1968500" y="134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161921</xdr:rowOff>
    </xdr:from>
    <xdr:ext cx="378565" cy="259045"/>
    <xdr:sp macro="" textlink="">
      <xdr:nvSpPr>
        <xdr:cNvPr id="204" name="テキスト ボックス 203"/>
        <xdr:cNvSpPr txBox="1"/>
      </xdr:nvSpPr>
      <xdr:spPr>
        <a:xfrm>
          <a:off x="1830017" y="1353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66405</xdr:rowOff>
    </xdr:from>
    <xdr:to>
      <xdr:col>6</xdr:col>
      <xdr:colOff>38100</xdr:colOff>
      <xdr:row>78</xdr:row>
      <xdr:rowOff>168005</xdr:rowOff>
    </xdr:to>
    <xdr:sp macro="" textlink="">
      <xdr:nvSpPr>
        <xdr:cNvPr id="205" name="楕円 204"/>
        <xdr:cNvSpPr/>
      </xdr:nvSpPr>
      <xdr:spPr>
        <a:xfrm>
          <a:off x="1079500" y="13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159132</xdr:rowOff>
    </xdr:from>
    <xdr:ext cx="378565" cy="259045"/>
    <xdr:sp macro="" textlink="">
      <xdr:nvSpPr>
        <xdr:cNvPr id="206" name="テキスト ボックス 205"/>
        <xdr:cNvSpPr txBox="1"/>
      </xdr:nvSpPr>
      <xdr:spPr>
        <a:xfrm>
          <a:off x="941017" y="1353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134316</xdr:rowOff>
    </xdr:from>
    <xdr:to>
      <xdr:col>24</xdr:col>
      <xdr:colOff>63500</xdr:colOff>
      <xdr:row>92</xdr:row>
      <xdr:rowOff>155536</xdr:rowOff>
    </xdr:to>
    <xdr:cxnSp macro="">
      <xdr:nvCxnSpPr>
        <xdr:cNvPr id="236" name="直線コネクタ 235"/>
        <xdr:cNvCxnSpPr/>
      </xdr:nvCxnSpPr>
      <xdr:spPr>
        <a:xfrm flipV="1">
          <a:off x="3797300" y="15907716"/>
          <a:ext cx="838200" cy="2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155536</xdr:rowOff>
    </xdr:from>
    <xdr:to>
      <xdr:col>19</xdr:col>
      <xdr:colOff>177800</xdr:colOff>
      <xdr:row>93</xdr:row>
      <xdr:rowOff>22543</xdr:rowOff>
    </xdr:to>
    <xdr:cxnSp macro="">
      <xdr:nvCxnSpPr>
        <xdr:cNvPr id="239" name="直線コネクタ 238"/>
        <xdr:cNvCxnSpPr/>
      </xdr:nvCxnSpPr>
      <xdr:spPr>
        <a:xfrm flipV="1">
          <a:off x="2908300" y="15928936"/>
          <a:ext cx="889000" cy="3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22543</xdr:rowOff>
    </xdr:from>
    <xdr:to>
      <xdr:col>15</xdr:col>
      <xdr:colOff>50800</xdr:colOff>
      <xdr:row>93</xdr:row>
      <xdr:rowOff>44856</xdr:rowOff>
    </xdr:to>
    <xdr:cxnSp macro="">
      <xdr:nvCxnSpPr>
        <xdr:cNvPr id="242" name="直線コネクタ 241"/>
        <xdr:cNvCxnSpPr/>
      </xdr:nvCxnSpPr>
      <xdr:spPr>
        <a:xfrm flipV="1">
          <a:off x="2019300" y="15967393"/>
          <a:ext cx="889000" cy="2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44856</xdr:rowOff>
    </xdr:from>
    <xdr:to>
      <xdr:col>10</xdr:col>
      <xdr:colOff>114300</xdr:colOff>
      <xdr:row>93</xdr:row>
      <xdr:rowOff>119469</xdr:rowOff>
    </xdr:to>
    <xdr:cxnSp macro="">
      <xdr:nvCxnSpPr>
        <xdr:cNvPr id="245" name="直線コネクタ 244"/>
        <xdr:cNvCxnSpPr/>
      </xdr:nvCxnSpPr>
      <xdr:spPr>
        <a:xfrm flipV="1">
          <a:off x="1130300" y="15989706"/>
          <a:ext cx="889000" cy="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83516</xdr:rowOff>
    </xdr:from>
    <xdr:to>
      <xdr:col>24</xdr:col>
      <xdr:colOff>114300</xdr:colOff>
      <xdr:row>93</xdr:row>
      <xdr:rowOff>13666</xdr:rowOff>
    </xdr:to>
    <xdr:sp macro="" textlink="">
      <xdr:nvSpPr>
        <xdr:cNvPr id="255" name="楕円 254"/>
        <xdr:cNvSpPr/>
      </xdr:nvSpPr>
      <xdr:spPr>
        <a:xfrm>
          <a:off x="4584700" y="158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106393</xdr:rowOff>
    </xdr:from>
    <xdr:ext cx="599010" cy="259045"/>
    <xdr:sp macro="" textlink="">
      <xdr:nvSpPr>
        <xdr:cNvPr id="256" name="扶助費該当値テキスト"/>
        <xdr:cNvSpPr txBox="1"/>
      </xdr:nvSpPr>
      <xdr:spPr>
        <a:xfrm>
          <a:off x="4686300" y="1570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104736</xdr:rowOff>
    </xdr:from>
    <xdr:to>
      <xdr:col>20</xdr:col>
      <xdr:colOff>38100</xdr:colOff>
      <xdr:row>93</xdr:row>
      <xdr:rowOff>34886</xdr:rowOff>
    </xdr:to>
    <xdr:sp macro="" textlink="">
      <xdr:nvSpPr>
        <xdr:cNvPr id="257" name="楕円 256"/>
        <xdr:cNvSpPr/>
      </xdr:nvSpPr>
      <xdr:spPr>
        <a:xfrm>
          <a:off x="3746500" y="158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51413</xdr:rowOff>
    </xdr:from>
    <xdr:ext cx="599010" cy="259045"/>
    <xdr:sp macro="" textlink="">
      <xdr:nvSpPr>
        <xdr:cNvPr id="258" name="テキスト ボックス 257"/>
        <xdr:cNvSpPr txBox="1"/>
      </xdr:nvSpPr>
      <xdr:spPr>
        <a:xfrm>
          <a:off x="3497795" y="1565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143193</xdr:rowOff>
    </xdr:from>
    <xdr:to>
      <xdr:col>15</xdr:col>
      <xdr:colOff>101600</xdr:colOff>
      <xdr:row>93</xdr:row>
      <xdr:rowOff>73343</xdr:rowOff>
    </xdr:to>
    <xdr:sp macro="" textlink="">
      <xdr:nvSpPr>
        <xdr:cNvPr id="259" name="楕円 258"/>
        <xdr:cNvSpPr/>
      </xdr:nvSpPr>
      <xdr:spPr>
        <a:xfrm>
          <a:off x="2857500" y="159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89870</xdr:rowOff>
    </xdr:from>
    <xdr:ext cx="599010" cy="259045"/>
    <xdr:sp macro="" textlink="">
      <xdr:nvSpPr>
        <xdr:cNvPr id="260" name="テキスト ボックス 259"/>
        <xdr:cNvSpPr txBox="1"/>
      </xdr:nvSpPr>
      <xdr:spPr>
        <a:xfrm>
          <a:off x="2608795" y="1569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165506</xdr:rowOff>
    </xdr:from>
    <xdr:to>
      <xdr:col>10</xdr:col>
      <xdr:colOff>165100</xdr:colOff>
      <xdr:row>93</xdr:row>
      <xdr:rowOff>95656</xdr:rowOff>
    </xdr:to>
    <xdr:sp macro="" textlink="">
      <xdr:nvSpPr>
        <xdr:cNvPr id="261" name="楕円 260"/>
        <xdr:cNvSpPr/>
      </xdr:nvSpPr>
      <xdr:spPr>
        <a:xfrm>
          <a:off x="1968500" y="159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112183</xdr:rowOff>
    </xdr:from>
    <xdr:ext cx="599010" cy="259045"/>
    <xdr:sp macro="" textlink="">
      <xdr:nvSpPr>
        <xdr:cNvPr id="262" name="テキスト ボックス 261"/>
        <xdr:cNvSpPr txBox="1"/>
      </xdr:nvSpPr>
      <xdr:spPr>
        <a:xfrm>
          <a:off x="1719795" y="1571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68669</xdr:rowOff>
    </xdr:from>
    <xdr:to>
      <xdr:col>6</xdr:col>
      <xdr:colOff>38100</xdr:colOff>
      <xdr:row>93</xdr:row>
      <xdr:rowOff>170269</xdr:rowOff>
    </xdr:to>
    <xdr:sp macro="" textlink="">
      <xdr:nvSpPr>
        <xdr:cNvPr id="263" name="楕円 262"/>
        <xdr:cNvSpPr/>
      </xdr:nvSpPr>
      <xdr:spPr>
        <a:xfrm>
          <a:off x="1079500" y="1601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15346</xdr:rowOff>
    </xdr:from>
    <xdr:ext cx="599010" cy="259045"/>
    <xdr:sp macro="" textlink="">
      <xdr:nvSpPr>
        <xdr:cNvPr id="264" name="テキスト ボックス 263"/>
        <xdr:cNvSpPr txBox="1"/>
      </xdr:nvSpPr>
      <xdr:spPr>
        <a:xfrm>
          <a:off x="830795" y="1578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100252</xdr:rowOff>
    </xdr:from>
    <xdr:to>
      <xdr:col>55</xdr:col>
      <xdr:colOff>0</xdr:colOff>
      <xdr:row>36</xdr:row>
      <xdr:rowOff>114983</xdr:rowOff>
    </xdr:to>
    <xdr:cxnSp macro="">
      <xdr:nvCxnSpPr>
        <xdr:cNvPr id="297" name="直線コネクタ 296"/>
        <xdr:cNvCxnSpPr/>
      </xdr:nvCxnSpPr>
      <xdr:spPr>
        <a:xfrm flipV="1">
          <a:off x="9639300" y="6272452"/>
          <a:ext cx="8382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114983</xdr:rowOff>
    </xdr:from>
    <xdr:to>
      <xdr:col>50</xdr:col>
      <xdr:colOff>114300</xdr:colOff>
      <xdr:row>36</xdr:row>
      <xdr:rowOff>120298</xdr:rowOff>
    </xdr:to>
    <xdr:cxnSp macro="">
      <xdr:nvCxnSpPr>
        <xdr:cNvPr id="300" name="直線コネクタ 299"/>
        <xdr:cNvCxnSpPr/>
      </xdr:nvCxnSpPr>
      <xdr:spPr>
        <a:xfrm flipV="1">
          <a:off x="8750300" y="6287183"/>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120298</xdr:rowOff>
    </xdr:from>
    <xdr:to>
      <xdr:col>45</xdr:col>
      <xdr:colOff>177800</xdr:colOff>
      <xdr:row>36</xdr:row>
      <xdr:rowOff>129142</xdr:rowOff>
    </xdr:to>
    <xdr:cxnSp macro="">
      <xdr:nvCxnSpPr>
        <xdr:cNvPr id="303" name="直線コネクタ 302"/>
        <xdr:cNvCxnSpPr/>
      </xdr:nvCxnSpPr>
      <xdr:spPr>
        <a:xfrm flipV="1">
          <a:off x="7861300" y="6292498"/>
          <a:ext cx="889000" cy="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76478</xdr:rowOff>
    </xdr:from>
    <xdr:to>
      <xdr:col>41</xdr:col>
      <xdr:colOff>50800</xdr:colOff>
      <xdr:row>36</xdr:row>
      <xdr:rowOff>129142</xdr:rowOff>
    </xdr:to>
    <xdr:cxnSp macro="">
      <xdr:nvCxnSpPr>
        <xdr:cNvPr id="306" name="直線コネクタ 305"/>
        <xdr:cNvCxnSpPr/>
      </xdr:nvCxnSpPr>
      <xdr:spPr>
        <a:xfrm>
          <a:off x="6972300" y="6248678"/>
          <a:ext cx="889000" cy="5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49452</xdr:rowOff>
    </xdr:from>
    <xdr:to>
      <xdr:col>55</xdr:col>
      <xdr:colOff>50800</xdr:colOff>
      <xdr:row>36</xdr:row>
      <xdr:rowOff>151052</xdr:rowOff>
    </xdr:to>
    <xdr:sp macro="" textlink="">
      <xdr:nvSpPr>
        <xdr:cNvPr id="316" name="楕円 315"/>
        <xdr:cNvSpPr/>
      </xdr:nvSpPr>
      <xdr:spPr>
        <a:xfrm>
          <a:off x="10426700" y="62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27879</xdr:rowOff>
    </xdr:from>
    <xdr:ext cx="534377" cy="259045"/>
    <xdr:sp macro="" textlink="">
      <xdr:nvSpPr>
        <xdr:cNvPr id="317" name="補助費等該当値テキスト"/>
        <xdr:cNvSpPr txBox="1"/>
      </xdr:nvSpPr>
      <xdr:spPr>
        <a:xfrm>
          <a:off x="10528300" y="62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64183</xdr:rowOff>
    </xdr:from>
    <xdr:to>
      <xdr:col>50</xdr:col>
      <xdr:colOff>165100</xdr:colOff>
      <xdr:row>36</xdr:row>
      <xdr:rowOff>165783</xdr:rowOff>
    </xdr:to>
    <xdr:sp macro="" textlink="">
      <xdr:nvSpPr>
        <xdr:cNvPr id="318" name="楕円 317"/>
        <xdr:cNvSpPr/>
      </xdr:nvSpPr>
      <xdr:spPr>
        <a:xfrm>
          <a:off x="9588500" y="62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156910</xdr:rowOff>
    </xdr:from>
    <xdr:ext cx="534377" cy="259045"/>
    <xdr:sp macro="" textlink="">
      <xdr:nvSpPr>
        <xdr:cNvPr id="319" name="テキスト ボックス 318"/>
        <xdr:cNvSpPr txBox="1"/>
      </xdr:nvSpPr>
      <xdr:spPr>
        <a:xfrm>
          <a:off x="9372111" y="632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69498</xdr:rowOff>
    </xdr:from>
    <xdr:to>
      <xdr:col>46</xdr:col>
      <xdr:colOff>38100</xdr:colOff>
      <xdr:row>36</xdr:row>
      <xdr:rowOff>171098</xdr:rowOff>
    </xdr:to>
    <xdr:sp macro="" textlink="">
      <xdr:nvSpPr>
        <xdr:cNvPr id="320" name="楕円 319"/>
        <xdr:cNvSpPr/>
      </xdr:nvSpPr>
      <xdr:spPr>
        <a:xfrm>
          <a:off x="8699500" y="62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162225</xdr:rowOff>
    </xdr:from>
    <xdr:ext cx="534377" cy="259045"/>
    <xdr:sp macro="" textlink="">
      <xdr:nvSpPr>
        <xdr:cNvPr id="321" name="テキスト ボックス 320"/>
        <xdr:cNvSpPr txBox="1"/>
      </xdr:nvSpPr>
      <xdr:spPr>
        <a:xfrm>
          <a:off x="8483111" y="633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78342</xdr:rowOff>
    </xdr:from>
    <xdr:to>
      <xdr:col>41</xdr:col>
      <xdr:colOff>101600</xdr:colOff>
      <xdr:row>37</xdr:row>
      <xdr:rowOff>8492</xdr:rowOff>
    </xdr:to>
    <xdr:sp macro="" textlink="">
      <xdr:nvSpPr>
        <xdr:cNvPr id="322" name="楕円 321"/>
        <xdr:cNvSpPr/>
      </xdr:nvSpPr>
      <xdr:spPr>
        <a:xfrm>
          <a:off x="7810500" y="625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171069</xdr:rowOff>
    </xdr:from>
    <xdr:ext cx="534377" cy="259045"/>
    <xdr:sp macro="" textlink="">
      <xdr:nvSpPr>
        <xdr:cNvPr id="323" name="テキスト ボックス 322"/>
        <xdr:cNvSpPr txBox="1"/>
      </xdr:nvSpPr>
      <xdr:spPr>
        <a:xfrm>
          <a:off x="7594111" y="634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25678</xdr:rowOff>
    </xdr:from>
    <xdr:to>
      <xdr:col>36</xdr:col>
      <xdr:colOff>165100</xdr:colOff>
      <xdr:row>36</xdr:row>
      <xdr:rowOff>127278</xdr:rowOff>
    </xdr:to>
    <xdr:sp macro="" textlink="">
      <xdr:nvSpPr>
        <xdr:cNvPr id="324" name="楕円 323"/>
        <xdr:cNvSpPr/>
      </xdr:nvSpPr>
      <xdr:spPr>
        <a:xfrm>
          <a:off x="6921500" y="61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143805</xdr:rowOff>
    </xdr:from>
    <xdr:ext cx="534377" cy="259045"/>
    <xdr:sp macro="" textlink="">
      <xdr:nvSpPr>
        <xdr:cNvPr id="325" name="テキスト ボックス 324"/>
        <xdr:cNvSpPr txBox="1"/>
      </xdr:nvSpPr>
      <xdr:spPr>
        <a:xfrm>
          <a:off x="6705111" y="59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100144</xdr:rowOff>
    </xdr:from>
    <xdr:to>
      <xdr:col>55</xdr:col>
      <xdr:colOff>0</xdr:colOff>
      <xdr:row>57</xdr:row>
      <xdr:rowOff>143159</xdr:rowOff>
    </xdr:to>
    <xdr:cxnSp macro="">
      <xdr:nvCxnSpPr>
        <xdr:cNvPr id="354" name="直線コネクタ 353"/>
        <xdr:cNvCxnSpPr/>
      </xdr:nvCxnSpPr>
      <xdr:spPr>
        <a:xfrm flipV="1">
          <a:off x="9639300" y="9872794"/>
          <a:ext cx="8382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141780</xdr:rowOff>
    </xdr:from>
    <xdr:to>
      <xdr:col>50</xdr:col>
      <xdr:colOff>114300</xdr:colOff>
      <xdr:row>57</xdr:row>
      <xdr:rowOff>143159</xdr:rowOff>
    </xdr:to>
    <xdr:cxnSp macro="">
      <xdr:nvCxnSpPr>
        <xdr:cNvPr id="357" name="直線コネクタ 356"/>
        <xdr:cNvCxnSpPr/>
      </xdr:nvCxnSpPr>
      <xdr:spPr>
        <a:xfrm>
          <a:off x="8750300" y="9914430"/>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141780</xdr:rowOff>
    </xdr:from>
    <xdr:to>
      <xdr:col>45</xdr:col>
      <xdr:colOff>177800</xdr:colOff>
      <xdr:row>58</xdr:row>
      <xdr:rowOff>55156</xdr:rowOff>
    </xdr:to>
    <xdr:cxnSp macro="">
      <xdr:nvCxnSpPr>
        <xdr:cNvPr id="360" name="直線コネクタ 359"/>
        <xdr:cNvCxnSpPr/>
      </xdr:nvCxnSpPr>
      <xdr:spPr>
        <a:xfrm flipV="1">
          <a:off x="7861300" y="9914430"/>
          <a:ext cx="889000" cy="8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55156</xdr:rowOff>
    </xdr:from>
    <xdr:to>
      <xdr:col>41</xdr:col>
      <xdr:colOff>50800</xdr:colOff>
      <xdr:row>58</xdr:row>
      <xdr:rowOff>76073</xdr:rowOff>
    </xdr:to>
    <xdr:cxnSp macro="">
      <xdr:nvCxnSpPr>
        <xdr:cNvPr id="363" name="直線コネクタ 362"/>
        <xdr:cNvCxnSpPr/>
      </xdr:nvCxnSpPr>
      <xdr:spPr>
        <a:xfrm flipV="1">
          <a:off x="6972300" y="9999256"/>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49344</xdr:rowOff>
    </xdr:from>
    <xdr:to>
      <xdr:col>55</xdr:col>
      <xdr:colOff>50800</xdr:colOff>
      <xdr:row>57</xdr:row>
      <xdr:rowOff>150944</xdr:rowOff>
    </xdr:to>
    <xdr:sp macro="" textlink="">
      <xdr:nvSpPr>
        <xdr:cNvPr id="373" name="楕円 372"/>
        <xdr:cNvSpPr/>
      </xdr:nvSpPr>
      <xdr:spPr>
        <a:xfrm>
          <a:off x="10426700" y="982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27771</xdr:rowOff>
    </xdr:from>
    <xdr:ext cx="534377" cy="259045"/>
    <xdr:sp macro="" textlink="">
      <xdr:nvSpPr>
        <xdr:cNvPr id="374" name="普通建設事業費該当値テキスト"/>
        <xdr:cNvSpPr txBox="1"/>
      </xdr:nvSpPr>
      <xdr:spPr>
        <a:xfrm>
          <a:off x="10528300" y="980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92359</xdr:rowOff>
    </xdr:from>
    <xdr:to>
      <xdr:col>50</xdr:col>
      <xdr:colOff>165100</xdr:colOff>
      <xdr:row>58</xdr:row>
      <xdr:rowOff>22509</xdr:rowOff>
    </xdr:to>
    <xdr:sp macro="" textlink="">
      <xdr:nvSpPr>
        <xdr:cNvPr id="375" name="楕円 374"/>
        <xdr:cNvSpPr/>
      </xdr:nvSpPr>
      <xdr:spPr>
        <a:xfrm>
          <a:off x="9588500" y="98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13636</xdr:rowOff>
    </xdr:from>
    <xdr:ext cx="534377" cy="259045"/>
    <xdr:sp macro="" textlink="">
      <xdr:nvSpPr>
        <xdr:cNvPr id="376" name="テキスト ボックス 375"/>
        <xdr:cNvSpPr txBox="1"/>
      </xdr:nvSpPr>
      <xdr:spPr>
        <a:xfrm>
          <a:off x="9372111" y="995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90980</xdr:rowOff>
    </xdr:from>
    <xdr:to>
      <xdr:col>46</xdr:col>
      <xdr:colOff>38100</xdr:colOff>
      <xdr:row>58</xdr:row>
      <xdr:rowOff>21130</xdr:rowOff>
    </xdr:to>
    <xdr:sp macro="" textlink="">
      <xdr:nvSpPr>
        <xdr:cNvPr id="377" name="楕円 376"/>
        <xdr:cNvSpPr/>
      </xdr:nvSpPr>
      <xdr:spPr>
        <a:xfrm>
          <a:off x="8699500" y="986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12257</xdr:rowOff>
    </xdr:from>
    <xdr:ext cx="534377" cy="259045"/>
    <xdr:sp macro="" textlink="">
      <xdr:nvSpPr>
        <xdr:cNvPr id="378" name="テキスト ボックス 377"/>
        <xdr:cNvSpPr txBox="1"/>
      </xdr:nvSpPr>
      <xdr:spPr>
        <a:xfrm>
          <a:off x="8483111" y="995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4356</xdr:rowOff>
    </xdr:from>
    <xdr:to>
      <xdr:col>41</xdr:col>
      <xdr:colOff>101600</xdr:colOff>
      <xdr:row>58</xdr:row>
      <xdr:rowOff>105956</xdr:rowOff>
    </xdr:to>
    <xdr:sp macro="" textlink="">
      <xdr:nvSpPr>
        <xdr:cNvPr id="379" name="楕円 378"/>
        <xdr:cNvSpPr/>
      </xdr:nvSpPr>
      <xdr:spPr>
        <a:xfrm>
          <a:off x="7810500" y="99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97083</xdr:rowOff>
    </xdr:from>
    <xdr:ext cx="534377" cy="259045"/>
    <xdr:sp macro="" textlink="">
      <xdr:nvSpPr>
        <xdr:cNvPr id="380" name="テキスト ボックス 379"/>
        <xdr:cNvSpPr txBox="1"/>
      </xdr:nvSpPr>
      <xdr:spPr>
        <a:xfrm>
          <a:off x="7594111" y="1004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25273</xdr:rowOff>
    </xdr:from>
    <xdr:to>
      <xdr:col>36</xdr:col>
      <xdr:colOff>165100</xdr:colOff>
      <xdr:row>58</xdr:row>
      <xdr:rowOff>126873</xdr:rowOff>
    </xdr:to>
    <xdr:sp macro="" textlink="">
      <xdr:nvSpPr>
        <xdr:cNvPr id="381" name="楕円 380"/>
        <xdr:cNvSpPr/>
      </xdr:nvSpPr>
      <xdr:spPr>
        <a:xfrm>
          <a:off x="6921500" y="996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118000</xdr:rowOff>
    </xdr:from>
    <xdr:ext cx="534377" cy="259045"/>
    <xdr:sp macro="" textlink="">
      <xdr:nvSpPr>
        <xdr:cNvPr id="382" name="テキスト ボックス 381"/>
        <xdr:cNvSpPr txBox="1"/>
      </xdr:nvSpPr>
      <xdr:spPr>
        <a:xfrm>
          <a:off x="6705111" y="100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42774</xdr:rowOff>
    </xdr:from>
    <xdr:to>
      <xdr:col>55</xdr:col>
      <xdr:colOff>0</xdr:colOff>
      <xdr:row>79</xdr:row>
      <xdr:rowOff>44450</xdr:rowOff>
    </xdr:to>
    <xdr:cxnSp macro="">
      <xdr:nvCxnSpPr>
        <xdr:cNvPr id="411" name="直線コネクタ 410"/>
        <xdr:cNvCxnSpPr/>
      </xdr:nvCxnSpPr>
      <xdr:spPr>
        <a:xfrm>
          <a:off x="9639300" y="13587324"/>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42774</xdr:rowOff>
    </xdr:from>
    <xdr:to>
      <xdr:col>50</xdr:col>
      <xdr:colOff>114300</xdr:colOff>
      <xdr:row>79</xdr:row>
      <xdr:rowOff>43878</xdr:rowOff>
    </xdr:to>
    <xdr:cxnSp macro="">
      <xdr:nvCxnSpPr>
        <xdr:cNvPr id="414" name="直線コネクタ 413"/>
        <xdr:cNvCxnSpPr/>
      </xdr:nvCxnSpPr>
      <xdr:spPr>
        <a:xfrm flipV="1">
          <a:off x="8750300" y="13587324"/>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37007</xdr:rowOff>
    </xdr:from>
    <xdr:to>
      <xdr:col>45</xdr:col>
      <xdr:colOff>177800</xdr:colOff>
      <xdr:row>79</xdr:row>
      <xdr:rowOff>43878</xdr:rowOff>
    </xdr:to>
    <xdr:cxnSp macro="">
      <xdr:nvCxnSpPr>
        <xdr:cNvPr id="417" name="直線コネクタ 416"/>
        <xdr:cNvCxnSpPr/>
      </xdr:nvCxnSpPr>
      <xdr:spPr>
        <a:xfrm>
          <a:off x="7861300" y="13581557"/>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4166</xdr:rowOff>
    </xdr:from>
    <xdr:to>
      <xdr:col>41</xdr:col>
      <xdr:colOff>50800</xdr:colOff>
      <xdr:row>79</xdr:row>
      <xdr:rowOff>37007</xdr:rowOff>
    </xdr:to>
    <xdr:cxnSp macro="">
      <xdr:nvCxnSpPr>
        <xdr:cNvPr id="420" name="直線コネクタ 419"/>
        <xdr:cNvCxnSpPr/>
      </xdr:nvCxnSpPr>
      <xdr:spPr>
        <a:xfrm>
          <a:off x="6972300" y="13548716"/>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30" name="楕円 429"/>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31"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163424</xdr:rowOff>
    </xdr:from>
    <xdr:to>
      <xdr:col>50</xdr:col>
      <xdr:colOff>165100</xdr:colOff>
      <xdr:row>79</xdr:row>
      <xdr:rowOff>93574</xdr:rowOff>
    </xdr:to>
    <xdr:sp macro="" textlink="">
      <xdr:nvSpPr>
        <xdr:cNvPr id="432" name="楕円 431"/>
        <xdr:cNvSpPr/>
      </xdr:nvSpPr>
      <xdr:spPr>
        <a:xfrm>
          <a:off x="9588500" y="135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84701</xdr:rowOff>
    </xdr:from>
    <xdr:ext cx="378565" cy="259045"/>
    <xdr:sp macro="" textlink="">
      <xdr:nvSpPr>
        <xdr:cNvPr id="433" name="テキスト ボックス 432"/>
        <xdr:cNvSpPr txBox="1"/>
      </xdr:nvSpPr>
      <xdr:spPr>
        <a:xfrm>
          <a:off x="9450017" y="13629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164528</xdr:rowOff>
    </xdr:from>
    <xdr:to>
      <xdr:col>46</xdr:col>
      <xdr:colOff>38100</xdr:colOff>
      <xdr:row>79</xdr:row>
      <xdr:rowOff>94678</xdr:rowOff>
    </xdr:to>
    <xdr:sp macro="" textlink="">
      <xdr:nvSpPr>
        <xdr:cNvPr id="434" name="楕円 433"/>
        <xdr:cNvSpPr/>
      </xdr:nvSpPr>
      <xdr:spPr>
        <a:xfrm>
          <a:off x="8699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85805</xdr:rowOff>
    </xdr:from>
    <xdr:ext cx="313932" cy="259045"/>
    <xdr:sp macro="" textlink="">
      <xdr:nvSpPr>
        <xdr:cNvPr id="435" name="テキスト ボックス 434"/>
        <xdr:cNvSpPr txBox="1"/>
      </xdr:nvSpPr>
      <xdr:spPr>
        <a:xfrm>
          <a:off x="8593333" y="1363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157657</xdr:rowOff>
    </xdr:from>
    <xdr:to>
      <xdr:col>41</xdr:col>
      <xdr:colOff>101600</xdr:colOff>
      <xdr:row>79</xdr:row>
      <xdr:rowOff>87807</xdr:rowOff>
    </xdr:to>
    <xdr:sp macro="" textlink="">
      <xdr:nvSpPr>
        <xdr:cNvPr id="436" name="楕円 435"/>
        <xdr:cNvSpPr/>
      </xdr:nvSpPr>
      <xdr:spPr>
        <a:xfrm>
          <a:off x="7810500" y="135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78934</xdr:rowOff>
    </xdr:from>
    <xdr:ext cx="378565" cy="259045"/>
    <xdr:sp macro="" textlink="">
      <xdr:nvSpPr>
        <xdr:cNvPr id="437" name="テキスト ボックス 436"/>
        <xdr:cNvSpPr txBox="1"/>
      </xdr:nvSpPr>
      <xdr:spPr>
        <a:xfrm>
          <a:off x="7672017" y="13623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124816</xdr:rowOff>
    </xdr:from>
    <xdr:to>
      <xdr:col>36</xdr:col>
      <xdr:colOff>165100</xdr:colOff>
      <xdr:row>79</xdr:row>
      <xdr:rowOff>54966</xdr:rowOff>
    </xdr:to>
    <xdr:sp macro="" textlink="">
      <xdr:nvSpPr>
        <xdr:cNvPr id="438" name="楕円 437"/>
        <xdr:cNvSpPr/>
      </xdr:nvSpPr>
      <xdr:spPr>
        <a:xfrm>
          <a:off x="6921500" y="134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46093</xdr:rowOff>
    </xdr:from>
    <xdr:ext cx="469744" cy="259045"/>
    <xdr:sp macro="" textlink="">
      <xdr:nvSpPr>
        <xdr:cNvPr id="439" name="テキスト ボックス 438"/>
        <xdr:cNvSpPr txBox="1"/>
      </xdr:nvSpPr>
      <xdr:spPr>
        <a:xfrm>
          <a:off x="6737428" y="1359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99885</xdr:rowOff>
    </xdr:from>
    <xdr:to>
      <xdr:col>55</xdr:col>
      <xdr:colOff>0</xdr:colOff>
      <xdr:row>96</xdr:row>
      <xdr:rowOff>96247</xdr:rowOff>
    </xdr:to>
    <xdr:cxnSp macro="">
      <xdr:nvCxnSpPr>
        <xdr:cNvPr id="468" name="直線コネクタ 467"/>
        <xdr:cNvCxnSpPr/>
      </xdr:nvCxnSpPr>
      <xdr:spPr>
        <a:xfrm flipV="1">
          <a:off x="9639300" y="16387635"/>
          <a:ext cx="838200" cy="16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96247</xdr:rowOff>
    </xdr:from>
    <xdr:to>
      <xdr:col>50</xdr:col>
      <xdr:colOff>114300</xdr:colOff>
      <xdr:row>97</xdr:row>
      <xdr:rowOff>9874</xdr:rowOff>
    </xdr:to>
    <xdr:cxnSp macro="">
      <xdr:nvCxnSpPr>
        <xdr:cNvPr id="471" name="直線コネクタ 470"/>
        <xdr:cNvCxnSpPr/>
      </xdr:nvCxnSpPr>
      <xdr:spPr>
        <a:xfrm flipV="1">
          <a:off x="8750300" y="16555447"/>
          <a:ext cx="8890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9874</xdr:rowOff>
    </xdr:from>
    <xdr:to>
      <xdr:col>45</xdr:col>
      <xdr:colOff>177800</xdr:colOff>
      <xdr:row>97</xdr:row>
      <xdr:rowOff>117297</xdr:rowOff>
    </xdr:to>
    <xdr:cxnSp macro="">
      <xdr:nvCxnSpPr>
        <xdr:cNvPr id="474" name="直線コネクタ 473"/>
        <xdr:cNvCxnSpPr/>
      </xdr:nvCxnSpPr>
      <xdr:spPr>
        <a:xfrm flipV="1">
          <a:off x="7861300" y="16640524"/>
          <a:ext cx="889000" cy="1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117297</xdr:rowOff>
    </xdr:from>
    <xdr:to>
      <xdr:col>41</xdr:col>
      <xdr:colOff>50800</xdr:colOff>
      <xdr:row>98</xdr:row>
      <xdr:rowOff>3073</xdr:rowOff>
    </xdr:to>
    <xdr:cxnSp macro="">
      <xdr:nvCxnSpPr>
        <xdr:cNvPr id="477" name="直線コネクタ 476"/>
        <xdr:cNvCxnSpPr/>
      </xdr:nvCxnSpPr>
      <xdr:spPr>
        <a:xfrm flipV="1">
          <a:off x="6972300" y="16747947"/>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49085</xdr:rowOff>
    </xdr:from>
    <xdr:to>
      <xdr:col>55</xdr:col>
      <xdr:colOff>50800</xdr:colOff>
      <xdr:row>95</xdr:row>
      <xdr:rowOff>150685</xdr:rowOff>
    </xdr:to>
    <xdr:sp macro="" textlink="">
      <xdr:nvSpPr>
        <xdr:cNvPr id="487" name="楕円 486"/>
        <xdr:cNvSpPr/>
      </xdr:nvSpPr>
      <xdr:spPr>
        <a:xfrm>
          <a:off x="10426700" y="1633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71962</xdr:rowOff>
    </xdr:from>
    <xdr:ext cx="534377" cy="259045"/>
    <xdr:sp macro="" textlink="">
      <xdr:nvSpPr>
        <xdr:cNvPr id="488" name="普通建設事業費 （ うち更新整備　）該当値テキスト"/>
        <xdr:cNvSpPr txBox="1"/>
      </xdr:nvSpPr>
      <xdr:spPr>
        <a:xfrm>
          <a:off x="10528300" y="161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45447</xdr:rowOff>
    </xdr:from>
    <xdr:to>
      <xdr:col>50</xdr:col>
      <xdr:colOff>165100</xdr:colOff>
      <xdr:row>96</xdr:row>
      <xdr:rowOff>147047</xdr:rowOff>
    </xdr:to>
    <xdr:sp macro="" textlink="">
      <xdr:nvSpPr>
        <xdr:cNvPr id="489" name="楕円 488"/>
        <xdr:cNvSpPr/>
      </xdr:nvSpPr>
      <xdr:spPr>
        <a:xfrm>
          <a:off x="9588500" y="165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163574</xdr:rowOff>
    </xdr:from>
    <xdr:ext cx="534377" cy="259045"/>
    <xdr:sp macro="" textlink="">
      <xdr:nvSpPr>
        <xdr:cNvPr id="490" name="テキスト ボックス 489"/>
        <xdr:cNvSpPr txBox="1"/>
      </xdr:nvSpPr>
      <xdr:spPr>
        <a:xfrm>
          <a:off x="9372111" y="1627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130524</xdr:rowOff>
    </xdr:from>
    <xdr:to>
      <xdr:col>46</xdr:col>
      <xdr:colOff>38100</xdr:colOff>
      <xdr:row>97</xdr:row>
      <xdr:rowOff>60674</xdr:rowOff>
    </xdr:to>
    <xdr:sp macro="" textlink="">
      <xdr:nvSpPr>
        <xdr:cNvPr id="491" name="楕円 490"/>
        <xdr:cNvSpPr/>
      </xdr:nvSpPr>
      <xdr:spPr>
        <a:xfrm>
          <a:off x="8699500" y="165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51801</xdr:rowOff>
    </xdr:from>
    <xdr:ext cx="534377" cy="259045"/>
    <xdr:sp macro="" textlink="">
      <xdr:nvSpPr>
        <xdr:cNvPr id="492" name="テキスト ボックス 491"/>
        <xdr:cNvSpPr txBox="1"/>
      </xdr:nvSpPr>
      <xdr:spPr>
        <a:xfrm>
          <a:off x="8483111" y="1668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66497</xdr:rowOff>
    </xdr:from>
    <xdr:to>
      <xdr:col>41</xdr:col>
      <xdr:colOff>101600</xdr:colOff>
      <xdr:row>97</xdr:row>
      <xdr:rowOff>168097</xdr:rowOff>
    </xdr:to>
    <xdr:sp macro="" textlink="">
      <xdr:nvSpPr>
        <xdr:cNvPr id="493" name="楕円 492"/>
        <xdr:cNvSpPr/>
      </xdr:nvSpPr>
      <xdr:spPr>
        <a:xfrm>
          <a:off x="7810500" y="166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159224</xdr:rowOff>
    </xdr:from>
    <xdr:ext cx="534377" cy="259045"/>
    <xdr:sp macro="" textlink="">
      <xdr:nvSpPr>
        <xdr:cNvPr id="494" name="テキスト ボックス 493"/>
        <xdr:cNvSpPr txBox="1"/>
      </xdr:nvSpPr>
      <xdr:spPr>
        <a:xfrm>
          <a:off x="7594111" y="1678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123723</xdr:rowOff>
    </xdr:from>
    <xdr:to>
      <xdr:col>36</xdr:col>
      <xdr:colOff>165100</xdr:colOff>
      <xdr:row>98</xdr:row>
      <xdr:rowOff>53873</xdr:rowOff>
    </xdr:to>
    <xdr:sp macro="" textlink="">
      <xdr:nvSpPr>
        <xdr:cNvPr id="495" name="楕円 494"/>
        <xdr:cNvSpPr/>
      </xdr:nvSpPr>
      <xdr:spPr>
        <a:xfrm>
          <a:off x="6921500" y="1675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45000</xdr:rowOff>
    </xdr:from>
    <xdr:ext cx="534377" cy="259045"/>
    <xdr:sp macro="" textlink="">
      <xdr:nvSpPr>
        <xdr:cNvPr id="496" name="テキスト ボックス 495"/>
        <xdr:cNvSpPr txBox="1"/>
      </xdr:nvSpPr>
      <xdr:spPr>
        <a:xfrm>
          <a:off x="6705111" y="168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29058</xdr:rowOff>
    </xdr:from>
    <xdr:to>
      <xdr:col>85</xdr:col>
      <xdr:colOff>127000</xdr:colOff>
      <xdr:row>39</xdr:row>
      <xdr:rowOff>30353</xdr:rowOff>
    </xdr:to>
    <xdr:cxnSp macro="">
      <xdr:nvCxnSpPr>
        <xdr:cNvPr id="525" name="直線コネクタ 524"/>
        <xdr:cNvCxnSpPr/>
      </xdr:nvCxnSpPr>
      <xdr:spPr>
        <a:xfrm flipV="1">
          <a:off x="15481300" y="6715608"/>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30353</xdr:rowOff>
    </xdr:from>
    <xdr:to>
      <xdr:col>81</xdr:col>
      <xdr:colOff>50800</xdr:colOff>
      <xdr:row>39</xdr:row>
      <xdr:rowOff>43917</xdr:rowOff>
    </xdr:to>
    <xdr:cxnSp macro="">
      <xdr:nvCxnSpPr>
        <xdr:cNvPr id="528" name="直線コネクタ 527"/>
        <xdr:cNvCxnSpPr/>
      </xdr:nvCxnSpPr>
      <xdr:spPr>
        <a:xfrm flipV="1">
          <a:off x="14592300" y="6716903"/>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34772</xdr:rowOff>
    </xdr:from>
    <xdr:to>
      <xdr:col>76</xdr:col>
      <xdr:colOff>114300</xdr:colOff>
      <xdr:row>39</xdr:row>
      <xdr:rowOff>43917</xdr:rowOff>
    </xdr:to>
    <xdr:cxnSp macro="">
      <xdr:nvCxnSpPr>
        <xdr:cNvPr id="531" name="直線コネクタ 530"/>
        <xdr:cNvCxnSpPr/>
      </xdr:nvCxnSpPr>
      <xdr:spPr>
        <a:xfrm>
          <a:off x="13703300" y="672132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34772</xdr:rowOff>
    </xdr:from>
    <xdr:to>
      <xdr:col>71</xdr:col>
      <xdr:colOff>177800</xdr:colOff>
      <xdr:row>39</xdr:row>
      <xdr:rowOff>42621</xdr:rowOff>
    </xdr:to>
    <xdr:cxnSp macro="">
      <xdr:nvCxnSpPr>
        <xdr:cNvPr id="534" name="直線コネクタ 533"/>
        <xdr:cNvCxnSpPr/>
      </xdr:nvCxnSpPr>
      <xdr:spPr>
        <a:xfrm flipV="1">
          <a:off x="12814300" y="6721322"/>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149708</xdr:rowOff>
    </xdr:from>
    <xdr:to>
      <xdr:col>85</xdr:col>
      <xdr:colOff>177800</xdr:colOff>
      <xdr:row>39</xdr:row>
      <xdr:rowOff>79858</xdr:rowOff>
    </xdr:to>
    <xdr:sp macro="" textlink="">
      <xdr:nvSpPr>
        <xdr:cNvPr id="544" name="楕円 543"/>
        <xdr:cNvSpPr/>
      </xdr:nvSpPr>
      <xdr:spPr>
        <a:xfrm>
          <a:off x="16268700" y="66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64635</xdr:rowOff>
    </xdr:from>
    <xdr:ext cx="378565" cy="259045"/>
    <xdr:sp macro="" textlink="">
      <xdr:nvSpPr>
        <xdr:cNvPr id="545" name="災害復旧事業費該当値テキスト"/>
        <xdr:cNvSpPr txBox="1"/>
      </xdr:nvSpPr>
      <xdr:spPr>
        <a:xfrm>
          <a:off x="16370300" y="657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151003</xdr:rowOff>
    </xdr:from>
    <xdr:to>
      <xdr:col>81</xdr:col>
      <xdr:colOff>101600</xdr:colOff>
      <xdr:row>39</xdr:row>
      <xdr:rowOff>81153</xdr:rowOff>
    </xdr:to>
    <xdr:sp macro="" textlink="">
      <xdr:nvSpPr>
        <xdr:cNvPr id="546" name="楕円 545"/>
        <xdr:cNvSpPr/>
      </xdr:nvSpPr>
      <xdr:spPr>
        <a:xfrm>
          <a:off x="15430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72280</xdr:rowOff>
    </xdr:from>
    <xdr:ext cx="378565" cy="259045"/>
    <xdr:sp macro="" textlink="">
      <xdr:nvSpPr>
        <xdr:cNvPr id="547" name="テキスト ボックス 546"/>
        <xdr:cNvSpPr txBox="1"/>
      </xdr:nvSpPr>
      <xdr:spPr>
        <a:xfrm>
          <a:off x="15292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164567</xdr:rowOff>
    </xdr:from>
    <xdr:to>
      <xdr:col>76</xdr:col>
      <xdr:colOff>165100</xdr:colOff>
      <xdr:row>39</xdr:row>
      <xdr:rowOff>94717</xdr:rowOff>
    </xdr:to>
    <xdr:sp macro="" textlink="">
      <xdr:nvSpPr>
        <xdr:cNvPr id="548" name="楕円 547"/>
        <xdr:cNvSpPr/>
      </xdr:nvSpPr>
      <xdr:spPr>
        <a:xfrm>
          <a:off x="14541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85844</xdr:rowOff>
    </xdr:from>
    <xdr:ext cx="249299" cy="259045"/>
    <xdr:sp macro="" textlink="">
      <xdr:nvSpPr>
        <xdr:cNvPr id="549" name="テキスト ボックス 548"/>
        <xdr:cNvSpPr txBox="1"/>
      </xdr:nvSpPr>
      <xdr:spPr>
        <a:xfrm>
          <a:off x="14467650" y="67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155422</xdr:rowOff>
    </xdr:from>
    <xdr:to>
      <xdr:col>72</xdr:col>
      <xdr:colOff>38100</xdr:colOff>
      <xdr:row>39</xdr:row>
      <xdr:rowOff>85572</xdr:rowOff>
    </xdr:to>
    <xdr:sp macro="" textlink="">
      <xdr:nvSpPr>
        <xdr:cNvPr id="550" name="楕円 549"/>
        <xdr:cNvSpPr/>
      </xdr:nvSpPr>
      <xdr:spPr>
        <a:xfrm>
          <a:off x="13652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76699</xdr:rowOff>
    </xdr:from>
    <xdr:ext cx="378565" cy="259045"/>
    <xdr:sp macro="" textlink="">
      <xdr:nvSpPr>
        <xdr:cNvPr id="551" name="テキスト ボックス 550"/>
        <xdr:cNvSpPr txBox="1"/>
      </xdr:nvSpPr>
      <xdr:spPr>
        <a:xfrm>
          <a:off x="13514017" y="676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163271</xdr:rowOff>
    </xdr:from>
    <xdr:to>
      <xdr:col>67</xdr:col>
      <xdr:colOff>101600</xdr:colOff>
      <xdr:row>39</xdr:row>
      <xdr:rowOff>93421</xdr:rowOff>
    </xdr:to>
    <xdr:sp macro="" textlink="">
      <xdr:nvSpPr>
        <xdr:cNvPr id="552" name="楕円 551"/>
        <xdr:cNvSpPr/>
      </xdr:nvSpPr>
      <xdr:spPr>
        <a:xfrm>
          <a:off x="1276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84548</xdr:rowOff>
    </xdr:from>
    <xdr:ext cx="313932" cy="259045"/>
    <xdr:sp macro="" textlink="">
      <xdr:nvSpPr>
        <xdr:cNvPr id="553" name="テキスト ボックス 552"/>
        <xdr:cNvSpPr txBox="1"/>
      </xdr:nvSpPr>
      <xdr:spPr>
        <a:xfrm>
          <a:off x="12657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67971</xdr:rowOff>
    </xdr:from>
    <xdr:to>
      <xdr:col>85</xdr:col>
      <xdr:colOff>127000</xdr:colOff>
      <xdr:row>77</xdr:row>
      <xdr:rowOff>68808</xdr:rowOff>
    </xdr:to>
    <xdr:cxnSp macro="">
      <xdr:nvCxnSpPr>
        <xdr:cNvPr id="631" name="直線コネクタ 630"/>
        <xdr:cNvCxnSpPr/>
      </xdr:nvCxnSpPr>
      <xdr:spPr>
        <a:xfrm flipV="1">
          <a:off x="15481300" y="13269621"/>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65063</xdr:rowOff>
    </xdr:from>
    <xdr:to>
      <xdr:col>81</xdr:col>
      <xdr:colOff>50800</xdr:colOff>
      <xdr:row>77</xdr:row>
      <xdr:rowOff>68808</xdr:rowOff>
    </xdr:to>
    <xdr:cxnSp macro="">
      <xdr:nvCxnSpPr>
        <xdr:cNvPr id="634" name="直線コネクタ 633"/>
        <xdr:cNvCxnSpPr/>
      </xdr:nvCxnSpPr>
      <xdr:spPr>
        <a:xfrm>
          <a:off x="14592300" y="1326671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60934</xdr:rowOff>
    </xdr:from>
    <xdr:to>
      <xdr:col>76</xdr:col>
      <xdr:colOff>114300</xdr:colOff>
      <xdr:row>77</xdr:row>
      <xdr:rowOff>65063</xdr:rowOff>
    </xdr:to>
    <xdr:cxnSp macro="">
      <xdr:nvCxnSpPr>
        <xdr:cNvPr id="637" name="直線コネクタ 636"/>
        <xdr:cNvCxnSpPr/>
      </xdr:nvCxnSpPr>
      <xdr:spPr>
        <a:xfrm>
          <a:off x="13703300" y="13262584"/>
          <a:ext cx="8890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40145</xdr:rowOff>
    </xdr:from>
    <xdr:to>
      <xdr:col>71</xdr:col>
      <xdr:colOff>177800</xdr:colOff>
      <xdr:row>77</xdr:row>
      <xdr:rowOff>60934</xdr:rowOff>
    </xdr:to>
    <xdr:cxnSp macro="">
      <xdr:nvCxnSpPr>
        <xdr:cNvPr id="640" name="直線コネクタ 639"/>
        <xdr:cNvCxnSpPr/>
      </xdr:nvCxnSpPr>
      <xdr:spPr>
        <a:xfrm>
          <a:off x="12814300" y="13241795"/>
          <a:ext cx="8890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17171</xdr:rowOff>
    </xdr:from>
    <xdr:to>
      <xdr:col>85</xdr:col>
      <xdr:colOff>177800</xdr:colOff>
      <xdr:row>77</xdr:row>
      <xdr:rowOff>118771</xdr:rowOff>
    </xdr:to>
    <xdr:sp macro="" textlink="">
      <xdr:nvSpPr>
        <xdr:cNvPr id="650" name="楕円 649"/>
        <xdr:cNvSpPr/>
      </xdr:nvSpPr>
      <xdr:spPr>
        <a:xfrm>
          <a:off x="16268700" y="132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167048</xdr:rowOff>
    </xdr:from>
    <xdr:ext cx="534377" cy="259045"/>
    <xdr:sp macro="" textlink="">
      <xdr:nvSpPr>
        <xdr:cNvPr id="651" name="公債費該当値テキスト"/>
        <xdr:cNvSpPr txBox="1"/>
      </xdr:nvSpPr>
      <xdr:spPr>
        <a:xfrm>
          <a:off x="16370300" y="1319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18008</xdr:rowOff>
    </xdr:from>
    <xdr:to>
      <xdr:col>81</xdr:col>
      <xdr:colOff>101600</xdr:colOff>
      <xdr:row>77</xdr:row>
      <xdr:rowOff>119608</xdr:rowOff>
    </xdr:to>
    <xdr:sp macro="" textlink="">
      <xdr:nvSpPr>
        <xdr:cNvPr id="652" name="楕円 651"/>
        <xdr:cNvSpPr/>
      </xdr:nvSpPr>
      <xdr:spPr>
        <a:xfrm>
          <a:off x="15430500" y="132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110735</xdr:rowOff>
    </xdr:from>
    <xdr:ext cx="534377" cy="259045"/>
    <xdr:sp macro="" textlink="">
      <xdr:nvSpPr>
        <xdr:cNvPr id="653" name="テキスト ボックス 652"/>
        <xdr:cNvSpPr txBox="1"/>
      </xdr:nvSpPr>
      <xdr:spPr>
        <a:xfrm>
          <a:off x="15214111" y="1331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14263</xdr:rowOff>
    </xdr:from>
    <xdr:to>
      <xdr:col>76</xdr:col>
      <xdr:colOff>165100</xdr:colOff>
      <xdr:row>77</xdr:row>
      <xdr:rowOff>115863</xdr:rowOff>
    </xdr:to>
    <xdr:sp macro="" textlink="">
      <xdr:nvSpPr>
        <xdr:cNvPr id="654" name="楕円 653"/>
        <xdr:cNvSpPr/>
      </xdr:nvSpPr>
      <xdr:spPr>
        <a:xfrm>
          <a:off x="14541500" y="13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106990</xdr:rowOff>
    </xdr:from>
    <xdr:ext cx="534377" cy="259045"/>
    <xdr:sp macro="" textlink="">
      <xdr:nvSpPr>
        <xdr:cNvPr id="655" name="テキスト ボックス 654"/>
        <xdr:cNvSpPr txBox="1"/>
      </xdr:nvSpPr>
      <xdr:spPr>
        <a:xfrm>
          <a:off x="14325111" y="133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10134</xdr:rowOff>
    </xdr:from>
    <xdr:to>
      <xdr:col>72</xdr:col>
      <xdr:colOff>38100</xdr:colOff>
      <xdr:row>77</xdr:row>
      <xdr:rowOff>111734</xdr:rowOff>
    </xdr:to>
    <xdr:sp macro="" textlink="">
      <xdr:nvSpPr>
        <xdr:cNvPr id="656" name="楕円 655"/>
        <xdr:cNvSpPr/>
      </xdr:nvSpPr>
      <xdr:spPr>
        <a:xfrm>
          <a:off x="13652500" y="132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102861</xdr:rowOff>
    </xdr:from>
    <xdr:ext cx="534377" cy="259045"/>
    <xdr:sp macro="" textlink="">
      <xdr:nvSpPr>
        <xdr:cNvPr id="657" name="テキスト ボックス 656"/>
        <xdr:cNvSpPr txBox="1"/>
      </xdr:nvSpPr>
      <xdr:spPr>
        <a:xfrm>
          <a:off x="13436111" y="1330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160795</xdr:rowOff>
    </xdr:from>
    <xdr:to>
      <xdr:col>67</xdr:col>
      <xdr:colOff>101600</xdr:colOff>
      <xdr:row>77</xdr:row>
      <xdr:rowOff>90945</xdr:rowOff>
    </xdr:to>
    <xdr:sp macro="" textlink="">
      <xdr:nvSpPr>
        <xdr:cNvPr id="658" name="楕円 657"/>
        <xdr:cNvSpPr/>
      </xdr:nvSpPr>
      <xdr:spPr>
        <a:xfrm>
          <a:off x="12763500" y="131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82072</xdr:rowOff>
    </xdr:from>
    <xdr:ext cx="534377" cy="259045"/>
    <xdr:sp macro="" textlink="">
      <xdr:nvSpPr>
        <xdr:cNvPr id="659" name="テキスト ボックス 658"/>
        <xdr:cNvSpPr txBox="1"/>
      </xdr:nvSpPr>
      <xdr:spPr>
        <a:xfrm>
          <a:off x="12547111" y="132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170675</xdr:rowOff>
    </xdr:from>
    <xdr:to>
      <xdr:col>85</xdr:col>
      <xdr:colOff>127000</xdr:colOff>
      <xdr:row>97</xdr:row>
      <xdr:rowOff>14725</xdr:rowOff>
    </xdr:to>
    <xdr:cxnSp macro="">
      <xdr:nvCxnSpPr>
        <xdr:cNvPr id="686" name="直線コネクタ 685"/>
        <xdr:cNvCxnSpPr/>
      </xdr:nvCxnSpPr>
      <xdr:spPr>
        <a:xfrm>
          <a:off x="15481300" y="16629875"/>
          <a:ext cx="8382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170675</xdr:rowOff>
    </xdr:from>
    <xdr:to>
      <xdr:col>81</xdr:col>
      <xdr:colOff>50800</xdr:colOff>
      <xdr:row>97</xdr:row>
      <xdr:rowOff>39732</xdr:rowOff>
    </xdr:to>
    <xdr:cxnSp macro="">
      <xdr:nvCxnSpPr>
        <xdr:cNvPr id="689" name="直線コネクタ 688"/>
        <xdr:cNvCxnSpPr/>
      </xdr:nvCxnSpPr>
      <xdr:spPr>
        <a:xfrm flipV="1">
          <a:off x="14592300" y="16629875"/>
          <a:ext cx="889000" cy="4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3318</xdr:rowOff>
    </xdr:from>
    <xdr:to>
      <xdr:col>76</xdr:col>
      <xdr:colOff>114300</xdr:colOff>
      <xdr:row>97</xdr:row>
      <xdr:rowOff>39732</xdr:rowOff>
    </xdr:to>
    <xdr:cxnSp macro="">
      <xdr:nvCxnSpPr>
        <xdr:cNvPr id="692" name="直線コネクタ 691"/>
        <xdr:cNvCxnSpPr/>
      </xdr:nvCxnSpPr>
      <xdr:spPr>
        <a:xfrm>
          <a:off x="13703300" y="16633968"/>
          <a:ext cx="889000" cy="3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3318</xdr:rowOff>
    </xdr:from>
    <xdr:to>
      <xdr:col>71</xdr:col>
      <xdr:colOff>177800</xdr:colOff>
      <xdr:row>97</xdr:row>
      <xdr:rowOff>49701</xdr:rowOff>
    </xdr:to>
    <xdr:cxnSp macro="">
      <xdr:nvCxnSpPr>
        <xdr:cNvPr id="695" name="直線コネクタ 694"/>
        <xdr:cNvCxnSpPr/>
      </xdr:nvCxnSpPr>
      <xdr:spPr>
        <a:xfrm flipV="1">
          <a:off x="12814300" y="16633968"/>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135375</xdr:rowOff>
    </xdr:from>
    <xdr:to>
      <xdr:col>85</xdr:col>
      <xdr:colOff>177800</xdr:colOff>
      <xdr:row>97</xdr:row>
      <xdr:rowOff>65525</xdr:rowOff>
    </xdr:to>
    <xdr:sp macro="" textlink="">
      <xdr:nvSpPr>
        <xdr:cNvPr id="705" name="楕円 704"/>
        <xdr:cNvSpPr/>
      </xdr:nvSpPr>
      <xdr:spPr>
        <a:xfrm>
          <a:off x="16268700" y="1659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158252</xdr:rowOff>
    </xdr:from>
    <xdr:ext cx="534377" cy="259045"/>
    <xdr:sp macro="" textlink="">
      <xdr:nvSpPr>
        <xdr:cNvPr id="706" name="積立金該当値テキスト"/>
        <xdr:cNvSpPr txBox="1"/>
      </xdr:nvSpPr>
      <xdr:spPr>
        <a:xfrm>
          <a:off x="16370300" y="1644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119875</xdr:rowOff>
    </xdr:from>
    <xdr:to>
      <xdr:col>81</xdr:col>
      <xdr:colOff>101600</xdr:colOff>
      <xdr:row>97</xdr:row>
      <xdr:rowOff>50025</xdr:rowOff>
    </xdr:to>
    <xdr:sp macro="" textlink="">
      <xdr:nvSpPr>
        <xdr:cNvPr id="707" name="楕円 706"/>
        <xdr:cNvSpPr/>
      </xdr:nvSpPr>
      <xdr:spPr>
        <a:xfrm>
          <a:off x="15430500" y="165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66552</xdr:rowOff>
    </xdr:from>
    <xdr:ext cx="534377" cy="259045"/>
    <xdr:sp macro="" textlink="">
      <xdr:nvSpPr>
        <xdr:cNvPr id="708" name="テキスト ボックス 707"/>
        <xdr:cNvSpPr txBox="1"/>
      </xdr:nvSpPr>
      <xdr:spPr>
        <a:xfrm>
          <a:off x="15214111" y="163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160382</xdr:rowOff>
    </xdr:from>
    <xdr:to>
      <xdr:col>76</xdr:col>
      <xdr:colOff>165100</xdr:colOff>
      <xdr:row>97</xdr:row>
      <xdr:rowOff>90532</xdr:rowOff>
    </xdr:to>
    <xdr:sp macro="" textlink="">
      <xdr:nvSpPr>
        <xdr:cNvPr id="709" name="楕円 708"/>
        <xdr:cNvSpPr/>
      </xdr:nvSpPr>
      <xdr:spPr>
        <a:xfrm>
          <a:off x="14541500" y="166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107059</xdr:rowOff>
    </xdr:from>
    <xdr:ext cx="534377" cy="259045"/>
    <xdr:sp macro="" textlink="">
      <xdr:nvSpPr>
        <xdr:cNvPr id="710" name="テキスト ボックス 709"/>
        <xdr:cNvSpPr txBox="1"/>
      </xdr:nvSpPr>
      <xdr:spPr>
        <a:xfrm>
          <a:off x="14325111" y="1639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123968</xdr:rowOff>
    </xdr:from>
    <xdr:to>
      <xdr:col>72</xdr:col>
      <xdr:colOff>38100</xdr:colOff>
      <xdr:row>97</xdr:row>
      <xdr:rowOff>54118</xdr:rowOff>
    </xdr:to>
    <xdr:sp macro="" textlink="">
      <xdr:nvSpPr>
        <xdr:cNvPr id="711" name="楕円 710"/>
        <xdr:cNvSpPr/>
      </xdr:nvSpPr>
      <xdr:spPr>
        <a:xfrm>
          <a:off x="13652500" y="165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70645</xdr:rowOff>
    </xdr:from>
    <xdr:ext cx="534377" cy="259045"/>
    <xdr:sp macro="" textlink="">
      <xdr:nvSpPr>
        <xdr:cNvPr id="712" name="テキスト ボックス 711"/>
        <xdr:cNvSpPr txBox="1"/>
      </xdr:nvSpPr>
      <xdr:spPr>
        <a:xfrm>
          <a:off x="13436111" y="163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170351</xdr:rowOff>
    </xdr:from>
    <xdr:to>
      <xdr:col>67</xdr:col>
      <xdr:colOff>101600</xdr:colOff>
      <xdr:row>97</xdr:row>
      <xdr:rowOff>100501</xdr:rowOff>
    </xdr:to>
    <xdr:sp macro="" textlink="">
      <xdr:nvSpPr>
        <xdr:cNvPr id="713" name="楕円 712"/>
        <xdr:cNvSpPr/>
      </xdr:nvSpPr>
      <xdr:spPr>
        <a:xfrm>
          <a:off x="12763500" y="166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91628</xdr:rowOff>
    </xdr:from>
    <xdr:ext cx="534377" cy="259045"/>
    <xdr:sp macro="" textlink="">
      <xdr:nvSpPr>
        <xdr:cNvPr id="714" name="テキスト ボックス 713"/>
        <xdr:cNvSpPr txBox="1"/>
      </xdr:nvSpPr>
      <xdr:spPr>
        <a:xfrm>
          <a:off x="12547111" y="167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63691</xdr:rowOff>
    </xdr:from>
    <xdr:to>
      <xdr:col>116</xdr:col>
      <xdr:colOff>63500</xdr:colOff>
      <xdr:row>38</xdr:row>
      <xdr:rowOff>160845</xdr:rowOff>
    </xdr:to>
    <xdr:cxnSp macro="">
      <xdr:nvCxnSpPr>
        <xdr:cNvPr id="743" name="直線コネクタ 742"/>
        <xdr:cNvCxnSpPr/>
      </xdr:nvCxnSpPr>
      <xdr:spPr>
        <a:xfrm>
          <a:off x="21323300" y="6578791"/>
          <a:ext cx="8382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63691</xdr:rowOff>
    </xdr:from>
    <xdr:to>
      <xdr:col>111</xdr:col>
      <xdr:colOff>177800</xdr:colOff>
      <xdr:row>39</xdr:row>
      <xdr:rowOff>44450</xdr:rowOff>
    </xdr:to>
    <xdr:cxnSp macro="">
      <xdr:nvCxnSpPr>
        <xdr:cNvPr id="746" name="直線コネクタ 745"/>
        <xdr:cNvCxnSpPr/>
      </xdr:nvCxnSpPr>
      <xdr:spPr>
        <a:xfrm flipV="1">
          <a:off x="20434300" y="6578791"/>
          <a:ext cx="889000" cy="1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110045</xdr:rowOff>
    </xdr:from>
    <xdr:to>
      <xdr:col>116</xdr:col>
      <xdr:colOff>114300</xdr:colOff>
      <xdr:row>39</xdr:row>
      <xdr:rowOff>40195</xdr:rowOff>
    </xdr:to>
    <xdr:sp macro="" textlink="">
      <xdr:nvSpPr>
        <xdr:cNvPr id="762" name="楕円 761"/>
        <xdr:cNvSpPr/>
      </xdr:nvSpPr>
      <xdr:spPr>
        <a:xfrm>
          <a:off x="22110700" y="66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24972</xdr:rowOff>
    </xdr:from>
    <xdr:ext cx="378565" cy="259045"/>
    <xdr:sp macro="" textlink="">
      <xdr:nvSpPr>
        <xdr:cNvPr id="763" name="投資及び出資金該当値テキスト"/>
        <xdr:cNvSpPr txBox="1"/>
      </xdr:nvSpPr>
      <xdr:spPr>
        <a:xfrm>
          <a:off x="22212300" y="6540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12891</xdr:rowOff>
    </xdr:from>
    <xdr:to>
      <xdr:col>112</xdr:col>
      <xdr:colOff>38100</xdr:colOff>
      <xdr:row>38</xdr:row>
      <xdr:rowOff>114491</xdr:rowOff>
    </xdr:to>
    <xdr:sp macro="" textlink="">
      <xdr:nvSpPr>
        <xdr:cNvPr id="764" name="楕円 763"/>
        <xdr:cNvSpPr/>
      </xdr:nvSpPr>
      <xdr:spPr>
        <a:xfrm>
          <a:off x="21272500" y="65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105618</xdr:rowOff>
    </xdr:from>
    <xdr:ext cx="378565" cy="259045"/>
    <xdr:sp macro="" textlink="">
      <xdr:nvSpPr>
        <xdr:cNvPr id="765" name="テキスト ボックス 764"/>
        <xdr:cNvSpPr txBox="1"/>
      </xdr:nvSpPr>
      <xdr:spPr>
        <a:xfrm>
          <a:off x="21134017" y="662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35611</xdr:rowOff>
    </xdr:from>
    <xdr:to>
      <xdr:col>116</xdr:col>
      <xdr:colOff>63500</xdr:colOff>
      <xdr:row>59</xdr:row>
      <xdr:rowOff>40449</xdr:rowOff>
    </xdr:to>
    <xdr:cxnSp macro="">
      <xdr:nvCxnSpPr>
        <xdr:cNvPr id="800" name="直線コネクタ 799"/>
        <xdr:cNvCxnSpPr/>
      </xdr:nvCxnSpPr>
      <xdr:spPr>
        <a:xfrm flipV="1">
          <a:off x="21323300" y="10151161"/>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38735</xdr:rowOff>
    </xdr:from>
    <xdr:to>
      <xdr:col>111</xdr:col>
      <xdr:colOff>177800</xdr:colOff>
      <xdr:row>59</xdr:row>
      <xdr:rowOff>40449</xdr:rowOff>
    </xdr:to>
    <xdr:cxnSp macro="">
      <xdr:nvCxnSpPr>
        <xdr:cNvPr id="803" name="直線コネクタ 802"/>
        <xdr:cNvCxnSpPr/>
      </xdr:nvCxnSpPr>
      <xdr:spPr>
        <a:xfrm>
          <a:off x="20434300" y="1015428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38735</xdr:rowOff>
    </xdr:from>
    <xdr:to>
      <xdr:col>107</xdr:col>
      <xdr:colOff>50800</xdr:colOff>
      <xdr:row>59</xdr:row>
      <xdr:rowOff>38812</xdr:rowOff>
    </xdr:to>
    <xdr:cxnSp macro="">
      <xdr:nvCxnSpPr>
        <xdr:cNvPr id="806" name="直線コネクタ 805"/>
        <xdr:cNvCxnSpPr/>
      </xdr:nvCxnSpPr>
      <xdr:spPr>
        <a:xfrm flipV="1">
          <a:off x="19545300" y="1015428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38812</xdr:rowOff>
    </xdr:from>
    <xdr:to>
      <xdr:col>102</xdr:col>
      <xdr:colOff>114300</xdr:colOff>
      <xdr:row>59</xdr:row>
      <xdr:rowOff>39001</xdr:rowOff>
    </xdr:to>
    <xdr:cxnSp macro="">
      <xdr:nvCxnSpPr>
        <xdr:cNvPr id="809" name="直線コネクタ 808"/>
        <xdr:cNvCxnSpPr/>
      </xdr:nvCxnSpPr>
      <xdr:spPr>
        <a:xfrm flipV="1">
          <a:off x="18656300" y="10154362"/>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156261</xdr:rowOff>
    </xdr:from>
    <xdr:to>
      <xdr:col>116</xdr:col>
      <xdr:colOff>114300</xdr:colOff>
      <xdr:row>59</xdr:row>
      <xdr:rowOff>86411</xdr:rowOff>
    </xdr:to>
    <xdr:sp macro="" textlink="">
      <xdr:nvSpPr>
        <xdr:cNvPr id="819" name="楕円 818"/>
        <xdr:cNvSpPr/>
      </xdr:nvSpPr>
      <xdr:spPr>
        <a:xfrm>
          <a:off x="22110700" y="101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71188</xdr:rowOff>
    </xdr:from>
    <xdr:ext cx="378565" cy="259045"/>
    <xdr:sp macro="" textlink="">
      <xdr:nvSpPr>
        <xdr:cNvPr id="820" name="貸付金該当値テキスト"/>
        <xdr:cNvSpPr txBox="1"/>
      </xdr:nvSpPr>
      <xdr:spPr>
        <a:xfrm>
          <a:off x="22212300" y="10015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161099</xdr:rowOff>
    </xdr:from>
    <xdr:to>
      <xdr:col>112</xdr:col>
      <xdr:colOff>38100</xdr:colOff>
      <xdr:row>59</xdr:row>
      <xdr:rowOff>91249</xdr:rowOff>
    </xdr:to>
    <xdr:sp macro="" textlink="">
      <xdr:nvSpPr>
        <xdr:cNvPr id="821" name="楕円 820"/>
        <xdr:cNvSpPr/>
      </xdr:nvSpPr>
      <xdr:spPr>
        <a:xfrm>
          <a:off x="21272500" y="101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82376</xdr:rowOff>
    </xdr:from>
    <xdr:ext cx="378565" cy="259045"/>
    <xdr:sp macro="" textlink="">
      <xdr:nvSpPr>
        <xdr:cNvPr id="822" name="テキスト ボックス 821"/>
        <xdr:cNvSpPr txBox="1"/>
      </xdr:nvSpPr>
      <xdr:spPr>
        <a:xfrm>
          <a:off x="21134017" y="10197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159385</xdr:rowOff>
    </xdr:from>
    <xdr:to>
      <xdr:col>107</xdr:col>
      <xdr:colOff>101600</xdr:colOff>
      <xdr:row>59</xdr:row>
      <xdr:rowOff>89535</xdr:rowOff>
    </xdr:to>
    <xdr:sp macro="" textlink="">
      <xdr:nvSpPr>
        <xdr:cNvPr id="823" name="楕円 822"/>
        <xdr:cNvSpPr/>
      </xdr:nvSpPr>
      <xdr:spPr>
        <a:xfrm>
          <a:off x="20383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80662</xdr:rowOff>
    </xdr:from>
    <xdr:ext cx="378565" cy="259045"/>
    <xdr:sp macro="" textlink="">
      <xdr:nvSpPr>
        <xdr:cNvPr id="824" name="テキスト ボックス 823"/>
        <xdr:cNvSpPr txBox="1"/>
      </xdr:nvSpPr>
      <xdr:spPr>
        <a:xfrm>
          <a:off x="20245017" y="1019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159462</xdr:rowOff>
    </xdr:from>
    <xdr:to>
      <xdr:col>102</xdr:col>
      <xdr:colOff>165100</xdr:colOff>
      <xdr:row>59</xdr:row>
      <xdr:rowOff>89612</xdr:rowOff>
    </xdr:to>
    <xdr:sp macro="" textlink="">
      <xdr:nvSpPr>
        <xdr:cNvPr id="825" name="楕円 824"/>
        <xdr:cNvSpPr/>
      </xdr:nvSpPr>
      <xdr:spPr>
        <a:xfrm>
          <a:off x="194945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80739</xdr:rowOff>
    </xdr:from>
    <xdr:ext cx="378565" cy="259045"/>
    <xdr:sp macro="" textlink="">
      <xdr:nvSpPr>
        <xdr:cNvPr id="826" name="テキスト ボックス 825"/>
        <xdr:cNvSpPr txBox="1"/>
      </xdr:nvSpPr>
      <xdr:spPr>
        <a:xfrm>
          <a:off x="19356017" y="1019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159651</xdr:rowOff>
    </xdr:from>
    <xdr:to>
      <xdr:col>98</xdr:col>
      <xdr:colOff>38100</xdr:colOff>
      <xdr:row>59</xdr:row>
      <xdr:rowOff>89801</xdr:rowOff>
    </xdr:to>
    <xdr:sp macro="" textlink="">
      <xdr:nvSpPr>
        <xdr:cNvPr id="827" name="楕円 826"/>
        <xdr:cNvSpPr/>
      </xdr:nvSpPr>
      <xdr:spPr>
        <a:xfrm>
          <a:off x="18605500" y="101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80928</xdr:rowOff>
    </xdr:from>
    <xdr:ext cx="378565" cy="259045"/>
    <xdr:sp macro="" textlink="">
      <xdr:nvSpPr>
        <xdr:cNvPr id="828" name="テキスト ボックス 827"/>
        <xdr:cNvSpPr txBox="1"/>
      </xdr:nvSpPr>
      <xdr:spPr>
        <a:xfrm>
          <a:off x="18467017" y="10196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114920</xdr:rowOff>
    </xdr:from>
    <xdr:to>
      <xdr:col>116</xdr:col>
      <xdr:colOff>63500</xdr:colOff>
      <xdr:row>75</xdr:row>
      <xdr:rowOff>141186</xdr:rowOff>
    </xdr:to>
    <xdr:cxnSp macro="">
      <xdr:nvCxnSpPr>
        <xdr:cNvPr id="856" name="直線コネクタ 855"/>
        <xdr:cNvCxnSpPr/>
      </xdr:nvCxnSpPr>
      <xdr:spPr>
        <a:xfrm flipV="1">
          <a:off x="21323300" y="12973670"/>
          <a:ext cx="838200" cy="2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129253</xdr:rowOff>
    </xdr:from>
    <xdr:to>
      <xdr:col>111</xdr:col>
      <xdr:colOff>177800</xdr:colOff>
      <xdr:row>75</xdr:row>
      <xdr:rowOff>141186</xdr:rowOff>
    </xdr:to>
    <xdr:cxnSp macro="">
      <xdr:nvCxnSpPr>
        <xdr:cNvPr id="859" name="直線コネクタ 858"/>
        <xdr:cNvCxnSpPr/>
      </xdr:nvCxnSpPr>
      <xdr:spPr>
        <a:xfrm>
          <a:off x="20434300" y="12988003"/>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129253</xdr:rowOff>
    </xdr:from>
    <xdr:to>
      <xdr:col>107</xdr:col>
      <xdr:colOff>50800</xdr:colOff>
      <xdr:row>75</xdr:row>
      <xdr:rowOff>133025</xdr:rowOff>
    </xdr:to>
    <xdr:cxnSp macro="">
      <xdr:nvCxnSpPr>
        <xdr:cNvPr id="862" name="直線コネクタ 861"/>
        <xdr:cNvCxnSpPr/>
      </xdr:nvCxnSpPr>
      <xdr:spPr>
        <a:xfrm flipV="1">
          <a:off x="19545300" y="1298800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132019</xdr:rowOff>
    </xdr:from>
    <xdr:to>
      <xdr:col>102</xdr:col>
      <xdr:colOff>114300</xdr:colOff>
      <xdr:row>75</xdr:row>
      <xdr:rowOff>133025</xdr:rowOff>
    </xdr:to>
    <xdr:cxnSp macro="">
      <xdr:nvCxnSpPr>
        <xdr:cNvPr id="865" name="直線コネクタ 864"/>
        <xdr:cNvCxnSpPr/>
      </xdr:nvCxnSpPr>
      <xdr:spPr>
        <a:xfrm>
          <a:off x="18656300" y="1299076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64120</xdr:rowOff>
    </xdr:from>
    <xdr:to>
      <xdr:col>116</xdr:col>
      <xdr:colOff>114300</xdr:colOff>
      <xdr:row>75</xdr:row>
      <xdr:rowOff>165720</xdr:rowOff>
    </xdr:to>
    <xdr:sp macro="" textlink="">
      <xdr:nvSpPr>
        <xdr:cNvPr id="875" name="楕円 874"/>
        <xdr:cNvSpPr/>
      </xdr:nvSpPr>
      <xdr:spPr>
        <a:xfrm>
          <a:off x="22110700" y="1292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86997</xdr:rowOff>
    </xdr:from>
    <xdr:ext cx="534377" cy="259045"/>
    <xdr:sp macro="" textlink="">
      <xdr:nvSpPr>
        <xdr:cNvPr id="876" name="繰出金該当値テキスト"/>
        <xdr:cNvSpPr txBox="1"/>
      </xdr:nvSpPr>
      <xdr:spPr>
        <a:xfrm>
          <a:off x="22212300" y="1277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90386</xdr:rowOff>
    </xdr:from>
    <xdr:to>
      <xdr:col>112</xdr:col>
      <xdr:colOff>38100</xdr:colOff>
      <xdr:row>76</xdr:row>
      <xdr:rowOff>20535</xdr:rowOff>
    </xdr:to>
    <xdr:sp macro="" textlink="">
      <xdr:nvSpPr>
        <xdr:cNvPr id="877" name="楕円 876"/>
        <xdr:cNvSpPr/>
      </xdr:nvSpPr>
      <xdr:spPr>
        <a:xfrm>
          <a:off x="21272500" y="12949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37063</xdr:rowOff>
    </xdr:from>
    <xdr:ext cx="534377" cy="259045"/>
    <xdr:sp macro="" textlink="">
      <xdr:nvSpPr>
        <xdr:cNvPr id="878" name="テキスト ボックス 877"/>
        <xdr:cNvSpPr txBox="1"/>
      </xdr:nvSpPr>
      <xdr:spPr>
        <a:xfrm>
          <a:off x="21056111" y="127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78453</xdr:rowOff>
    </xdr:from>
    <xdr:to>
      <xdr:col>107</xdr:col>
      <xdr:colOff>101600</xdr:colOff>
      <xdr:row>76</xdr:row>
      <xdr:rowOff>8604</xdr:rowOff>
    </xdr:to>
    <xdr:sp macro="" textlink="">
      <xdr:nvSpPr>
        <xdr:cNvPr id="879" name="楕円 878"/>
        <xdr:cNvSpPr/>
      </xdr:nvSpPr>
      <xdr:spPr>
        <a:xfrm>
          <a:off x="20383500" y="129372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25130</xdr:rowOff>
    </xdr:from>
    <xdr:ext cx="534377" cy="259045"/>
    <xdr:sp macro="" textlink="">
      <xdr:nvSpPr>
        <xdr:cNvPr id="880" name="テキスト ボックス 879"/>
        <xdr:cNvSpPr txBox="1"/>
      </xdr:nvSpPr>
      <xdr:spPr>
        <a:xfrm>
          <a:off x="20167111" y="1271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82225</xdr:rowOff>
    </xdr:from>
    <xdr:to>
      <xdr:col>102</xdr:col>
      <xdr:colOff>165100</xdr:colOff>
      <xdr:row>76</xdr:row>
      <xdr:rowOff>12374</xdr:rowOff>
    </xdr:to>
    <xdr:sp macro="" textlink="">
      <xdr:nvSpPr>
        <xdr:cNvPr id="881" name="楕円 880"/>
        <xdr:cNvSpPr/>
      </xdr:nvSpPr>
      <xdr:spPr>
        <a:xfrm>
          <a:off x="19494500" y="129409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28902</xdr:rowOff>
    </xdr:from>
    <xdr:ext cx="534377" cy="259045"/>
    <xdr:sp macro="" textlink="">
      <xdr:nvSpPr>
        <xdr:cNvPr id="882" name="テキスト ボックス 881"/>
        <xdr:cNvSpPr txBox="1"/>
      </xdr:nvSpPr>
      <xdr:spPr>
        <a:xfrm>
          <a:off x="19278111" y="127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81219</xdr:rowOff>
    </xdr:from>
    <xdr:to>
      <xdr:col>98</xdr:col>
      <xdr:colOff>38100</xdr:colOff>
      <xdr:row>76</xdr:row>
      <xdr:rowOff>11370</xdr:rowOff>
    </xdr:to>
    <xdr:sp macro="" textlink="">
      <xdr:nvSpPr>
        <xdr:cNvPr id="883" name="楕円 882"/>
        <xdr:cNvSpPr/>
      </xdr:nvSpPr>
      <xdr:spPr>
        <a:xfrm>
          <a:off x="18605500" y="129399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27896</xdr:rowOff>
    </xdr:from>
    <xdr:ext cx="534377" cy="259045"/>
    <xdr:sp macro="" textlink="">
      <xdr:nvSpPr>
        <xdr:cNvPr id="884" name="テキスト ボックス 883"/>
        <xdr:cNvSpPr txBox="1"/>
      </xdr:nvSpPr>
      <xdr:spPr>
        <a:xfrm>
          <a:off x="18389111" y="1271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義務的経費についてみると、人件費については住民一人当たり</a:t>
          </a:r>
          <a:r>
            <a:rPr lang="en-US" altLang="ja-JP" sz="1050" b="0" i="0" baseline="0">
              <a:solidFill>
                <a:schemeClr val="dk1"/>
              </a:solidFill>
              <a:effectLst/>
              <a:latin typeface="+mn-lt"/>
              <a:ea typeface="+mn-ea"/>
              <a:cs typeface="+mn-cs"/>
            </a:rPr>
            <a:t>61,222</a:t>
          </a:r>
          <a:r>
            <a:rPr lang="ja-JP" altLang="ja-JP" sz="1050" b="0" i="0" baseline="0">
              <a:solidFill>
                <a:schemeClr val="dk1"/>
              </a:solidFill>
              <a:effectLst/>
              <a:latin typeface="+mn-lt"/>
              <a:ea typeface="+mn-ea"/>
              <a:cs typeface="+mn-cs"/>
            </a:rPr>
            <a:t>円となって</a:t>
          </a:r>
          <a:r>
            <a:rPr lang="ja-JP" altLang="en-US" sz="1050" b="0" i="0" baseline="0">
              <a:solidFill>
                <a:schemeClr val="dk1"/>
              </a:solidFill>
              <a:effectLst/>
              <a:latin typeface="+mn-lt"/>
              <a:ea typeface="+mn-ea"/>
              <a:cs typeface="+mn-cs"/>
            </a:rPr>
            <a:t>おり、</a:t>
          </a:r>
          <a:r>
            <a:rPr kumimoji="1" lang="ja-JP" altLang="ja-JP" sz="1050" b="0" i="0" baseline="0">
              <a:solidFill>
                <a:schemeClr val="dk1"/>
              </a:solidFill>
              <a:effectLst/>
              <a:latin typeface="+mn-lt"/>
              <a:ea typeface="+mn-ea"/>
              <a:cs typeface="+mn-cs"/>
            </a:rPr>
            <a:t>類似団体平均</a:t>
          </a:r>
          <a:r>
            <a:rPr kumimoji="1" lang="ja-JP" altLang="en-US" sz="1050" b="0" i="0" baseline="0">
              <a:solidFill>
                <a:schemeClr val="dk1"/>
              </a:solidFill>
              <a:effectLst/>
              <a:latin typeface="+mn-lt"/>
              <a:ea typeface="+mn-ea"/>
              <a:cs typeface="+mn-cs"/>
            </a:rPr>
            <a:t>より高い状況が続いている</a:t>
          </a:r>
          <a:r>
            <a:rPr lang="ja-JP" altLang="ja-JP" sz="1050" b="0" i="0" baseline="0">
              <a:solidFill>
                <a:schemeClr val="dk1"/>
              </a:solidFill>
              <a:effectLst/>
              <a:latin typeface="+mn-lt"/>
              <a:ea typeface="+mn-ea"/>
              <a:cs typeface="+mn-cs"/>
            </a:rPr>
            <a:t>。今後は、人事給与・定員適正化に取り組むとともに、技能労務職の退職不補充により人件費の抑制を図る。扶助費については、住民一人当たり</a:t>
          </a:r>
          <a:r>
            <a:rPr lang="en-US" altLang="ja-JP" sz="1050" b="0" i="0" baseline="0">
              <a:solidFill>
                <a:schemeClr val="dk1"/>
              </a:solidFill>
              <a:effectLst/>
              <a:latin typeface="+mn-lt"/>
              <a:ea typeface="+mn-ea"/>
              <a:cs typeface="+mn-cs"/>
            </a:rPr>
            <a:t>147,424</a:t>
          </a:r>
          <a:r>
            <a:rPr lang="ja-JP" altLang="ja-JP" sz="1050" b="0" i="0" baseline="0">
              <a:solidFill>
                <a:schemeClr val="dk1"/>
              </a:solidFill>
              <a:effectLst/>
              <a:latin typeface="+mn-lt"/>
              <a:ea typeface="+mn-ea"/>
              <a:cs typeface="+mn-cs"/>
            </a:rPr>
            <a:t>円となっている。類似団体順位において</a:t>
          </a:r>
          <a:r>
            <a:rPr lang="en-US" altLang="ja-JP" sz="1050" b="0" i="0" baseline="0">
              <a:solidFill>
                <a:schemeClr val="dk1"/>
              </a:solidFill>
              <a:effectLst/>
              <a:latin typeface="+mn-lt"/>
              <a:ea typeface="+mn-ea"/>
              <a:cs typeface="+mn-cs"/>
            </a:rPr>
            <a:t>2</a:t>
          </a:r>
          <a:r>
            <a:rPr lang="ja-JP" altLang="ja-JP" sz="1050" b="0" i="0" baseline="0">
              <a:solidFill>
                <a:schemeClr val="dk1"/>
              </a:solidFill>
              <a:effectLst/>
              <a:latin typeface="+mn-lt"/>
              <a:ea typeface="+mn-ea"/>
              <a:cs typeface="+mn-cs"/>
            </a:rPr>
            <a:t>位となっており、高い水準となっている。本市の大きな課題である増大する扶助費については、引き続き生活困窮者の自立支援事業</a:t>
          </a:r>
          <a:r>
            <a:rPr lang="ja-JP" altLang="en-US" sz="1050" b="0" i="0" baseline="0">
              <a:solidFill>
                <a:schemeClr val="dk1"/>
              </a:solidFill>
              <a:effectLst/>
              <a:latin typeface="+mn-lt"/>
              <a:ea typeface="+mn-ea"/>
              <a:cs typeface="+mn-cs"/>
            </a:rPr>
            <a:t>など</a:t>
          </a:r>
          <a:r>
            <a:rPr lang="ja-JP" altLang="ja-JP" sz="1050" b="0" i="0" baseline="0">
              <a:solidFill>
                <a:schemeClr val="dk1"/>
              </a:solidFill>
              <a:effectLst/>
              <a:latin typeface="+mn-lt"/>
              <a:ea typeface="+mn-ea"/>
              <a:cs typeface="+mn-cs"/>
            </a:rPr>
            <a:t>を進め</a:t>
          </a:r>
          <a:r>
            <a:rPr lang="ja-JP" altLang="en-US" sz="1050" b="0" i="0" baseline="0">
              <a:solidFill>
                <a:schemeClr val="dk1"/>
              </a:solidFill>
              <a:effectLst/>
              <a:latin typeface="+mn-lt"/>
              <a:ea typeface="+mn-ea"/>
              <a:cs typeface="+mn-cs"/>
            </a:rPr>
            <a:t>ることで抑制を図る</a:t>
          </a:r>
          <a:r>
            <a:rPr lang="ja-JP" altLang="ja-JP" sz="1050" b="0" i="0" baseline="0">
              <a:solidFill>
                <a:schemeClr val="dk1"/>
              </a:solidFill>
              <a:effectLst/>
              <a:latin typeface="+mn-lt"/>
              <a:ea typeface="+mn-ea"/>
              <a:cs typeface="+mn-cs"/>
            </a:rPr>
            <a:t>。最後に公債費については、過去からの起債抑制により類似団体と比べても低い水準となっている。今後は今後は市内公共施設老朽化に伴う改修工事</a:t>
          </a:r>
          <a:r>
            <a:rPr lang="ja-JP" altLang="en-US" sz="1050" b="0" i="0" baseline="0">
              <a:solidFill>
                <a:schemeClr val="dk1"/>
              </a:solidFill>
              <a:effectLst/>
              <a:latin typeface="+mn-lt"/>
              <a:ea typeface="+mn-ea"/>
              <a:cs typeface="+mn-cs"/>
            </a:rPr>
            <a:t>等</a:t>
          </a:r>
          <a:r>
            <a:rPr lang="ja-JP" altLang="ja-JP" sz="1050" b="0" i="0" baseline="0">
              <a:solidFill>
                <a:schemeClr val="dk1"/>
              </a:solidFill>
              <a:effectLst/>
              <a:latin typeface="+mn-lt"/>
              <a:ea typeface="+mn-ea"/>
              <a:cs typeface="+mn-cs"/>
            </a:rPr>
            <a:t>が見込まれることから、実質公債費比率の動向には注視していく必要がある。</a:t>
          </a:r>
          <a:endParaRPr lang="en-US" altLang="ja-JP" sz="1050" b="0" i="0" baseline="0">
            <a:solidFill>
              <a:schemeClr val="dk1"/>
            </a:solidFill>
            <a:effectLst/>
            <a:latin typeface="+mn-lt"/>
            <a:ea typeface="+mn-ea"/>
            <a:cs typeface="+mn-cs"/>
          </a:endParaRPr>
        </a:p>
        <a:p>
          <a:pPr rtl="0" eaLnBrk="1" fontAlgn="base" latinLnBrk="0" hangingPunct="1"/>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普通建設事業費全体においては住民一人当たり</a:t>
          </a:r>
          <a:r>
            <a:rPr lang="en-US" altLang="ja-JP" sz="1050" b="0" i="0" baseline="0">
              <a:solidFill>
                <a:schemeClr val="dk1"/>
              </a:solidFill>
              <a:effectLst/>
              <a:latin typeface="+mn-lt"/>
              <a:ea typeface="+mn-ea"/>
              <a:cs typeface="+mn-cs"/>
            </a:rPr>
            <a:t>37,691</a:t>
          </a:r>
          <a:r>
            <a:rPr lang="ja-JP" altLang="ja-JP" sz="1050" b="0" i="0" baseline="0">
              <a:solidFill>
                <a:schemeClr val="dk1"/>
              </a:solidFill>
              <a:effectLst/>
              <a:latin typeface="+mn-lt"/>
              <a:ea typeface="+mn-ea"/>
              <a:cs typeface="+mn-cs"/>
            </a:rPr>
            <a:t>円となっている。</a:t>
          </a:r>
          <a:r>
            <a:rPr lang="ja-JP" altLang="en-US" sz="1050" b="0" i="0" baseline="0">
              <a:solidFill>
                <a:schemeClr val="dk1"/>
              </a:solidFill>
              <a:effectLst/>
              <a:latin typeface="+mn-lt"/>
              <a:ea typeface="+mn-ea"/>
              <a:cs typeface="+mn-cs"/>
            </a:rPr>
            <a:t>新庁舎の建設工事の開始など</a:t>
          </a:r>
          <a:r>
            <a:rPr lang="ja-JP" altLang="ja-JP" sz="1050" b="0" i="0" baseline="0">
              <a:solidFill>
                <a:schemeClr val="dk1"/>
              </a:solidFill>
              <a:effectLst/>
              <a:latin typeface="+mn-lt"/>
              <a:ea typeface="+mn-ea"/>
              <a:cs typeface="+mn-cs"/>
            </a:rPr>
            <a:t>により、前年度と</a:t>
          </a:r>
          <a:r>
            <a:rPr lang="ja-JP" altLang="en-US" sz="1050" b="0" i="0" baseline="0">
              <a:solidFill>
                <a:schemeClr val="dk1"/>
              </a:solidFill>
              <a:effectLst/>
              <a:latin typeface="+mn-lt"/>
              <a:ea typeface="+mn-ea"/>
              <a:cs typeface="+mn-cs"/>
            </a:rPr>
            <a:t>比べ大幅な増</a:t>
          </a:r>
          <a:r>
            <a:rPr lang="ja-JP" altLang="ja-JP" sz="1050" b="0" i="0" baseline="0">
              <a:solidFill>
                <a:schemeClr val="dk1"/>
              </a:solidFill>
              <a:effectLst/>
              <a:latin typeface="+mn-lt"/>
              <a:ea typeface="+mn-ea"/>
              <a:cs typeface="+mn-cs"/>
            </a:rPr>
            <a:t>となっている</a:t>
          </a:r>
          <a:r>
            <a:rPr lang="ja-JP" altLang="en-US" sz="1050" b="0" i="0" baseline="0">
              <a:solidFill>
                <a:schemeClr val="dk1"/>
              </a:solidFill>
              <a:effectLst/>
              <a:latin typeface="+mn-lt"/>
              <a:ea typeface="+mn-ea"/>
              <a:cs typeface="+mn-cs"/>
            </a:rPr>
            <a:t>ものの類似団体平均に比べ低い水準となっている。</a:t>
          </a:r>
          <a:r>
            <a:rPr lang="ja-JP" altLang="ja-JP" sz="1050" b="0" i="0" baseline="0">
              <a:solidFill>
                <a:schemeClr val="dk1"/>
              </a:solidFill>
              <a:effectLst/>
              <a:latin typeface="+mn-lt"/>
              <a:ea typeface="+mn-ea"/>
              <a:cs typeface="+mn-cs"/>
            </a:rPr>
            <a:t>物件費については住民一人当たり</a:t>
          </a:r>
          <a:r>
            <a:rPr lang="en-US" altLang="ja-JP" sz="1050" b="0" i="0" baseline="0">
              <a:solidFill>
                <a:schemeClr val="dk1"/>
              </a:solidFill>
              <a:effectLst/>
              <a:latin typeface="+mn-lt"/>
              <a:ea typeface="+mn-ea"/>
              <a:cs typeface="+mn-cs"/>
            </a:rPr>
            <a:t>43,223</a:t>
          </a:r>
          <a:r>
            <a:rPr lang="ja-JP" altLang="ja-JP" sz="1050" b="0" i="0" baseline="0">
              <a:solidFill>
                <a:schemeClr val="dk1"/>
              </a:solidFill>
              <a:effectLst/>
              <a:latin typeface="+mn-lt"/>
              <a:ea typeface="+mn-ea"/>
              <a:cs typeface="+mn-cs"/>
            </a:rPr>
            <a:t>円となって</a:t>
          </a:r>
          <a:r>
            <a:rPr lang="ja-JP" altLang="en-US" sz="1050" b="0" i="0" baseline="0">
              <a:solidFill>
                <a:schemeClr val="dk1"/>
              </a:solidFill>
              <a:effectLst/>
              <a:latin typeface="+mn-lt"/>
              <a:ea typeface="+mn-ea"/>
              <a:cs typeface="+mn-cs"/>
            </a:rPr>
            <a:t>おり</a:t>
          </a:r>
          <a:r>
            <a:rPr lang="ja-JP" altLang="ja-JP" sz="1050" b="0" i="0" baseline="0">
              <a:solidFill>
                <a:schemeClr val="dk1"/>
              </a:solidFill>
              <a:effectLst/>
              <a:latin typeface="+mn-lt"/>
              <a:ea typeface="+mn-ea"/>
              <a:cs typeface="+mn-cs"/>
            </a:rPr>
            <a:t>類似団体</a:t>
          </a:r>
          <a:r>
            <a:rPr lang="ja-JP" altLang="en-US" sz="1050" b="0" i="0" baseline="0">
              <a:solidFill>
                <a:schemeClr val="dk1"/>
              </a:solidFill>
              <a:effectLst/>
              <a:latin typeface="+mn-lt"/>
              <a:ea typeface="+mn-ea"/>
              <a:cs typeface="+mn-cs"/>
            </a:rPr>
            <a:t>平均</a:t>
          </a:r>
          <a:r>
            <a:rPr lang="ja-JP" altLang="ja-JP" sz="1050" b="0" i="0" baseline="0">
              <a:solidFill>
                <a:schemeClr val="dk1"/>
              </a:solidFill>
              <a:effectLst/>
              <a:latin typeface="+mn-lt"/>
              <a:ea typeface="+mn-ea"/>
              <a:cs typeface="+mn-cs"/>
            </a:rPr>
            <a:t>に比べて低い水準となっている。</a:t>
          </a:r>
          <a:r>
            <a:rPr lang="ja-JP" altLang="en-US" sz="1050" b="0" i="0" baseline="0">
              <a:solidFill>
                <a:schemeClr val="dk1"/>
              </a:solidFill>
              <a:effectLst/>
              <a:latin typeface="+mn-lt"/>
              <a:ea typeface="+mn-ea"/>
              <a:cs typeface="+mn-cs"/>
            </a:rPr>
            <a:t>これは</a:t>
          </a:r>
          <a:r>
            <a:rPr lang="ja-JP" altLang="ja-JP" sz="1050" b="0" i="0" baseline="0">
              <a:solidFill>
                <a:schemeClr val="dk1"/>
              </a:solidFill>
              <a:effectLst/>
              <a:latin typeface="+mn-lt"/>
              <a:ea typeface="+mn-ea"/>
              <a:cs typeface="+mn-cs"/>
            </a:rPr>
            <a:t>保育所や一部の小学校給食業務を直営で行っている</a:t>
          </a:r>
          <a:r>
            <a:rPr lang="ja-JP" altLang="en-US" sz="1050" b="0" i="0" baseline="0">
              <a:solidFill>
                <a:schemeClr val="dk1"/>
              </a:solidFill>
              <a:effectLst/>
              <a:latin typeface="+mn-lt"/>
              <a:ea typeface="+mn-ea"/>
              <a:cs typeface="+mn-cs"/>
            </a:rPr>
            <a:t>ことなどが要因である。</a:t>
          </a:r>
          <a:r>
            <a:rPr lang="ja-JP" altLang="ja-JP" sz="1050" b="0" i="0" baseline="0">
              <a:solidFill>
                <a:schemeClr val="dk1"/>
              </a:solidFill>
              <a:effectLst/>
              <a:latin typeface="+mn-lt"/>
              <a:ea typeface="+mn-ea"/>
              <a:cs typeface="+mn-cs"/>
            </a:rPr>
            <a:t>令和元年度は、ごみ収集作業の一部委託化などに伴い増額となっている。補助費等については住民一人当たり</a:t>
          </a:r>
          <a:r>
            <a:rPr lang="en-US" altLang="ja-JP" sz="1050" b="0" i="0" baseline="0">
              <a:solidFill>
                <a:schemeClr val="dk1"/>
              </a:solidFill>
              <a:effectLst/>
              <a:latin typeface="+mn-lt"/>
              <a:ea typeface="+mn-ea"/>
              <a:cs typeface="+mn-cs"/>
            </a:rPr>
            <a:t>38,761</a:t>
          </a:r>
          <a:r>
            <a:rPr lang="ja-JP" altLang="ja-JP" sz="1050" b="0" i="0" baseline="0">
              <a:solidFill>
                <a:schemeClr val="dk1"/>
              </a:solidFill>
              <a:effectLst/>
              <a:latin typeface="+mn-lt"/>
              <a:ea typeface="+mn-ea"/>
              <a:cs typeface="+mn-cs"/>
            </a:rPr>
            <a:t>円となっている。</a:t>
          </a:r>
          <a:r>
            <a:rPr kumimoji="1" lang="ja-JP" altLang="ja-JP" sz="1050">
              <a:solidFill>
                <a:schemeClr val="dk1"/>
              </a:solidFill>
              <a:effectLst/>
              <a:latin typeface="+mn-lt"/>
              <a:ea typeface="+mn-ea"/>
              <a:cs typeface="+mn-cs"/>
            </a:rPr>
            <a:t>令和元年度は幼稚園型一時預かり事業補助金の増や下水道事業会計への繰出金の増などにより</a:t>
          </a:r>
          <a:r>
            <a:rPr kumimoji="1" lang="ja-JP" altLang="en-US" sz="1050">
              <a:solidFill>
                <a:schemeClr val="dk1"/>
              </a:solidFill>
              <a:effectLst/>
              <a:latin typeface="+mn-lt"/>
              <a:ea typeface="+mn-ea"/>
              <a:cs typeface="+mn-cs"/>
            </a:rPr>
            <a:t>、前</a:t>
          </a:r>
          <a:r>
            <a:rPr kumimoji="1" lang="ja-JP" altLang="ja-JP" sz="1050">
              <a:solidFill>
                <a:schemeClr val="dk1"/>
              </a:solidFill>
              <a:effectLst/>
              <a:latin typeface="+mn-lt"/>
              <a:ea typeface="+mn-ea"/>
              <a:cs typeface="+mn-cs"/>
            </a:rPr>
            <a:t>年度より数値が悪化したものの、類似団体平均より下回っている。</a:t>
          </a:r>
          <a:r>
            <a:rPr lang="ja-JP" altLang="ja-JP" sz="1050" b="0" i="0" baseline="0">
              <a:solidFill>
                <a:schemeClr val="dk1"/>
              </a:solidFill>
              <a:effectLst/>
              <a:latin typeface="+mn-lt"/>
              <a:ea typeface="+mn-ea"/>
              <a:cs typeface="+mn-cs"/>
            </a:rPr>
            <a:t>繰出金については住民一人当たり</a:t>
          </a:r>
          <a:r>
            <a:rPr lang="en-US" altLang="ja-JP" sz="1050" b="0" i="0" baseline="0">
              <a:solidFill>
                <a:schemeClr val="dk1"/>
              </a:solidFill>
              <a:effectLst/>
              <a:latin typeface="+mn-lt"/>
              <a:ea typeface="+mn-ea"/>
              <a:cs typeface="+mn-cs"/>
            </a:rPr>
            <a:t>43,584</a:t>
          </a:r>
          <a:r>
            <a:rPr lang="ja-JP" altLang="ja-JP" sz="1050" b="0" i="0" baseline="0">
              <a:solidFill>
                <a:schemeClr val="dk1"/>
              </a:solidFill>
              <a:effectLst/>
              <a:latin typeface="+mn-lt"/>
              <a:ea typeface="+mn-ea"/>
              <a:cs typeface="+mn-cs"/>
            </a:rPr>
            <a:t>円となっている。</a:t>
          </a:r>
          <a:r>
            <a:rPr lang="ja-JP" altLang="en-US" sz="1050" b="0" i="0" baseline="0">
              <a:solidFill>
                <a:schemeClr val="dk1"/>
              </a:solidFill>
              <a:effectLst/>
              <a:latin typeface="+mn-lt"/>
              <a:ea typeface="+mn-ea"/>
              <a:cs typeface="+mn-cs"/>
            </a:rPr>
            <a:t>これは</a:t>
          </a:r>
          <a:r>
            <a:rPr lang="ja-JP" altLang="ja-JP" sz="1050" b="0" i="0" baseline="0">
              <a:solidFill>
                <a:schemeClr val="dk1"/>
              </a:solidFill>
              <a:effectLst/>
              <a:latin typeface="+mn-lt"/>
              <a:ea typeface="+mn-ea"/>
              <a:cs typeface="+mn-cs"/>
            </a:rPr>
            <a:t>介護保険特別会計や後期高齢者医療特別会計への繰出金が増加していることが主な要因であ</a:t>
          </a:r>
          <a:r>
            <a:rPr lang="ja-JP" altLang="en-US" sz="1050" b="0" i="0" baseline="0">
              <a:solidFill>
                <a:schemeClr val="dk1"/>
              </a:solidFill>
              <a:effectLst/>
              <a:latin typeface="+mn-lt"/>
              <a:ea typeface="+mn-ea"/>
              <a:cs typeface="+mn-cs"/>
            </a:rPr>
            <a:t>り、</a:t>
          </a:r>
          <a:r>
            <a:rPr lang="ja-JP" altLang="ja-JP" sz="1050" b="0" i="0" baseline="0">
              <a:solidFill>
                <a:schemeClr val="dk1"/>
              </a:solidFill>
              <a:effectLst/>
              <a:latin typeface="+mn-lt"/>
              <a:ea typeface="+mn-ea"/>
              <a:cs typeface="+mn-cs"/>
            </a:rPr>
            <a:t>介護予防事業</a:t>
          </a:r>
          <a:r>
            <a:rPr lang="ja-JP" altLang="en-US" sz="1050" b="0" i="0" baseline="0">
              <a:solidFill>
                <a:schemeClr val="dk1"/>
              </a:solidFill>
              <a:effectLst/>
              <a:latin typeface="+mn-lt"/>
              <a:ea typeface="+mn-ea"/>
              <a:cs typeface="+mn-cs"/>
            </a:rPr>
            <a:t>を</a:t>
          </a:r>
          <a:r>
            <a:rPr lang="ja-JP" altLang="ja-JP" sz="1050" b="0" i="0" baseline="0">
              <a:solidFill>
                <a:schemeClr val="dk1"/>
              </a:solidFill>
              <a:effectLst/>
              <a:latin typeface="+mn-lt"/>
              <a:ea typeface="+mn-ea"/>
              <a:cs typeface="+mn-cs"/>
            </a:rPr>
            <a:t>推進するなど引き続き繰出金の抑制に努める。</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74,636
73,328
10.23
31,713,571
30,979,872
683,731
15,370,992
19,886,029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112268</xdr:rowOff>
    </xdr:from>
    <xdr:to>
      <xdr:col>24</xdr:col>
      <xdr:colOff>63500</xdr:colOff>
      <xdr:row>33</xdr:row>
      <xdr:rowOff>135585</xdr:rowOff>
    </xdr:to>
    <xdr:cxnSp macro="">
      <xdr:nvCxnSpPr>
        <xdr:cNvPr id="59" name="直線コネクタ 58"/>
        <xdr:cNvCxnSpPr/>
      </xdr:nvCxnSpPr>
      <xdr:spPr>
        <a:xfrm>
          <a:off x="3797300" y="5770118"/>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112268</xdr:rowOff>
    </xdr:from>
    <xdr:to>
      <xdr:col>19</xdr:col>
      <xdr:colOff>177800</xdr:colOff>
      <xdr:row>33</xdr:row>
      <xdr:rowOff>166675</xdr:rowOff>
    </xdr:to>
    <xdr:cxnSp macro="">
      <xdr:nvCxnSpPr>
        <xdr:cNvPr id="62" name="直線コネクタ 61"/>
        <xdr:cNvCxnSpPr/>
      </xdr:nvCxnSpPr>
      <xdr:spPr>
        <a:xfrm flipV="1">
          <a:off x="2908300" y="5770118"/>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153416</xdr:rowOff>
    </xdr:from>
    <xdr:to>
      <xdr:col>15</xdr:col>
      <xdr:colOff>50800</xdr:colOff>
      <xdr:row>33</xdr:row>
      <xdr:rowOff>166675</xdr:rowOff>
    </xdr:to>
    <xdr:cxnSp macro="">
      <xdr:nvCxnSpPr>
        <xdr:cNvPr id="65" name="直線コネクタ 64"/>
        <xdr:cNvCxnSpPr/>
      </xdr:nvCxnSpPr>
      <xdr:spPr>
        <a:xfrm>
          <a:off x="2019300" y="581126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153416</xdr:rowOff>
    </xdr:from>
    <xdr:to>
      <xdr:col>10</xdr:col>
      <xdr:colOff>114300</xdr:colOff>
      <xdr:row>34</xdr:row>
      <xdr:rowOff>25400</xdr:rowOff>
    </xdr:to>
    <xdr:cxnSp macro="">
      <xdr:nvCxnSpPr>
        <xdr:cNvPr id="68" name="直線コネクタ 67"/>
        <xdr:cNvCxnSpPr/>
      </xdr:nvCxnSpPr>
      <xdr:spPr>
        <a:xfrm flipV="1">
          <a:off x="1130300" y="58112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84785</xdr:rowOff>
    </xdr:from>
    <xdr:to>
      <xdr:col>24</xdr:col>
      <xdr:colOff>114300</xdr:colOff>
      <xdr:row>34</xdr:row>
      <xdr:rowOff>14935</xdr:rowOff>
    </xdr:to>
    <xdr:sp macro="" textlink="">
      <xdr:nvSpPr>
        <xdr:cNvPr id="78" name="楕円 77"/>
        <xdr:cNvSpPr/>
      </xdr:nvSpPr>
      <xdr:spPr>
        <a:xfrm>
          <a:off x="4584700" y="57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107662</xdr:rowOff>
    </xdr:from>
    <xdr:ext cx="469744" cy="259045"/>
    <xdr:sp macro="" textlink="">
      <xdr:nvSpPr>
        <xdr:cNvPr id="79" name="議会費該当値テキスト"/>
        <xdr:cNvSpPr txBox="1"/>
      </xdr:nvSpPr>
      <xdr:spPr>
        <a:xfrm>
          <a:off x="4686300" y="559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61468</xdr:rowOff>
    </xdr:from>
    <xdr:to>
      <xdr:col>20</xdr:col>
      <xdr:colOff>38100</xdr:colOff>
      <xdr:row>33</xdr:row>
      <xdr:rowOff>163068</xdr:rowOff>
    </xdr:to>
    <xdr:sp macro="" textlink="">
      <xdr:nvSpPr>
        <xdr:cNvPr id="80" name="楕円 79"/>
        <xdr:cNvSpPr/>
      </xdr:nvSpPr>
      <xdr:spPr>
        <a:xfrm>
          <a:off x="3746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8145</xdr:rowOff>
    </xdr:from>
    <xdr:ext cx="469744" cy="259045"/>
    <xdr:sp macro="" textlink="">
      <xdr:nvSpPr>
        <xdr:cNvPr id="81" name="テキスト ボックス 80"/>
        <xdr:cNvSpPr txBox="1"/>
      </xdr:nvSpPr>
      <xdr:spPr>
        <a:xfrm>
          <a:off x="3562428" y="54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115875</xdr:rowOff>
    </xdr:from>
    <xdr:to>
      <xdr:col>15</xdr:col>
      <xdr:colOff>101600</xdr:colOff>
      <xdr:row>34</xdr:row>
      <xdr:rowOff>46025</xdr:rowOff>
    </xdr:to>
    <xdr:sp macro="" textlink="">
      <xdr:nvSpPr>
        <xdr:cNvPr id="82" name="楕円 81"/>
        <xdr:cNvSpPr/>
      </xdr:nvSpPr>
      <xdr:spPr>
        <a:xfrm>
          <a:off x="28575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62552</xdr:rowOff>
    </xdr:from>
    <xdr:ext cx="469744" cy="259045"/>
    <xdr:sp macro="" textlink="">
      <xdr:nvSpPr>
        <xdr:cNvPr id="83" name="テキスト ボックス 82"/>
        <xdr:cNvSpPr txBox="1"/>
      </xdr:nvSpPr>
      <xdr:spPr>
        <a:xfrm>
          <a:off x="2673428" y="55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102616</xdr:rowOff>
    </xdr:from>
    <xdr:to>
      <xdr:col>10</xdr:col>
      <xdr:colOff>165100</xdr:colOff>
      <xdr:row>34</xdr:row>
      <xdr:rowOff>32766</xdr:rowOff>
    </xdr:to>
    <xdr:sp macro="" textlink="">
      <xdr:nvSpPr>
        <xdr:cNvPr id="84" name="楕円 83"/>
        <xdr:cNvSpPr/>
      </xdr:nvSpPr>
      <xdr:spPr>
        <a:xfrm>
          <a:off x="1968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49293</xdr:rowOff>
    </xdr:from>
    <xdr:ext cx="469744" cy="259045"/>
    <xdr:sp macro="" textlink="">
      <xdr:nvSpPr>
        <xdr:cNvPr id="85" name="テキスト ボックス 84"/>
        <xdr:cNvSpPr txBox="1"/>
      </xdr:nvSpPr>
      <xdr:spPr>
        <a:xfrm>
          <a:off x="1784428" y="55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86" name="楕円 85"/>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87" name="テキスト ボックス 86"/>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68358</xdr:rowOff>
    </xdr:from>
    <xdr:to>
      <xdr:col>24</xdr:col>
      <xdr:colOff>63500</xdr:colOff>
      <xdr:row>55</xdr:row>
      <xdr:rowOff>100305</xdr:rowOff>
    </xdr:to>
    <xdr:cxnSp macro="">
      <xdr:nvCxnSpPr>
        <xdr:cNvPr id="117" name="直線コネクタ 116"/>
        <xdr:cNvCxnSpPr/>
      </xdr:nvCxnSpPr>
      <xdr:spPr>
        <a:xfrm flipV="1">
          <a:off x="3797300" y="9326658"/>
          <a:ext cx="838200" cy="20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100305</xdr:rowOff>
    </xdr:from>
    <xdr:to>
      <xdr:col>19</xdr:col>
      <xdr:colOff>177800</xdr:colOff>
      <xdr:row>56</xdr:row>
      <xdr:rowOff>59766</xdr:rowOff>
    </xdr:to>
    <xdr:cxnSp macro="">
      <xdr:nvCxnSpPr>
        <xdr:cNvPr id="120" name="直線コネクタ 119"/>
        <xdr:cNvCxnSpPr/>
      </xdr:nvCxnSpPr>
      <xdr:spPr>
        <a:xfrm flipV="1">
          <a:off x="2908300" y="9530055"/>
          <a:ext cx="889000" cy="1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170085</xdr:rowOff>
    </xdr:from>
    <xdr:to>
      <xdr:col>15</xdr:col>
      <xdr:colOff>50800</xdr:colOff>
      <xdr:row>56</xdr:row>
      <xdr:rowOff>59766</xdr:rowOff>
    </xdr:to>
    <xdr:cxnSp macro="">
      <xdr:nvCxnSpPr>
        <xdr:cNvPr id="123" name="直線コネクタ 122"/>
        <xdr:cNvCxnSpPr/>
      </xdr:nvCxnSpPr>
      <xdr:spPr>
        <a:xfrm>
          <a:off x="2019300" y="9599835"/>
          <a:ext cx="8890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170085</xdr:rowOff>
    </xdr:from>
    <xdr:to>
      <xdr:col>10</xdr:col>
      <xdr:colOff>114300</xdr:colOff>
      <xdr:row>56</xdr:row>
      <xdr:rowOff>57061</xdr:rowOff>
    </xdr:to>
    <xdr:cxnSp macro="">
      <xdr:nvCxnSpPr>
        <xdr:cNvPr id="126" name="直線コネクタ 125"/>
        <xdr:cNvCxnSpPr/>
      </xdr:nvCxnSpPr>
      <xdr:spPr>
        <a:xfrm flipV="1">
          <a:off x="1130300" y="9599835"/>
          <a:ext cx="889000" cy="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17558</xdr:rowOff>
    </xdr:from>
    <xdr:to>
      <xdr:col>24</xdr:col>
      <xdr:colOff>114300</xdr:colOff>
      <xdr:row>54</xdr:row>
      <xdr:rowOff>119158</xdr:rowOff>
    </xdr:to>
    <xdr:sp macro="" textlink="">
      <xdr:nvSpPr>
        <xdr:cNvPr id="136" name="楕円 135"/>
        <xdr:cNvSpPr/>
      </xdr:nvSpPr>
      <xdr:spPr>
        <a:xfrm>
          <a:off x="4584700" y="92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40435</xdr:rowOff>
    </xdr:from>
    <xdr:ext cx="534377" cy="259045"/>
    <xdr:sp macro="" textlink="">
      <xdr:nvSpPr>
        <xdr:cNvPr id="137" name="総務費該当値テキスト"/>
        <xdr:cNvSpPr txBox="1"/>
      </xdr:nvSpPr>
      <xdr:spPr>
        <a:xfrm>
          <a:off x="4686300" y="91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49505</xdr:rowOff>
    </xdr:from>
    <xdr:to>
      <xdr:col>20</xdr:col>
      <xdr:colOff>38100</xdr:colOff>
      <xdr:row>55</xdr:row>
      <xdr:rowOff>151105</xdr:rowOff>
    </xdr:to>
    <xdr:sp macro="" textlink="">
      <xdr:nvSpPr>
        <xdr:cNvPr id="138" name="楕円 137"/>
        <xdr:cNvSpPr/>
      </xdr:nvSpPr>
      <xdr:spPr>
        <a:xfrm>
          <a:off x="3746500" y="94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167632</xdr:rowOff>
    </xdr:from>
    <xdr:ext cx="534377" cy="259045"/>
    <xdr:sp macro="" textlink="">
      <xdr:nvSpPr>
        <xdr:cNvPr id="139" name="テキスト ボックス 138"/>
        <xdr:cNvSpPr txBox="1"/>
      </xdr:nvSpPr>
      <xdr:spPr>
        <a:xfrm>
          <a:off x="3530111" y="92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8966</xdr:rowOff>
    </xdr:from>
    <xdr:to>
      <xdr:col>15</xdr:col>
      <xdr:colOff>101600</xdr:colOff>
      <xdr:row>56</xdr:row>
      <xdr:rowOff>110566</xdr:rowOff>
    </xdr:to>
    <xdr:sp macro="" textlink="">
      <xdr:nvSpPr>
        <xdr:cNvPr id="140" name="楕円 139"/>
        <xdr:cNvSpPr/>
      </xdr:nvSpPr>
      <xdr:spPr>
        <a:xfrm>
          <a:off x="2857500" y="96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101693</xdr:rowOff>
    </xdr:from>
    <xdr:ext cx="534377" cy="259045"/>
    <xdr:sp macro="" textlink="">
      <xdr:nvSpPr>
        <xdr:cNvPr id="141" name="テキスト ボックス 140"/>
        <xdr:cNvSpPr txBox="1"/>
      </xdr:nvSpPr>
      <xdr:spPr>
        <a:xfrm>
          <a:off x="2641111" y="9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119285</xdr:rowOff>
    </xdr:from>
    <xdr:to>
      <xdr:col>10</xdr:col>
      <xdr:colOff>165100</xdr:colOff>
      <xdr:row>56</xdr:row>
      <xdr:rowOff>49435</xdr:rowOff>
    </xdr:to>
    <xdr:sp macro="" textlink="">
      <xdr:nvSpPr>
        <xdr:cNvPr id="142" name="楕円 141"/>
        <xdr:cNvSpPr/>
      </xdr:nvSpPr>
      <xdr:spPr>
        <a:xfrm>
          <a:off x="1968500" y="95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65962</xdr:rowOff>
    </xdr:from>
    <xdr:ext cx="534377" cy="259045"/>
    <xdr:sp macro="" textlink="">
      <xdr:nvSpPr>
        <xdr:cNvPr id="143" name="テキスト ボックス 142"/>
        <xdr:cNvSpPr txBox="1"/>
      </xdr:nvSpPr>
      <xdr:spPr>
        <a:xfrm>
          <a:off x="1752111" y="932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6261</xdr:rowOff>
    </xdr:from>
    <xdr:to>
      <xdr:col>6</xdr:col>
      <xdr:colOff>38100</xdr:colOff>
      <xdr:row>56</xdr:row>
      <xdr:rowOff>107861</xdr:rowOff>
    </xdr:to>
    <xdr:sp macro="" textlink="">
      <xdr:nvSpPr>
        <xdr:cNvPr id="144" name="楕円 143"/>
        <xdr:cNvSpPr/>
      </xdr:nvSpPr>
      <xdr:spPr>
        <a:xfrm>
          <a:off x="1079500" y="96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98988</xdr:rowOff>
    </xdr:from>
    <xdr:ext cx="534377" cy="259045"/>
    <xdr:sp macro="" textlink="">
      <xdr:nvSpPr>
        <xdr:cNvPr id="145" name="テキスト ボックス 144"/>
        <xdr:cNvSpPr txBox="1"/>
      </xdr:nvSpPr>
      <xdr:spPr>
        <a:xfrm>
          <a:off x="863111" y="97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53148</xdr:rowOff>
    </xdr:from>
    <xdr:to>
      <xdr:col>24</xdr:col>
      <xdr:colOff>63500</xdr:colOff>
      <xdr:row>71</xdr:row>
      <xdr:rowOff>58275</xdr:rowOff>
    </xdr:to>
    <xdr:cxnSp macro="">
      <xdr:nvCxnSpPr>
        <xdr:cNvPr id="177" name="直線コネクタ 176"/>
        <xdr:cNvCxnSpPr/>
      </xdr:nvCxnSpPr>
      <xdr:spPr>
        <a:xfrm>
          <a:off x="3797300" y="12226098"/>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53148</xdr:rowOff>
    </xdr:from>
    <xdr:to>
      <xdr:col>19</xdr:col>
      <xdr:colOff>177800</xdr:colOff>
      <xdr:row>71</xdr:row>
      <xdr:rowOff>70456</xdr:rowOff>
    </xdr:to>
    <xdr:cxnSp macro="">
      <xdr:nvCxnSpPr>
        <xdr:cNvPr id="180" name="直線コネクタ 179"/>
        <xdr:cNvCxnSpPr/>
      </xdr:nvCxnSpPr>
      <xdr:spPr>
        <a:xfrm flipV="1">
          <a:off x="2908300" y="12226098"/>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70456</xdr:rowOff>
    </xdr:from>
    <xdr:to>
      <xdr:col>15</xdr:col>
      <xdr:colOff>50800</xdr:colOff>
      <xdr:row>71</xdr:row>
      <xdr:rowOff>115044</xdr:rowOff>
    </xdr:to>
    <xdr:cxnSp macro="">
      <xdr:nvCxnSpPr>
        <xdr:cNvPr id="183" name="直線コネクタ 182"/>
        <xdr:cNvCxnSpPr/>
      </xdr:nvCxnSpPr>
      <xdr:spPr>
        <a:xfrm flipV="1">
          <a:off x="2019300" y="12243406"/>
          <a:ext cx="8890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115044</xdr:rowOff>
    </xdr:from>
    <xdr:to>
      <xdr:col>10</xdr:col>
      <xdr:colOff>114300</xdr:colOff>
      <xdr:row>71</xdr:row>
      <xdr:rowOff>171388</xdr:rowOff>
    </xdr:to>
    <xdr:cxnSp macro="">
      <xdr:nvCxnSpPr>
        <xdr:cNvPr id="186" name="直線コネクタ 185"/>
        <xdr:cNvCxnSpPr/>
      </xdr:nvCxnSpPr>
      <xdr:spPr>
        <a:xfrm flipV="1">
          <a:off x="1130300" y="12287994"/>
          <a:ext cx="889000" cy="5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7475</xdr:rowOff>
    </xdr:from>
    <xdr:to>
      <xdr:col>24</xdr:col>
      <xdr:colOff>114300</xdr:colOff>
      <xdr:row>71</xdr:row>
      <xdr:rowOff>109075</xdr:rowOff>
    </xdr:to>
    <xdr:sp macro="" textlink="">
      <xdr:nvSpPr>
        <xdr:cNvPr id="196" name="楕円 195"/>
        <xdr:cNvSpPr/>
      </xdr:nvSpPr>
      <xdr:spPr>
        <a:xfrm>
          <a:off x="4584700" y="1218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131952</xdr:rowOff>
    </xdr:from>
    <xdr:ext cx="599010" cy="259045"/>
    <xdr:sp macro="" textlink="">
      <xdr:nvSpPr>
        <xdr:cNvPr id="197" name="民生費該当値テキスト"/>
        <xdr:cNvSpPr txBox="1"/>
      </xdr:nvSpPr>
      <xdr:spPr>
        <a:xfrm>
          <a:off x="4686300" y="1213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2348</xdr:rowOff>
    </xdr:from>
    <xdr:to>
      <xdr:col>20</xdr:col>
      <xdr:colOff>38100</xdr:colOff>
      <xdr:row>71</xdr:row>
      <xdr:rowOff>103948</xdr:rowOff>
    </xdr:to>
    <xdr:sp macro="" textlink="">
      <xdr:nvSpPr>
        <xdr:cNvPr id="198" name="楕円 197"/>
        <xdr:cNvSpPr/>
      </xdr:nvSpPr>
      <xdr:spPr>
        <a:xfrm>
          <a:off x="3746500" y="121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120475</xdr:rowOff>
    </xdr:from>
    <xdr:ext cx="599010" cy="259045"/>
    <xdr:sp macro="" textlink="">
      <xdr:nvSpPr>
        <xdr:cNvPr id="199" name="テキスト ボックス 198"/>
        <xdr:cNvSpPr txBox="1"/>
      </xdr:nvSpPr>
      <xdr:spPr>
        <a:xfrm>
          <a:off x="3497795" y="1195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19656</xdr:rowOff>
    </xdr:from>
    <xdr:to>
      <xdr:col>15</xdr:col>
      <xdr:colOff>101600</xdr:colOff>
      <xdr:row>71</xdr:row>
      <xdr:rowOff>121256</xdr:rowOff>
    </xdr:to>
    <xdr:sp macro="" textlink="">
      <xdr:nvSpPr>
        <xdr:cNvPr id="200" name="楕円 199"/>
        <xdr:cNvSpPr/>
      </xdr:nvSpPr>
      <xdr:spPr>
        <a:xfrm>
          <a:off x="2857500" y="121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137783</xdr:rowOff>
    </xdr:from>
    <xdr:ext cx="599010" cy="259045"/>
    <xdr:sp macro="" textlink="">
      <xdr:nvSpPr>
        <xdr:cNvPr id="201" name="テキスト ボックス 200"/>
        <xdr:cNvSpPr txBox="1"/>
      </xdr:nvSpPr>
      <xdr:spPr>
        <a:xfrm>
          <a:off x="2608795" y="1196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64244</xdr:rowOff>
    </xdr:from>
    <xdr:to>
      <xdr:col>10</xdr:col>
      <xdr:colOff>165100</xdr:colOff>
      <xdr:row>71</xdr:row>
      <xdr:rowOff>165844</xdr:rowOff>
    </xdr:to>
    <xdr:sp macro="" textlink="">
      <xdr:nvSpPr>
        <xdr:cNvPr id="202" name="楕円 201"/>
        <xdr:cNvSpPr/>
      </xdr:nvSpPr>
      <xdr:spPr>
        <a:xfrm>
          <a:off x="1968500" y="122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10921</xdr:rowOff>
    </xdr:from>
    <xdr:ext cx="599010" cy="259045"/>
    <xdr:sp macro="" textlink="">
      <xdr:nvSpPr>
        <xdr:cNvPr id="203" name="テキスト ボックス 202"/>
        <xdr:cNvSpPr txBox="1"/>
      </xdr:nvSpPr>
      <xdr:spPr>
        <a:xfrm>
          <a:off x="1719795" y="1201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120588</xdr:rowOff>
    </xdr:from>
    <xdr:to>
      <xdr:col>6</xdr:col>
      <xdr:colOff>38100</xdr:colOff>
      <xdr:row>72</xdr:row>
      <xdr:rowOff>50738</xdr:rowOff>
    </xdr:to>
    <xdr:sp macro="" textlink="">
      <xdr:nvSpPr>
        <xdr:cNvPr id="204" name="楕円 203"/>
        <xdr:cNvSpPr/>
      </xdr:nvSpPr>
      <xdr:spPr>
        <a:xfrm>
          <a:off x="1079500" y="122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67265</xdr:rowOff>
    </xdr:from>
    <xdr:ext cx="599010" cy="259045"/>
    <xdr:sp macro="" textlink="">
      <xdr:nvSpPr>
        <xdr:cNvPr id="205" name="テキスト ボックス 204"/>
        <xdr:cNvSpPr txBox="1"/>
      </xdr:nvSpPr>
      <xdr:spPr>
        <a:xfrm>
          <a:off x="830795" y="1206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42252</xdr:rowOff>
    </xdr:from>
    <xdr:to>
      <xdr:col>24</xdr:col>
      <xdr:colOff>63500</xdr:colOff>
      <xdr:row>99</xdr:row>
      <xdr:rowOff>57339</xdr:rowOff>
    </xdr:to>
    <xdr:cxnSp macro="">
      <xdr:nvCxnSpPr>
        <xdr:cNvPr id="237" name="直線コネクタ 236"/>
        <xdr:cNvCxnSpPr/>
      </xdr:nvCxnSpPr>
      <xdr:spPr>
        <a:xfrm flipV="1">
          <a:off x="3797300" y="17015802"/>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41810</xdr:rowOff>
    </xdr:from>
    <xdr:to>
      <xdr:col>19</xdr:col>
      <xdr:colOff>177800</xdr:colOff>
      <xdr:row>99</xdr:row>
      <xdr:rowOff>57339</xdr:rowOff>
    </xdr:to>
    <xdr:cxnSp macro="">
      <xdr:nvCxnSpPr>
        <xdr:cNvPr id="240" name="直線コネクタ 239"/>
        <xdr:cNvCxnSpPr/>
      </xdr:nvCxnSpPr>
      <xdr:spPr>
        <a:xfrm>
          <a:off x="2908300" y="17015360"/>
          <a:ext cx="889000" cy="1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41810</xdr:rowOff>
    </xdr:from>
    <xdr:to>
      <xdr:col>15</xdr:col>
      <xdr:colOff>50800</xdr:colOff>
      <xdr:row>99</xdr:row>
      <xdr:rowOff>44634</xdr:rowOff>
    </xdr:to>
    <xdr:cxnSp macro="">
      <xdr:nvCxnSpPr>
        <xdr:cNvPr id="243" name="直線コネクタ 242"/>
        <xdr:cNvCxnSpPr/>
      </xdr:nvCxnSpPr>
      <xdr:spPr>
        <a:xfrm flipV="1">
          <a:off x="2019300" y="17015360"/>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39688</xdr:rowOff>
    </xdr:from>
    <xdr:to>
      <xdr:col>10</xdr:col>
      <xdr:colOff>114300</xdr:colOff>
      <xdr:row>99</xdr:row>
      <xdr:rowOff>44634</xdr:rowOff>
    </xdr:to>
    <xdr:cxnSp macro="">
      <xdr:nvCxnSpPr>
        <xdr:cNvPr id="246" name="直線コネクタ 245"/>
        <xdr:cNvCxnSpPr/>
      </xdr:nvCxnSpPr>
      <xdr:spPr>
        <a:xfrm>
          <a:off x="1130300" y="17013238"/>
          <a:ext cx="8890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162902</xdr:rowOff>
    </xdr:from>
    <xdr:to>
      <xdr:col>24</xdr:col>
      <xdr:colOff>114300</xdr:colOff>
      <xdr:row>99</xdr:row>
      <xdr:rowOff>93052</xdr:rowOff>
    </xdr:to>
    <xdr:sp macro="" textlink="">
      <xdr:nvSpPr>
        <xdr:cNvPr id="256" name="楕円 255"/>
        <xdr:cNvSpPr/>
      </xdr:nvSpPr>
      <xdr:spPr>
        <a:xfrm>
          <a:off x="4584700" y="169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77829</xdr:rowOff>
    </xdr:from>
    <xdr:ext cx="534377" cy="259045"/>
    <xdr:sp macro="" textlink="">
      <xdr:nvSpPr>
        <xdr:cNvPr id="257" name="衛生費該当値テキスト"/>
        <xdr:cNvSpPr txBox="1"/>
      </xdr:nvSpPr>
      <xdr:spPr>
        <a:xfrm>
          <a:off x="4686300" y="1687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6539</xdr:rowOff>
    </xdr:from>
    <xdr:to>
      <xdr:col>20</xdr:col>
      <xdr:colOff>38100</xdr:colOff>
      <xdr:row>99</xdr:row>
      <xdr:rowOff>108139</xdr:rowOff>
    </xdr:to>
    <xdr:sp macro="" textlink="">
      <xdr:nvSpPr>
        <xdr:cNvPr id="258" name="楕円 257"/>
        <xdr:cNvSpPr/>
      </xdr:nvSpPr>
      <xdr:spPr>
        <a:xfrm>
          <a:off x="3746500" y="169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99266</xdr:rowOff>
    </xdr:from>
    <xdr:ext cx="534377" cy="259045"/>
    <xdr:sp macro="" textlink="">
      <xdr:nvSpPr>
        <xdr:cNvPr id="259" name="テキスト ボックス 258"/>
        <xdr:cNvSpPr txBox="1"/>
      </xdr:nvSpPr>
      <xdr:spPr>
        <a:xfrm>
          <a:off x="3530111" y="170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162460</xdr:rowOff>
    </xdr:from>
    <xdr:to>
      <xdr:col>15</xdr:col>
      <xdr:colOff>101600</xdr:colOff>
      <xdr:row>99</xdr:row>
      <xdr:rowOff>92610</xdr:rowOff>
    </xdr:to>
    <xdr:sp macro="" textlink="">
      <xdr:nvSpPr>
        <xdr:cNvPr id="260" name="楕円 259"/>
        <xdr:cNvSpPr/>
      </xdr:nvSpPr>
      <xdr:spPr>
        <a:xfrm>
          <a:off x="2857500" y="169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83737</xdr:rowOff>
    </xdr:from>
    <xdr:ext cx="534377" cy="259045"/>
    <xdr:sp macro="" textlink="">
      <xdr:nvSpPr>
        <xdr:cNvPr id="261" name="テキスト ボックス 260"/>
        <xdr:cNvSpPr txBox="1"/>
      </xdr:nvSpPr>
      <xdr:spPr>
        <a:xfrm>
          <a:off x="2641111" y="1705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165284</xdr:rowOff>
    </xdr:from>
    <xdr:to>
      <xdr:col>10</xdr:col>
      <xdr:colOff>165100</xdr:colOff>
      <xdr:row>99</xdr:row>
      <xdr:rowOff>95434</xdr:rowOff>
    </xdr:to>
    <xdr:sp macro="" textlink="">
      <xdr:nvSpPr>
        <xdr:cNvPr id="262" name="楕円 261"/>
        <xdr:cNvSpPr/>
      </xdr:nvSpPr>
      <xdr:spPr>
        <a:xfrm>
          <a:off x="1968500" y="169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86561</xdr:rowOff>
    </xdr:from>
    <xdr:ext cx="534377" cy="259045"/>
    <xdr:sp macro="" textlink="">
      <xdr:nvSpPr>
        <xdr:cNvPr id="263" name="テキスト ボックス 262"/>
        <xdr:cNvSpPr txBox="1"/>
      </xdr:nvSpPr>
      <xdr:spPr>
        <a:xfrm>
          <a:off x="1752111" y="170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160338</xdr:rowOff>
    </xdr:from>
    <xdr:to>
      <xdr:col>6</xdr:col>
      <xdr:colOff>38100</xdr:colOff>
      <xdr:row>99</xdr:row>
      <xdr:rowOff>90488</xdr:rowOff>
    </xdr:to>
    <xdr:sp macro="" textlink="">
      <xdr:nvSpPr>
        <xdr:cNvPr id="264" name="楕円 263"/>
        <xdr:cNvSpPr/>
      </xdr:nvSpPr>
      <xdr:spPr>
        <a:xfrm>
          <a:off x="1079500" y="16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81615</xdr:rowOff>
    </xdr:from>
    <xdr:ext cx="534377" cy="259045"/>
    <xdr:sp macro="" textlink="">
      <xdr:nvSpPr>
        <xdr:cNvPr id="265" name="テキスト ボックス 264"/>
        <xdr:cNvSpPr txBox="1"/>
      </xdr:nvSpPr>
      <xdr:spPr>
        <a:xfrm>
          <a:off x="863111" y="170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119126</xdr:rowOff>
    </xdr:from>
    <xdr:to>
      <xdr:col>55</xdr:col>
      <xdr:colOff>0</xdr:colOff>
      <xdr:row>35</xdr:row>
      <xdr:rowOff>145796</xdr:rowOff>
    </xdr:to>
    <xdr:cxnSp macro="">
      <xdr:nvCxnSpPr>
        <xdr:cNvPr id="294" name="直線コネクタ 293"/>
        <xdr:cNvCxnSpPr/>
      </xdr:nvCxnSpPr>
      <xdr:spPr>
        <a:xfrm flipV="1">
          <a:off x="9639300" y="6119876"/>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137795</xdr:rowOff>
    </xdr:from>
    <xdr:to>
      <xdr:col>50</xdr:col>
      <xdr:colOff>114300</xdr:colOff>
      <xdr:row>35</xdr:row>
      <xdr:rowOff>145796</xdr:rowOff>
    </xdr:to>
    <xdr:cxnSp macro="">
      <xdr:nvCxnSpPr>
        <xdr:cNvPr id="297" name="直線コネクタ 296"/>
        <xdr:cNvCxnSpPr/>
      </xdr:nvCxnSpPr>
      <xdr:spPr>
        <a:xfrm>
          <a:off x="8750300" y="613854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137795</xdr:rowOff>
    </xdr:from>
    <xdr:to>
      <xdr:col>45</xdr:col>
      <xdr:colOff>177800</xdr:colOff>
      <xdr:row>35</xdr:row>
      <xdr:rowOff>144653</xdr:rowOff>
    </xdr:to>
    <xdr:cxnSp macro="">
      <xdr:nvCxnSpPr>
        <xdr:cNvPr id="300" name="直線コネクタ 299"/>
        <xdr:cNvCxnSpPr/>
      </xdr:nvCxnSpPr>
      <xdr:spPr>
        <a:xfrm flipV="1">
          <a:off x="7861300" y="61385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144653</xdr:rowOff>
    </xdr:from>
    <xdr:to>
      <xdr:col>41</xdr:col>
      <xdr:colOff>50800</xdr:colOff>
      <xdr:row>36</xdr:row>
      <xdr:rowOff>15113</xdr:rowOff>
    </xdr:to>
    <xdr:cxnSp macro="">
      <xdr:nvCxnSpPr>
        <xdr:cNvPr id="303" name="直線コネクタ 302"/>
        <xdr:cNvCxnSpPr/>
      </xdr:nvCxnSpPr>
      <xdr:spPr>
        <a:xfrm flipV="1">
          <a:off x="6972300" y="614540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68326</xdr:rowOff>
    </xdr:from>
    <xdr:to>
      <xdr:col>55</xdr:col>
      <xdr:colOff>50800</xdr:colOff>
      <xdr:row>35</xdr:row>
      <xdr:rowOff>169926</xdr:rowOff>
    </xdr:to>
    <xdr:sp macro="" textlink="">
      <xdr:nvSpPr>
        <xdr:cNvPr id="313" name="楕円 312"/>
        <xdr:cNvSpPr/>
      </xdr:nvSpPr>
      <xdr:spPr>
        <a:xfrm>
          <a:off x="104267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91203</xdr:rowOff>
    </xdr:from>
    <xdr:ext cx="469744" cy="259045"/>
    <xdr:sp macro="" textlink="">
      <xdr:nvSpPr>
        <xdr:cNvPr id="314" name="労働費該当値テキスト"/>
        <xdr:cNvSpPr txBox="1"/>
      </xdr:nvSpPr>
      <xdr:spPr>
        <a:xfrm>
          <a:off x="10528300" y="592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94996</xdr:rowOff>
    </xdr:from>
    <xdr:to>
      <xdr:col>50</xdr:col>
      <xdr:colOff>165100</xdr:colOff>
      <xdr:row>36</xdr:row>
      <xdr:rowOff>25146</xdr:rowOff>
    </xdr:to>
    <xdr:sp macro="" textlink="">
      <xdr:nvSpPr>
        <xdr:cNvPr id="315" name="楕円 314"/>
        <xdr:cNvSpPr/>
      </xdr:nvSpPr>
      <xdr:spPr>
        <a:xfrm>
          <a:off x="9588500" y="6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41673</xdr:rowOff>
    </xdr:from>
    <xdr:ext cx="469744" cy="259045"/>
    <xdr:sp macro="" textlink="">
      <xdr:nvSpPr>
        <xdr:cNvPr id="316" name="テキスト ボックス 315"/>
        <xdr:cNvSpPr txBox="1"/>
      </xdr:nvSpPr>
      <xdr:spPr>
        <a:xfrm>
          <a:off x="9404428" y="587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86995</xdr:rowOff>
    </xdr:from>
    <xdr:to>
      <xdr:col>46</xdr:col>
      <xdr:colOff>38100</xdr:colOff>
      <xdr:row>36</xdr:row>
      <xdr:rowOff>17145</xdr:rowOff>
    </xdr:to>
    <xdr:sp macro="" textlink="">
      <xdr:nvSpPr>
        <xdr:cNvPr id="317" name="楕円 316"/>
        <xdr:cNvSpPr/>
      </xdr:nvSpPr>
      <xdr:spPr>
        <a:xfrm>
          <a:off x="8699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33672</xdr:rowOff>
    </xdr:from>
    <xdr:ext cx="469744" cy="259045"/>
    <xdr:sp macro="" textlink="">
      <xdr:nvSpPr>
        <xdr:cNvPr id="318" name="テキスト ボックス 317"/>
        <xdr:cNvSpPr txBox="1"/>
      </xdr:nvSpPr>
      <xdr:spPr>
        <a:xfrm>
          <a:off x="8515428" y="58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93853</xdr:rowOff>
    </xdr:from>
    <xdr:to>
      <xdr:col>41</xdr:col>
      <xdr:colOff>101600</xdr:colOff>
      <xdr:row>36</xdr:row>
      <xdr:rowOff>24003</xdr:rowOff>
    </xdr:to>
    <xdr:sp macro="" textlink="">
      <xdr:nvSpPr>
        <xdr:cNvPr id="319" name="楕円 318"/>
        <xdr:cNvSpPr/>
      </xdr:nvSpPr>
      <xdr:spPr>
        <a:xfrm>
          <a:off x="7810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40530</xdr:rowOff>
    </xdr:from>
    <xdr:ext cx="469744" cy="259045"/>
    <xdr:sp macro="" textlink="">
      <xdr:nvSpPr>
        <xdr:cNvPr id="320" name="テキスト ボックス 319"/>
        <xdr:cNvSpPr txBox="1"/>
      </xdr:nvSpPr>
      <xdr:spPr>
        <a:xfrm>
          <a:off x="7626428" y="58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135763</xdr:rowOff>
    </xdr:from>
    <xdr:to>
      <xdr:col>36</xdr:col>
      <xdr:colOff>165100</xdr:colOff>
      <xdr:row>36</xdr:row>
      <xdr:rowOff>65913</xdr:rowOff>
    </xdr:to>
    <xdr:sp macro="" textlink="">
      <xdr:nvSpPr>
        <xdr:cNvPr id="321" name="楕円 320"/>
        <xdr:cNvSpPr/>
      </xdr:nvSpPr>
      <xdr:spPr>
        <a:xfrm>
          <a:off x="69215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82440</xdr:rowOff>
    </xdr:from>
    <xdr:ext cx="469744" cy="259045"/>
    <xdr:sp macro="" textlink="">
      <xdr:nvSpPr>
        <xdr:cNvPr id="322" name="テキスト ボックス 321"/>
        <xdr:cNvSpPr txBox="1"/>
      </xdr:nvSpPr>
      <xdr:spPr>
        <a:xfrm>
          <a:off x="6737428"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24543</xdr:rowOff>
    </xdr:from>
    <xdr:to>
      <xdr:col>55</xdr:col>
      <xdr:colOff>0</xdr:colOff>
      <xdr:row>59</xdr:row>
      <xdr:rowOff>29667</xdr:rowOff>
    </xdr:to>
    <xdr:cxnSp macro="">
      <xdr:nvCxnSpPr>
        <xdr:cNvPr id="351" name="直線コネクタ 350"/>
        <xdr:cNvCxnSpPr/>
      </xdr:nvCxnSpPr>
      <xdr:spPr>
        <a:xfrm>
          <a:off x="9639300" y="10140093"/>
          <a:ext cx="8382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24543</xdr:rowOff>
    </xdr:from>
    <xdr:to>
      <xdr:col>50</xdr:col>
      <xdr:colOff>114300</xdr:colOff>
      <xdr:row>59</xdr:row>
      <xdr:rowOff>29343</xdr:rowOff>
    </xdr:to>
    <xdr:cxnSp macro="">
      <xdr:nvCxnSpPr>
        <xdr:cNvPr id="354" name="直線コネクタ 353"/>
        <xdr:cNvCxnSpPr/>
      </xdr:nvCxnSpPr>
      <xdr:spPr>
        <a:xfrm flipV="1">
          <a:off x="8750300" y="1014009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19190</xdr:rowOff>
    </xdr:from>
    <xdr:to>
      <xdr:col>45</xdr:col>
      <xdr:colOff>177800</xdr:colOff>
      <xdr:row>59</xdr:row>
      <xdr:rowOff>29343</xdr:rowOff>
    </xdr:to>
    <xdr:cxnSp macro="">
      <xdr:nvCxnSpPr>
        <xdr:cNvPr id="357" name="直線コネクタ 356"/>
        <xdr:cNvCxnSpPr/>
      </xdr:nvCxnSpPr>
      <xdr:spPr>
        <a:xfrm>
          <a:off x="7861300" y="10134740"/>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19190</xdr:rowOff>
    </xdr:from>
    <xdr:to>
      <xdr:col>41</xdr:col>
      <xdr:colOff>50800</xdr:colOff>
      <xdr:row>59</xdr:row>
      <xdr:rowOff>21399</xdr:rowOff>
    </xdr:to>
    <xdr:cxnSp macro="">
      <xdr:nvCxnSpPr>
        <xdr:cNvPr id="360" name="直線コネクタ 359"/>
        <xdr:cNvCxnSpPr/>
      </xdr:nvCxnSpPr>
      <xdr:spPr>
        <a:xfrm flipV="1">
          <a:off x="6972300" y="10134740"/>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150317</xdr:rowOff>
    </xdr:from>
    <xdr:to>
      <xdr:col>55</xdr:col>
      <xdr:colOff>50800</xdr:colOff>
      <xdr:row>59</xdr:row>
      <xdr:rowOff>80467</xdr:rowOff>
    </xdr:to>
    <xdr:sp macro="" textlink="">
      <xdr:nvSpPr>
        <xdr:cNvPr id="370" name="楕円 369"/>
        <xdr:cNvSpPr/>
      </xdr:nvSpPr>
      <xdr:spPr>
        <a:xfrm>
          <a:off x="10426700" y="100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65244</xdr:rowOff>
    </xdr:from>
    <xdr:ext cx="378565" cy="259045"/>
    <xdr:sp macro="" textlink="">
      <xdr:nvSpPr>
        <xdr:cNvPr id="371" name="農林水産業費該当値テキスト"/>
        <xdr:cNvSpPr txBox="1"/>
      </xdr:nvSpPr>
      <xdr:spPr>
        <a:xfrm>
          <a:off x="10528300" y="10009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145193</xdr:rowOff>
    </xdr:from>
    <xdr:to>
      <xdr:col>50</xdr:col>
      <xdr:colOff>165100</xdr:colOff>
      <xdr:row>59</xdr:row>
      <xdr:rowOff>75343</xdr:rowOff>
    </xdr:to>
    <xdr:sp macro="" textlink="">
      <xdr:nvSpPr>
        <xdr:cNvPr id="372" name="楕円 371"/>
        <xdr:cNvSpPr/>
      </xdr:nvSpPr>
      <xdr:spPr>
        <a:xfrm>
          <a:off x="9588500" y="100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66470</xdr:rowOff>
    </xdr:from>
    <xdr:ext cx="469744" cy="259045"/>
    <xdr:sp macro="" textlink="">
      <xdr:nvSpPr>
        <xdr:cNvPr id="373" name="テキスト ボックス 372"/>
        <xdr:cNvSpPr txBox="1"/>
      </xdr:nvSpPr>
      <xdr:spPr>
        <a:xfrm>
          <a:off x="9404428" y="101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149993</xdr:rowOff>
    </xdr:from>
    <xdr:to>
      <xdr:col>46</xdr:col>
      <xdr:colOff>38100</xdr:colOff>
      <xdr:row>59</xdr:row>
      <xdr:rowOff>80143</xdr:rowOff>
    </xdr:to>
    <xdr:sp macro="" textlink="">
      <xdr:nvSpPr>
        <xdr:cNvPr id="374" name="楕円 373"/>
        <xdr:cNvSpPr/>
      </xdr:nvSpPr>
      <xdr:spPr>
        <a:xfrm>
          <a:off x="8699500" y="100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71270</xdr:rowOff>
    </xdr:from>
    <xdr:ext cx="378565" cy="259045"/>
    <xdr:sp macro="" textlink="">
      <xdr:nvSpPr>
        <xdr:cNvPr id="375" name="テキスト ボックス 374"/>
        <xdr:cNvSpPr txBox="1"/>
      </xdr:nvSpPr>
      <xdr:spPr>
        <a:xfrm>
          <a:off x="8561017" y="10186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139840</xdr:rowOff>
    </xdr:from>
    <xdr:to>
      <xdr:col>41</xdr:col>
      <xdr:colOff>101600</xdr:colOff>
      <xdr:row>59</xdr:row>
      <xdr:rowOff>69990</xdr:rowOff>
    </xdr:to>
    <xdr:sp macro="" textlink="">
      <xdr:nvSpPr>
        <xdr:cNvPr id="376" name="楕円 375"/>
        <xdr:cNvSpPr/>
      </xdr:nvSpPr>
      <xdr:spPr>
        <a:xfrm>
          <a:off x="7810500" y="100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61117</xdr:rowOff>
    </xdr:from>
    <xdr:ext cx="469744" cy="259045"/>
    <xdr:sp macro="" textlink="">
      <xdr:nvSpPr>
        <xdr:cNvPr id="377" name="テキスト ボックス 376"/>
        <xdr:cNvSpPr txBox="1"/>
      </xdr:nvSpPr>
      <xdr:spPr>
        <a:xfrm>
          <a:off x="7626428" y="1017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142049</xdr:rowOff>
    </xdr:from>
    <xdr:to>
      <xdr:col>36</xdr:col>
      <xdr:colOff>165100</xdr:colOff>
      <xdr:row>59</xdr:row>
      <xdr:rowOff>72199</xdr:rowOff>
    </xdr:to>
    <xdr:sp macro="" textlink="">
      <xdr:nvSpPr>
        <xdr:cNvPr id="378" name="楕円 377"/>
        <xdr:cNvSpPr/>
      </xdr:nvSpPr>
      <xdr:spPr>
        <a:xfrm>
          <a:off x="6921500" y="10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63326</xdr:rowOff>
    </xdr:from>
    <xdr:ext cx="469744" cy="259045"/>
    <xdr:sp macro="" textlink="">
      <xdr:nvSpPr>
        <xdr:cNvPr id="379" name="テキスト ボックス 378"/>
        <xdr:cNvSpPr txBox="1"/>
      </xdr:nvSpPr>
      <xdr:spPr>
        <a:xfrm>
          <a:off x="6737428" y="1017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149073</xdr:rowOff>
    </xdr:from>
    <xdr:to>
      <xdr:col>55</xdr:col>
      <xdr:colOff>0</xdr:colOff>
      <xdr:row>78</xdr:row>
      <xdr:rowOff>154139</xdr:rowOff>
    </xdr:to>
    <xdr:cxnSp macro="">
      <xdr:nvCxnSpPr>
        <xdr:cNvPr id="408" name="直線コネクタ 407"/>
        <xdr:cNvCxnSpPr/>
      </xdr:nvCxnSpPr>
      <xdr:spPr>
        <a:xfrm flipV="1">
          <a:off x="9639300" y="13522173"/>
          <a:ext cx="8382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154139</xdr:rowOff>
    </xdr:from>
    <xdr:to>
      <xdr:col>50</xdr:col>
      <xdr:colOff>114300</xdr:colOff>
      <xdr:row>78</xdr:row>
      <xdr:rowOff>163094</xdr:rowOff>
    </xdr:to>
    <xdr:cxnSp macro="">
      <xdr:nvCxnSpPr>
        <xdr:cNvPr id="411" name="直線コネクタ 410"/>
        <xdr:cNvCxnSpPr/>
      </xdr:nvCxnSpPr>
      <xdr:spPr>
        <a:xfrm flipV="1">
          <a:off x="8750300" y="13527239"/>
          <a:ext cx="889000" cy="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163094</xdr:rowOff>
    </xdr:from>
    <xdr:to>
      <xdr:col>45</xdr:col>
      <xdr:colOff>177800</xdr:colOff>
      <xdr:row>79</xdr:row>
      <xdr:rowOff>6617</xdr:rowOff>
    </xdr:to>
    <xdr:cxnSp macro="">
      <xdr:nvCxnSpPr>
        <xdr:cNvPr id="414" name="直線コネクタ 413"/>
        <xdr:cNvCxnSpPr/>
      </xdr:nvCxnSpPr>
      <xdr:spPr>
        <a:xfrm flipV="1">
          <a:off x="7861300" y="13536194"/>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131204</xdr:rowOff>
    </xdr:from>
    <xdr:to>
      <xdr:col>41</xdr:col>
      <xdr:colOff>50800</xdr:colOff>
      <xdr:row>79</xdr:row>
      <xdr:rowOff>6617</xdr:rowOff>
    </xdr:to>
    <xdr:cxnSp macro="">
      <xdr:nvCxnSpPr>
        <xdr:cNvPr id="417" name="直線コネクタ 416"/>
        <xdr:cNvCxnSpPr/>
      </xdr:nvCxnSpPr>
      <xdr:spPr>
        <a:xfrm>
          <a:off x="6972300" y="13504304"/>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98273</xdr:rowOff>
    </xdr:from>
    <xdr:to>
      <xdr:col>55</xdr:col>
      <xdr:colOff>50800</xdr:colOff>
      <xdr:row>79</xdr:row>
      <xdr:rowOff>28423</xdr:rowOff>
    </xdr:to>
    <xdr:sp macro="" textlink="">
      <xdr:nvSpPr>
        <xdr:cNvPr id="427" name="楕円 426"/>
        <xdr:cNvSpPr/>
      </xdr:nvSpPr>
      <xdr:spPr>
        <a:xfrm>
          <a:off x="104267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13200</xdr:rowOff>
    </xdr:from>
    <xdr:ext cx="469744" cy="259045"/>
    <xdr:sp macro="" textlink="">
      <xdr:nvSpPr>
        <xdr:cNvPr id="428" name="商工費該当値テキスト"/>
        <xdr:cNvSpPr txBox="1"/>
      </xdr:nvSpPr>
      <xdr:spPr>
        <a:xfrm>
          <a:off x="10528300" y="1338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103339</xdr:rowOff>
    </xdr:from>
    <xdr:to>
      <xdr:col>50</xdr:col>
      <xdr:colOff>165100</xdr:colOff>
      <xdr:row>79</xdr:row>
      <xdr:rowOff>33489</xdr:rowOff>
    </xdr:to>
    <xdr:sp macro="" textlink="">
      <xdr:nvSpPr>
        <xdr:cNvPr id="429" name="楕円 428"/>
        <xdr:cNvSpPr/>
      </xdr:nvSpPr>
      <xdr:spPr>
        <a:xfrm>
          <a:off x="9588500" y="134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24616</xdr:rowOff>
    </xdr:from>
    <xdr:ext cx="469744" cy="259045"/>
    <xdr:sp macro="" textlink="">
      <xdr:nvSpPr>
        <xdr:cNvPr id="430" name="テキスト ボックス 429"/>
        <xdr:cNvSpPr txBox="1"/>
      </xdr:nvSpPr>
      <xdr:spPr>
        <a:xfrm>
          <a:off x="9404428" y="1356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112294</xdr:rowOff>
    </xdr:from>
    <xdr:to>
      <xdr:col>46</xdr:col>
      <xdr:colOff>38100</xdr:colOff>
      <xdr:row>79</xdr:row>
      <xdr:rowOff>42444</xdr:rowOff>
    </xdr:to>
    <xdr:sp macro="" textlink="">
      <xdr:nvSpPr>
        <xdr:cNvPr id="431" name="楕円 430"/>
        <xdr:cNvSpPr/>
      </xdr:nvSpPr>
      <xdr:spPr>
        <a:xfrm>
          <a:off x="8699500" y="13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33571</xdr:rowOff>
    </xdr:from>
    <xdr:ext cx="469744" cy="259045"/>
    <xdr:sp macro="" textlink="">
      <xdr:nvSpPr>
        <xdr:cNvPr id="432" name="テキスト ボックス 431"/>
        <xdr:cNvSpPr txBox="1"/>
      </xdr:nvSpPr>
      <xdr:spPr>
        <a:xfrm>
          <a:off x="8515428" y="135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127267</xdr:rowOff>
    </xdr:from>
    <xdr:to>
      <xdr:col>41</xdr:col>
      <xdr:colOff>101600</xdr:colOff>
      <xdr:row>79</xdr:row>
      <xdr:rowOff>57417</xdr:rowOff>
    </xdr:to>
    <xdr:sp macro="" textlink="">
      <xdr:nvSpPr>
        <xdr:cNvPr id="433" name="楕円 432"/>
        <xdr:cNvSpPr/>
      </xdr:nvSpPr>
      <xdr:spPr>
        <a:xfrm>
          <a:off x="7810500" y="1350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48544</xdr:rowOff>
    </xdr:from>
    <xdr:ext cx="378565" cy="259045"/>
    <xdr:sp macro="" textlink="">
      <xdr:nvSpPr>
        <xdr:cNvPr id="434" name="テキスト ボックス 433"/>
        <xdr:cNvSpPr txBox="1"/>
      </xdr:nvSpPr>
      <xdr:spPr>
        <a:xfrm>
          <a:off x="7672017" y="13593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80404</xdr:rowOff>
    </xdr:from>
    <xdr:to>
      <xdr:col>36</xdr:col>
      <xdr:colOff>165100</xdr:colOff>
      <xdr:row>79</xdr:row>
      <xdr:rowOff>10554</xdr:rowOff>
    </xdr:to>
    <xdr:sp macro="" textlink="">
      <xdr:nvSpPr>
        <xdr:cNvPr id="435" name="楕円 434"/>
        <xdr:cNvSpPr/>
      </xdr:nvSpPr>
      <xdr:spPr>
        <a:xfrm>
          <a:off x="6921500" y="134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1681</xdr:rowOff>
    </xdr:from>
    <xdr:ext cx="469744" cy="259045"/>
    <xdr:sp macro="" textlink="">
      <xdr:nvSpPr>
        <xdr:cNvPr id="436" name="テキスト ボックス 435"/>
        <xdr:cNvSpPr txBox="1"/>
      </xdr:nvSpPr>
      <xdr:spPr>
        <a:xfrm>
          <a:off x="6737428" y="1354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90749</xdr:rowOff>
    </xdr:from>
    <xdr:to>
      <xdr:col>55</xdr:col>
      <xdr:colOff>0</xdr:colOff>
      <xdr:row>98</xdr:row>
      <xdr:rowOff>122098</xdr:rowOff>
    </xdr:to>
    <xdr:cxnSp macro="">
      <xdr:nvCxnSpPr>
        <xdr:cNvPr id="465" name="直線コネクタ 464"/>
        <xdr:cNvCxnSpPr/>
      </xdr:nvCxnSpPr>
      <xdr:spPr>
        <a:xfrm flipV="1">
          <a:off x="9639300" y="16892849"/>
          <a:ext cx="838200" cy="3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107254</xdr:rowOff>
    </xdr:from>
    <xdr:to>
      <xdr:col>50</xdr:col>
      <xdr:colOff>114300</xdr:colOff>
      <xdr:row>98</xdr:row>
      <xdr:rowOff>122098</xdr:rowOff>
    </xdr:to>
    <xdr:cxnSp macro="">
      <xdr:nvCxnSpPr>
        <xdr:cNvPr id="468" name="直線コネクタ 467"/>
        <xdr:cNvCxnSpPr/>
      </xdr:nvCxnSpPr>
      <xdr:spPr>
        <a:xfrm>
          <a:off x="8750300" y="16909354"/>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107254</xdr:rowOff>
    </xdr:from>
    <xdr:to>
      <xdr:col>45</xdr:col>
      <xdr:colOff>177800</xdr:colOff>
      <xdr:row>98</xdr:row>
      <xdr:rowOff>122044</xdr:rowOff>
    </xdr:to>
    <xdr:cxnSp macro="">
      <xdr:nvCxnSpPr>
        <xdr:cNvPr id="471" name="直線コネクタ 470"/>
        <xdr:cNvCxnSpPr/>
      </xdr:nvCxnSpPr>
      <xdr:spPr>
        <a:xfrm flipV="1">
          <a:off x="7861300" y="16909354"/>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120002</xdr:rowOff>
    </xdr:from>
    <xdr:to>
      <xdr:col>41</xdr:col>
      <xdr:colOff>50800</xdr:colOff>
      <xdr:row>98</xdr:row>
      <xdr:rowOff>122044</xdr:rowOff>
    </xdr:to>
    <xdr:cxnSp macro="">
      <xdr:nvCxnSpPr>
        <xdr:cNvPr id="474" name="直線コネクタ 473"/>
        <xdr:cNvCxnSpPr/>
      </xdr:nvCxnSpPr>
      <xdr:spPr>
        <a:xfrm>
          <a:off x="6972300" y="16922102"/>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39949</xdr:rowOff>
    </xdr:from>
    <xdr:to>
      <xdr:col>55</xdr:col>
      <xdr:colOff>50800</xdr:colOff>
      <xdr:row>98</xdr:row>
      <xdr:rowOff>141549</xdr:rowOff>
    </xdr:to>
    <xdr:sp macro="" textlink="">
      <xdr:nvSpPr>
        <xdr:cNvPr id="484" name="楕円 483"/>
        <xdr:cNvSpPr/>
      </xdr:nvSpPr>
      <xdr:spPr>
        <a:xfrm>
          <a:off x="10426700" y="168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126326</xdr:rowOff>
    </xdr:from>
    <xdr:ext cx="534377" cy="259045"/>
    <xdr:sp macro="" textlink="">
      <xdr:nvSpPr>
        <xdr:cNvPr id="485" name="土木費該当値テキスト"/>
        <xdr:cNvSpPr txBox="1"/>
      </xdr:nvSpPr>
      <xdr:spPr>
        <a:xfrm>
          <a:off x="10528300" y="167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71298</xdr:rowOff>
    </xdr:from>
    <xdr:to>
      <xdr:col>50</xdr:col>
      <xdr:colOff>165100</xdr:colOff>
      <xdr:row>99</xdr:row>
      <xdr:rowOff>1448</xdr:rowOff>
    </xdr:to>
    <xdr:sp macro="" textlink="">
      <xdr:nvSpPr>
        <xdr:cNvPr id="486" name="楕円 485"/>
        <xdr:cNvSpPr/>
      </xdr:nvSpPr>
      <xdr:spPr>
        <a:xfrm>
          <a:off x="9588500" y="168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164025</xdr:rowOff>
    </xdr:from>
    <xdr:ext cx="534377" cy="259045"/>
    <xdr:sp macro="" textlink="">
      <xdr:nvSpPr>
        <xdr:cNvPr id="487" name="テキスト ボックス 486"/>
        <xdr:cNvSpPr txBox="1"/>
      </xdr:nvSpPr>
      <xdr:spPr>
        <a:xfrm>
          <a:off x="9372111" y="169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56454</xdr:rowOff>
    </xdr:from>
    <xdr:to>
      <xdr:col>46</xdr:col>
      <xdr:colOff>38100</xdr:colOff>
      <xdr:row>98</xdr:row>
      <xdr:rowOff>158054</xdr:rowOff>
    </xdr:to>
    <xdr:sp macro="" textlink="">
      <xdr:nvSpPr>
        <xdr:cNvPr id="488" name="楕円 487"/>
        <xdr:cNvSpPr/>
      </xdr:nvSpPr>
      <xdr:spPr>
        <a:xfrm>
          <a:off x="8699500" y="168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149181</xdr:rowOff>
    </xdr:from>
    <xdr:ext cx="534377" cy="259045"/>
    <xdr:sp macro="" textlink="">
      <xdr:nvSpPr>
        <xdr:cNvPr id="489" name="テキスト ボックス 488"/>
        <xdr:cNvSpPr txBox="1"/>
      </xdr:nvSpPr>
      <xdr:spPr>
        <a:xfrm>
          <a:off x="8483111" y="169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71244</xdr:rowOff>
    </xdr:from>
    <xdr:to>
      <xdr:col>41</xdr:col>
      <xdr:colOff>101600</xdr:colOff>
      <xdr:row>99</xdr:row>
      <xdr:rowOff>1394</xdr:rowOff>
    </xdr:to>
    <xdr:sp macro="" textlink="">
      <xdr:nvSpPr>
        <xdr:cNvPr id="490" name="楕円 489"/>
        <xdr:cNvSpPr/>
      </xdr:nvSpPr>
      <xdr:spPr>
        <a:xfrm>
          <a:off x="7810500" y="1687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163971</xdr:rowOff>
    </xdr:from>
    <xdr:ext cx="534377" cy="259045"/>
    <xdr:sp macro="" textlink="">
      <xdr:nvSpPr>
        <xdr:cNvPr id="491" name="テキスト ボックス 490"/>
        <xdr:cNvSpPr txBox="1"/>
      </xdr:nvSpPr>
      <xdr:spPr>
        <a:xfrm>
          <a:off x="7594111" y="1696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69202</xdr:rowOff>
    </xdr:from>
    <xdr:to>
      <xdr:col>36</xdr:col>
      <xdr:colOff>165100</xdr:colOff>
      <xdr:row>98</xdr:row>
      <xdr:rowOff>170802</xdr:rowOff>
    </xdr:to>
    <xdr:sp macro="" textlink="">
      <xdr:nvSpPr>
        <xdr:cNvPr id="492" name="楕円 491"/>
        <xdr:cNvSpPr/>
      </xdr:nvSpPr>
      <xdr:spPr>
        <a:xfrm>
          <a:off x="6921500" y="168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161929</xdr:rowOff>
    </xdr:from>
    <xdr:ext cx="534377" cy="259045"/>
    <xdr:sp macro="" textlink="">
      <xdr:nvSpPr>
        <xdr:cNvPr id="493" name="テキスト ボックス 492"/>
        <xdr:cNvSpPr txBox="1"/>
      </xdr:nvSpPr>
      <xdr:spPr>
        <a:xfrm>
          <a:off x="6705111" y="1696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125710</xdr:rowOff>
    </xdr:from>
    <xdr:to>
      <xdr:col>85</xdr:col>
      <xdr:colOff>127000</xdr:colOff>
      <xdr:row>37</xdr:row>
      <xdr:rowOff>159268</xdr:rowOff>
    </xdr:to>
    <xdr:cxnSp macro="">
      <xdr:nvCxnSpPr>
        <xdr:cNvPr id="521" name="直線コネクタ 520"/>
        <xdr:cNvCxnSpPr/>
      </xdr:nvCxnSpPr>
      <xdr:spPr>
        <a:xfrm>
          <a:off x="15481300" y="6469360"/>
          <a:ext cx="8382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21377</xdr:rowOff>
    </xdr:from>
    <xdr:to>
      <xdr:col>81</xdr:col>
      <xdr:colOff>50800</xdr:colOff>
      <xdr:row>37</xdr:row>
      <xdr:rowOff>125710</xdr:rowOff>
    </xdr:to>
    <xdr:cxnSp macro="">
      <xdr:nvCxnSpPr>
        <xdr:cNvPr id="524" name="直線コネクタ 523"/>
        <xdr:cNvCxnSpPr/>
      </xdr:nvCxnSpPr>
      <xdr:spPr>
        <a:xfrm>
          <a:off x="14592300" y="6365027"/>
          <a:ext cx="889000" cy="1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21377</xdr:rowOff>
    </xdr:from>
    <xdr:to>
      <xdr:col>76</xdr:col>
      <xdr:colOff>114300</xdr:colOff>
      <xdr:row>37</xdr:row>
      <xdr:rowOff>145507</xdr:rowOff>
    </xdr:to>
    <xdr:cxnSp macro="">
      <xdr:nvCxnSpPr>
        <xdr:cNvPr id="527" name="直線コネクタ 526"/>
        <xdr:cNvCxnSpPr/>
      </xdr:nvCxnSpPr>
      <xdr:spPr>
        <a:xfrm flipV="1">
          <a:off x="13703300" y="6365027"/>
          <a:ext cx="8890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141255</xdr:rowOff>
    </xdr:from>
    <xdr:to>
      <xdr:col>71</xdr:col>
      <xdr:colOff>177800</xdr:colOff>
      <xdr:row>37</xdr:row>
      <xdr:rowOff>145507</xdr:rowOff>
    </xdr:to>
    <xdr:cxnSp macro="">
      <xdr:nvCxnSpPr>
        <xdr:cNvPr id="530" name="直線コネクタ 529"/>
        <xdr:cNvCxnSpPr/>
      </xdr:nvCxnSpPr>
      <xdr:spPr>
        <a:xfrm>
          <a:off x="12814300" y="6484905"/>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108468</xdr:rowOff>
    </xdr:from>
    <xdr:to>
      <xdr:col>85</xdr:col>
      <xdr:colOff>177800</xdr:colOff>
      <xdr:row>38</xdr:row>
      <xdr:rowOff>38618</xdr:rowOff>
    </xdr:to>
    <xdr:sp macro="" textlink="">
      <xdr:nvSpPr>
        <xdr:cNvPr id="540" name="楕円 539"/>
        <xdr:cNvSpPr/>
      </xdr:nvSpPr>
      <xdr:spPr>
        <a:xfrm>
          <a:off x="162687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86895</xdr:rowOff>
    </xdr:from>
    <xdr:ext cx="534377" cy="259045"/>
    <xdr:sp macro="" textlink="">
      <xdr:nvSpPr>
        <xdr:cNvPr id="541" name="消防費該当値テキスト"/>
        <xdr:cNvSpPr txBox="1"/>
      </xdr:nvSpPr>
      <xdr:spPr>
        <a:xfrm>
          <a:off x="16370300" y="643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74910</xdr:rowOff>
    </xdr:from>
    <xdr:to>
      <xdr:col>81</xdr:col>
      <xdr:colOff>101600</xdr:colOff>
      <xdr:row>38</xdr:row>
      <xdr:rowOff>5060</xdr:rowOff>
    </xdr:to>
    <xdr:sp macro="" textlink="">
      <xdr:nvSpPr>
        <xdr:cNvPr id="542" name="楕円 541"/>
        <xdr:cNvSpPr/>
      </xdr:nvSpPr>
      <xdr:spPr>
        <a:xfrm>
          <a:off x="15430500" y="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167636</xdr:rowOff>
    </xdr:from>
    <xdr:ext cx="534377" cy="259045"/>
    <xdr:sp macro="" textlink="">
      <xdr:nvSpPr>
        <xdr:cNvPr id="543" name="テキスト ボックス 542"/>
        <xdr:cNvSpPr txBox="1"/>
      </xdr:nvSpPr>
      <xdr:spPr>
        <a:xfrm>
          <a:off x="15214111" y="65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142027</xdr:rowOff>
    </xdr:from>
    <xdr:to>
      <xdr:col>76</xdr:col>
      <xdr:colOff>165100</xdr:colOff>
      <xdr:row>37</xdr:row>
      <xdr:rowOff>72177</xdr:rowOff>
    </xdr:to>
    <xdr:sp macro="" textlink="">
      <xdr:nvSpPr>
        <xdr:cNvPr id="544" name="楕円 543"/>
        <xdr:cNvSpPr/>
      </xdr:nvSpPr>
      <xdr:spPr>
        <a:xfrm>
          <a:off x="14541500" y="631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88704</xdr:rowOff>
    </xdr:from>
    <xdr:ext cx="534377" cy="259045"/>
    <xdr:sp macro="" textlink="">
      <xdr:nvSpPr>
        <xdr:cNvPr id="545" name="テキスト ボックス 544"/>
        <xdr:cNvSpPr txBox="1"/>
      </xdr:nvSpPr>
      <xdr:spPr>
        <a:xfrm>
          <a:off x="14325111" y="608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94707</xdr:rowOff>
    </xdr:from>
    <xdr:to>
      <xdr:col>72</xdr:col>
      <xdr:colOff>38100</xdr:colOff>
      <xdr:row>38</xdr:row>
      <xdr:rowOff>24857</xdr:rowOff>
    </xdr:to>
    <xdr:sp macro="" textlink="">
      <xdr:nvSpPr>
        <xdr:cNvPr id="546" name="楕円 545"/>
        <xdr:cNvSpPr/>
      </xdr:nvSpPr>
      <xdr:spPr>
        <a:xfrm>
          <a:off x="13652500" y="643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15984</xdr:rowOff>
    </xdr:from>
    <xdr:ext cx="534377" cy="259045"/>
    <xdr:sp macro="" textlink="">
      <xdr:nvSpPr>
        <xdr:cNvPr id="547" name="テキスト ボックス 546"/>
        <xdr:cNvSpPr txBox="1"/>
      </xdr:nvSpPr>
      <xdr:spPr>
        <a:xfrm>
          <a:off x="13436111" y="653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90455</xdr:rowOff>
    </xdr:from>
    <xdr:to>
      <xdr:col>67</xdr:col>
      <xdr:colOff>101600</xdr:colOff>
      <xdr:row>38</xdr:row>
      <xdr:rowOff>20605</xdr:rowOff>
    </xdr:to>
    <xdr:sp macro="" textlink="">
      <xdr:nvSpPr>
        <xdr:cNvPr id="548" name="楕円 547"/>
        <xdr:cNvSpPr/>
      </xdr:nvSpPr>
      <xdr:spPr>
        <a:xfrm>
          <a:off x="12763500" y="64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11731</xdr:rowOff>
    </xdr:from>
    <xdr:ext cx="534377" cy="259045"/>
    <xdr:sp macro="" textlink="">
      <xdr:nvSpPr>
        <xdr:cNvPr id="549" name="テキスト ボックス 548"/>
        <xdr:cNvSpPr txBox="1"/>
      </xdr:nvSpPr>
      <xdr:spPr>
        <a:xfrm>
          <a:off x="12547111" y="652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22599</xdr:rowOff>
    </xdr:from>
    <xdr:to>
      <xdr:col>85</xdr:col>
      <xdr:colOff>127000</xdr:colOff>
      <xdr:row>56</xdr:row>
      <xdr:rowOff>82112</xdr:rowOff>
    </xdr:to>
    <xdr:cxnSp macro="">
      <xdr:nvCxnSpPr>
        <xdr:cNvPr id="579" name="直線コネクタ 578"/>
        <xdr:cNvCxnSpPr/>
      </xdr:nvCxnSpPr>
      <xdr:spPr>
        <a:xfrm>
          <a:off x="15481300" y="9623799"/>
          <a:ext cx="8382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22599</xdr:rowOff>
    </xdr:from>
    <xdr:to>
      <xdr:col>81</xdr:col>
      <xdr:colOff>50800</xdr:colOff>
      <xdr:row>56</xdr:row>
      <xdr:rowOff>59519</xdr:rowOff>
    </xdr:to>
    <xdr:cxnSp macro="">
      <xdr:nvCxnSpPr>
        <xdr:cNvPr id="582" name="直線コネクタ 581"/>
        <xdr:cNvCxnSpPr/>
      </xdr:nvCxnSpPr>
      <xdr:spPr>
        <a:xfrm flipV="1">
          <a:off x="14592300" y="9623799"/>
          <a:ext cx="889000" cy="3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59519</xdr:rowOff>
    </xdr:from>
    <xdr:to>
      <xdr:col>76</xdr:col>
      <xdr:colOff>114300</xdr:colOff>
      <xdr:row>57</xdr:row>
      <xdr:rowOff>44</xdr:rowOff>
    </xdr:to>
    <xdr:cxnSp macro="">
      <xdr:nvCxnSpPr>
        <xdr:cNvPr id="585" name="直線コネクタ 584"/>
        <xdr:cNvCxnSpPr/>
      </xdr:nvCxnSpPr>
      <xdr:spPr>
        <a:xfrm flipV="1">
          <a:off x="13703300" y="9660719"/>
          <a:ext cx="889000" cy="1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xdr:rowOff>
    </xdr:from>
    <xdr:to>
      <xdr:col>71</xdr:col>
      <xdr:colOff>177800</xdr:colOff>
      <xdr:row>57</xdr:row>
      <xdr:rowOff>17704</xdr:rowOff>
    </xdr:to>
    <xdr:cxnSp macro="">
      <xdr:nvCxnSpPr>
        <xdr:cNvPr id="588" name="直線コネクタ 587"/>
        <xdr:cNvCxnSpPr/>
      </xdr:nvCxnSpPr>
      <xdr:spPr>
        <a:xfrm flipV="1">
          <a:off x="12814300" y="9772694"/>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31312</xdr:rowOff>
    </xdr:from>
    <xdr:to>
      <xdr:col>85</xdr:col>
      <xdr:colOff>177800</xdr:colOff>
      <xdr:row>56</xdr:row>
      <xdr:rowOff>132912</xdr:rowOff>
    </xdr:to>
    <xdr:sp macro="" textlink="">
      <xdr:nvSpPr>
        <xdr:cNvPr id="598" name="楕円 597"/>
        <xdr:cNvSpPr/>
      </xdr:nvSpPr>
      <xdr:spPr>
        <a:xfrm>
          <a:off x="16268700" y="96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9739</xdr:rowOff>
    </xdr:from>
    <xdr:ext cx="534377" cy="259045"/>
    <xdr:sp macro="" textlink="">
      <xdr:nvSpPr>
        <xdr:cNvPr id="599" name="教育費該当値テキスト"/>
        <xdr:cNvSpPr txBox="1"/>
      </xdr:nvSpPr>
      <xdr:spPr>
        <a:xfrm>
          <a:off x="16370300" y="96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143249</xdr:rowOff>
    </xdr:from>
    <xdr:to>
      <xdr:col>81</xdr:col>
      <xdr:colOff>101600</xdr:colOff>
      <xdr:row>56</xdr:row>
      <xdr:rowOff>73399</xdr:rowOff>
    </xdr:to>
    <xdr:sp macro="" textlink="">
      <xdr:nvSpPr>
        <xdr:cNvPr id="600" name="楕円 599"/>
        <xdr:cNvSpPr/>
      </xdr:nvSpPr>
      <xdr:spPr>
        <a:xfrm>
          <a:off x="15430500" y="95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89926</xdr:rowOff>
    </xdr:from>
    <xdr:ext cx="534377" cy="259045"/>
    <xdr:sp macro="" textlink="">
      <xdr:nvSpPr>
        <xdr:cNvPr id="601" name="テキスト ボックス 600"/>
        <xdr:cNvSpPr txBox="1"/>
      </xdr:nvSpPr>
      <xdr:spPr>
        <a:xfrm>
          <a:off x="15214111" y="93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8719</xdr:rowOff>
    </xdr:from>
    <xdr:to>
      <xdr:col>76</xdr:col>
      <xdr:colOff>165100</xdr:colOff>
      <xdr:row>56</xdr:row>
      <xdr:rowOff>110319</xdr:rowOff>
    </xdr:to>
    <xdr:sp macro="" textlink="">
      <xdr:nvSpPr>
        <xdr:cNvPr id="602" name="楕円 601"/>
        <xdr:cNvSpPr/>
      </xdr:nvSpPr>
      <xdr:spPr>
        <a:xfrm>
          <a:off x="14541500" y="96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126846</xdr:rowOff>
    </xdr:from>
    <xdr:ext cx="534377" cy="259045"/>
    <xdr:sp macro="" textlink="">
      <xdr:nvSpPr>
        <xdr:cNvPr id="603" name="テキスト ボックス 602"/>
        <xdr:cNvSpPr txBox="1"/>
      </xdr:nvSpPr>
      <xdr:spPr>
        <a:xfrm>
          <a:off x="14325111" y="93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120694</xdr:rowOff>
    </xdr:from>
    <xdr:to>
      <xdr:col>72</xdr:col>
      <xdr:colOff>38100</xdr:colOff>
      <xdr:row>57</xdr:row>
      <xdr:rowOff>50844</xdr:rowOff>
    </xdr:to>
    <xdr:sp macro="" textlink="">
      <xdr:nvSpPr>
        <xdr:cNvPr id="604" name="楕円 603"/>
        <xdr:cNvSpPr/>
      </xdr:nvSpPr>
      <xdr:spPr>
        <a:xfrm>
          <a:off x="13652500" y="97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41971</xdr:rowOff>
    </xdr:from>
    <xdr:ext cx="534377" cy="259045"/>
    <xdr:sp macro="" textlink="">
      <xdr:nvSpPr>
        <xdr:cNvPr id="605" name="テキスト ボックス 604"/>
        <xdr:cNvSpPr txBox="1"/>
      </xdr:nvSpPr>
      <xdr:spPr>
        <a:xfrm>
          <a:off x="13436111" y="98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138354</xdr:rowOff>
    </xdr:from>
    <xdr:to>
      <xdr:col>67</xdr:col>
      <xdr:colOff>101600</xdr:colOff>
      <xdr:row>57</xdr:row>
      <xdr:rowOff>68504</xdr:rowOff>
    </xdr:to>
    <xdr:sp macro="" textlink="">
      <xdr:nvSpPr>
        <xdr:cNvPr id="606" name="楕円 605"/>
        <xdr:cNvSpPr/>
      </xdr:nvSpPr>
      <xdr:spPr>
        <a:xfrm>
          <a:off x="12763500" y="97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59631</xdr:rowOff>
    </xdr:from>
    <xdr:ext cx="534377" cy="259045"/>
    <xdr:sp macro="" textlink="">
      <xdr:nvSpPr>
        <xdr:cNvPr id="607" name="テキスト ボックス 606"/>
        <xdr:cNvSpPr txBox="1"/>
      </xdr:nvSpPr>
      <xdr:spPr>
        <a:xfrm>
          <a:off x="12547111" y="983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29057</xdr:rowOff>
    </xdr:from>
    <xdr:to>
      <xdr:col>85</xdr:col>
      <xdr:colOff>127000</xdr:colOff>
      <xdr:row>79</xdr:row>
      <xdr:rowOff>30353</xdr:rowOff>
    </xdr:to>
    <xdr:cxnSp macro="">
      <xdr:nvCxnSpPr>
        <xdr:cNvPr id="636" name="直線コネクタ 635"/>
        <xdr:cNvCxnSpPr/>
      </xdr:nvCxnSpPr>
      <xdr:spPr>
        <a:xfrm flipV="1">
          <a:off x="15481300" y="13573607"/>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30353</xdr:rowOff>
    </xdr:from>
    <xdr:to>
      <xdr:col>81</xdr:col>
      <xdr:colOff>50800</xdr:colOff>
      <xdr:row>79</xdr:row>
      <xdr:rowOff>43917</xdr:rowOff>
    </xdr:to>
    <xdr:cxnSp macro="">
      <xdr:nvCxnSpPr>
        <xdr:cNvPr id="639" name="直線コネクタ 638"/>
        <xdr:cNvCxnSpPr/>
      </xdr:nvCxnSpPr>
      <xdr:spPr>
        <a:xfrm flipV="1">
          <a:off x="14592300" y="13574903"/>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34773</xdr:rowOff>
    </xdr:from>
    <xdr:to>
      <xdr:col>76</xdr:col>
      <xdr:colOff>114300</xdr:colOff>
      <xdr:row>79</xdr:row>
      <xdr:rowOff>43917</xdr:rowOff>
    </xdr:to>
    <xdr:cxnSp macro="">
      <xdr:nvCxnSpPr>
        <xdr:cNvPr id="642" name="直線コネクタ 641"/>
        <xdr:cNvCxnSpPr/>
      </xdr:nvCxnSpPr>
      <xdr:spPr>
        <a:xfrm>
          <a:off x="13703300" y="1357932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34773</xdr:rowOff>
    </xdr:from>
    <xdr:to>
      <xdr:col>71</xdr:col>
      <xdr:colOff>177800</xdr:colOff>
      <xdr:row>79</xdr:row>
      <xdr:rowOff>42621</xdr:rowOff>
    </xdr:to>
    <xdr:cxnSp macro="">
      <xdr:nvCxnSpPr>
        <xdr:cNvPr id="645" name="直線コネクタ 644"/>
        <xdr:cNvCxnSpPr/>
      </xdr:nvCxnSpPr>
      <xdr:spPr>
        <a:xfrm flipV="1">
          <a:off x="12814300" y="13579323"/>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149707</xdr:rowOff>
    </xdr:from>
    <xdr:to>
      <xdr:col>85</xdr:col>
      <xdr:colOff>177800</xdr:colOff>
      <xdr:row>79</xdr:row>
      <xdr:rowOff>79857</xdr:rowOff>
    </xdr:to>
    <xdr:sp macro="" textlink="">
      <xdr:nvSpPr>
        <xdr:cNvPr id="655" name="楕円 654"/>
        <xdr:cNvSpPr/>
      </xdr:nvSpPr>
      <xdr:spPr>
        <a:xfrm>
          <a:off x="16268700" y="135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64634</xdr:rowOff>
    </xdr:from>
    <xdr:ext cx="378565" cy="259045"/>
    <xdr:sp macro="" textlink="">
      <xdr:nvSpPr>
        <xdr:cNvPr id="656" name="災害復旧費該当値テキスト"/>
        <xdr:cNvSpPr txBox="1"/>
      </xdr:nvSpPr>
      <xdr:spPr>
        <a:xfrm>
          <a:off x="16370300" y="13437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151003</xdr:rowOff>
    </xdr:from>
    <xdr:to>
      <xdr:col>81</xdr:col>
      <xdr:colOff>101600</xdr:colOff>
      <xdr:row>79</xdr:row>
      <xdr:rowOff>81153</xdr:rowOff>
    </xdr:to>
    <xdr:sp macro="" textlink="">
      <xdr:nvSpPr>
        <xdr:cNvPr id="657" name="楕円 656"/>
        <xdr:cNvSpPr/>
      </xdr:nvSpPr>
      <xdr:spPr>
        <a:xfrm>
          <a:off x="15430500" y="13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72280</xdr:rowOff>
    </xdr:from>
    <xdr:ext cx="378565" cy="259045"/>
    <xdr:sp macro="" textlink="">
      <xdr:nvSpPr>
        <xdr:cNvPr id="658" name="テキスト ボックス 657"/>
        <xdr:cNvSpPr txBox="1"/>
      </xdr:nvSpPr>
      <xdr:spPr>
        <a:xfrm>
          <a:off x="15292017" y="1361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164567</xdr:rowOff>
    </xdr:from>
    <xdr:to>
      <xdr:col>76</xdr:col>
      <xdr:colOff>165100</xdr:colOff>
      <xdr:row>79</xdr:row>
      <xdr:rowOff>94717</xdr:rowOff>
    </xdr:to>
    <xdr:sp macro="" textlink="">
      <xdr:nvSpPr>
        <xdr:cNvPr id="659" name="楕円 658"/>
        <xdr:cNvSpPr/>
      </xdr:nvSpPr>
      <xdr:spPr>
        <a:xfrm>
          <a:off x="14541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85844</xdr:rowOff>
    </xdr:from>
    <xdr:ext cx="249299" cy="259045"/>
    <xdr:sp macro="" textlink="">
      <xdr:nvSpPr>
        <xdr:cNvPr id="660" name="テキスト ボックス 659"/>
        <xdr:cNvSpPr txBox="1"/>
      </xdr:nvSpPr>
      <xdr:spPr>
        <a:xfrm>
          <a:off x="14467650" y="13630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155423</xdr:rowOff>
    </xdr:from>
    <xdr:to>
      <xdr:col>72</xdr:col>
      <xdr:colOff>38100</xdr:colOff>
      <xdr:row>79</xdr:row>
      <xdr:rowOff>85573</xdr:rowOff>
    </xdr:to>
    <xdr:sp macro="" textlink="">
      <xdr:nvSpPr>
        <xdr:cNvPr id="661" name="楕円 660"/>
        <xdr:cNvSpPr/>
      </xdr:nvSpPr>
      <xdr:spPr>
        <a:xfrm>
          <a:off x="13652500" y="135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76700</xdr:rowOff>
    </xdr:from>
    <xdr:ext cx="378565" cy="259045"/>
    <xdr:sp macro="" textlink="">
      <xdr:nvSpPr>
        <xdr:cNvPr id="662" name="テキスト ボックス 661"/>
        <xdr:cNvSpPr txBox="1"/>
      </xdr:nvSpPr>
      <xdr:spPr>
        <a:xfrm>
          <a:off x="13514017" y="1362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163271</xdr:rowOff>
    </xdr:from>
    <xdr:to>
      <xdr:col>67</xdr:col>
      <xdr:colOff>101600</xdr:colOff>
      <xdr:row>79</xdr:row>
      <xdr:rowOff>93421</xdr:rowOff>
    </xdr:to>
    <xdr:sp macro="" textlink="">
      <xdr:nvSpPr>
        <xdr:cNvPr id="663" name="楕円 662"/>
        <xdr:cNvSpPr/>
      </xdr:nvSpPr>
      <xdr:spPr>
        <a:xfrm>
          <a:off x="12763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84548</xdr:rowOff>
    </xdr:from>
    <xdr:ext cx="313932" cy="259045"/>
    <xdr:sp macro="" textlink="">
      <xdr:nvSpPr>
        <xdr:cNvPr id="664" name="テキスト ボックス 663"/>
        <xdr:cNvSpPr txBox="1"/>
      </xdr:nvSpPr>
      <xdr:spPr>
        <a:xfrm>
          <a:off x="12657333" y="13629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67971</xdr:rowOff>
    </xdr:from>
    <xdr:to>
      <xdr:col>85</xdr:col>
      <xdr:colOff>127000</xdr:colOff>
      <xdr:row>97</xdr:row>
      <xdr:rowOff>68808</xdr:rowOff>
    </xdr:to>
    <xdr:cxnSp macro="">
      <xdr:nvCxnSpPr>
        <xdr:cNvPr id="693" name="直線コネクタ 692"/>
        <xdr:cNvCxnSpPr/>
      </xdr:nvCxnSpPr>
      <xdr:spPr>
        <a:xfrm flipV="1">
          <a:off x="15481300" y="16698621"/>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65063</xdr:rowOff>
    </xdr:from>
    <xdr:to>
      <xdr:col>81</xdr:col>
      <xdr:colOff>50800</xdr:colOff>
      <xdr:row>97</xdr:row>
      <xdr:rowOff>68808</xdr:rowOff>
    </xdr:to>
    <xdr:cxnSp macro="">
      <xdr:nvCxnSpPr>
        <xdr:cNvPr id="696" name="直線コネクタ 695"/>
        <xdr:cNvCxnSpPr/>
      </xdr:nvCxnSpPr>
      <xdr:spPr>
        <a:xfrm>
          <a:off x="14592300" y="1669571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60934</xdr:rowOff>
    </xdr:from>
    <xdr:to>
      <xdr:col>76</xdr:col>
      <xdr:colOff>114300</xdr:colOff>
      <xdr:row>97</xdr:row>
      <xdr:rowOff>65063</xdr:rowOff>
    </xdr:to>
    <xdr:cxnSp macro="">
      <xdr:nvCxnSpPr>
        <xdr:cNvPr id="699" name="直線コネクタ 698"/>
        <xdr:cNvCxnSpPr/>
      </xdr:nvCxnSpPr>
      <xdr:spPr>
        <a:xfrm>
          <a:off x="13703300" y="16691584"/>
          <a:ext cx="8890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40145</xdr:rowOff>
    </xdr:from>
    <xdr:to>
      <xdr:col>71</xdr:col>
      <xdr:colOff>177800</xdr:colOff>
      <xdr:row>97</xdr:row>
      <xdr:rowOff>60934</xdr:rowOff>
    </xdr:to>
    <xdr:cxnSp macro="">
      <xdr:nvCxnSpPr>
        <xdr:cNvPr id="702" name="直線コネクタ 701"/>
        <xdr:cNvCxnSpPr/>
      </xdr:nvCxnSpPr>
      <xdr:spPr>
        <a:xfrm>
          <a:off x="12814300" y="16670795"/>
          <a:ext cx="8890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17171</xdr:rowOff>
    </xdr:from>
    <xdr:to>
      <xdr:col>85</xdr:col>
      <xdr:colOff>177800</xdr:colOff>
      <xdr:row>97</xdr:row>
      <xdr:rowOff>118771</xdr:rowOff>
    </xdr:to>
    <xdr:sp macro="" textlink="">
      <xdr:nvSpPr>
        <xdr:cNvPr id="712" name="楕円 711"/>
        <xdr:cNvSpPr/>
      </xdr:nvSpPr>
      <xdr:spPr>
        <a:xfrm>
          <a:off x="16268700" y="166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167048</xdr:rowOff>
    </xdr:from>
    <xdr:ext cx="534377" cy="259045"/>
    <xdr:sp macro="" textlink="">
      <xdr:nvSpPr>
        <xdr:cNvPr id="713" name="公債費該当値テキスト"/>
        <xdr:cNvSpPr txBox="1"/>
      </xdr:nvSpPr>
      <xdr:spPr>
        <a:xfrm>
          <a:off x="16370300" y="166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18008</xdr:rowOff>
    </xdr:from>
    <xdr:to>
      <xdr:col>81</xdr:col>
      <xdr:colOff>101600</xdr:colOff>
      <xdr:row>97</xdr:row>
      <xdr:rowOff>119608</xdr:rowOff>
    </xdr:to>
    <xdr:sp macro="" textlink="">
      <xdr:nvSpPr>
        <xdr:cNvPr id="714" name="楕円 713"/>
        <xdr:cNvSpPr/>
      </xdr:nvSpPr>
      <xdr:spPr>
        <a:xfrm>
          <a:off x="15430500" y="166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110735</xdr:rowOff>
    </xdr:from>
    <xdr:ext cx="534377" cy="259045"/>
    <xdr:sp macro="" textlink="">
      <xdr:nvSpPr>
        <xdr:cNvPr id="715" name="テキスト ボックス 714"/>
        <xdr:cNvSpPr txBox="1"/>
      </xdr:nvSpPr>
      <xdr:spPr>
        <a:xfrm>
          <a:off x="15214111" y="1674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14263</xdr:rowOff>
    </xdr:from>
    <xdr:to>
      <xdr:col>76</xdr:col>
      <xdr:colOff>165100</xdr:colOff>
      <xdr:row>97</xdr:row>
      <xdr:rowOff>115863</xdr:rowOff>
    </xdr:to>
    <xdr:sp macro="" textlink="">
      <xdr:nvSpPr>
        <xdr:cNvPr id="716" name="楕円 715"/>
        <xdr:cNvSpPr/>
      </xdr:nvSpPr>
      <xdr:spPr>
        <a:xfrm>
          <a:off x="14541500" y="166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106990</xdr:rowOff>
    </xdr:from>
    <xdr:ext cx="534377" cy="259045"/>
    <xdr:sp macro="" textlink="">
      <xdr:nvSpPr>
        <xdr:cNvPr id="717" name="テキスト ボックス 716"/>
        <xdr:cNvSpPr txBox="1"/>
      </xdr:nvSpPr>
      <xdr:spPr>
        <a:xfrm>
          <a:off x="14325111" y="167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10134</xdr:rowOff>
    </xdr:from>
    <xdr:to>
      <xdr:col>72</xdr:col>
      <xdr:colOff>38100</xdr:colOff>
      <xdr:row>97</xdr:row>
      <xdr:rowOff>111734</xdr:rowOff>
    </xdr:to>
    <xdr:sp macro="" textlink="">
      <xdr:nvSpPr>
        <xdr:cNvPr id="718" name="楕円 717"/>
        <xdr:cNvSpPr/>
      </xdr:nvSpPr>
      <xdr:spPr>
        <a:xfrm>
          <a:off x="13652500" y="166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102861</xdr:rowOff>
    </xdr:from>
    <xdr:ext cx="534377" cy="259045"/>
    <xdr:sp macro="" textlink="">
      <xdr:nvSpPr>
        <xdr:cNvPr id="719" name="テキスト ボックス 718"/>
        <xdr:cNvSpPr txBox="1"/>
      </xdr:nvSpPr>
      <xdr:spPr>
        <a:xfrm>
          <a:off x="13436111" y="167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160795</xdr:rowOff>
    </xdr:from>
    <xdr:to>
      <xdr:col>67</xdr:col>
      <xdr:colOff>101600</xdr:colOff>
      <xdr:row>97</xdr:row>
      <xdr:rowOff>90945</xdr:rowOff>
    </xdr:to>
    <xdr:sp macro="" textlink="">
      <xdr:nvSpPr>
        <xdr:cNvPr id="720" name="楕円 719"/>
        <xdr:cNvSpPr/>
      </xdr:nvSpPr>
      <xdr:spPr>
        <a:xfrm>
          <a:off x="12763500" y="166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82072</xdr:rowOff>
    </xdr:from>
    <xdr:ext cx="534377" cy="259045"/>
    <xdr:sp macro="" textlink="">
      <xdr:nvSpPr>
        <xdr:cNvPr id="721" name="テキスト ボックス 720"/>
        <xdr:cNvSpPr txBox="1"/>
      </xdr:nvSpPr>
      <xdr:spPr>
        <a:xfrm>
          <a:off x="12547111" y="167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主な項目をみていくと、総務費については住民一人当たり</a:t>
          </a:r>
          <a:r>
            <a:rPr lang="en-US" altLang="ja-JP" sz="1100" b="0" i="0" baseline="0">
              <a:solidFill>
                <a:schemeClr val="dk1"/>
              </a:solidFill>
              <a:effectLst/>
              <a:latin typeface="+mn-lt"/>
              <a:ea typeface="+mn-ea"/>
              <a:cs typeface="+mn-cs"/>
            </a:rPr>
            <a:t>63,745</a:t>
          </a:r>
          <a:r>
            <a:rPr lang="ja-JP" altLang="ja-JP" sz="1100" b="0" i="0" baseline="0">
              <a:solidFill>
                <a:schemeClr val="dk1"/>
              </a:solidFill>
              <a:effectLst/>
              <a:latin typeface="+mn-lt"/>
              <a:ea typeface="+mn-ea"/>
              <a:cs typeface="+mn-cs"/>
            </a:rPr>
            <a:t>円となっている。新庁舎建設</a:t>
          </a:r>
          <a:r>
            <a:rPr lang="ja-JP" altLang="en-US" sz="1100" b="0" i="0" baseline="0">
              <a:solidFill>
                <a:schemeClr val="dk1"/>
              </a:solidFill>
              <a:effectLst/>
              <a:latin typeface="+mn-lt"/>
              <a:ea typeface="+mn-ea"/>
              <a:cs typeface="+mn-cs"/>
            </a:rPr>
            <a:t>工事の開始</a:t>
          </a:r>
          <a:r>
            <a:rPr lang="ja-JP" altLang="ja-JP" sz="1100" b="0" i="0" baseline="0">
              <a:solidFill>
                <a:schemeClr val="dk1"/>
              </a:solidFill>
              <a:effectLst/>
              <a:latin typeface="+mn-lt"/>
              <a:ea typeface="+mn-ea"/>
              <a:cs typeface="+mn-cs"/>
            </a:rPr>
            <a:t>などにより</a:t>
          </a:r>
          <a:r>
            <a:rPr lang="ja-JP" altLang="en-US" sz="1100" b="0" i="0" baseline="0">
              <a:solidFill>
                <a:schemeClr val="dk1"/>
              </a:solidFill>
              <a:effectLst/>
              <a:latin typeface="+mn-lt"/>
              <a:ea typeface="+mn-ea"/>
              <a:cs typeface="+mn-cs"/>
            </a:rPr>
            <a:t>前年に比べ大幅な</a:t>
          </a:r>
          <a:r>
            <a:rPr lang="ja-JP" altLang="ja-JP" sz="1100" b="0" i="0" baseline="0">
              <a:solidFill>
                <a:schemeClr val="dk1"/>
              </a:solidFill>
              <a:effectLst/>
              <a:latin typeface="+mn-lt"/>
              <a:ea typeface="+mn-ea"/>
              <a:cs typeface="+mn-cs"/>
            </a:rPr>
            <a:t>増額となっ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民生費については住民一人当たり</a:t>
          </a:r>
          <a:r>
            <a:rPr lang="en-US" altLang="ja-JP" sz="1100" b="0" i="0" baseline="0">
              <a:solidFill>
                <a:schemeClr val="dk1"/>
              </a:solidFill>
              <a:effectLst/>
              <a:latin typeface="+mn-lt"/>
              <a:ea typeface="+mn-ea"/>
              <a:cs typeface="+mn-cs"/>
            </a:rPr>
            <a:t>219,730</a:t>
          </a:r>
          <a:r>
            <a:rPr lang="ja-JP" altLang="ja-JP" sz="1100" b="0" i="0" baseline="0">
              <a:solidFill>
                <a:schemeClr val="dk1"/>
              </a:solidFill>
              <a:effectLst/>
              <a:latin typeface="+mn-lt"/>
              <a:ea typeface="+mn-ea"/>
              <a:cs typeface="+mn-cs"/>
            </a:rPr>
            <a:t>円となっている。類似団体順位において</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位となっており、高い水準となっている。</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年度は自立支援給付費</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保育園運営費</a:t>
          </a:r>
          <a:r>
            <a:rPr lang="ja-JP" altLang="en-US" sz="1100" b="0" i="0" baseline="0">
              <a:solidFill>
                <a:schemeClr val="dk1"/>
              </a:solidFill>
              <a:effectLst/>
              <a:latin typeface="+mn-lt"/>
              <a:ea typeface="+mn-ea"/>
              <a:cs typeface="+mn-cs"/>
            </a:rPr>
            <a:t>などが増となったことが要因である。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消防費については住民一人当たり</a:t>
          </a:r>
          <a:r>
            <a:rPr lang="en-US" altLang="ja-JP" sz="1100" b="0" i="0" baseline="0">
              <a:solidFill>
                <a:schemeClr val="dk1"/>
              </a:solidFill>
              <a:effectLst/>
              <a:latin typeface="+mn-lt"/>
              <a:ea typeface="+mn-ea"/>
              <a:cs typeface="+mn-cs"/>
            </a:rPr>
            <a:t>13,322</a:t>
          </a:r>
          <a:r>
            <a:rPr lang="ja-JP" altLang="ja-JP" sz="1100" b="0" i="0" baseline="0">
              <a:solidFill>
                <a:schemeClr val="dk1"/>
              </a:solidFill>
              <a:effectLst/>
              <a:latin typeface="+mn-lt"/>
              <a:ea typeface="+mn-ea"/>
              <a:cs typeface="+mn-cs"/>
            </a:rPr>
            <a:t>円となっている。</a:t>
          </a:r>
          <a:r>
            <a:rPr lang="ja-JP" altLang="en-US" sz="1100" b="0" i="0" baseline="0">
              <a:solidFill>
                <a:schemeClr val="dk1"/>
              </a:solidFill>
              <a:effectLst/>
              <a:latin typeface="+mn-lt"/>
              <a:ea typeface="+mn-ea"/>
              <a:cs typeface="+mn-cs"/>
            </a:rPr>
            <a:t>消防団訓練施設整備工事費の皆減など</a:t>
          </a:r>
          <a:r>
            <a:rPr lang="ja-JP" altLang="ja-JP" sz="1100" b="0" i="0" baseline="0">
              <a:solidFill>
                <a:schemeClr val="dk1"/>
              </a:solidFill>
              <a:effectLst/>
              <a:latin typeface="+mn-lt"/>
              <a:ea typeface="+mn-ea"/>
              <a:cs typeface="+mn-cs"/>
            </a:rPr>
            <a:t>により前年度と比較して減少している。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教育費については住民一人当たり</a:t>
          </a:r>
          <a:r>
            <a:rPr lang="en-US" altLang="ja-JP" sz="1100" b="0" i="0" baseline="0">
              <a:solidFill>
                <a:schemeClr val="dk1"/>
              </a:solidFill>
              <a:effectLst/>
              <a:latin typeface="+mn-lt"/>
              <a:ea typeface="+mn-ea"/>
              <a:cs typeface="+mn-cs"/>
            </a:rPr>
            <a:t>45,023</a:t>
          </a:r>
          <a:r>
            <a:rPr lang="ja-JP" altLang="ja-JP" sz="1100" b="0" i="0" baseline="0">
              <a:solidFill>
                <a:schemeClr val="dk1"/>
              </a:solidFill>
              <a:effectLst/>
              <a:latin typeface="+mn-lt"/>
              <a:ea typeface="+mn-ea"/>
              <a:cs typeface="+mn-cs"/>
            </a:rPr>
            <a:t>円となっている。</a:t>
          </a:r>
          <a:r>
            <a:rPr lang="ja-JP" altLang="en-US" sz="1100" b="0" i="0" baseline="0">
              <a:solidFill>
                <a:schemeClr val="dk1"/>
              </a:solidFill>
              <a:effectLst/>
              <a:latin typeface="+mn-lt"/>
              <a:ea typeface="+mn-ea"/>
              <a:cs typeface="+mn-cs"/>
            </a:rPr>
            <a:t>令和元年度は</a:t>
          </a:r>
          <a:r>
            <a:rPr lang="ja-JP" altLang="ja-JP" sz="1100" b="0" i="0" baseline="0">
              <a:solidFill>
                <a:schemeClr val="dk1"/>
              </a:solidFill>
              <a:effectLst/>
              <a:latin typeface="+mn-lt"/>
              <a:ea typeface="+mn-ea"/>
              <a:cs typeface="+mn-cs"/>
            </a:rPr>
            <a:t>小学校校舎大規模改造事業</a:t>
          </a:r>
          <a:r>
            <a:rPr lang="ja-JP" altLang="en-US" sz="1100" b="0" i="0" baseline="0">
              <a:solidFill>
                <a:schemeClr val="dk1"/>
              </a:solidFill>
              <a:effectLst/>
              <a:latin typeface="+mn-lt"/>
              <a:ea typeface="+mn-ea"/>
              <a:cs typeface="+mn-cs"/>
            </a:rPr>
            <a:t>が２校から１校になったこと</a:t>
          </a:r>
          <a:r>
            <a:rPr lang="ja-JP" altLang="ja-JP" sz="1100" b="0" i="0" baseline="0">
              <a:solidFill>
                <a:schemeClr val="dk1"/>
              </a:solidFill>
              <a:effectLst/>
              <a:latin typeface="+mn-lt"/>
              <a:ea typeface="+mn-ea"/>
              <a:cs typeface="+mn-cs"/>
            </a:rPr>
            <a:t>や中学校特別教室空調設備整備事業の</a:t>
          </a:r>
          <a:r>
            <a:rPr lang="ja-JP" altLang="en-US" sz="1100" b="0" i="0" baseline="0">
              <a:solidFill>
                <a:schemeClr val="dk1"/>
              </a:solidFill>
              <a:effectLst/>
              <a:latin typeface="+mn-lt"/>
              <a:ea typeface="+mn-ea"/>
              <a:cs typeface="+mn-cs"/>
            </a:rPr>
            <a:t>皆減</a:t>
          </a:r>
          <a:r>
            <a:rPr lang="ja-JP" altLang="ja-JP" sz="1100" b="0" i="0" baseline="0">
              <a:solidFill>
                <a:schemeClr val="dk1"/>
              </a:solidFill>
              <a:effectLst/>
              <a:latin typeface="+mn-lt"/>
              <a:ea typeface="+mn-ea"/>
              <a:cs typeface="+mn-cs"/>
            </a:rPr>
            <a:t>などにより前年度と比較して</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endParaRPr lang="ja-JP" altLang="ja-JP" sz="1400">
            <a:effectLst/>
          </a:endParaRPr>
        </a:p>
        <a:p>
          <a:r>
            <a:rPr lang="ja-JP" altLang="ja-JP" sz="1100" b="0" i="0" baseline="0">
              <a:solidFill>
                <a:schemeClr val="dk1"/>
              </a:solidFill>
              <a:effectLst/>
              <a:latin typeface="+mn-lt"/>
              <a:ea typeface="+mn-ea"/>
              <a:cs typeface="+mn-cs"/>
            </a:rPr>
            <a:t>　公債費については住民一人当たり</a:t>
          </a:r>
          <a:r>
            <a:rPr lang="en-US" altLang="ja-JP" sz="1100" b="0" i="0" baseline="0">
              <a:solidFill>
                <a:schemeClr val="dk1"/>
              </a:solidFill>
              <a:effectLst/>
              <a:latin typeface="+mn-lt"/>
              <a:ea typeface="+mn-ea"/>
              <a:cs typeface="+mn-cs"/>
            </a:rPr>
            <a:t>25,148</a:t>
          </a:r>
          <a:r>
            <a:rPr lang="ja-JP" altLang="ja-JP" sz="1100" b="0" i="0" baseline="0">
              <a:solidFill>
                <a:schemeClr val="dk1"/>
              </a:solidFill>
              <a:effectLst/>
              <a:latin typeface="+mn-lt"/>
              <a:ea typeface="+mn-ea"/>
              <a:cs typeface="+mn-cs"/>
            </a:rPr>
            <a:t>円となっている。過去からの起債抑制により類似団体平均を下回っている。今後は市内公共施設老朽化に伴う改修工事</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が見込まれることから、実質公債費比率の動向には注視していく</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とも</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新規事業の実施等について総点検を図り新規発行の抑制に努める。</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財政調整基金の残高目標を概ね標準財政規模の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％として積み立てを行っている。一般財源不足を補うために当初予算で財政調整基金の取り崩しを余儀なくされるが、大規模災害時の財政需要を考慮し、今後も</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％程度を確保していくためにも、決算剰余金の積み立てなどを積極的に行っていく。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令和元年</a:t>
          </a:r>
          <a:r>
            <a:rPr lang="ja-JP" altLang="ja-JP" sz="1100" b="0" i="0" baseline="0">
              <a:solidFill>
                <a:schemeClr val="dk1"/>
              </a:solidFill>
              <a:effectLst/>
              <a:latin typeface="+mn-lt"/>
              <a:ea typeface="+mn-ea"/>
              <a:cs typeface="+mn-cs"/>
            </a:rPr>
            <a:t>度決算における連結実質赤字比率について、各会計で赤字はなかった。引き続き財政の健全化に取り組む。詳細（黒字額等）については以下のとおり。</a:t>
          </a:r>
          <a:endParaRPr lang="ja-JP" altLang="ja-JP" sz="1400">
            <a:effectLst/>
          </a:endParaRPr>
        </a:p>
        <a:p>
          <a:pPr rtl="0" fontAlgn="base"/>
          <a:r>
            <a:rPr lang="ja-JP" altLang="ja-JP" sz="1100" b="0" i="0" baseline="0">
              <a:solidFill>
                <a:schemeClr val="dk1"/>
              </a:solidFill>
              <a:effectLst/>
              <a:latin typeface="+mn-lt"/>
              <a:ea typeface="+mn-ea"/>
              <a:cs typeface="+mn-cs"/>
            </a:rPr>
            <a:t>　●標準財政規模：</a:t>
          </a:r>
          <a:r>
            <a:rPr lang="en-US" altLang="ja-JP" sz="1100" b="0" i="0" baseline="0">
              <a:solidFill>
                <a:schemeClr val="dk1"/>
              </a:solidFill>
              <a:effectLst/>
              <a:latin typeface="+mn-lt"/>
              <a:ea typeface="+mn-ea"/>
              <a:cs typeface="+mn-cs"/>
            </a:rPr>
            <a:t>15,370,992</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○一般会計：</a:t>
          </a:r>
          <a:r>
            <a:rPr lang="en-US" altLang="ja-JP" sz="1100" b="0" i="0" baseline="0">
              <a:solidFill>
                <a:schemeClr val="dk1"/>
              </a:solidFill>
              <a:effectLst/>
              <a:latin typeface="+mn-lt"/>
              <a:ea typeface="+mn-ea"/>
              <a:cs typeface="+mn-cs"/>
            </a:rPr>
            <a:t>683,731</a:t>
          </a:r>
          <a:r>
            <a:rPr lang="ja-JP" altLang="ja-JP" sz="1100" b="0" i="0" baseline="0">
              <a:solidFill>
                <a:schemeClr val="dk1"/>
              </a:solidFill>
              <a:effectLst/>
              <a:latin typeface="+mn-lt"/>
              <a:ea typeface="+mn-ea"/>
              <a:cs typeface="+mn-cs"/>
            </a:rPr>
            <a:t>千円</a:t>
          </a:r>
          <a:endParaRPr lang="ja-JP" altLang="ja-JP" sz="1400">
            <a:effectLst/>
          </a:endParaRPr>
        </a:p>
        <a:p>
          <a:pPr marL="0" marR="0" lvl="0" indent="0" defTabSz="914400" rtl="0" eaLnBrk="1" fontAlgn="base"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○介護保険：</a:t>
          </a:r>
          <a:r>
            <a:rPr lang="en-US" altLang="ja-JP" sz="1100" b="0" i="0" baseline="0">
              <a:solidFill>
                <a:schemeClr val="dk1"/>
              </a:solidFill>
              <a:effectLst/>
              <a:latin typeface="+mn-lt"/>
              <a:ea typeface="+mn-ea"/>
              <a:cs typeface="+mn-cs"/>
            </a:rPr>
            <a:t>188,494</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○下水道事業：</a:t>
          </a:r>
          <a:r>
            <a:rPr lang="en-US" altLang="ja-JP" sz="1100" b="0" i="0" baseline="0">
              <a:solidFill>
                <a:schemeClr val="dk1"/>
              </a:solidFill>
              <a:effectLst/>
              <a:latin typeface="+mn-lt"/>
              <a:ea typeface="+mn-ea"/>
              <a:cs typeface="+mn-cs"/>
            </a:rPr>
            <a:t>153,870</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○国民健康保険事業：</a:t>
          </a:r>
          <a:r>
            <a:rPr lang="en-US" altLang="ja-JP" sz="1100" b="0" i="0" baseline="0">
              <a:solidFill>
                <a:schemeClr val="dk1"/>
              </a:solidFill>
              <a:effectLst/>
              <a:latin typeface="+mn-lt"/>
              <a:ea typeface="+mn-ea"/>
              <a:cs typeface="+mn-cs"/>
            </a:rPr>
            <a:t>104,134</a:t>
          </a:r>
          <a:r>
            <a:rPr lang="ja-JP" altLang="ja-JP" sz="1100" b="0" i="0" baseline="0">
              <a:solidFill>
                <a:schemeClr val="dk1"/>
              </a:solidFill>
              <a:effectLst/>
              <a:latin typeface="+mn-lt"/>
              <a:ea typeface="+mn-ea"/>
              <a:cs typeface="+mn-cs"/>
            </a:rPr>
            <a:t>千円</a:t>
          </a:r>
          <a:endParaRPr lang="en-US" altLang="ja-JP" sz="1100" b="0" i="0" baseline="0">
            <a:solidFill>
              <a:schemeClr val="dk1"/>
            </a:solidFill>
            <a:effectLst/>
            <a:latin typeface="+mn-lt"/>
            <a:ea typeface="+mn-ea"/>
            <a:cs typeface="+mn-cs"/>
          </a:endParaRPr>
        </a:p>
        <a:p>
          <a:pPr rtl="0" fontAlgn="base"/>
          <a:r>
            <a:rPr lang="ja-JP" altLang="ja-JP" sz="1100" b="0" i="0" baseline="0">
              <a:solidFill>
                <a:schemeClr val="dk1"/>
              </a:solidFill>
              <a:effectLst/>
              <a:latin typeface="+mn-lt"/>
              <a:ea typeface="+mn-ea"/>
              <a:cs typeface="+mn-cs"/>
            </a:rPr>
            <a:t>　○後期高齢者医療：</a:t>
          </a:r>
          <a:r>
            <a:rPr lang="en-US" altLang="ja-JP" sz="1100" b="0" i="0" baseline="0">
              <a:solidFill>
                <a:schemeClr val="dk1"/>
              </a:solidFill>
              <a:effectLst/>
              <a:latin typeface="+mn-lt"/>
              <a:ea typeface="+mn-ea"/>
              <a:cs typeface="+mn-cs"/>
            </a:rPr>
            <a:t>9,739</a:t>
          </a:r>
          <a:r>
            <a:rPr lang="ja-JP" altLang="ja-JP" sz="1100" b="0" i="0" baseline="0">
              <a:solidFill>
                <a:schemeClr val="dk1"/>
              </a:solidFill>
              <a:effectLst/>
              <a:latin typeface="+mn-lt"/>
              <a:ea typeface="+mn-ea"/>
              <a:cs typeface="+mn-cs"/>
            </a:rPr>
            <a:t>千円</a:t>
          </a:r>
          <a:endParaRPr lang="en-US" altLang="ja-JP" sz="1100" b="0" i="0" baseline="0">
            <a:solidFill>
              <a:schemeClr val="dk1"/>
            </a:solidFill>
            <a:effectLst/>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駐車場事業：</a:t>
          </a:r>
          <a:r>
            <a:rPr lang="en-US" altLang="ja-JP" sz="1100" b="0" i="0" baseline="0">
              <a:solidFill>
                <a:schemeClr val="dk1"/>
              </a:solidFill>
              <a:effectLst/>
              <a:latin typeface="+mn-lt"/>
              <a:ea typeface="+mn-ea"/>
              <a:cs typeface="+mn-cs"/>
            </a:rPr>
            <a:t>3,965</a:t>
          </a:r>
          <a:r>
            <a:rPr lang="ja-JP" altLang="ja-JP" sz="1100" b="0" i="0" baseline="0">
              <a:solidFill>
                <a:schemeClr val="dk1"/>
              </a:solidFill>
              <a:effectLst/>
              <a:latin typeface="+mn-lt"/>
              <a:ea typeface="+mn-ea"/>
              <a:cs typeface="+mn-cs"/>
            </a:rPr>
            <a:t>千円</a:t>
          </a:r>
          <a:endParaRPr lang="ja-JP" altLang="ja-JP" sz="1400">
            <a:effectLst/>
          </a:endParaRPr>
        </a:p>
        <a:p>
          <a:pPr rtl="0" fontAlgn="base"/>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
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
82</v>
      </c>
      <c r="C3" s="612"/>
      <c r="D3" s="612"/>
      <c r="E3" s="613"/>
      <c r="F3" s="613"/>
      <c r="G3" s="613"/>
      <c r="H3" s="613"/>
      <c r="I3" s="613"/>
      <c r="J3" s="613"/>
      <c r="K3" s="613"/>
      <c r="L3" s="613" t="s">
        <v>
83</v>
      </c>
      <c r="M3" s="613"/>
      <c r="N3" s="613"/>
      <c r="O3" s="613"/>
      <c r="P3" s="613"/>
      <c r="Q3" s="613"/>
      <c r="R3" s="616"/>
      <c r="S3" s="616"/>
      <c r="T3" s="616"/>
      <c r="U3" s="616"/>
      <c r="V3" s="617"/>
      <c r="W3" s="507" t="s">
        <v>
84</v>
      </c>
      <c r="X3" s="508"/>
      <c r="Y3" s="508"/>
      <c r="Z3" s="508"/>
      <c r="AA3" s="508"/>
      <c r="AB3" s="612"/>
      <c r="AC3" s="616" t="s">
        <v>
85</v>
      </c>
      <c r="AD3" s="508"/>
      <c r="AE3" s="508"/>
      <c r="AF3" s="508"/>
      <c r="AG3" s="508"/>
      <c r="AH3" s="508"/>
      <c r="AI3" s="508"/>
      <c r="AJ3" s="508"/>
      <c r="AK3" s="508"/>
      <c r="AL3" s="578"/>
      <c r="AM3" s="507" t="s">
        <v>
86</v>
      </c>
      <c r="AN3" s="508"/>
      <c r="AO3" s="508"/>
      <c r="AP3" s="508"/>
      <c r="AQ3" s="508"/>
      <c r="AR3" s="508"/>
      <c r="AS3" s="508"/>
      <c r="AT3" s="508"/>
      <c r="AU3" s="508"/>
      <c r="AV3" s="508"/>
      <c r="AW3" s="508"/>
      <c r="AX3" s="578"/>
      <c r="AY3" s="570" t="s">
        <v>
1</v>
      </c>
      <c r="AZ3" s="571"/>
      <c r="BA3" s="571"/>
      <c r="BB3" s="571"/>
      <c r="BC3" s="571"/>
      <c r="BD3" s="571"/>
      <c r="BE3" s="571"/>
      <c r="BF3" s="571"/>
      <c r="BG3" s="571"/>
      <c r="BH3" s="571"/>
      <c r="BI3" s="571"/>
      <c r="BJ3" s="571"/>
      <c r="BK3" s="571"/>
      <c r="BL3" s="571"/>
      <c r="BM3" s="620"/>
      <c r="BN3" s="507" t="s">
        <v>
87</v>
      </c>
      <c r="BO3" s="508"/>
      <c r="BP3" s="508"/>
      <c r="BQ3" s="508"/>
      <c r="BR3" s="508"/>
      <c r="BS3" s="508"/>
      <c r="BT3" s="508"/>
      <c r="BU3" s="578"/>
      <c r="BV3" s="507" t="s">
        <v>
88</v>
      </c>
      <c r="BW3" s="508"/>
      <c r="BX3" s="508"/>
      <c r="BY3" s="508"/>
      <c r="BZ3" s="508"/>
      <c r="CA3" s="508"/>
      <c r="CB3" s="508"/>
      <c r="CC3" s="578"/>
      <c r="CD3" s="570" t="s">
        <v>
1</v>
      </c>
      <c r="CE3" s="571"/>
      <c r="CF3" s="571"/>
      <c r="CG3" s="571"/>
      <c r="CH3" s="571"/>
      <c r="CI3" s="571"/>
      <c r="CJ3" s="571"/>
      <c r="CK3" s="571"/>
      <c r="CL3" s="571"/>
      <c r="CM3" s="571"/>
      <c r="CN3" s="571"/>
      <c r="CO3" s="571"/>
      <c r="CP3" s="571"/>
      <c r="CQ3" s="571"/>
      <c r="CR3" s="571"/>
      <c r="CS3" s="620"/>
      <c r="CT3" s="507" t="s">
        <v>
89</v>
      </c>
      <c r="CU3" s="508"/>
      <c r="CV3" s="508"/>
      <c r="CW3" s="508"/>
      <c r="CX3" s="508"/>
      <c r="CY3" s="508"/>
      <c r="CZ3" s="508"/>
      <c r="DA3" s="578"/>
      <c r="DB3" s="507" t="s">
        <v>
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
91</v>
      </c>
      <c r="AZ4" s="421"/>
      <c r="BA4" s="421"/>
      <c r="BB4" s="421"/>
      <c r="BC4" s="421"/>
      <c r="BD4" s="421"/>
      <c r="BE4" s="421"/>
      <c r="BF4" s="421"/>
      <c r="BG4" s="421"/>
      <c r="BH4" s="421"/>
      <c r="BI4" s="421"/>
      <c r="BJ4" s="421"/>
      <c r="BK4" s="421"/>
      <c r="BL4" s="421"/>
      <c r="BM4" s="422"/>
      <c r="BN4" s="423">
        <v>
31713571</v>
      </c>
      <c r="BO4" s="424"/>
      <c r="BP4" s="424"/>
      <c r="BQ4" s="424"/>
      <c r="BR4" s="424"/>
      <c r="BS4" s="424"/>
      <c r="BT4" s="424"/>
      <c r="BU4" s="425"/>
      <c r="BV4" s="423">
        <v>
31024966</v>
      </c>
      <c r="BW4" s="424"/>
      <c r="BX4" s="424"/>
      <c r="BY4" s="424"/>
      <c r="BZ4" s="424"/>
      <c r="CA4" s="424"/>
      <c r="CB4" s="424"/>
      <c r="CC4" s="425"/>
      <c r="CD4" s="604" t="s">
        <v>
92</v>
      </c>
      <c r="CE4" s="605"/>
      <c r="CF4" s="605"/>
      <c r="CG4" s="605"/>
      <c r="CH4" s="605"/>
      <c r="CI4" s="605"/>
      <c r="CJ4" s="605"/>
      <c r="CK4" s="605"/>
      <c r="CL4" s="605"/>
      <c r="CM4" s="605"/>
      <c r="CN4" s="605"/>
      <c r="CO4" s="605"/>
      <c r="CP4" s="605"/>
      <c r="CQ4" s="605"/>
      <c r="CR4" s="605"/>
      <c r="CS4" s="606"/>
      <c r="CT4" s="607">
        <v>
4.4000000000000004</v>
      </c>
      <c r="CU4" s="608"/>
      <c r="CV4" s="608"/>
      <c r="CW4" s="608"/>
      <c r="CX4" s="608"/>
      <c r="CY4" s="608"/>
      <c r="CZ4" s="608"/>
      <c r="DA4" s="609"/>
      <c r="DB4" s="607">
        <v>
5.5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
93</v>
      </c>
      <c r="AN5" s="402"/>
      <c r="AO5" s="402"/>
      <c r="AP5" s="402"/>
      <c r="AQ5" s="402"/>
      <c r="AR5" s="402"/>
      <c r="AS5" s="402"/>
      <c r="AT5" s="403"/>
      <c r="AU5" s="485" t="s">
        <v>
94</v>
      </c>
      <c r="AV5" s="486"/>
      <c r="AW5" s="486"/>
      <c r="AX5" s="486"/>
      <c r="AY5" s="408" t="s">
        <v>
95</v>
      </c>
      <c r="AZ5" s="409"/>
      <c r="BA5" s="409"/>
      <c r="BB5" s="409"/>
      <c r="BC5" s="409"/>
      <c r="BD5" s="409"/>
      <c r="BE5" s="409"/>
      <c r="BF5" s="409"/>
      <c r="BG5" s="409"/>
      <c r="BH5" s="409"/>
      <c r="BI5" s="409"/>
      <c r="BJ5" s="409"/>
      <c r="BK5" s="409"/>
      <c r="BL5" s="409"/>
      <c r="BM5" s="410"/>
      <c r="BN5" s="428">
        <v>
30979872</v>
      </c>
      <c r="BO5" s="429"/>
      <c r="BP5" s="429"/>
      <c r="BQ5" s="429"/>
      <c r="BR5" s="429"/>
      <c r="BS5" s="429"/>
      <c r="BT5" s="429"/>
      <c r="BU5" s="430"/>
      <c r="BV5" s="428">
        <v>
30173482</v>
      </c>
      <c r="BW5" s="429"/>
      <c r="BX5" s="429"/>
      <c r="BY5" s="429"/>
      <c r="BZ5" s="429"/>
      <c r="CA5" s="429"/>
      <c r="CB5" s="429"/>
      <c r="CC5" s="430"/>
      <c r="CD5" s="437" t="s">
        <v>
96</v>
      </c>
      <c r="CE5" s="438"/>
      <c r="CF5" s="438"/>
      <c r="CG5" s="438"/>
      <c r="CH5" s="438"/>
      <c r="CI5" s="438"/>
      <c r="CJ5" s="438"/>
      <c r="CK5" s="438"/>
      <c r="CL5" s="438"/>
      <c r="CM5" s="438"/>
      <c r="CN5" s="438"/>
      <c r="CO5" s="438"/>
      <c r="CP5" s="438"/>
      <c r="CQ5" s="438"/>
      <c r="CR5" s="438"/>
      <c r="CS5" s="439"/>
      <c r="CT5" s="398">
        <v>
95.1</v>
      </c>
      <c r="CU5" s="399"/>
      <c r="CV5" s="399"/>
      <c r="CW5" s="399"/>
      <c r="CX5" s="399"/>
      <c r="CY5" s="399"/>
      <c r="CZ5" s="399"/>
      <c r="DA5" s="400"/>
      <c r="DB5" s="398">
        <v>
93.1</v>
      </c>
      <c r="DC5" s="399"/>
      <c r="DD5" s="399"/>
      <c r="DE5" s="399"/>
      <c r="DF5" s="399"/>
      <c r="DG5" s="399"/>
      <c r="DH5" s="399"/>
      <c r="DI5" s="400"/>
      <c r="DJ5" s="186"/>
      <c r="DK5" s="186"/>
      <c r="DL5" s="186"/>
      <c r="DM5" s="186"/>
      <c r="DN5" s="186"/>
      <c r="DO5" s="186"/>
    </row>
    <row r="6" spans="1:119" ht="18.75" customHeight="1" x14ac:dyDescent="0.15">
      <c r="A6" s="187"/>
      <c r="B6" s="584" t="s">
        <v>
97</v>
      </c>
      <c r="C6" s="442"/>
      <c r="D6" s="442"/>
      <c r="E6" s="585"/>
      <c r="F6" s="585"/>
      <c r="G6" s="585"/>
      <c r="H6" s="585"/>
      <c r="I6" s="585"/>
      <c r="J6" s="585"/>
      <c r="K6" s="585"/>
      <c r="L6" s="585" t="s">
        <v>
98</v>
      </c>
      <c r="M6" s="585"/>
      <c r="N6" s="585"/>
      <c r="O6" s="585"/>
      <c r="P6" s="585"/>
      <c r="Q6" s="585"/>
      <c r="R6" s="466"/>
      <c r="S6" s="466"/>
      <c r="T6" s="466"/>
      <c r="U6" s="466"/>
      <c r="V6" s="591"/>
      <c r="W6" s="519" t="s">
        <v>
99</v>
      </c>
      <c r="X6" s="441"/>
      <c r="Y6" s="441"/>
      <c r="Z6" s="441"/>
      <c r="AA6" s="441"/>
      <c r="AB6" s="442"/>
      <c r="AC6" s="596" t="s">
        <v>
100</v>
      </c>
      <c r="AD6" s="597"/>
      <c r="AE6" s="597"/>
      <c r="AF6" s="597"/>
      <c r="AG6" s="597"/>
      <c r="AH6" s="597"/>
      <c r="AI6" s="597"/>
      <c r="AJ6" s="597"/>
      <c r="AK6" s="597"/>
      <c r="AL6" s="598"/>
      <c r="AM6" s="497" t="s">
        <v>
101</v>
      </c>
      <c r="AN6" s="402"/>
      <c r="AO6" s="402"/>
      <c r="AP6" s="402"/>
      <c r="AQ6" s="402"/>
      <c r="AR6" s="402"/>
      <c r="AS6" s="402"/>
      <c r="AT6" s="403"/>
      <c r="AU6" s="485" t="s">
        <v>
102</v>
      </c>
      <c r="AV6" s="486"/>
      <c r="AW6" s="486"/>
      <c r="AX6" s="486"/>
      <c r="AY6" s="408" t="s">
        <v>
103</v>
      </c>
      <c r="AZ6" s="409"/>
      <c r="BA6" s="409"/>
      <c r="BB6" s="409"/>
      <c r="BC6" s="409"/>
      <c r="BD6" s="409"/>
      <c r="BE6" s="409"/>
      <c r="BF6" s="409"/>
      <c r="BG6" s="409"/>
      <c r="BH6" s="409"/>
      <c r="BI6" s="409"/>
      <c r="BJ6" s="409"/>
      <c r="BK6" s="409"/>
      <c r="BL6" s="409"/>
      <c r="BM6" s="410"/>
      <c r="BN6" s="428">
        <v>
733699</v>
      </c>
      <c r="BO6" s="429"/>
      <c r="BP6" s="429"/>
      <c r="BQ6" s="429"/>
      <c r="BR6" s="429"/>
      <c r="BS6" s="429"/>
      <c r="BT6" s="429"/>
      <c r="BU6" s="430"/>
      <c r="BV6" s="428">
        <v>
851484</v>
      </c>
      <c r="BW6" s="429"/>
      <c r="BX6" s="429"/>
      <c r="BY6" s="429"/>
      <c r="BZ6" s="429"/>
      <c r="CA6" s="429"/>
      <c r="CB6" s="429"/>
      <c r="CC6" s="430"/>
      <c r="CD6" s="437" t="s">
        <v>
104</v>
      </c>
      <c r="CE6" s="438"/>
      <c r="CF6" s="438"/>
      <c r="CG6" s="438"/>
      <c r="CH6" s="438"/>
      <c r="CI6" s="438"/>
      <c r="CJ6" s="438"/>
      <c r="CK6" s="438"/>
      <c r="CL6" s="438"/>
      <c r="CM6" s="438"/>
      <c r="CN6" s="438"/>
      <c r="CO6" s="438"/>
      <c r="CP6" s="438"/>
      <c r="CQ6" s="438"/>
      <c r="CR6" s="438"/>
      <c r="CS6" s="439"/>
      <c r="CT6" s="581">
        <v>
101</v>
      </c>
      <c r="CU6" s="582"/>
      <c r="CV6" s="582"/>
      <c r="CW6" s="582"/>
      <c r="CX6" s="582"/>
      <c r="CY6" s="582"/>
      <c r="CZ6" s="582"/>
      <c r="DA6" s="583"/>
      <c r="DB6" s="581">
        <v>
100</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
105</v>
      </c>
      <c r="AN7" s="402"/>
      <c r="AO7" s="402"/>
      <c r="AP7" s="402"/>
      <c r="AQ7" s="402"/>
      <c r="AR7" s="402"/>
      <c r="AS7" s="402"/>
      <c r="AT7" s="403"/>
      <c r="AU7" s="485" t="s">
        <v>
106</v>
      </c>
      <c r="AV7" s="486"/>
      <c r="AW7" s="486"/>
      <c r="AX7" s="486"/>
      <c r="AY7" s="408" t="s">
        <v>
107</v>
      </c>
      <c r="AZ7" s="409"/>
      <c r="BA7" s="409"/>
      <c r="BB7" s="409"/>
      <c r="BC7" s="409"/>
      <c r="BD7" s="409"/>
      <c r="BE7" s="409"/>
      <c r="BF7" s="409"/>
      <c r="BG7" s="409"/>
      <c r="BH7" s="409"/>
      <c r="BI7" s="409"/>
      <c r="BJ7" s="409"/>
      <c r="BK7" s="409"/>
      <c r="BL7" s="409"/>
      <c r="BM7" s="410"/>
      <c r="BN7" s="428">
        <v>
49968</v>
      </c>
      <c r="BO7" s="429"/>
      <c r="BP7" s="429"/>
      <c r="BQ7" s="429"/>
      <c r="BR7" s="429"/>
      <c r="BS7" s="429"/>
      <c r="BT7" s="429"/>
      <c r="BU7" s="430"/>
      <c r="BV7" s="428">
        <v>
0</v>
      </c>
      <c r="BW7" s="429"/>
      <c r="BX7" s="429"/>
      <c r="BY7" s="429"/>
      <c r="BZ7" s="429"/>
      <c r="CA7" s="429"/>
      <c r="CB7" s="429"/>
      <c r="CC7" s="430"/>
      <c r="CD7" s="437" t="s">
        <v>
108</v>
      </c>
      <c r="CE7" s="438"/>
      <c r="CF7" s="438"/>
      <c r="CG7" s="438"/>
      <c r="CH7" s="438"/>
      <c r="CI7" s="438"/>
      <c r="CJ7" s="438"/>
      <c r="CK7" s="438"/>
      <c r="CL7" s="438"/>
      <c r="CM7" s="438"/>
      <c r="CN7" s="438"/>
      <c r="CO7" s="438"/>
      <c r="CP7" s="438"/>
      <c r="CQ7" s="438"/>
      <c r="CR7" s="438"/>
      <c r="CS7" s="439"/>
      <c r="CT7" s="428">
        <v>
15370992</v>
      </c>
      <c r="CU7" s="429"/>
      <c r="CV7" s="429"/>
      <c r="CW7" s="429"/>
      <c r="CX7" s="429"/>
      <c r="CY7" s="429"/>
      <c r="CZ7" s="429"/>
      <c r="DA7" s="430"/>
      <c r="DB7" s="428">
        <v>
15344606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
109</v>
      </c>
      <c r="AN8" s="402"/>
      <c r="AO8" s="402"/>
      <c r="AP8" s="402"/>
      <c r="AQ8" s="402"/>
      <c r="AR8" s="402"/>
      <c r="AS8" s="402"/>
      <c r="AT8" s="403"/>
      <c r="AU8" s="485" t="s">
        <v>
110</v>
      </c>
      <c r="AV8" s="486"/>
      <c r="AW8" s="486"/>
      <c r="AX8" s="486"/>
      <c r="AY8" s="408" t="s">
        <v>
111</v>
      </c>
      <c r="AZ8" s="409"/>
      <c r="BA8" s="409"/>
      <c r="BB8" s="409"/>
      <c r="BC8" s="409"/>
      <c r="BD8" s="409"/>
      <c r="BE8" s="409"/>
      <c r="BF8" s="409"/>
      <c r="BG8" s="409"/>
      <c r="BH8" s="409"/>
      <c r="BI8" s="409"/>
      <c r="BJ8" s="409"/>
      <c r="BK8" s="409"/>
      <c r="BL8" s="409"/>
      <c r="BM8" s="410"/>
      <c r="BN8" s="428">
        <v>
683731</v>
      </c>
      <c r="BO8" s="429"/>
      <c r="BP8" s="429"/>
      <c r="BQ8" s="429"/>
      <c r="BR8" s="429"/>
      <c r="BS8" s="429"/>
      <c r="BT8" s="429"/>
      <c r="BU8" s="430"/>
      <c r="BV8" s="428">
        <v>
851484</v>
      </c>
      <c r="BW8" s="429"/>
      <c r="BX8" s="429"/>
      <c r="BY8" s="429"/>
      <c r="BZ8" s="429"/>
      <c r="CA8" s="429"/>
      <c r="CB8" s="429"/>
      <c r="CC8" s="430"/>
      <c r="CD8" s="437" t="s">
        <v>
112</v>
      </c>
      <c r="CE8" s="438"/>
      <c r="CF8" s="438"/>
      <c r="CG8" s="438"/>
      <c r="CH8" s="438"/>
      <c r="CI8" s="438"/>
      <c r="CJ8" s="438"/>
      <c r="CK8" s="438"/>
      <c r="CL8" s="438"/>
      <c r="CM8" s="438"/>
      <c r="CN8" s="438"/>
      <c r="CO8" s="438"/>
      <c r="CP8" s="438"/>
      <c r="CQ8" s="438"/>
      <c r="CR8" s="438"/>
      <c r="CS8" s="439"/>
      <c r="CT8" s="541">
        <v>
0.68</v>
      </c>
      <c r="CU8" s="542"/>
      <c r="CV8" s="542"/>
      <c r="CW8" s="542"/>
      <c r="CX8" s="542"/>
      <c r="CY8" s="542"/>
      <c r="CZ8" s="542"/>
      <c r="DA8" s="543"/>
      <c r="DB8" s="541">
        <v>
0.69</v>
      </c>
      <c r="DC8" s="542"/>
      <c r="DD8" s="542"/>
      <c r="DE8" s="542"/>
      <c r="DF8" s="542"/>
      <c r="DG8" s="542"/>
      <c r="DH8" s="542"/>
      <c r="DI8" s="543"/>
      <c r="DJ8" s="186"/>
      <c r="DK8" s="186"/>
      <c r="DL8" s="186"/>
      <c r="DM8" s="186"/>
      <c r="DN8" s="186"/>
      <c r="DO8" s="186"/>
    </row>
    <row r="9" spans="1:119" ht="18.75" customHeight="1" thickBot="1" x14ac:dyDescent="0.2">
      <c r="A9" s="187"/>
      <c r="B9" s="570" t="s">
        <v>
113</v>
      </c>
      <c r="C9" s="571"/>
      <c r="D9" s="571"/>
      <c r="E9" s="571"/>
      <c r="F9" s="571"/>
      <c r="G9" s="571"/>
      <c r="H9" s="571"/>
      <c r="I9" s="571"/>
      <c r="J9" s="571"/>
      <c r="K9" s="491"/>
      <c r="L9" s="572" t="s">
        <v>
114</v>
      </c>
      <c r="M9" s="573"/>
      <c r="N9" s="573"/>
      <c r="O9" s="573"/>
      <c r="P9" s="573"/>
      <c r="Q9" s="574"/>
      <c r="R9" s="575">
        <v>
74864</v>
      </c>
      <c r="S9" s="576"/>
      <c r="T9" s="576"/>
      <c r="U9" s="576"/>
      <c r="V9" s="577"/>
      <c r="W9" s="507" t="s">
        <v>
115</v>
      </c>
      <c r="X9" s="508"/>
      <c r="Y9" s="508"/>
      <c r="Z9" s="508"/>
      <c r="AA9" s="508"/>
      <c r="AB9" s="508"/>
      <c r="AC9" s="508"/>
      <c r="AD9" s="508"/>
      <c r="AE9" s="508"/>
      <c r="AF9" s="508"/>
      <c r="AG9" s="508"/>
      <c r="AH9" s="508"/>
      <c r="AI9" s="508"/>
      <c r="AJ9" s="508"/>
      <c r="AK9" s="508"/>
      <c r="AL9" s="578"/>
      <c r="AM9" s="497" t="s">
        <v>
116</v>
      </c>
      <c r="AN9" s="402"/>
      <c r="AO9" s="402"/>
      <c r="AP9" s="402"/>
      <c r="AQ9" s="402"/>
      <c r="AR9" s="402"/>
      <c r="AS9" s="402"/>
      <c r="AT9" s="403"/>
      <c r="AU9" s="485" t="s">
        <v>
102</v>
      </c>
      <c r="AV9" s="486"/>
      <c r="AW9" s="486"/>
      <c r="AX9" s="486"/>
      <c r="AY9" s="408" t="s">
        <v>
117</v>
      </c>
      <c r="AZ9" s="409"/>
      <c r="BA9" s="409"/>
      <c r="BB9" s="409"/>
      <c r="BC9" s="409"/>
      <c r="BD9" s="409"/>
      <c r="BE9" s="409"/>
      <c r="BF9" s="409"/>
      <c r="BG9" s="409"/>
      <c r="BH9" s="409"/>
      <c r="BI9" s="409"/>
      <c r="BJ9" s="409"/>
      <c r="BK9" s="409"/>
      <c r="BL9" s="409"/>
      <c r="BM9" s="410"/>
      <c r="BN9" s="428">
        <v>
-167753</v>
      </c>
      <c r="BO9" s="429"/>
      <c r="BP9" s="429"/>
      <c r="BQ9" s="429"/>
      <c r="BR9" s="429"/>
      <c r="BS9" s="429"/>
      <c r="BT9" s="429"/>
      <c r="BU9" s="430"/>
      <c r="BV9" s="428">
        <v>
-258049</v>
      </c>
      <c r="BW9" s="429"/>
      <c r="BX9" s="429"/>
      <c r="BY9" s="429"/>
      <c r="BZ9" s="429"/>
      <c r="CA9" s="429"/>
      <c r="CB9" s="429"/>
      <c r="CC9" s="430"/>
      <c r="CD9" s="437" t="s">
        <v>
118</v>
      </c>
      <c r="CE9" s="438"/>
      <c r="CF9" s="438"/>
      <c r="CG9" s="438"/>
      <c r="CH9" s="438"/>
      <c r="CI9" s="438"/>
      <c r="CJ9" s="438"/>
      <c r="CK9" s="438"/>
      <c r="CL9" s="438"/>
      <c r="CM9" s="438"/>
      <c r="CN9" s="438"/>
      <c r="CO9" s="438"/>
      <c r="CP9" s="438"/>
      <c r="CQ9" s="438"/>
      <c r="CR9" s="438"/>
      <c r="CS9" s="439"/>
      <c r="CT9" s="398">
        <v>
10.3</v>
      </c>
      <c r="CU9" s="399"/>
      <c r="CV9" s="399"/>
      <c r="CW9" s="399"/>
      <c r="CX9" s="399"/>
      <c r="CY9" s="399"/>
      <c r="CZ9" s="399"/>
      <c r="DA9" s="400"/>
      <c r="DB9" s="398">
        <v>
10.1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
119</v>
      </c>
      <c r="M10" s="402"/>
      <c r="N10" s="402"/>
      <c r="O10" s="402"/>
      <c r="P10" s="402"/>
      <c r="Q10" s="403"/>
      <c r="R10" s="404">
        <v>
74104</v>
      </c>
      <c r="S10" s="405"/>
      <c r="T10" s="405"/>
      <c r="U10" s="405"/>
      <c r="V10" s="407"/>
      <c r="W10" s="579"/>
      <c r="X10" s="390"/>
      <c r="Y10" s="390"/>
      <c r="Z10" s="390"/>
      <c r="AA10" s="390"/>
      <c r="AB10" s="390"/>
      <c r="AC10" s="390"/>
      <c r="AD10" s="390"/>
      <c r="AE10" s="390"/>
      <c r="AF10" s="390"/>
      <c r="AG10" s="390"/>
      <c r="AH10" s="390"/>
      <c r="AI10" s="390"/>
      <c r="AJ10" s="390"/>
      <c r="AK10" s="390"/>
      <c r="AL10" s="580"/>
      <c r="AM10" s="497" t="s">
        <v>
120</v>
      </c>
      <c r="AN10" s="402"/>
      <c r="AO10" s="402"/>
      <c r="AP10" s="402"/>
      <c r="AQ10" s="402"/>
      <c r="AR10" s="402"/>
      <c r="AS10" s="402"/>
      <c r="AT10" s="403"/>
      <c r="AU10" s="485" t="s">
        <v>
121</v>
      </c>
      <c r="AV10" s="486"/>
      <c r="AW10" s="486"/>
      <c r="AX10" s="486"/>
      <c r="AY10" s="408" t="s">
        <v>
122</v>
      </c>
      <c r="AZ10" s="409"/>
      <c r="BA10" s="409"/>
      <c r="BB10" s="409"/>
      <c r="BC10" s="409"/>
      <c r="BD10" s="409"/>
      <c r="BE10" s="409"/>
      <c r="BF10" s="409"/>
      <c r="BG10" s="409"/>
      <c r="BH10" s="409"/>
      <c r="BI10" s="409"/>
      <c r="BJ10" s="409"/>
      <c r="BK10" s="409"/>
      <c r="BL10" s="409"/>
      <c r="BM10" s="410"/>
      <c r="BN10" s="428">
        <v>
425743</v>
      </c>
      <c r="BO10" s="429"/>
      <c r="BP10" s="429"/>
      <c r="BQ10" s="429"/>
      <c r="BR10" s="429"/>
      <c r="BS10" s="429"/>
      <c r="BT10" s="429"/>
      <c r="BU10" s="430"/>
      <c r="BV10" s="428">
        <v>
557362</v>
      </c>
      <c r="BW10" s="429"/>
      <c r="BX10" s="429"/>
      <c r="BY10" s="429"/>
      <c r="BZ10" s="429"/>
      <c r="CA10" s="429"/>
      <c r="CB10" s="429"/>
      <c r="CC10" s="430"/>
      <c r="CD10" s="191" t="s">
        <v>
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
124</v>
      </c>
      <c r="M11" s="475"/>
      <c r="N11" s="475"/>
      <c r="O11" s="475"/>
      <c r="P11" s="475"/>
      <c r="Q11" s="476"/>
      <c r="R11" s="567" t="s">
        <v>
125</v>
      </c>
      <c r="S11" s="568"/>
      <c r="T11" s="568"/>
      <c r="U11" s="568"/>
      <c r="V11" s="569"/>
      <c r="W11" s="579"/>
      <c r="X11" s="390"/>
      <c r="Y11" s="390"/>
      <c r="Z11" s="390"/>
      <c r="AA11" s="390"/>
      <c r="AB11" s="390"/>
      <c r="AC11" s="390"/>
      <c r="AD11" s="390"/>
      <c r="AE11" s="390"/>
      <c r="AF11" s="390"/>
      <c r="AG11" s="390"/>
      <c r="AH11" s="390"/>
      <c r="AI11" s="390"/>
      <c r="AJ11" s="390"/>
      <c r="AK11" s="390"/>
      <c r="AL11" s="580"/>
      <c r="AM11" s="497" t="s">
        <v>
126</v>
      </c>
      <c r="AN11" s="402"/>
      <c r="AO11" s="402"/>
      <c r="AP11" s="402"/>
      <c r="AQ11" s="402"/>
      <c r="AR11" s="402"/>
      <c r="AS11" s="402"/>
      <c r="AT11" s="403"/>
      <c r="AU11" s="485" t="s">
        <v>
127</v>
      </c>
      <c r="AV11" s="486"/>
      <c r="AW11" s="486"/>
      <c r="AX11" s="486"/>
      <c r="AY11" s="408" t="s">
        <v>
128</v>
      </c>
      <c r="AZ11" s="409"/>
      <c r="BA11" s="409"/>
      <c r="BB11" s="409"/>
      <c r="BC11" s="409"/>
      <c r="BD11" s="409"/>
      <c r="BE11" s="409"/>
      <c r="BF11" s="409"/>
      <c r="BG11" s="409"/>
      <c r="BH11" s="409"/>
      <c r="BI11" s="409"/>
      <c r="BJ11" s="409"/>
      <c r="BK11" s="409"/>
      <c r="BL11" s="409"/>
      <c r="BM11" s="410"/>
      <c r="BN11" s="428">
        <v>
0</v>
      </c>
      <c r="BO11" s="429"/>
      <c r="BP11" s="429"/>
      <c r="BQ11" s="429"/>
      <c r="BR11" s="429"/>
      <c r="BS11" s="429"/>
      <c r="BT11" s="429"/>
      <c r="BU11" s="430"/>
      <c r="BV11" s="428">
        <v>
0</v>
      </c>
      <c r="BW11" s="429"/>
      <c r="BX11" s="429"/>
      <c r="BY11" s="429"/>
      <c r="BZ11" s="429"/>
      <c r="CA11" s="429"/>
      <c r="CB11" s="429"/>
      <c r="CC11" s="430"/>
      <c r="CD11" s="437" t="s">
        <v>
129</v>
      </c>
      <c r="CE11" s="438"/>
      <c r="CF11" s="438"/>
      <c r="CG11" s="438"/>
      <c r="CH11" s="438"/>
      <c r="CI11" s="438"/>
      <c r="CJ11" s="438"/>
      <c r="CK11" s="438"/>
      <c r="CL11" s="438"/>
      <c r="CM11" s="438"/>
      <c r="CN11" s="438"/>
      <c r="CO11" s="438"/>
      <c r="CP11" s="438"/>
      <c r="CQ11" s="438"/>
      <c r="CR11" s="438"/>
      <c r="CS11" s="439"/>
      <c r="CT11" s="541" t="s">
        <v>
130</v>
      </c>
      <c r="CU11" s="542"/>
      <c r="CV11" s="542"/>
      <c r="CW11" s="542"/>
      <c r="CX11" s="542"/>
      <c r="CY11" s="542"/>
      <c r="CZ11" s="542"/>
      <c r="DA11" s="543"/>
      <c r="DB11" s="541" t="s">
        <v>
131</v>
      </c>
      <c r="DC11" s="542"/>
      <c r="DD11" s="542"/>
      <c r="DE11" s="542"/>
      <c r="DF11" s="542"/>
      <c r="DG11" s="542"/>
      <c r="DH11" s="542"/>
      <c r="DI11" s="543"/>
      <c r="DJ11" s="186"/>
      <c r="DK11" s="186"/>
      <c r="DL11" s="186"/>
      <c r="DM11" s="186"/>
      <c r="DN11" s="186"/>
      <c r="DO11" s="186"/>
    </row>
    <row r="12" spans="1:119" ht="18.75" customHeight="1" x14ac:dyDescent="0.15">
      <c r="A12" s="187"/>
      <c r="B12" s="544" t="s">
        <v>
132</v>
      </c>
      <c r="C12" s="545"/>
      <c r="D12" s="545"/>
      <c r="E12" s="545"/>
      <c r="F12" s="545"/>
      <c r="G12" s="545"/>
      <c r="H12" s="545"/>
      <c r="I12" s="545"/>
      <c r="J12" s="545"/>
      <c r="K12" s="546"/>
      <c r="L12" s="553" t="s">
        <v>
133</v>
      </c>
      <c r="M12" s="554"/>
      <c r="N12" s="554"/>
      <c r="O12" s="554"/>
      <c r="P12" s="554"/>
      <c r="Q12" s="555"/>
      <c r="R12" s="556">
        <v>
74636</v>
      </c>
      <c r="S12" s="557"/>
      <c r="T12" s="557"/>
      <c r="U12" s="557"/>
      <c r="V12" s="558"/>
      <c r="W12" s="559" t="s">
        <v>
1</v>
      </c>
      <c r="X12" s="486"/>
      <c r="Y12" s="486"/>
      <c r="Z12" s="486"/>
      <c r="AA12" s="486"/>
      <c r="AB12" s="560"/>
      <c r="AC12" s="561" t="s">
        <v>
134</v>
      </c>
      <c r="AD12" s="562"/>
      <c r="AE12" s="562"/>
      <c r="AF12" s="562"/>
      <c r="AG12" s="563"/>
      <c r="AH12" s="561" t="s">
        <v>
135</v>
      </c>
      <c r="AI12" s="562"/>
      <c r="AJ12" s="562"/>
      <c r="AK12" s="562"/>
      <c r="AL12" s="564"/>
      <c r="AM12" s="497" t="s">
        <v>
136</v>
      </c>
      <c r="AN12" s="402"/>
      <c r="AO12" s="402"/>
      <c r="AP12" s="402"/>
      <c r="AQ12" s="402"/>
      <c r="AR12" s="402"/>
      <c r="AS12" s="402"/>
      <c r="AT12" s="403"/>
      <c r="AU12" s="485" t="s">
        <v>
94</v>
      </c>
      <c r="AV12" s="486"/>
      <c r="AW12" s="486"/>
      <c r="AX12" s="486"/>
      <c r="AY12" s="408" t="s">
        <v>
137</v>
      </c>
      <c r="AZ12" s="409"/>
      <c r="BA12" s="409"/>
      <c r="BB12" s="409"/>
      <c r="BC12" s="409"/>
      <c r="BD12" s="409"/>
      <c r="BE12" s="409"/>
      <c r="BF12" s="409"/>
      <c r="BG12" s="409"/>
      <c r="BH12" s="409"/>
      <c r="BI12" s="409"/>
      <c r="BJ12" s="409"/>
      <c r="BK12" s="409"/>
      <c r="BL12" s="409"/>
      <c r="BM12" s="410"/>
      <c r="BN12" s="428">
        <v>
438764</v>
      </c>
      <c r="BO12" s="429"/>
      <c r="BP12" s="429"/>
      <c r="BQ12" s="429"/>
      <c r="BR12" s="429"/>
      <c r="BS12" s="429"/>
      <c r="BT12" s="429"/>
      <c r="BU12" s="430"/>
      <c r="BV12" s="428">
        <v>
398934</v>
      </c>
      <c r="BW12" s="429"/>
      <c r="BX12" s="429"/>
      <c r="BY12" s="429"/>
      <c r="BZ12" s="429"/>
      <c r="CA12" s="429"/>
      <c r="CB12" s="429"/>
      <c r="CC12" s="430"/>
      <c r="CD12" s="437" t="s">
        <v>
138</v>
      </c>
      <c r="CE12" s="438"/>
      <c r="CF12" s="438"/>
      <c r="CG12" s="438"/>
      <c r="CH12" s="438"/>
      <c r="CI12" s="438"/>
      <c r="CJ12" s="438"/>
      <c r="CK12" s="438"/>
      <c r="CL12" s="438"/>
      <c r="CM12" s="438"/>
      <c r="CN12" s="438"/>
      <c r="CO12" s="438"/>
      <c r="CP12" s="438"/>
      <c r="CQ12" s="438"/>
      <c r="CR12" s="438"/>
      <c r="CS12" s="439"/>
      <c r="CT12" s="541" t="s">
        <v>
131</v>
      </c>
      <c r="CU12" s="542"/>
      <c r="CV12" s="542"/>
      <c r="CW12" s="542"/>
      <c r="CX12" s="542"/>
      <c r="CY12" s="542"/>
      <c r="CZ12" s="542"/>
      <c r="DA12" s="543"/>
      <c r="DB12" s="541" t="s">
        <v>
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
140</v>
      </c>
      <c r="N13" s="529"/>
      <c r="O13" s="529"/>
      <c r="P13" s="529"/>
      <c r="Q13" s="530"/>
      <c r="R13" s="531">
        <v>
73328</v>
      </c>
      <c r="S13" s="532"/>
      <c r="T13" s="532"/>
      <c r="U13" s="532"/>
      <c r="V13" s="533"/>
      <c r="W13" s="519" t="s">
        <v>
141</v>
      </c>
      <c r="X13" s="441"/>
      <c r="Y13" s="441"/>
      <c r="Z13" s="441"/>
      <c r="AA13" s="441"/>
      <c r="AB13" s="442"/>
      <c r="AC13" s="404">
        <v>
471</v>
      </c>
      <c r="AD13" s="405"/>
      <c r="AE13" s="405"/>
      <c r="AF13" s="405"/>
      <c r="AG13" s="406"/>
      <c r="AH13" s="404">
        <v>
538</v>
      </c>
      <c r="AI13" s="405"/>
      <c r="AJ13" s="405"/>
      <c r="AK13" s="405"/>
      <c r="AL13" s="407"/>
      <c r="AM13" s="497" t="s">
        <v>
142</v>
      </c>
      <c r="AN13" s="402"/>
      <c r="AO13" s="402"/>
      <c r="AP13" s="402"/>
      <c r="AQ13" s="402"/>
      <c r="AR13" s="402"/>
      <c r="AS13" s="402"/>
      <c r="AT13" s="403"/>
      <c r="AU13" s="485" t="s">
        <v>
143</v>
      </c>
      <c r="AV13" s="486"/>
      <c r="AW13" s="486"/>
      <c r="AX13" s="486"/>
      <c r="AY13" s="408" t="s">
        <v>
144</v>
      </c>
      <c r="AZ13" s="409"/>
      <c r="BA13" s="409"/>
      <c r="BB13" s="409"/>
      <c r="BC13" s="409"/>
      <c r="BD13" s="409"/>
      <c r="BE13" s="409"/>
      <c r="BF13" s="409"/>
      <c r="BG13" s="409"/>
      <c r="BH13" s="409"/>
      <c r="BI13" s="409"/>
      <c r="BJ13" s="409"/>
      <c r="BK13" s="409"/>
      <c r="BL13" s="409"/>
      <c r="BM13" s="410"/>
      <c r="BN13" s="428">
        <v>
-180774</v>
      </c>
      <c r="BO13" s="429"/>
      <c r="BP13" s="429"/>
      <c r="BQ13" s="429"/>
      <c r="BR13" s="429"/>
      <c r="BS13" s="429"/>
      <c r="BT13" s="429"/>
      <c r="BU13" s="430"/>
      <c r="BV13" s="428">
        <v>
-99621</v>
      </c>
      <c r="BW13" s="429"/>
      <c r="BX13" s="429"/>
      <c r="BY13" s="429"/>
      <c r="BZ13" s="429"/>
      <c r="CA13" s="429"/>
      <c r="CB13" s="429"/>
      <c r="CC13" s="430"/>
      <c r="CD13" s="437" t="s">
        <v>
145</v>
      </c>
      <c r="CE13" s="438"/>
      <c r="CF13" s="438"/>
      <c r="CG13" s="438"/>
      <c r="CH13" s="438"/>
      <c r="CI13" s="438"/>
      <c r="CJ13" s="438"/>
      <c r="CK13" s="438"/>
      <c r="CL13" s="438"/>
      <c r="CM13" s="438"/>
      <c r="CN13" s="438"/>
      <c r="CO13" s="438"/>
      <c r="CP13" s="438"/>
      <c r="CQ13" s="438"/>
      <c r="CR13" s="438"/>
      <c r="CS13" s="439"/>
      <c r="CT13" s="398">
        <v>
3.5</v>
      </c>
      <c r="CU13" s="399"/>
      <c r="CV13" s="399"/>
      <c r="CW13" s="399"/>
      <c r="CX13" s="399"/>
      <c r="CY13" s="399"/>
      <c r="CZ13" s="399"/>
      <c r="DA13" s="400"/>
      <c r="DB13" s="398">
        <v>
3.6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
146</v>
      </c>
      <c r="M14" s="565"/>
      <c r="N14" s="565"/>
      <c r="O14" s="565"/>
      <c r="P14" s="565"/>
      <c r="Q14" s="566"/>
      <c r="R14" s="531">
        <v>
74737</v>
      </c>
      <c r="S14" s="532"/>
      <c r="T14" s="532"/>
      <c r="U14" s="532"/>
      <c r="V14" s="533"/>
      <c r="W14" s="534"/>
      <c r="X14" s="444"/>
      <c r="Y14" s="444"/>
      <c r="Z14" s="444"/>
      <c r="AA14" s="444"/>
      <c r="AB14" s="445"/>
      <c r="AC14" s="524">
        <v>
1.6</v>
      </c>
      <c r="AD14" s="525"/>
      <c r="AE14" s="525"/>
      <c r="AF14" s="525"/>
      <c r="AG14" s="526"/>
      <c r="AH14" s="524">
        <v>
1.8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
147</v>
      </c>
      <c r="CE14" s="435"/>
      <c r="CF14" s="435"/>
      <c r="CG14" s="435"/>
      <c r="CH14" s="435"/>
      <c r="CI14" s="435"/>
      <c r="CJ14" s="435"/>
      <c r="CK14" s="435"/>
      <c r="CL14" s="435"/>
      <c r="CM14" s="435"/>
      <c r="CN14" s="435"/>
      <c r="CO14" s="435"/>
      <c r="CP14" s="435"/>
      <c r="CQ14" s="435"/>
      <c r="CR14" s="435"/>
      <c r="CS14" s="436"/>
      <c r="CT14" s="535">
        <v>
23.8</v>
      </c>
      <c r="CU14" s="536"/>
      <c r="CV14" s="536"/>
      <c r="CW14" s="536"/>
      <c r="CX14" s="536"/>
      <c r="CY14" s="536"/>
      <c r="CZ14" s="536"/>
      <c r="DA14" s="537"/>
      <c r="DB14" s="535">
        <v>
21.9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
148</v>
      </c>
      <c r="N15" s="529"/>
      <c r="O15" s="529"/>
      <c r="P15" s="529"/>
      <c r="Q15" s="530"/>
      <c r="R15" s="531">
        <v>
73475</v>
      </c>
      <c r="S15" s="532"/>
      <c r="T15" s="532"/>
      <c r="U15" s="532"/>
      <c r="V15" s="533"/>
      <c r="W15" s="519" t="s">
        <v>
149</v>
      </c>
      <c r="X15" s="441"/>
      <c r="Y15" s="441"/>
      <c r="Z15" s="441"/>
      <c r="AA15" s="441"/>
      <c r="AB15" s="442"/>
      <c r="AC15" s="404">
        <v>
5184</v>
      </c>
      <c r="AD15" s="405"/>
      <c r="AE15" s="405"/>
      <c r="AF15" s="405"/>
      <c r="AG15" s="406"/>
      <c r="AH15" s="404">
        <v>
5451</v>
      </c>
      <c r="AI15" s="405"/>
      <c r="AJ15" s="405"/>
      <c r="AK15" s="405"/>
      <c r="AL15" s="407"/>
      <c r="AM15" s="497"/>
      <c r="AN15" s="402"/>
      <c r="AO15" s="402"/>
      <c r="AP15" s="402"/>
      <c r="AQ15" s="402"/>
      <c r="AR15" s="402"/>
      <c r="AS15" s="402"/>
      <c r="AT15" s="403"/>
      <c r="AU15" s="485"/>
      <c r="AV15" s="486"/>
      <c r="AW15" s="486"/>
      <c r="AX15" s="486"/>
      <c r="AY15" s="420" t="s">
        <v>
150</v>
      </c>
      <c r="AZ15" s="421"/>
      <c r="BA15" s="421"/>
      <c r="BB15" s="421"/>
      <c r="BC15" s="421"/>
      <c r="BD15" s="421"/>
      <c r="BE15" s="421"/>
      <c r="BF15" s="421"/>
      <c r="BG15" s="421"/>
      <c r="BH15" s="421"/>
      <c r="BI15" s="421"/>
      <c r="BJ15" s="421"/>
      <c r="BK15" s="421"/>
      <c r="BL15" s="421"/>
      <c r="BM15" s="422"/>
      <c r="BN15" s="423">
        <v>
8250525</v>
      </c>
      <c r="BO15" s="424"/>
      <c r="BP15" s="424"/>
      <c r="BQ15" s="424"/>
      <c r="BR15" s="424"/>
      <c r="BS15" s="424"/>
      <c r="BT15" s="424"/>
      <c r="BU15" s="425"/>
      <c r="BV15" s="423">
        <v>
8160574</v>
      </c>
      <c r="BW15" s="424"/>
      <c r="BX15" s="424"/>
      <c r="BY15" s="424"/>
      <c r="BZ15" s="424"/>
      <c r="CA15" s="424"/>
      <c r="CB15" s="424"/>
      <c r="CC15" s="425"/>
      <c r="CD15" s="538" t="s">
        <v>
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
152</v>
      </c>
      <c r="M16" s="522"/>
      <c r="N16" s="522"/>
      <c r="O16" s="522"/>
      <c r="P16" s="522"/>
      <c r="Q16" s="523"/>
      <c r="R16" s="516" t="s">
        <v>
153</v>
      </c>
      <c r="S16" s="517"/>
      <c r="T16" s="517"/>
      <c r="U16" s="517"/>
      <c r="V16" s="518"/>
      <c r="W16" s="534"/>
      <c r="X16" s="444"/>
      <c r="Y16" s="444"/>
      <c r="Z16" s="444"/>
      <c r="AA16" s="444"/>
      <c r="AB16" s="445"/>
      <c r="AC16" s="524">
        <v>
18.2</v>
      </c>
      <c r="AD16" s="525"/>
      <c r="AE16" s="525"/>
      <c r="AF16" s="525"/>
      <c r="AG16" s="526"/>
      <c r="AH16" s="524">
        <v>
18</v>
      </c>
      <c r="AI16" s="525"/>
      <c r="AJ16" s="525"/>
      <c r="AK16" s="525"/>
      <c r="AL16" s="527"/>
      <c r="AM16" s="497"/>
      <c r="AN16" s="402"/>
      <c r="AO16" s="402"/>
      <c r="AP16" s="402"/>
      <c r="AQ16" s="402"/>
      <c r="AR16" s="402"/>
      <c r="AS16" s="402"/>
      <c r="AT16" s="403"/>
      <c r="AU16" s="485"/>
      <c r="AV16" s="486"/>
      <c r="AW16" s="486"/>
      <c r="AX16" s="486"/>
      <c r="AY16" s="408" t="s">
        <v>
154</v>
      </c>
      <c r="AZ16" s="409"/>
      <c r="BA16" s="409"/>
      <c r="BB16" s="409"/>
      <c r="BC16" s="409"/>
      <c r="BD16" s="409"/>
      <c r="BE16" s="409"/>
      <c r="BF16" s="409"/>
      <c r="BG16" s="409"/>
      <c r="BH16" s="409"/>
      <c r="BI16" s="409"/>
      <c r="BJ16" s="409"/>
      <c r="BK16" s="409"/>
      <c r="BL16" s="409"/>
      <c r="BM16" s="410"/>
      <c r="BN16" s="428">
        <v>
12189924</v>
      </c>
      <c r="BO16" s="429"/>
      <c r="BP16" s="429"/>
      <c r="BQ16" s="429"/>
      <c r="BR16" s="429"/>
      <c r="BS16" s="429"/>
      <c r="BT16" s="429"/>
      <c r="BU16" s="430"/>
      <c r="BV16" s="428">
        <v>
11965933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
155</v>
      </c>
      <c r="N17" s="514"/>
      <c r="O17" s="514"/>
      <c r="P17" s="514"/>
      <c r="Q17" s="515"/>
      <c r="R17" s="516" t="s">
        <v>
156</v>
      </c>
      <c r="S17" s="517"/>
      <c r="T17" s="517"/>
      <c r="U17" s="517"/>
      <c r="V17" s="518"/>
      <c r="W17" s="519" t="s">
        <v>
157</v>
      </c>
      <c r="X17" s="441"/>
      <c r="Y17" s="441"/>
      <c r="Z17" s="441"/>
      <c r="AA17" s="441"/>
      <c r="AB17" s="442"/>
      <c r="AC17" s="404">
        <v>
22898</v>
      </c>
      <c r="AD17" s="405"/>
      <c r="AE17" s="405"/>
      <c r="AF17" s="405"/>
      <c r="AG17" s="406"/>
      <c r="AH17" s="404">
        <v>
24295</v>
      </c>
      <c r="AI17" s="405"/>
      <c r="AJ17" s="405"/>
      <c r="AK17" s="405"/>
      <c r="AL17" s="407"/>
      <c r="AM17" s="497"/>
      <c r="AN17" s="402"/>
      <c r="AO17" s="402"/>
      <c r="AP17" s="402"/>
      <c r="AQ17" s="402"/>
      <c r="AR17" s="402"/>
      <c r="AS17" s="402"/>
      <c r="AT17" s="403"/>
      <c r="AU17" s="485"/>
      <c r="AV17" s="486"/>
      <c r="AW17" s="486"/>
      <c r="AX17" s="486"/>
      <c r="AY17" s="408" t="s">
        <v>
158</v>
      </c>
      <c r="AZ17" s="409"/>
      <c r="BA17" s="409"/>
      <c r="BB17" s="409"/>
      <c r="BC17" s="409"/>
      <c r="BD17" s="409"/>
      <c r="BE17" s="409"/>
      <c r="BF17" s="409"/>
      <c r="BG17" s="409"/>
      <c r="BH17" s="409"/>
      <c r="BI17" s="409"/>
      <c r="BJ17" s="409"/>
      <c r="BK17" s="409"/>
      <c r="BL17" s="409"/>
      <c r="BM17" s="410"/>
      <c r="BN17" s="428">
        <v>
10534233</v>
      </c>
      <c r="BO17" s="429"/>
      <c r="BP17" s="429"/>
      <c r="BQ17" s="429"/>
      <c r="BR17" s="429"/>
      <c r="BS17" s="429"/>
      <c r="BT17" s="429"/>
      <c r="BU17" s="430"/>
      <c r="BV17" s="428">
        <v>
10415421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
159</v>
      </c>
      <c r="C18" s="491"/>
      <c r="D18" s="491"/>
      <c r="E18" s="492"/>
      <c r="F18" s="492"/>
      <c r="G18" s="492"/>
      <c r="H18" s="492"/>
      <c r="I18" s="492"/>
      <c r="J18" s="492"/>
      <c r="K18" s="492"/>
      <c r="L18" s="493">
        <v>
10.23</v>
      </c>
      <c r="M18" s="493"/>
      <c r="N18" s="493"/>
      <c r="O18" s="493"/>
      <c r="P18" s="493"/>
      <c r="Q18" s="493"/>
      <c r="R18" s="494"/>
      <c r="S18" s="494"/>
      <c r="T18" s="494"/>
      <c r="U18" s="494"/>
      <c r="V18" s="495"/>
      <c r="W18" s="509"/>
      <c r="X18" s="510"/>
      <c r="Y18" s="510"/>
      <c r="Z18" s="510"/>
      <c r="AA18" s="510"/>
      <c r="AB18" s="520"/>
      <c r="AC18" s="392">
        <v>
80.2</v>
      </c>
      <c r="AD18" s="393"/>
      <c r="AE18" s="393"/>
      <c r="AF18" s="393"/>
      <c r="AG18" s="496"/>
      <c r="AH18" s="392">
        <v>
80.2</v>
      </c>
      <c r="AI18" s="393"/>
      <c r="AJ18" s="393"/>
      <c r="AK18" s="393"/>
      <c r="AL18" s="394"/>
      <c r="AM18" s="497"/>
      <c r="AN18" s="402"/>
      <c r="AO18" s="402"/>
      <c r="AP18" s="402"/>
      <c r="AQ18" s="402"/>
      <c r="AR18" s="402"/>
      <c r="AS18" s="402"/>
      <c r="AT18" s="403"/>
      <c r="AU18" s="485"/>
      <c r="AV18" s="486"/>
      <c r="AW18" s="486"/>
      <c r="AX18" s="486"/>
      <c r="AY18" s="408" t="s">
        <v>
160</v>
      </c>
      <c r="AZ18" s="409"/>
      <c r="BA18" s="409"/>
      <c r="BB18" s="409"/>
      <c r="BC18" s="409"/>
      <c r="BD18" s="409"/>
      <c r="BE18" s="409"/>
      <c r="BF18" s="409"/>
      <c r="BG18" s="409"/>
      <c r="BH18" s="409"/>
      <c r="BI18" s="409"/>
      <c r="BJ18" s="409"/>
      <c r="BK18" s="409"/>
      <c r="BL18" s="409"/>
      <c r="BM18" s="410"/>
      <c r="BN18" s="428">
        <v>
14798038</v>
      </c>
      <c r="BO18" s="429"/>
      <c r="BP18" s="429"/>
      <c r="BQ18" s="429"/>
      <c r="BR18" s="429"/>
      <c r="BS18" s="429"/>
      <c r="BT18" s="429"/>
      <c r="BU18" s="430"/>
      <c r="BV18" s="428">
        <v>
14418196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
161</v>
      </c>
      <c r="C19" s="491"/>
      <c r="D19" s="491"/>
      <c r="E19" s="492"/>
      <c r="F19" s="492"/>
      <c r="G19" s="492"/>
      <c r="H19" s="492"/>
      <c r="I19" s="492"/>
      <c r="J19" s="492"/>
      <c r="K19" s="492"/>
      <c r="L19" s="498">
        <v>
7318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
162</v>
      </c>
      <c r="AZ19" s="409"/>
      <c r="BA19" s="409"/>
      <c r="BB19" s="409"/>
      <c r="BC19" s="409"/>
      <c r="BD19" s="409"/>
      <c r="BE19" s="409"/>
      <c r="BF19" s="409"/>
      <c r="BG19" s="409"/>
      <c r="BH19" s="409"/>
      <c r="BI19" s="409"/>
      <c r="BJ19" s="409"/>
      <c r="BK19" s="409"/>
      <c r="BL19" s="409"/>
      <c r="BM19" s="410"/>
      <c r="BN19" s="428">
        <v>
18034526</v>
      </c>
      <c r="BO19" s="429"/>
      <c r="BP19" s="429"/>
      <c r="BQ19" s="429"/>
      <c r="BR19" s="429"/>
      <c r="BS19" s="429"/>
      <c r="BT19" s="429"/>
      <c r="BU19" s="430"/>
      <c r="BV19" s="428">
        <v>
18222631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
163</v>
      </c>
      <c r="C20" s="491"/>
      <c r="D20" s="491"/>
      <c r="E20" s="492"/>
      <c r="F20" s="492"/>
      <c r="G20" s="492"/>
      <c r="H20" s="492"/>
      <c r="I20" s="492"/>
      <c r="J20" s="492"/>
      <c r="K20" s="492"/>
      <c r="L20" s="498">
        <v>
32369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
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
165</v>
      </c>
      <c r="C22" s="458"/>
      <c r="D22" s="459"/>
      <c r="E22" s="466" t="s">
        <v>
1</v>
      </c>
      <c r="F22" s="441"/>
      <c r="G22" s="441"/>
      <c r="H22" s="441"/>
      <c r="I22" s="441"/>
      <c r="J22" s="441"/>
      <c r="K22" s="442"/>
      <c r="L22" s="466" t="s">
        <v>
166</v>
      </c>
      <c r="M22" s="441"/>
      <c r="N22" s="441"/>
      <c r="O22" s="441"/>
      <c r="P22" s="442"/>
      <c r="Q22" s="451" t="s">
        <v>
167</v>
      </c>
      <c r="R22" s="452"/>
      <c r="S22" s="452"/>
      <c r="T22" s="452"/>
      <c r="U22" s="452"/>
      <c r="V22" s="467"/>
      <c r="W22" s="469" t="s">
        <v>
168</v>
      </c>
      <c r="X22" s="458"/>
      <c r="Y22" s="459"/>
      <c r="Z22" s="466" t="s">
        <v>
1</v>
      </c>
      <c r="AA22" s="441"/>
      <c r="AB22" s="441"/>
      <c r="AC22" s="441"/>
      <c r="AD22" s="441"/>
      <c r="AE22" s="441"/>
      <c r="AF22" s="441"/>
      <c r="AG22" s="442"/>
      <c r="AH22" s="440" t="s">
        <v>
169</v>
      </c>
      <c r="AI22" s="441"/>
      <c r="AJ22" s="441"/>
      <c r="AK22" s="441"/>
      <c r="AL22" s="442"/>
      <c r="AM22" s="440" t="s">
        <v>
170</v>
      </c>
      <c r="AN22" s="446"/>
      <c r="AO22" s="446"/>
      <c r="AP22" s="446"/>
      <c r="AQ22" s="446"/>
      <c r="AR22" s="447"/>
      <c r="AS22" s="451" t="s">
        <v>
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
171</v>
      </c>
      <c r="AZ23" s="421"/>
      <c r="BA23" s="421"/>
      <c r="BB23" s="421"/>
      <c r="BC23" s="421"/>
      <c r="BD23" s="421"/>
      <c r="BE23" s="421"/>
      <c r="BF23" s="421"/>
      <c r="BG23" s="421"/>
      <c r="BH23" s="421"/>
      <c r="BI23" s="421"/>
      <c r="BJ23" s="421"/>
      <c r="BK23" s="421"/>
      <c r="BL23" s="421"/>
      <c r="BM23" s="422"/>
      <c r="BN23" s="428">
        <v>
19886029</v>
      </c>
      <c r="BO23" s="429"/>
      <c r="BP23" s="429"/>
      <c r="BQ23" s="429"/>
      <c r="BR23" s="429"/>
      <c r="BS23" s="429"/>
      <c r="BT23" s="429"/>
      <c r="BU23" s="430"/>
      <c r="BV23" s="428">
        <v>
19522249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
172</v>
      </c>
      <c r="F24" s="402"/>
      <c r="G24" s="402"/>
      <c r="H24" s="402"/>
      <c r="I24" s="402"/>
      <c r="J24" s="402"/>
      <c r="K24" s="403"/>
      <c r="L24" s="404">
        <v>
1</v>
      </c>
      <c r="M24" s="405"/>
      <c r="N24" s="405"/>
      <c r="O24" s="405"/>
      <c r="P24" s="406"/>
      <c r="Q24" s="404">
        <v>
9630</v>
      </c>
      <c r="R24" s="405"/>
      <c r="S24" s="405"/>
      <c r="T24" s="405"/>
      <c r="U24" s="405"/>
      <c r="V24" s="406"/>
      <c r="W24" s="470"/>
      <c r="X24" s="461"/>
      <c r="Y24" s="462"/>
      <c r="Z24" s="401" t="s">
        <v>
173</v>
      </c>
      <c r="AA24" s="402"/>
      <c r="AB24" s="402"/>
      <c r="AC24" s="402"/>
      <c r="AD24" s="402"/>
      <c r="AE24" s="402"/>
      <c r="AF24" s="402"/>
      <c r="AG24" s="403"/>
      <c r="AH24" s="404">
        <v>
404</v>
      </c>
      <c r="AI24" s="405"/>
      <c r="AJ24" s="405"/>
      <c r="AK24" s="405"/>
      <c r="AL24" s="406"/>
      <c r="AM24" s="404">
        <v>
1245128</v>
      </c>
      <c r="AN24" s="405"/>
      <c r="AO24" s="405"/>
      <c r="AP24" s="405"/>
      <c r="AQ24" s="405"/>
      <c r="AR24" s="406"/>
      <c r="AS24" s="404">
        <v>
3082</v>
      </c>
      <c r="AT24" s="405"/>
      <c r="AU24" s="405"/>
      <c r="AV24" s="405"/>
      <c r="AW24" s="405"/>
      <c r="AX24" s="407"/>
      <c r="AY24" s="395" t="s">
        <v>
174</v>
      </c>
      <c r="AZ24" s="396"/>
      <c r="BA24" s="396"/>
      <c r="BB24" s="396"/>
      <c r="BC24" s="396"/>
      <c r="BD24" s="396"/>
      <c r="BE24" s="396"/>
      <c r="BF24" s="396"/>
      <c r="BG24" s="396"/>
      <c r="BH24" s="396"/>
      <c r="BI24" s="396"/>
      <c r="BJ24" s="396"/>
      <c r="BK24" s="396"/>
      <c r="BL24" s="396"/>
      <c r="BM24" s="397"/>
      <c r="BN24" s="428">
        <v>
15062464</v>
      </c>
      <c r="BO24" s="429"/>
      <c r="BP24" s="429"/>
      <c r="BQ24" s="429"/>
      <c r="BR24" s="429"/>
      <c r="BS24" s="429"/>
      <c r="BT24" s="429"/>
      <c r="BU24" s="430"/>
      <c r="BV24" s="428">
        <v>
15301598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
175</v>
      </c>
      <c r="F25" s="402"/>
      <c r="G25" s="402"/>
      <c r="H25" s="402"/>
      <c r="I25" s="402"/>
      <c r="J25" s="402"/>
      <c r="K25" s="403"/>
      <c r="L25" s="404">
        <v>
1</v>
      </c>
      <c r="M25" s="405"/>
      <c r="N25" s="405"/>
      <c r="O25" s="405"/>
      <c r="P25" s="406"/>
      <c r="Q25" s="404">
        <v>
8290</v>
      </c>
      <c r="R25" s="405"/>
      <c r="S25" s="405"/>
      <c r="T25" s="405"/>
      <c r="U25" s="405"/>
      <c r="V25" s="406"/>
      <c r="W25" s="470"/>
      <c r="X25" s="461"/>
      <c r="Y25" s="462"/>
      <c r="Z25" s="401" t="s">
        <v>
176</v>
      </c>
      <c r="AA25" s="402"/>
      <c r="AB25" s="402"/>
      <c r="AC25" s="402"/>
      <c r="AD25" s="402"/>
      <c r="AE25" s="402"/>
      <c r="AF25" s="402"/>
      <c r="AG25" s="403"/>
      <c r="AH25" s="404" t="s">
        <v>
177</v>
      </c>
      <c r="AI25" s="405"/>
      <c r="AJ25" s="405"/>
      <c r="AK25" s="405"/>
      <c r="AL25" s="406"/>
      <c r="AM25" s="404" t="s">
        <v>
177</v>
      </c>
      <c r="AN25" s="405"/>
      <c r="AO25" s="405"/>
      <c r="AP25" s="405"/>
      <c r="AQ25" s="405"/>
      <c r="AR25" s="406"/>
      <c r="AS25" s="404" t="s">
        <v>
177</v>
      </c>
      <c r="AT25" s="405"/>
      <c r="AU25" s="405"/>
      <c r="AV25" s="405"/>
      <c r="AW25" s="405"/>
      <c r="AX25" s="407"/>
      <c r="AY25" s="420" t="s">
        <v>
178</v>
      </c>
      <c r="AZ25" s="421"/>
      <c r="BA25" s="421"/>
      <c r="BB25" s="421"/>
      <c r="BC25" s="421"/>
      <c r="BD25" s="421"/>
      <c r="BE25" s="421"/>
      <c r="BF25" s="421"/>
      <c r="BG25" s="421"/>
      <c r="BH25" s="421"/>
      <c r="BI25" s="421"/>
      <c r="BJ25" s="421"/>
      <c r="BK25" s="421"/>
      <c r="BL25" s="421"/>
      <c r="BM25" s="422"/>
      <c r="BN25" s="423">
        <v>
3369824</v>
      </c>
      <c r="BO25" s="424"/>
      <c r="BP25" s="424"/>
      <c r="BQ25" s="424"/>
      <c r="BR25" s="424"/>
      <c r="BS25" s="424"/>
      <c r="BT25" s="424"/>
      <c r="BU25" s="425"/>
      <c r="BV25" s="423">
        <v>
2774996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
179</v>
      </c>
      <c r="F26" s="402"/>
      <c r="G26" s="402"/>
      <c r="H26" s="402"/>
      <c r="I26" s="402"/>
      <c r="J26" s="402"/>
      <c r="K26" s="403"/>
      <c r="L26" s="404">
        <v>
1</v>
      </c>
      <c r="M26" s="405"/>
      <c r="N26" s="405"/>
      <c r="O26" s="405"/>
      <c r="P26" s="406"/>
      <c r="Q26" s="404">
        <v>
7610</v>
      </c>
      <c r="R26" s="405"/>
      <c r="S26" s="405"/>
      <c r="T26" s="405"/>
      <c r="U26" s="405"/>
      <c r="V26" s="406"/>
      <c r="W26" s="470"/>
      <c r="X26" s="461"/>
      <c r="Y26" s="462"/>
      <c r="Z26" s="401" t="s">
        <v>
180</v>
      </c>
      <c r="AA26" s="483"/>
      <c r="AB26" s="483"/>
      <c r="AC26" s="483"/>
      <c r="AD26" s="483"/>
      <c r="AE26" s="483"/>
      <c r="AF26" s="483"/>
      <c r="AG26" s="484"/>
      <c r="AH26" s="404">
        <v>
27</v>
      </c>
      <c r="AI26" s="405"/>
      <c r="AJ26" s="405"/>
      <c r="AK26" s="405"/>
      <c r="AL26" s="406"/>
      <c r="AM26" s="404">
        <v>
90099</v>
      </c>
      <c r="AN26" s="405"/>
      <c r="AO26" s="405"/>
      <c r="AP26" s="405"/>
      <c r="AQ26" s="405"/>
      <c r="AR26" s="406"/>
      <c r="AS26" s="404">
        <v>
3337</v>
      </c>
      <c r="AT26" s="405"/>
      <c r="AU26" s="405"/>
      <c r="AV26" s="405"/>
      <c r="AW26" s="405"/>
      <c r="AX26" s="407"/>
      <c r="AY26" s="437" t="s">
        <v>
181</v>
      </c>
      <c r="AZ26" s="438"/>
      <c r="BA26" s="438"/>
      <c r="BB26" s="438"/>
      <c r="BC26" s="438"/>
      <c r="BD26" s="438"/>
      <c r="BE26" s="438"/>
      <c r="BF26" s="438"/>
      <c r="BG26" s="438"/>
      <c r="BH26" s="438"/>
      <c r="BI26" s="438"/>
      <c r="BJ26" s="438"/>
      <c r="BK26" s="438"/>
      <c r="BL26" s="438"/>
      <c r="BM26" s="439"/>
      <c r="BN26" s="428" t="s">
        <v>
177</v>
      </c>
      <c r="BO26" s="429"/>
      <c r="BP26" s="429"/>
      <c r="BQ26" s="429"/>
      <c r="BR26" s="429"/>
      <c r="BS26" s="429"/>
      <c r="BT26" s="429"/>
      <c r="BU26" s="430"/>
      <c r="BV26" s="428" t="s">
        <v>
177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
182</v>
      </c>
      <c r="F27" s="402"/>
      <c r="G27" s="402"/>
      <c r="H27" s="402"/>
      <c r="I27" s="402"/>
      <c r="J27" s="402"/>
      <c r="K27" s="403"/>
      <c r="L27" s="404">
        <v>
1</v>
      </c>
      <c r="M27" s="405"/>
      <c r="N27" s="405"/>
      <c r="O27" s="405"/>
      <c r="P27" s="406"/>
      <c r="Q27" s="404">
        <v>
5700</v>
      </c>
      <c r="R27" s="405"/>
      <c r="S27" s="405"/>
      <c r="T27" s="405"/>
      <c r="U27" s="405"/>
      <c r="V27" s="406"/>
      <c r="W27" s="470"/>
      <c r="X27" s="461"/>
      <c r="Y27" s="462"/>
      <c r="Z27" s="401" t="s">
        <v>
183</v>
      </c>
      <c r="AA27" s="402"/>
      <c r="AB27" s="402"/>
      <c r="AC27" s="402"/>
      <c r="AD27" s="402"/>
      <c r="AE27" s="402"/>
      <c r="AF27" s="402"/>
      <c r="AG27" s="403"/>
      <c r="AH27" s="404">
        <v>
2</v>
      </c>
      <c r="AI27" s="405"/>
      <c r="AJ27" s="405"/>
      <c r="AK27" s="405"/>
      <c r="AL27" s="406"/>
      <c r="AM27" s="404" t="s">
        <v>
184</v>
      </c>
      <c r="AN27" s="405"/>
      <c r="AO27" s="405"/>
      <c r="AP27" s="405"/>
      <c r="AQ27" s="405"/>
      <c r="AR27" s="406"/>
      <c r="AS27" s="404" t="s">
        <v>
185</v>
      </c>
      <c r="AT27" s="405"/>
      <c r="AU27" s="405"/>
      <c r="AV27" s="405"/>
      <c r="AW27" s="405"/>
      <c r="AX27" s="407"/>
      <c r="AY27" s="434" t="s">
        <v>
186</v>
      </c>
      <c r="AZ27" s="435"/>
      <c r="BA27" s="435"/>
      <c r="BB27" s="435"/>
      <c r="BC27" s="435"/>
      <c r="BD27" s="435"/>
      <c r="BE27" s="435"/>
      <c r="BF27" s="435"/>
      <c r="BG27" s="435"/>
      <c r="BH27" s="435"/>
      <c r="BI27" s="435"/>
      <c r="BJ27" s="435"/>
      <c r="BK27" s="435"/>
      <c r="BL27" s="435"/>
      <c r="BM27" s="436"/>
      <c r="BN27" s="431" t="s">
        <v>
177</v>
      </c>
      <c r="BO27" s="432"/>
      <c r="BP27" s="432"/>
      <c r="BQ27" s="432"/>
      <c r="BR27" s="432"/>
      <c r="BS27" s="432"/>
      <c r="BT27" s="432"/>
      <c r="BU27" s="433"/>
      <c r="BV27" s="431" t="s">
        <v>
177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
187</v>
      </c>
      <c r="F28" s="402"/>
      <c r="G28" s="402"/>
      <c r="H28" s="402"/>
      <c r="I28" s="402"/>
      <c r="J28" s="402"/>
      <c r="K28" s="403"/>
      <c r="L28" s="404">
        <v>
1</v>
      </c>
      <c r="M28" s="405"/>
      <c r="N28" s="405"/>
      <c r="O28" s="405"/>
      <c r="P28" s="406"/>
      <c r="Q28" s="404">
        <v>
5250</v>
      </c>
      <c r="R28" s="405"/>
      <c r="S28" s="405"/>
      <c r="T28" s="405"/>
      <c r="U28" s="405"/>
      <c r="V28" s="406"/>
      <c r="W28" s="470"/>
      <c r="X28" s="461"/>
      <c r="Y28" s="462"/>
      <c r="Z28" s="401" t="s">
        <v>
188</v>
      </c>
      <c r="AA28" s="402"/>
      <c r="AB28" s="402"/>
      <c r="AC28" s="402"/>
      <c r="AD28" s="402"/>
      <c r="AE28" s="402"/>
      <c r="AF28" s="402"/>
      <c r="AG28" s="403"/>
      <c r="AH28" s="404" t="s">
        <v>
177</v>
      </c>
      <c r="AI28" s="405"/>
      <c r="AJ28" s="405"/>
      <c r="AK28" s="405"/>
      <c r="AL28" s="406"/>
      <c r="AM28" s="404" t="s">
        <v>
139</v>
      </c>
      <c r="AN28" s="405"/>
      <c r="AO28" s="405"/>
      <c r="AP28" s="405"/>
      <c r="AQ28" s="405"/>
      <c r="AR28" s="406"/>
      <c r="AS28" s="404" t="s">
        <v>
177</v>
      </c>
      <c r="AT28" s="405"/>
      <c r="AU28" s="405"/>
      <c r="AV28" s="405"/>
      <c r="AW28" s="405"/>
      <c r="AX28" s="407"/>
      <c r="AY28" s="411" t="s">
        <v>
189</v>
      </c>
      <c r="AZ28" s="412"/>
      <c r="BA28" s="412"/>
      <c r="BB28" s="413"/>
      <c r="BC28" s="420" t="s">
        <v>
48</v>
      </c>
      <c r="BD28" s="421"/>
      <c r="BE28" s="421"/>
      <c r="BF28" s="421"/>
      <c r="BG28" s="421"/>
      <c r="BH28" s="421"/>
      <c r="BI28" s="421"/>
      <c r="BJ28" s="421"/>
      <c r="BK28" s="421"/>
      <c r="BL28" s="421"/>
      <c r="BM28" s="422"/>
      <c r="BN28" s="423">
        <v>
1490355</v>
      </c>
      <c r="BO28" s="424"/>
      <c r="BP28" s="424"/>
      <c r="BQ28" s="424"/>
      <c r="BR28" s="424"/>
      <c r="BS28" s="424"/>
      <c r="BT28" s="424"/>
      <c r="BU28" s="425"/>
      <c r="BV28" s="423">
        <v>
1503376</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
190</v>
      </c>
      <c r="F29" s="402"/>
      <c r="G29" s="402"/>
      <c r="H29" s="402"/>
      <c r="I29" s="402"/>
      <c r="J29" s="402"/>
      <c r="K29" s="403"/>
      <c r="L29" s="404">
        <v>
18</v>
      </c>
      <c r="M29" s="405"/>
      <c r="N29" s="405"/>
      <c r="O29" s="405"/>
      <c r="P29" s="406"/>
      <c r="Q29" s="404">
        <v>
5000</v>
      </c>
      <c r="R29" s="405"/>
      <c r="S29" s="405"/>
      <c r="T29" s="405"/>
      <c r="U29" s="405"/>
      <c r="V29" s="406"/>
      <c r="W29" s="471"/>
      <c r="X29" s="472"/>
      <c r="Y29" s="473"/>
      <c r="Z29" s="401" t="s">
        <v>
191</v>
      </c>
      <c r="AA29" s="402"/>
      <c r="AB29" s="402"/>
      <c r="AC29" s="402"/>
      <c r="AD29" s="402"/>
      <c r="AE29" s="402"/>
      <c r="AF29" s="402"/>
      <c r="AG29" s="403"/>
      <c r="AH29" s="404">
        <v>
406</v>
      </c>
      <c r="AI29" s="405"/>
      <c r="AJ29" s="405"/>
      <c r="AK29" s="405"/>
      <c r="AL29" s="406"/>
      <c r="AM29" s="404">
        <v>
1254332</v>
      </c>
      <c r="AN29" s="405"/>
      <c r="AO29" s="405"/>
      <c r="AP29" s="405"/>
      <c r="AQ29" s="405"/>
      <c r="AR29" s="406"/>
      <c r="AS29" s="404">
        <v>
3089</v>
      </c>
      <c r="AT29" s="405"/>
      <c r="AU29" s="405"/>
      <c r="AV29" s="405"/>
      <c r="AW29" s="405"/>
      <c r="AX29" s="407"/>
      <c r="AY29" s="414"/>
      <c r="AZ29" s="415"/>
      <c r="BA29" s="415"/>
      <c r="BB29" s="416"/>
      <c r="BC29" s="408" t="s">
        <v>
192</v>
      </c>
      <c r="BD29" s="409"/>
      <c r="BE29" s="409"/>
      <c r="BF29" s="409"/>
      <c r="BG29" s="409"/>
      <c r="BH29" s="409"/>
      <c r="BI29" s="409"/>
      <c r="BJ29" s="409"/>
      <c r="BK29" s="409"/>
      <c r="BL29" s="409"/>
      <c r="BM29" s="410"/>
      <c r="BN29" s="428">
        <v>
609</v>
      </c>
      <c r="BO29" s="429"/>
      <c r="BP29" s="429"/>
      <c r="BQ29" s="429"/>
      <c r="BR29" s="429"/>
      <c r="BS29" s="429"/>
      <c r="BT29" s="429"/>
      <c r="BU29" s="430"/>
      <c r="BV29" s="428">
        <v>
609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
193</v>
      </c>
      <c r="X30" s="481"/>
      <c r="Y30" s="481"/>
      <c r="Z30" s="481"/>
      <c r="AA30" s="481"/>
      <c r="AB30" s="481"/>
      <c r="AC30" s="481"/>
      <c r="AD30" s="481"/>
      <c r="AE30" s="481"/>
      <c r="AF30" s="481"/>
      <c r="AG30" s="482"/>
      <c r="AH30" s="392">
        <v>
101.1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
50</v>
      </c>
      <c r="BD30" s="396"/>
      <c r="BE30" s="396"/>
      <c r="BF30" s="396"/>
      <c r="BG30" s="396"/>
      <c r="BH30" s="396"/>
      <c r="BI30" s="396"/>
      <c r="BJ30" s="396"/>
      <c r="BK30" s="396"/>
      <c r="BL30" s="396"/>
      <c r="BM30" s="397"/>
      <c r="BN30" s="431">
        <v>
3052212</v>
      </c>
      <c r="BO30" s="432"/>
      <c r="BP30" s="432"/>
      <c r="BQ30" s="432"/>
      <c r="BR30" s="432"/>
      <c r="BS30" s="432"/>
      <c r="BT30" s="432"/>
      <c r="BU30" s="433"/>
      <c r="BV30" s="431">
        <v>
3034041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194</v>
      </c>
      <c r="D32" s="214"/>
      <c r="E32" s="214"/>
      <c r="F32" s="211"/>
      <c r="G32" s="211"/>
      <c r="H32" s="211"/>
      <c r="I32" s="211"/>
      <c r="J32" s="211"/>
      <c r="K32" s="211"/>
      <c r="L32" s="211"/>
      <c r="M32" s="211"/>
      <c r="N32" s="211"/>
      <c r="O32" s="211"/>
      <c r="P32" s="211"/>
      <c r="Q32" s="211"/>
      <c r="R32" s="211"/>
      <c r="S32" s="211"/>
      <c r="T32" s="211"/>
      <c r="U32" s="211" t="s">
        <v>
195</v>
      </c>
      <c r="V32" s="211"/>
      <c r="W32" s="211"/>
      <c r="X32" s="211"/>
      <c r="Y32" s="211"/>
      <c r="Z32" s="211"/>
      <c r="AA32" s="211"/>
      <c r="AB32" s="211"/>
      <c r="AC32" s="211"/>
      <c r="AD32" s="211"/>
      <c r="AE32" s="211"/>
      <c r="AF32" s="211"/>
      <c r="AG32" s="211"/>
      <c r="AH32" s="211"/>
      <c r="AI32" s="211"/>
      <c r="AJ32" s="211"/>
      <c r="AK32" s="211"/>
      <c r="AL32" s="211"/>
      <c r="AM32" s="215" t="s">
        <v>
196</v>
      </c>
      <c r="AN32" s="211"/>
      <c r="AO32" s="211"/>
      <c r="AP32" s="211"/>
      <c r="AQ32" s="211"/>
      <c r="AR32" s="211"/>
      <c r="AS32" s="215"/>
      <c r="AT32" s="215"/>
      <c r="AU32" s="215"/>
      <c r="AV32" s="215"/>
      <c r="AW32" s="215"/>
      <c r="AX32" s="215"/>
      <c r="AY32" s="215"/>
      <c r="AZ32" s="215"/>
      <c r="BA32" s="215"/>
      <c r="BB32" s="211"/>
      <c r="BC32" s="215"/>
      <c r="BD32" s="211"/>
      <c r="BE32" s="215" t="s">
        <v>
197</v>
      </c>
      <c r="BF32" s="211"/>
      <c r="BG32" s="211"/>
      <c r="BH32" s="211"/>
      <c r="BI32" s="211"/>
      <c r="BJ32" s="215"/>
      <c r="BK32" s="215"/>
      <c r="BL32" s="215"/>
      <c r="BM32" s="215"/>
      <c r="BN32" s="215"/>
      <c r="BO32" s="215"/>
      <c r="BP32" s="215"/>
      <c r="BQ32" s="215"/>
      <c r="BR32" s="211"/>
      <c r="BS32" s="211"/>
      <c r="BT32" s="211"/>
      <c r="BU32" s="211"/>
      <c r="BV32" s="211"/>
      <c r="BW32" s="211" t="s">
        <v>
198</v>
      </c>
      <c r="BX32" s="211"/>
      <c r="BY32" s="211"/>
      <c r="BZ32" s="211"/>
      <c r="CA32" s="211"/>
      <c r="CB32" s="215"/>
      <c r="CC32" s="215"/>
      <c r="CD32" s="215"/>
      <c r="CE32" s="215"/>
      <c r="CF32" s="215"/>
      <c r="CG32" s="215"/>
      <c r="CH32" s="215"/>
      <c r="CI32" s="215"/>
      <c r="CJ32" s="215"/>
      <c r="CK32" s="215"/>
      <c r="CL32" s="215"/>
      <c r="CM32" s="215"/>
      <c r="CN32" s="215"/>
      <c r="CO32" s="215" t="s">
        <v>
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
200</v>
      </c>
      <c r="D33" s="391"/>
      <c r="E33" s="390" t="s">
        <v>
201</v>
      </c>
      <c r="F33" s="390"/>
      <c r="G33" s="390"/>
      <c r="H33" s="390"/>
      <c r="I33" s="390"/>
      <c r="J33" s="390"/>
      <c r="K33" s="390"/>
      <c r="L33" s="390"/>
      <c r="M33" s="390"/>
      <c r="N33" s="390"/>
      <c r="O33" s="390"/>
      <c r="P33" s="390"/>
      <c r="Q33" s="390"/>
      <c r="R33" s="390"/>
      <c r="S33" s="390"/>
      <c r="T33" s="216"/>
      <c r="U33" s="391" t="s">
        <v>
200</v>
      </c>
      <c r="V33" s="391"/>
      <c r="W33" s="390" t="s">
        <v>
201</v>
      </c>
      <c r="X33" s="390"/>
      <c r="Y33" s="390"/>
      <c r="Z33" s="390"/>
      <c r="AA33" s="390"/>
      <c r="AB33" s="390"/>
      <c r="AC33" s="390"/>
      <c r="AD33" s="390"/>
      <c r="AE33" s="390"/>
      <c r="AF33" s="390"/>
      <c r="AG33" s="390"/>
      <c r="AH33" s="390"/>
      <c r="AI33" s="390"/>
      <c r="AJ33" s="390"/>
      <c r="AK33" s="390"/>
      <c r="AL33" s="216"/>
      <c r="AM33" s="391" t="s">
        <v>
200</v>
      </c>
      <c r="AN33" s="391"/>
      <c r="AO33" s="390" t="s">
        <v>
201</v>
      </c>
      <c r="AP33" s="390"/>
      <c r="AQ33" s="390"/>
      <c r="AR33" s="390"/>
      <c r="AS33" s="390"/>
      <c r="AT33" s="390"/>
      <c r="AU33" s="390"/>
      <c r="AV33" s="390"/>
      <c r="AW33" s="390"/>
      <c r="AX33" s="390"/>
      <c r="AY33" s="390"/>
      <c r="AZ33" s="390"/>
      <c r="BA33" s="390"/>
      <c r="BB33" s="390"/>
      <c r="BC33" s="390"/>
      <c r="BD33" s="217"/>
      <c r="BE33" s="390" t="s">
        <v>
202</v>
      </c>
      <c r="BF33" s="390"/>
      <c r="BG33" s="390" t="s">
        <v>
203</v>
      </c>
      <c r="BH33" s="390"/>
      <c r="BI33" s="390"/>
      <c r="BJ33" s="390"/>
      <c r="BK33" s="390"/>
      <c r="BL33" s="390"/>
      <c r="BM33" s="390"/>
      <c r="BN33" s="390"/>
      <c r="BO33" s="390"/>
      <c r="BP33" s="390"/>
      <c r="BQ33" s="390"/>
      <c r="BR33" s="390"/>
      <c r="BS33" s="390"/>
      <c r="BT33" s="390"/>
      <c r="BU33" s="390"/>
      <c r="BV33" s="217"/>
      <c r="BW33" s="391" t="s">
        <v>
202</v>
      </c>
      <c r="BX33" s="391"/>
      <c r="BY33" s="390" t="s">
        <v>
204</v>
      </c>
      <c r="BZ33" s="390"/>
      <c r="CA33" s="390"/>
      <c r="CB33" s="390"/>
      <c r="CC33" s="390"/>
      <c r="CD33" s="390"/>
      <c r="CE33" s="390"/>
      <c r="CF33" s="390"/>
      <c r="CG33" s="390"/>
      <c r="CH33" s="390"/>
      <c r="CI33" s="390"/>
      <c r="CJ33" s="390"/>
      <c r="CK33" s="390"/>
      <c r="CL33" s="390"/>
      <c r="CM33" s="390"/>
      <c r="CN33" s="216"/>
      <c r="CO33" s="391" t="s">
        <v>
200</v>
      </c>
      <c r="CP33" s="391"/>
      <c r="CQ33" s="390" t="s">
        <v>
205</v>
      </c>
      <c r="CR33" s="390"/>
      <c r="CS33" s="390"/>
      <c r="CT33" s="390"/>
      <c r="CU33" s="390"/>
      <c r="CV33" s="390"/>
      <c r="CW33" s="390"/>
      <c r="CX33" s="390"/>
      <c r="CY33" s="390"/>
      <c r="CZ33" s="390"/>
      <c r="DA33" s="390"/>
      <c r="DB33" s="390"/>
      <c r="DC33" s="390"/>
      <c r="DD33" s="390"/>
      <c r="DE33" s="390"/>
      <c r="DF33" s="216"/>
      <c r="DG33" s="389" t="s">
        <v>
206</v>
      </c>
      <c r="DH33" s="389"/>
      <c r="DI33" s="218"/>
      <c r="DJ33" s="186"/>
      <c r="DK33" s="186"/>
      <c r="DL33" s="186"/>
      <c r="DM33" s="186"/>
      <c r="DN33" s="186"/>
      <c r="DO33" s="186"/>
    </row>
    <row r="34" spans="1:119" ht="32.25" customHeight="1" x14ac:dyDescent="0.15">
      <c r="A34" s="187"/>
      <c r="B34" s="213"/>
      <c r="C34" s="387">
        <f>
IF(E34="","",1)</f>
        <v>
1</v>
      </c>
      <c r="D34" s="387"/>
      <c r="E34" s="386" t="str">
        <f>
IF('各会計、関係団体の財政状況及び健全化判断比率'!B7="","",'各会計、関係団体の財政状況及び健全化判断比率'!B7)</f>
        <v>
一般会計</v>
      </c>
      <c r="F34" s="386"/>
      <c r="G34" s="386"/>
      <c r="H34" s="386"/>
      <c r="I34" s="386"/>
      <c r="J34" s="386"/>
      <c r="K34" s="386"/>
      <c r="L34" s="386"/>
      <c r="M34" s="386"/>
      <c r="N34" s="386"/>
      <c r="O34" s="386"/>
      <c r="P34" s="386"/>
      <c r="Q34" s="386"/>
      <c r="R34" s="386"/>
      <c r="S34" s="386"/>
      <c r="T34" s="214"/>
      <c r="U34" s="387">
        <f>
IF(W34="","",MAX(C34:D43)+1)</f>
        <v>
2</v>
      </c>
      <c r="V34" s="387"/>
      <c r="W34" s="386" t="str">
        <f>
IF('各会計、関係団体の財政状況及び健全化判断比率'!B28="","",'各会計、関係団体の財政状況及び健全化判断比率'!B28)</f>
        <v>
国民健康保険事業特別会計</v>
      </c>
      <c r="X34" s="386"/>
      <c r="Y34" s="386"/>
      <c r="Z34" s="386"/>
      <c r="AA34" s="386"/>
      <c r="AB34" s="386"/>
      <c r="AC34" s="386"/>
      <c r="AD34" s="386"/>
      <c r="AE34" s="386"/>
      <c r="AF34" s="386"/>
      <c r="AG34" s="386"/>
      <c r="AH34" s="386"/>
      <c r="AI34" s="386"/>
      <c r="AJ34" s="386"/>
      <c r="AK34" s="386"/>
      <c r="AL34" s="214"/>
      <c r="AM34" s="387">
        <f>
IF(AO34="","",MAX(C34:D43,U34:V43)+1)</f>
        <v>
6</v>
      </c>
      <c r="AN34" s="387"/>
      <c r="AO34" s="386" t="str">
        <f>
IF('各会計、関係団体の財政状況及び健全化判断比率'!B32="","",'各会計、関係団体の財政状況及び健全化判断比率'!B32)</f>
        <v>
下水道事業会計</v>
      </c>
      <c r="AP34" s="386"/>
      <c r="AQ34" s="386"/>
      <c r="AR34" s="386"/>
      <c r="AS34" s="386"/>
      <c r="AT34" s="386"/>
      <c r="AU34" s="386"/>
      <c r="AV34" s="386"/>
      <c r="AW34" s="386"/>
      <c r="AX34" s="386"/>
      <c r="AY34" s="386"/>
      <c r="AZ34" s="386"/>
      <c r="BA34" s="386"/>
      <c r="BB34" s="386"/>
      <c r="BC34" s="386"/>
      <c r="BD34" s="214"/>
      <c r="BE34" s="387" t="str">
        <f>
IF(BG34="","",MAX(C34:D43,U34:V43,AM34:AN43)+1)</f>
        <v/>
      </c>
      <c r="BF34" s="387"/>
      <c r="BG34" s="386"/>
      <c r="BH34" s="386"/>
      <c r="BI34" s="386"/>
      <c r="BJ34" s="386"/>
      <c r="BK34" s="386"/>
      <c r="BL34" s="386"/>
      <c r="BM34" s="386"/>
      <c r="BN34" s="386"/>
      <c r="BO34" s="386"/>
      <c r="BP34" s="386"/>
      <c r="BQ34" s="386"/>
      <c r="BR34" s="386"/>
      <c r="BS34" s="386"/>
      <c r="BT34" s="386"/>
      <c r="BU34" s="386"/>
      <c r="BV34" s="214"/>
      <c r="BW34" s="387">
        <f>
IF(BY34="","",MAX(C34:D43,U34:V43,AM34:AN43,BE34:BF43)+1)</f>
        <v>
7</v>
      </c>
      <c r="BX34" s="387"/>
      <c r="BY34" s="386" t="str">
        <f>
IF('各会計、関係団体の財政状況及び健全化判断比率'!B68="","",'各会計、関係団体の財政状況及び健全化判断比率'!B68)</f>
        <v>
柳泉園組合</v>
      </c>
      <c r="BZ34" s="386"/>
      <c r="CA34" s="386"/>
      <c r="CB34" s="386"/>
      <c r="CC34" s="386"/>
      <c r="CD34" s="386"/>
      <c r="CE34" s="386"/>
      <c r="CF34" s="386"/>
      <c r="CG34" s="386"/>
      <c r="CH34" s="386"/>
      <c r="CI34" s="386"/>
      <c r="CJ34" s="386"/>
      <c r="CK34" s="386"/>
      <c r="CL34" s="386"/>
      <c r="CM34" s="386"/>
      <c r="CN34" s="214"/>
      <c r="CO34" s="387">
        <f>
IF(CQ34="","",MAX(C34:D43,U34:V43,AM34:AN43,BE34:BF43,BW34:BX43)+1)</f>
        <v>
17</v>
      </c>
      <c r="CP34" s="387"/>
      <c r="CQ34" s="386" t="str">
        <f>
IF('各会計、関係団体の財政状況及び健全化判断比率'!BS7="","",'各会計、関係団体の財政状況及び健全化判断比率'!BS7)</f>
        <v>
清瀬都市開発株式会社</v>
      </c>
      <c r="CR34" s="386"/>
      <c r="CS34" s="386"/>
      <c r="CT34" s="386"/>
      <c r="CU34" s="386"/>
      <c r="CV34" s="386"/>
      <c r="CW34" s="386"/>
      <c r="CX34" s="386"/>
      <c r="CY34" s="386"/>
      <c r="CZ34" s="386"/>
      <c r="DA34" s="386"/>
      <c r="DB34" s="386"/>
      <c r="DC34" s="386"/>
      <c r="DD34" s="386"/>
      <c r="DE34" s="386"/>
      <c r="DF34" s="211"/>
      <c r="DG34" s="388" t="str">
        <f>
IF('各会計、関係団体の財政状況及び健全化判断比率'!BR7="","",'各会計、関係団体の財政状況及び健全化判断比率'!BR7)</f>
        <v>
〇</v>
      </c>
      <c r="DH34" s="388"/>
      <c r="DI34" s="218"/>
      <c r="DJ34" s="186"/>
      <c r="DK34" s="186"/>
      <c r="DL34" s="186"/>
      <c r="DM34" s="186"/>
      <c r="DN34" s="186"/>
      <c r="DO34" s="186"/>
    </row>
    <row r="35" spans="1:119" ht="32.25" customHeight="1" x14ac:dyDescent="0.15">
      <c r="A35" s="187"/>
      <c r="B35" s="213"/>
      <c r="C35" s="387" t="str">
        <f>
IF(E35="","",C34+1)</f>
        <v/>
      </c>
      <c r="D35" s="387"/>
      <c r="E35" s="386" t="str">
        <f>
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
IF(W35="","",U34+1)</f>
        <v>
3</v>
      </c>
      <c r="V35" s="387"/>
      <c r="W35" s="386" t="str">
        <f>
IF('各会計、関係団体の財政状況及び健全化判断比率'!B29="","",'各会計、関係団体の財政状況及び健全化判断比率'!B29)</f>
        <v>
介護保険特別会計</v>
      </c>
      <c r="X35" s="386"/>
      <c r="Y35" s="386"/>
      <c r="Z35" s="386"/>
      <c r="AA35" s="386"/>
      <c r="AB35" s="386"/>
      <c r="AC35" s="386"/>
      <c r="AD35" s="386"/>
      <c r="AE35" s="386"/>
      <c r="AF35" s="386"/>
      <c r="AG35" s="386"/>
      <c r="AH35" s="386"/>
      <c r="AI35" s="386"/>
      <c r="AJ35" s="386"/>
      <c r="AK35" s="386"/>
      <c r="AL35" s="214"/>
      <c r="AM35" s="387" t="str">
        <f t="shared" ref="AM35:AM43" si="0">
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
IF(BG35="","",BE34+1)</f>
        <v/>
      </c>
      <c r="BF35" s="387"/>
      <c r="BG35" s="386"/>
      <c r="BH35" s="386"/>
      <c r="BI35" s="386"/>
      <c r="BJ35" s="386"/>
      <c r="BK35" s="386"/>
      <c r="BL35" s="386"/>
      <c r="BM35" s="386"/>
      <c r="BN35" s="386"/>
      <c r="BO35" s="386"/>
      <c r="BP35" s="386"/>
      <c r="BQ35" s="386"/>
      <c r="BR35" s="386"/>
      <c r="BS35" s="386"/>
      <c r="BT35" s="386"/>
      <c r="BU35" s="386"/>
      <c r="BV35" s="214"/>
      <c r="BW35" s="387">
        <f t="shared" ref="BW35:BW43" si="2">
IF(BY35="","",BW34+1)</f>
        <v>
8</v>
      </c>
      <c r="BX35" s="387"/>
      <c r="BY35" s="386" t="str">
        <f>
IF('各会計、関係団体の財政状況及び健全化判断比率'!B69="","",'各会計、関係団体の財政状況及び健全化判断比率'!B69)</f>
        <v>
東京都市町村職員退職手当組合</v>
      </c>
      <c r="BZ35" s="386"/>
      <c r="CA35" s="386"/>
      <c r="CB35" s="386"/>
      <c r="CC35" s="386"/>
      <c r="CD35" s="386"/>
      <c r="CE35" s="386"/>
      <c r="CF35" s="386"/>
      <c r="CG35" s="386"/>
      <c r="CH35" s="386"/>
      <c r="CI35" s="386"/>
      <c r="CJ35" s="386"/>
      <c r="CK35" s="386"/>
      <c r="CL35" s="386"/>
      <c r="CM35" s="386"/>
      <c r="CN35" s="214"/>
      <c r="CO35" s="387">
        <f t="shared" ref="CO35:CO43" si="3">
IF(CQ35="","",CO34+1)</f>
        <v>
18</v>
      </c>
      <c r="CP35" s="387"/>
      <c r="CQ35" s="386" t="str">
        <f>
IF('各会計、関係団体の財政状況及び健全化判断比率'!BS8="","",'各会計、関係団体の財政状況及び健全化判断比率'!BS8)</f>
        <v>
清瀬市土地開発公社</v>
      </c>
      <c r="CR35" s="386"/>
      <c r="CS35" s="386"/>
      <c r="CT35" s="386"/>
      <c r="CU35" s="386"/>
      <c r="CV35" s="386"/>
      <c r="CW35" s="386"/>
      <c r="CX35" s="386"/>
      <c r="CY35" s="386"/>
      <c r="CZ35" s="386"/>
      <c r="DA35" s="386"/>
      <c r="DB35" s="386"/>
      <c r="DC35" s="386"/>
      <c r="DD35" s="386"/>
      <c r="DE35" s="386"/>
      <c r="DF35" s="211"/>
      <c r="DG35" s="388" t="str">
        <f>
IF('各会計、関係団体の財政状況及び健全化判断比率'!BR8="","",'各会計、関係団体の財政状況及び健全化判断比率'!BR8)</f>
        <v>
〇</v>
      </c>
      <c r="DH35" s="388"/>
      <c r="DI35" s="218"/>
      <c r="DJ35" s="186"/>
      <c r="DK35" s="186"/>
      <c r="DL35" s="186"/>
      <c r="DM35" s="186"/>
      <c r="DN35" s="186"/>
      <c r="DO35" s="186"/>
    </row>
    <row r="36" spans="1:119" ht="32.25" customHeight="1" x14ac:dyDescent="0.15">
      <c r="A36" s="187"/>
      <c r="B36" s="213"/>
      <c r="C36" s="387" t="str">
        <f>
IF(E36="","",C35+1)</f>
        <v/>
      </c>
      <c r="D36" s="387"/>
      <c r="E36" s="386" t="str">
        <f>
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
IF(W36="","",U35+1)</f>
        <v>
4</v>
      </c>
      <c r="V36" s="387"/>
      <c r="W36" s="386" t="str">
        <f>
IF('各会計、関係団体の財政状況及び健全化判断比率'!B30="","",'各会計、関係団体の財政状況及び健全化判断比率'!B30)</f>
        <v>
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
9</v>
      </c>
      <c r="BX36" s="387"/>
      <c r="BY36" s="386" t="str">
        <f>
IF('各会計、関係団体の財政状況及び健全化判断比率'!B70="","",'各会計、関係団体の財政状況及び健全化判断比率'!B70)</f>
        <v>
東京都市町村議会議員公務災害補償等組合</v>
      </c>
      <c r="BZ36" s="386"/>
      <c r="CA36" s="386"/>
      <c r="CB36" s="386"/>
      <c r="CC36" s="386"/>
      <c r="CD36" s="386"/>
      <c r="CE36" s="386"/>
      <c r="CF36" s="386"/>
      <c r="CG36" s="386"/>
      <c r="CH36" s="386"/>
      <c r="CI36" s="386"/>
      <c r="CJ36" s="386"/>
      <c r="CK36" s="386"/>
      <c r="CL36" s="386"/>
      <c r="CM36" s="386"/>
      <c r="CN36" s="214"/>
      <c r="CO36" s="387" t="str">
        <f t="shared" si="3"/>
        <v/>
      </c>
      <c r="CP36" s="387"/>
      <c r="CQ36" s="386" t="str">
        <f>
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
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
IF(E37="","",C36+1)</f>
        <v/>
      </c>
      <c r="D37" s="387"/>
      <c r="E37" s="386" t="str">
        <f>
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
5</v>
      </c>
      <c r="V37" s="387"/>
      <c r="W37" s="386" t="str">
        <f>
IF('各会計、関係団体の財政状況及び健全化判断比率'!B31="","",'各会計、関係団体の財政状況及び健全化判断比率'!B31)</f>
        <v>
駐車場事業特別会計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
10</v>
      </c>
      <c r="BX37" s="387"/>
      <c r="BY37" s="386" t="str">
        <f>
IF('各会計、関係団体の財政状況及び健全化判断比率'!B71="","",'各会計、関係団体の財政状況及び健全化判断比率'!B71)</f>
        <v>
東京たま広域資源循環組合</v>
      </c>
      <c r="BZ37" s="386"/>
      <c r="CA37" s="386"/>
      <c r="CB37" s="386"/>
      <c r="CC37" s="386"/>
      <c r="CD37" s="386"/>
      <c r="CE37" s="386"/>
      <c r="CF37" s="386"/>
      <c r="CG37" s="386"/>
      <c r="CH37" s="386"/>
      <c r="CI37" s="386"/>
      <c r="CJ37" s="386"/>
      <c r="CK37" s="386"/>
      <c r="CL37" s="386"/>
      <c r="CM37" s="386"/>
      <c r="CN37" s="214"/>
      <c r="CO37" s="387" t="str">
        <f t="shared" si="3"/>
        <v/>
      </c>
      <c r="CP37" s="387"/>
      <c r="CQ37" s="386" t="str">
        <f>
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
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
IF(E38="","",C37+1)</f>
        <v/>
      </c>
      <c r="D38" s="387"/>
      <c r="E38" s="386" t="str">
        <f>
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
11</v>
      </c>
      <c r="BX38" s="387"/>
      <c r="BY38" s="386" t="str">
        <f>
IF('各会計、関係団体の財政状況及び健全化判断比率'!B72="","",'各会計、関係団体の財政状況及び健全化判断比率'!B72)</f>
        <v>
東京市町村総合事務組合（一般会計）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
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
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
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
12</v>
      </c>
      <c r="BX39" s="387"/>
      <c r="BY39" s="386" t="str">
        <f>
IF('各会計、関係団体の財政状況及び健全化判断比率'!B73="","",'各会計、関係団体の財政状況及び健全化判断比率'!B73)</f>
        <v>
多摩六都科学館組合</v>
      </c>
      <c r="BZ39" s="386"/>
      <c r="CA39" s="386"/>
      <c r="CB39" s="386"/>
      <c r="CC39" s="386"/>
      <c r="CD39" s="386"/>
      <c r="CE39" s="386"/>
      <c r="CF39" s="386"/>
      <c r="CG39" s="386"/>
      <c r="CH39" s="386"/>
      <c r="CI39" s="386"/>
      <c r="CJ39" s="386"/>
      <c r="CK39" s="386"/>
      <c r="CL39" s="386"/>
      <c r="CM39" s="386"/>
      <c r="CN39" s="214"/>
      <c r="CO39" s="387" t="str">
        <f t="shared" si="3"/>
        <v/>
      </c>
      <c r="CP39" s="387"/>
      <c r="CQ39" s="386" t="str">
        <f>
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
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
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
13</v>
      </c>
      <c r="BX40" s="387"/>
      <c r="BY40" s="386" t="str">
        <f>
IF('各会計、関係団体の財政状況及び健全化判断比率'!B74="","",'各会計、関係団体の財政状況及び健全化判断比率'!B74)</f>
        <v>
昭和病院企業団</v>
      </c>
      <c r="BZ40" s="386"/>
      <c r="CA40" s="386"/>
      <c r="CB40" s="386"/>
      <c r="CC40" s="386"/>
      <c r="CD40" s="386"/>
      <c r="CE40" s="386"/>
      <c r="CF40" s="386"/>
      <c r="CG40" s="386"/>
      <c r="CH40" s="386"/>
      <c r="CI40" s="386"/>
      <c r="CJ40" s="386"/>
      <c r="CK40" s="386"/>
      <c r="CL40" s="386"/>
      <c r="CM40" s="386"/>
      <c r="CN40" s="214"/>
      <c r="CO40" s="387" t="str">
        <f t="shared" si="3"/>
        <v/>
      </c>
      <c r="CP40" s="387"/>
      <c r="CQ40" s="386" t="str">
        <f>
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
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
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
14</v>
      </c>
      <c r="BX41" s="387"/>
      <c r="BY41" s="386" t="str">
        <f>
IF('各会計、関係団体の財政状況及び健全化判断比率'!B75="","",'各会計、関係団体の財政状況及び健全化判断比率'!B75)</f>
        <v>
東京都後期高齢者医療広域連合（一般会計）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
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
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
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
15</v>
      </c>
      <c r="BX42" s="387"/>
      <c r="BY42" s="386" t="str">
        <f>
IF('各会計、関係団体の財政状況及び健全化判断比率'!B76="","",'各会計、関係団体の財政状況及び健全化判断比率'!B76)</f>
        <v>
東京都後期高齢者医療広域連合（後期高齢者医療特別会計）</v>
      </c>
      <c r="BZ42" s="386"/>
      <c r="CA42" s="386"/>
      <c r="CB42" s="386"/>
      <c r="CC42" s="386"/>
      <c r="CD42" s="386"/>
      <c r="CE42" s="386"/>
      <c r="CF42" s="386"/>
      <c r="CG42" s="386"/>
      <c r="CH42" s="386"/>
      <c r="CI42" s="386"/>
      <c r="CJ42" s="386"/>
      <c r="CK42" s="386"/>
      <c r="CL42" s="386"/>
      <c r="CM42" s="386"/>
      <c r="CN42" s="214"/>
      <c r="CO42" s="387" t="str">
        <f t="shared" si="3"/>
        <v/>
      </c>
      <c r="CP42" s="387"/>
      <c r="CQ42" s="386" t="str">
        <f>
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
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
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
16</v>
      </c>
      <c r="BX43" s="387"/>
      <c r="BY43" s="386" t="str">
        <f>
IF('各会計、関係団体の財政状況及び健全化判断比率'!B77="","",'各会計、関係団体の財政状況及び健全化判断比率'!B77)</f>
        <v>
東京市町村総合事務組合（特別会計）</v>
      </c>
      <c r="BZ43" s="386"/>
      <c r="CA43" s="386"/>
      <c r="CB43" s="386"/>
      <c r="CC43" s="386"/>
      <c r="CD43" s="386"/>
      <c r="CE43" s="386"/>
      <c r="CF43" s="386"/>
      <c r="CG43" s="386"/>
      <c r="CH43" s="386"/>
      <c r="CI43" s="386"/>
      <c r="CJ43" s="386"/>
      <c r="CK43" s="386"/>
      <c r="CL43" s="386"/>
      <c r="CM43" s="386"/>
      <c r="CN43" s="214"/>
      <c r="CO43" s="387" t="str">
        <f t="shared" si="3"/>
        <v/>
      </c>
      <c r="CP43" s="387"/>
      <c r="CQ43" s="386" t="str">
        <f>
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
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207</v>
      </c>
      <c r="C46" s="186"/>
      <c r="D46" s="186"/>
      <c r="E46" s="186" t="s">
        <v>
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211</v>
      </c>
    </row>
    <row r="50" spans="5:5" x14ac:dyDescent="0.15">
      <c r="E50" s="188" t="s">
        <v>
212</v>
      </c>
    </row>
    <row r="51" spans="5:5" x14ac:dyDescent="0.15">
      <c r="E51" s="188" t="s">
        <v>
213</v>
      </c>
    </row>
    <row r="52" spans="5:5" x14ac:dyDescent="0.15">
      <c r="E52" s="188" t="s">
        <v>
214</v>
      </c>
    </row>
    <row r="53" spans="5:5" x14ac:dyDescent="0.15"/>
    <row r="54" spans="5:5" x14ac:dyDescent="0.15"/>
    <row r="55" spans="5:5" x14ac:dyDescent="0.15"/>
    <row r="56" spans="5:5" x14ac:dyDescent="0.15"/>
  </sheetData>
  <sheetProtection algorithmName="SHA-512" hashValue="6DvTnJBBkxytxRVhDi7qMyarCVxNkhQEnrns/xGcgY/A2Ds7WxFRibjsPwClTuceJLe5iEvkwbDwuvRWp6fSiA==" saltValue="fyHPfekUDryWqejkVw9b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563</v>
      </c>
      <c r="G33" s="29" t="s">
        <v>
564</v>
      </c>
      <c r="H33" s="29" t="s">
        <v>
565</v>
      </c>
      <c r="I33" s="29" t="s">
        <v>
566</v>
      </c>
      <c r="J33" s="30" t="s">
        <v>
567</v>
      </c>
      <c r="K33" s="22"/>
      <c r="L33" s="22"/>
      <c r="M33" s="22"/>
      <c r="N33" s="22"/>
      <c r="O33" s="22"/>
      <c r="P33" s="22"/>
    </row>
    <row r="34" spans="1:16" ht="39" customHeight="1" x14ac:dyDescent="0.15">
      <c r="A34" s="22"/>
      <c r="B34" s="31"/>
      <c r="C34" s="1210" t="s">
        <v>
571</v>
      </c>
      <c r="D34" s="1210"/>
      <c r="E34" s="1211"/>
      <c r="F34" s="32">
        <v>
7.27</v>
      </c>
      <c r="G34" s="33">
        <v>
6.47</v>
      </c>
      <c r="H34" s="33">
        <v>
7.26</v>
      </c>
      <c r="I34" s="33">
        <v>
5.54</v>
      </c>
      <c r="J34" s="34">
        <v>
4.4400000000000004</v>
      </c>
      <c r="K34" s="22"/>
      <c r="L34" s="22"/>
      <c r="M34" s="22"/>
      <c r="N34" s="22"/>
      <c r="O34" s="22"/>
      <c r="P34" s="22"/>
    </row>
    <row r="35" spans="1:16" ht="39" customHeight="1" x14ac:dyDescent="0.15">
      <c r="A35" s="22"/>
      <c r="B35" s="35"/>
      <c r="C35" s="1204" t="s">
        <v>
572</v>
      </c>
      <c r="D35" s="1205"/>
      <c r="E35" s="1206"/>
      <c r="F35" s="36">
        <v>
1.94</v>
      </c>
      <c r="G35" s="37">
        <v>
1.96</v>
      </c>
      <c r="H35" s="37">
        <v>
2.33</v>
      </c>
      <c r="I35" s="37">
        <v>
2.0699999999999998</v>
      </c>
      <c r="J35" s="38">
        <v>
1.22</v>
      </c>
      <c r="K35" s="22"/>
      <c r="L35" s="22"/>
      <c r="M35" s="22"/>
      <c r="N35" s="22"/>
      <c r="O35" s="22"/>
      <c r="P35" s="22"/>
    </row>
    <row r="36" spans="1:16" ht="39" customHeight="1" x14ac:dyDescent="0.15">
      <c r="A36" s="22"/>
      <c r="B36" s="35"/>
      <c r="C36" s="1204" t="s">
        <v>
573</v>
      </c>
      <c r="D36" s="1205"/>
      <c r="E36" s="1206"/>
      <c r="F36" s="36" t="s">
        <v>
522</v>
      </c>
      <c r="G36" s="37" t="s">
        <v>
522</v>
      </c>
      <c r="H36" s="37" t="s">
        <v>
522</v>
      </c>
      <c r="I36" s="37">
        <v>
0.61</v>
      </c>
      <c r="J36" s="38">
        <v>
1</v>
      </c>
      <c r="K36" s="22"/>
      <c r="L36" s="22"/>
      <c r="M36" s="22"/>
      <c r="N36" s="22"/>
      <c r="O36" s="22"/>
      <c r="P36" s="22"/>
    </row>
    <row r="37" spans="1:16" ht="39" customHeight="1" x14ac:dyDescent="0.15">
      <c r="A37" s="22"/>
      <c r="B37" s="35"/>
      <c r="C37" s="1204" t="s">
        <v>
574</v>
      </c>
      <c r="D37" s="1205"/>
      <c r="E37" s="1206"/>
      <c r="F37" s="36">
        <v>
1.27</v>
      </c>
      <c r="G37" s="37">
        <v>
0.62</v>
      </c>
      <c r="H37" s="37">
        <v>
1.31</v>
      </c>
      <c r="I37" s="37">
        <v>
0.56999999999999995</v>
      </c>
      <c r="J37" s="38">
        <v>
0.67</v>
      </c>
      <c r="K37" s="22"/>
      <c r="L37" s="22"/>
      <c r="M37" s="22"/>
      <c r="N37" s="22"/>
      <c r="O37" s="22"/>
      <c r="P37" s="22"/>
    </row>
    <row r="38" spans="1:16" ht="39" customHeight="1" x14ac:dyDescent="0.15">
      <c r="A38" s="22"/>
      <c r="B38" s="35"/>
      <c r="C38" s="1204" t="s">
        <v>
575</v>
      </c>
      <c r="D38" s="1205"/>
      <c r="E38" s="1206"/>
      <c r="F38" s="36">
        <v>
0.04</v>
      </c>
      <c r="G38" s="37">
        <v>
0.03</v>
      </c>
      <c r="H38" s="37">
        <v>
0.03</v>
      </c>
      <c r="I38" s="37">
        <v>
7.0000000000000007E-2</v>
      </c>
      <c r="J38" s="38">
        <v>
0.06</v>
      </c>
      <c r="K38" s="22"/>
      <c r="L38" s="22"/>
      <c r="M38" s="22"/>
      <c r="N38" s="22"/>
      <c r="O38" s="22"/>
      <c r="P38" s="22"/>
    </row>
    <row r="39" spans="1:16" ht="39" customHeight="1" x14ac:dyDescent="0.15">
      <c r="A39" s="22"/>
      <c r="B39" s="35"/>
      <c r="C39" s="1204" t="s">
        <v>
576</v>
      </c>
      <c r="D39" s="1205"/>
      <c r="E39" s="1206"/>
      <c r="F39" s="36">
        <v>
0</v>
      </c>
      <c r="G39" s="37">
        <v>
0.03</v>
      </c>
      <c r="H39" s="37">
        <v>
0.04</v>
      </c>
      <c r="I39" s="37">
        <v>
0.03</v>
      </c>
      <c r="J39" s="38">
        <v>
0.02</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
577</v>
      </c>
      <c r="D42" s="1205"/>
      <c r="E42" s="1206"/>
      <c r="F42" s="36" t="s">
        <v>
522</v>
      </c>
      <c r="G42" s="37" t="s">
        <v>
522</v>
      </c>
      <c r="H42" s="37" t="s">
        <v>
522</v>
      </c>
      <c r="I42" s="37" t="s">
        <v>
522</v>
      </c>
      <c r="J42" s="38" t="s">
        <v>
522</v>
      </c>
      <c r="K42" s="22"/>
      <c r="L42" s="22"/>
      <c r="M42" s="22"/>
      <c r="N42" s="22"/>
      <c r="O42" s="22"/>
      <c r="P42" s="22"/>
    </row>
    <row r="43" spans="1:16" ht="39" customHeight="1" thickBot="1" x14ac:dyDescent="0.2">
      <c r="A43" s="22"/>
      <c r="B43" s="40"/>
      <c r="C43" s="1207" t="s">
        <v>
578</v>
      </c>
      <c r="D43" s="1208"/>
      <c r="E43" s="1209"/>
      <c r="F43" s="41">
        <v>
0.1</v>
      </c>
      <c r="G43" s="42">
        <v>
0.22</v>
      </c>
      <c r="H43" s="42">
        <v>
1.22</v>
      </c>
      <c r="I43" s="42" t="s">
        <v>
522</v>
      </c>
      <c r="J43" s="43" t="s">
        <v>
522</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J1lVTgPw4EilFMS2yTy+iWUumMCsQCMkrp264dvey+SdbsKTx75qkuDeXGeu4gyBxEQswLDmgw/q/w5p2Mj5w==" saltValue="A3NTabM+YDC+NyAw1+U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T54" sqref="T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563</v>
      </c>
      <c r="L44" s="56" t="s">
        <v>
564</v>
      </c>
      <c r="M44" s="56" t="s">
        <v>
565</v>
      </c>
      <c r="N44" s="56" t="s">
        <v>
566</v>
      </c>
      <c r="O44" s="57" t="s">
        <v>
567</v>
      </c>
      <c r="P44" s="48"/>
      <c r="Q44" s="48"/>
      <c r="R44" s="48"/>
      <c r="S44" s="48"/>
      <c r="T44" s="48"/>
      <c r="U44" s="48"/>
    </row>
    <row r="45" spans="1:21" ht="30.75" customHeight="1" x14ac:dyDescent="0.15">
      <c r="A45" s="48"/>
      <c r="B45" s="1230" t="s">
        <v>
11</v>
      </c>
      <c r="C45" s="1231"/>
      <c r="D45" s="58"/>
      <c r="E45" s="1236" t="s">
        <v>
12</v>
      </c>
      <c r="F45" s="1236"/>
      <c r="G45" s="1236"/>
      <c r="H45" s="1236"/>
      <c r="I45" s="1236"/>
      <c r="J45" s="1237"/>
      <c r="K45" s="59">
        <v>
2034</v>
      </c>
      <c r="L45" s="60">
        <v>
1915</v>
      </c>
      <c r="M45" s="60">
        <v>
1899</v>
      </c>
      <c r="N45" s="60">
        <v>
1875</v>
      </c>
      <c r="O45" s="61">
        <v>
1877</v>
      </c>
      <c r="P45" s="48"/>
      <c r="Q45" s="48"/>
      <c r="R45" s="48"/>
      <c r="S45" s="48"/>
      <c r="T45" s="48"/>
      <c r="U45" s="48"/>
    </row>
    <row r="46" spans="1:21" ht="30.75" customHeight="1" x14ac:dyDescent="0.15">
      <c r="A46" s="48"/>
      <c r="B46" s="1232"/>
      <c r="C46" s="1233"/>
      <c r="D46" s="62"/>
      <c r="E46" s="1214" t="s">
        <v>
13</v>
      </c>
      <c r="F46" s="1214"/>
      <c r="G46" s="1214"/>
      <c r="H46" s="1214"/>
      <c r="I46" s="1214"/>
      <c r="J46" s="1215"/>
      <c r="K46" s="63" t="s">
        <v>
522</v>
      </c>
      <c r="L46" s="64" t="s">
        <v>
522</v>
      </c>
      <c r="M46" s="64" t="s">
        <v>
522</v>
      </c>
      <c r="N46" s="64" t="s">
        <v>
522</v>
      </c>
      <c r="O46" s="65" t="s">
        <v>
522</v>
      </c>
      <c r="P46" s="48"/>
      <c r="Q46" s="48"/>
      <c r="R46" s="48"/>
      <c r="S46" s="48"/>
      <c r="T46" s="48"/>
      <c r="U46" s="48"/>
    </row>
    <row r="47" spans="1:21" ht="30.75" customHeight="1" x14ac:dyDescent="0.15">
      <c r="A47" s="48"/>
      <c r="B47" s="1232"/>
      <c r="C47" s="1233"/>
      <c r="D47" s="62"/>
      <c r="E47" s="1214" t="s">
        <v>
14</v>
      </c>
      <c r="F47" s="1214"/>
      <c r="G47" s="1214"/>
      <c r="H47" s="1214"/>
      <c r="I47" s="1214"/>
      <c r="J47" s="1215"/>
      <c r="K47" s="63" t="s">
        <v>
522</v>
      </c>
      <c r="L47" s="64" t="s">
        <v>
522</v>
      </c>
      <c r="M47" s="64" t="s">
        <v>
522</v>
      </c>
      <c r="N47" s="64" t="s">
        <v>
522</v>
      </c>
      <c r="O47" s="65" t="s">
        <v>
522</v>
      </c>
      <c r="P47" s="48"/>
      <c r="Q47" s="48"/>
      <c r="R47" s="48"/>
      <c r="S47" s="48"/>
      <c r="T47" s="48"/>
      <c r="U47" s="48"/>
    </row>
    <row r="48" spans="1:21" ht="30.75" customHeight="1" x14ac:dyDescent="0.15">
      <c r="A48" s="48"/>
      <c r="B48" s="1232"/>
      <c r="C48" s="1233"/>
      <c r="D48" s="62"/>
      <c r="E48" s="1214" t="s">
        <v>
15</v>
      </c>
      <c r="F48" s="1214"/>
      <c r="G48" s="1214"/>
      <c r="H48" s="1214"/>
      <c r="I48" s="1214"/>
      <c r="J48" s="1215"/>
      <c r="K48" s="63">
        <v>
97</v>
      </c>
      <c r="L48" s="64">
        <v>
63</v>
      </c>
      <c r="M48" s="64">
        <v>
56</v>
      </c>
      <c r="N48" s="64">
        <v>
22</v>
      </c>
      <c r="O48" s="65">
        <v>
48</v>
      </c>
      <c r="P48" s="48"/>
      <c r="Q48" s="48"/>
      <c r="R48" s="48"/>
      <c r="S48" s="48"/>
      <c r="T48" s="48"/>
      <c r="U48" s="48"/>
    </row>
    <row r="49" spans="1:21" ht="30.75" customHeight="1" x14ac:dyDescent="0.15">
      <c r="A49" s="48"/>
      <c r="B49" s="1232"/>
      <c r="C49" s="1233"/>
      <c r="D49" s="62"/>
      <c r="E49" s="1214" t="s">
        <v>
16</v>
      </c>
      <c r="F49" s="1214"/>
      <c r="G49" s="1214"/>
      <c r="H49" s="1214"/>
      <c r="I49" s="1214"/>
      <c r="J49" s="1215"/>
      <c r="K49" s="63">
        <v>
90</v>
      </c>
      <c r="L49" s="64">
        <v>
78</v>
      </c>
      <c r="M49" s="64">
        <v>
70</v>
      </c>
      <c r="N49" s="64">
        <v>
64</v>
      </c>
      <c r="O49" s="65">
        <v>
60</v>
      </c>
      <c r="P49" s="48"/>
      <c r="Q49" s="48"/>
      <c r="R49" s="48"/>
      <c r="S49" s="48"/>
      <c r="T49" s="48"/>
      <c r="U49" s="48"/>
    </row>
    <row r="50" spans="1:21" ht="30.75" customHeight="1" x14ac:dyDescent="0.15">
      <c r="A50" s="48"/>
      <c r="B50" s="1232"/>
      <c r="C50" s="1233"/>
      <c r="D50" s="62"/>
      <c r="E50" s="1214" t="s">
        <v>
17</v>
      </c>
      <c r="F50" s="1214"/>
      <c r="G50" s="1214"/>
      <c r="H50" s="1214"/>
      <c r="I50" s="1214"/>
      <c r="J50" s="1215"/>
      <c r="K50" s="63">
        <v>
11</v>
      </c>
      <c r="L50" s="64">
        <v>
11</v>
      </c>
      <c r="M50" s="64">
        <v>
11</v>
      </c>
      <c r="N50" s="64">
        <v>
7</v>
      </c>
      <c r="O50" s="65">
        <v>
3</v>
      </c>
      <c r="P50" s="48"/>
      <c r="Q50" s="48"/>
      <c r="R50" s="48"/>
      <c r="S50" s="48"/>
      <c r="T50" s="48"/>
      <c r="U50" s="48"/>
    </row>
    <row r="51" spans="1:21" ht="30.75" customHeight="1" x14ac:dyDescent="0.15">
      <c r="A51" s="48"/>
      <c r="B51" s="1234"/>
      <c r="C51" s="1235"/>
      <c r="D51" s="66"/>
      <c r="E51" s="1214" t="s">
        <v>
18</v>
      </c>
      <c r="F51" s="1214"/>
      <c r="G51" s="1214"/>
      <c r="H51" s="1214"/>
      <c r="I51" s="1214"/>
      <c r="J51" s="1215"/>
      <c r="K51" s="63">
        <v>
0</v>
      </c>
      <c r="L51" s="64">
        <v>
0</v>
      </c>
      <c r="M51" s="64">
        <v>
0</v>
      </c>
      <c r="N51" s="64" t="s">
        <v>
522</v>
      </c>
      <c r="O51" s="65" t="s">
        <v>
522</v>
      </c>
      <c r="P51" s="48"/>
      <c r="Q51" s="48"/>
      <c r="R51" s="48"/>
      <c r="S51" s="48"/>
      <c r="T51" s="48"/>
      <c r="U51" s="48"/>
    </row>
    <row r="52" spans="1:21" ht="30.75" customHeight="1" x14ac:dyDescent="0.15">
      <c r="A52" s="48"/>
      <c r="B52" s="1212" t="s">
        <v>
19</v>
      </c>
      <c r="C52" s="1213"/>
      <c r="D52" s="66"/>
      <c r="E52" s="1214" t="s">
        <v>
20</v>
      </c>
      <c r="F52" s="1214"/>
      <c r="G52" s="1214"/>
      <c r="H52" s="1214"/>
      <c r="I52" s="1214"/>
      <c r="J52" s="1215"/>
      <c r="K52" s="63">
        <v>
1572</v>
      </c>
      <c r="L52" s="64">
        <v>
1506</v>
      </c>
      <c r="M52" s="64">
        <v>
1529</v>
      </c>
      <c r="N52" s="64">
        <v>
1503</v>
      </c>
      <c r="O52" s="65">
        <v>
1483</v>
      </c>
      <c r="P52" s="48"/>
      <c r="Q52" s="48"/>
      <c r="R52" s="48"/>
      <c r="S52" s="48"/>
      <c r="T52" s="48"/>
      <c r="U52" s="48"/>
    </row>
    <row r="53" spans="1:21" ht="30.75" customHeight="1" thickBot="1" x14ac:dyDescent="0.2">
      <c r="A53" s="48"/>
      <c r="B53" s="1216" t="s">
        <v>
21</v>
      </c>
      <c r="C53" s="1217"/>
      <c r="D53" s="67"/>
      <c r="E53" s="1218" t="s">
        <v>
22</v>
      </c>
      <c r="F53" s="1218"/>
      <c r="G53" s="1218"/>
      <c r="H53" s="1218"/>
      <c r="I53" s="1218"/>
      <c r="J53" s="1219"/>
      <c r="K53" s="68">
        <v>
660</v>
      </c>
      <c r="L53" s="69">
        <v>
561</v>
      </c>
      <c r="M53" s="69">
        <v>
507</v>
      </c>
      <c r="N53" s="69">
        <v>
465</v>
      </c>
      <c r="O53" s="70">
        <v>
505</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579</v>
      </c>
      <c r="P55" s="48"/>
      <c r="Q55" s="48"/>
      <c r="R55" s="48"/>
      <c r="S55" s="48"/>
      <c r="T55" s="48"/>
      <c r="U55" s="48"/>
    </row>
    <row r="56" spans="1:21" ht="31.5" customHeight="1" thickBot="1" x14ac:dyDescent="0.2">
      <c r="A56" s="48"/>
      <c r="B56" s="76"/>
      <c r="C56" s="77"/>
      <c r="D56" s="77"/>
      <c r="E56" s="78"/>
      <c r="F56" s="78"/>
      <c r="G56" s="78"/>
      <c r="H56" s="78"/>
      <c r="I56" s="78"/>
      <c r="J56" s="79" t="s">
        <v>
2</v>
      </c>
      <c r="K56" s="80" t="s">
        <v>
580</v>
      </c>
      <c r="L56" s="81" t="s">
        <v>
581</v>
      </c>
      <c r="M56" s="81" t="s">
        <v>
582</v>
      </c>
      <c r="N56" s="81" t="s">
        <v>
583</v>
      </c>
      <c r="O56" s="82" t="s">
        <v>
584</v>
      </c>
      <c r="P56" s="48"/>
      <c r="Q56" s="48"/>
      <c r="R56" s="48"/>
      <c r="S56" s="48"/>
      <c r="T56" s="48"/>
      <c r="U56" s="48"/>
    </row>
    <row r="57" spans="1:21" ht="31.5" customHeight="1" x14ac:dyDescent="0.15">
      <c r="B57" s="1220" t="s">
        <v>
25</v>
      </c>
      <c r="C57" s="1221"/>
      <c r="D57" s="1224" t="s">
        <v>
26</v>
      </c>
      <c r="E57" s="1225"/>
      <c r="F57" s="1225"/>
      <c r="G57" s="1225"/>
      <c r="H57" s="1225"/>
      <c r="I57" s="1225"/>
      <c r="J57" s="1226"/>
      <c r="K57" s="83"/>
      <c r="L57" s="84"/>
      <c r="M57" s="84"/>
      <c r="N57" s="84"/>
      <c r="O57" s="85"/>
    </row>
    <row r="58" spans="1:21" ht="31.5" customHeight="1" thickBot="1" x14ac:dyDescent="0.2">
      <c r="B58" s="1222"/>
      <c r="C58" s="1223"/>
      <c r="D58" s="1227" t="s">
        <v>
27</v>
      </c>
      <c r="E58" s="1228"/>
      <c r="F58" s="1228"/>
      <c r="G58" s="1228"/>
      <c r="H58" s="1228"/>
      <c r="I58" s="1228"/>
      <c r="J58" s="1229"/>
      <c r="K58" s="86"/>
      <c r="L58" s="87"/>
      <c r="M58" s="87"/>
      <c r="N58" s="87"/>
      <c r="O58" s="88"/>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jDQPCQ6DGjAf0iQIq+7EJkqMBcKOoonIflCTZF4zU3eVQ/Ipljk+xMHAr8x+YnXAU7hqcjfqsfYTn+ZjpL0Aw==" saltValue="5XUXIsA3qTS9bUUg68Wn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563</v>
      </c>
      <c r="J40" s="100" t="s">
        <v>
564</v>
      </c>
      <c r="K40" s="100" t="s">
        <v>
565</v>
      </c>
      <c r="L40" s="100" t="s">
        <v>
566</v>
      </c>
      <c r="M40" s="101" t="s">
        <v>
567</v>
      </c>
    </row>
    <row r="41" spans="2:13" ht="27.75" customHeight="1" x14ac:dyDescent="0.15">
      <c r="B41" s="1250" t="s">
        <v>
30</v>
      </c>
      <c r="C41" s="1251"/>
      <c r="D41" s="102"/>
      <c r="E41" s="1252" t="s">
        <v>
31</v>
      </c>
      <c r="F41" s="1252"/>
      <c r="G41" s="1252"/>
      <c r="H41" s="1253"/>
      <c r="I41" s="103">
        <v>
18954</v>
      </c>
      <c r="J41" s="104">
        <v>
18682</v>
      </c>
      <c r="K41" s="104">
        <v>
19039</v>
      </c>
      <c r="L41" s="104">
        <v>
19522</v>
      </c>
      <c r="M41" s="105">
        <v>
19886</v>
      </c>
    </row>
    <row r="42" spans="2:13" ht="27.75" customHeight="1" x14ac:dyDescent="0.15">
      <c r="B42" s="1240"/>
      <c r="C42" s="1241"/>
      <c r="D42" s="106"/>
      <c r="E42" s="1244" t="s">
        <v>
32</v>
      </c>
      <c r="F42" s="1244"/>
      <c r="G42" s="1244"/>
      <c r="H42" s="1245"/>
      <c r="I42" s="107">
        <v>
179</v>
      </c>
      <c r="J42" s="108">
        <v>
271</v>
      </c>
      <c r="K42" s="108">
        <v>
528</v>
      </c>
      <c r="L42" s="108">
        <v>
793</v>
      </c>
      <c r="M42" s="109">
        <v>
880</v>
      </c>
    </row>
    <row r="43" spans="2:13" ht="27.75" customHeight="1" x14ac:dyDescent="0.15">
      <c r="B43" s="1240"/>
      <c r="C43" s="1241"/>
      <c r="D43" s="106"/>
      <c r="E43" s="1244" t="s">
        <v>
33</v>
      </c>
      <c r="F43" s="1244"/>
      <c r="G43" s="1244"/>
      <c r="H43" s="1245"/>
      <c r="I43" s="107">
        <v>
866</v>
      </c>
      <c r="J43" s="108">
        <v>
630</v>
      </c>
      <c r="K43" s="108">
        <v>
454</v>
      </c>
      <c r="L43" s="108">
        <v>
356</v>
      </c>
      <c r="M43" s="109">
        <v>
336</v>
      </c>
    </row>
    <row r="44" spans="2:13" ht="27.75" customHeight="1" x14ac:dyDescent="0.15">
      <c r="B44" s="1240"/>
      <c r="C44" s="1241"/>
      <c r="D44" s="106"/>
      <c r="E44" s="1244" t="s">
        <v>
34</v>
      </c>
      <c r="F44" s="1244"/>
      <c r="G44" s="1244"/>
      <c r="H44" s="1245"/>
      <c r="I44" s="107">
        <v>
460</v>
      </c>
      <c r="J44" s="108">
        <v>
376</v>
      </c>
      <c r="K44" s="108">
        <v>
307</v>
      </c>
      <c r="L44" s="108">
        <v>
247</v>
      </c>
      <c r="M44" s="109">
        <v>
188</v>
      </c>
    </row>
    <row r="45" spans="2:13" ht="27.75" customHeight="1" x14ac:dyDescent="0.15">
      <c r="B45" s="1240"/>
      <c r="C45" s="1241"/>
      <c r="D45" s="106"/>
      <c r="E45" s="1244" t="s">
        <v>
35</v>
      </c>
      <c r="F45" s="1244"/>
      <c r="G45" s="1244"/>
      <c r="H45" s="1245"/>
      <c r="I45" s="107">
        <v>
4775</v>
      </c>
      <c r="J45" s="108">
        <v>
4730</v>
      </c>
      <c r="K45" s="108">
        <v>
4659</v>
      </c>
      <c r="L45" s="108">
        <v>
4492</v>
      </c>
      <c r="M45" s="109">
        <v>
4400</v>
      </c>
    </row>
    <row r="46" spans="2:13" ht="27.75" customHeight="1" x14ac:dyDescent="0.15">
      <c r="B46" s="1240"/>
      <c r="C46" s="1241"/>
      <c r="D46" s="110"/>
      <c r="E46" s="1244" t="s">
        <v>
36</v>
      </c>
      <c r="F46" s="1244"/>
      <c r="G46" s="1244"/>
      <c r="H46" s="1245"/>
      <c r="I46" s="107">
        <v>
58</v>
      </c>
      <c r="J46" s="108">
        <v>
54</v>
      </c>
      <c r="K46" s="108">
        <v>
50</v>
      </c>
      <c r="L46" s="108">
        <v>
46</v>
      </c>
      <c r="M46" s="109">
        <v>
42</v>
      </c>
    </row>
    <row r="47" spans="2:13" ht="27.75" customHeight="1" x14ac:dyDescent="0.15">
      <c r="B47" s="1240"/>
      <c r="C47" s="1241"/>
      <c r="D47" s="111"/>
      <c r="E47" s="1254" t="s">
        <v>
37</v>
      </c>
      <c r="F47" s="1255"/>
      <c r="G47" s="1255"/>
      <c r="H47" s="1256"/>
      <c r="I47" s="107" t="s">
        <v>
522</v>
      </c>
      <c r="J47" s="108" t="s">
        <v>
522</v>
      </c>
      <c r="K47" s="108" t="s">
        <v>
522</v>
      </c>
      <c r="L47" s="108" t="s">
        <v>
522</v>
      </c>
      <c r="M47" s="109" t="s">
        <v>
522</v>
      </c>
    </row>
    <row r="48" spans="2:13" ht="27.75" customHeight="1" x14ac:dyDescent="0.15">
      <c r="B48" s="1240"/>
      <c r="C48" s="1241"/>
      <c r="D48" s="106"/>
      <c r="E48" s="1244" t="s">
        <v>
38</v>
      </c>
      <c r="F48" s="1244"/>
      <c r="G48" s="1244"/>
      <c r="H48" s="1245"/>
      <c r="I48" s="107" t="s">
        <v>
522</v>
      </c>
      <c r="J48" s="108" t="s">
        <v>
522</v>
      </c>
      <c r="K48" s="108" t="s">
        <v>
522</v>
      </c>
      <c r="L48" s="108" t="s">
        <v>
522</v>
      </c>
      <c r="M48" s="109" t="s">
        <v>
522</v>
      </c>
    </row>
    <row r="49" spans="2:13" ht="27.75" customHeight="1" x14ac:dyDescent="0.15">
      <c r="B49" s="1242"/>
      <c r="C49" s="1243"/>
      <c r="D49" s="106"/>
      <c r="E49" s="1244" t="s">
        <v>
39</v>
      </c>
      <c r="F49" s="1244"/>
      <c r="G49" s="1244"/>
      <c r="H49" s="1245"/>
      <c r="I49" s="107" t="s">
        <v>
522</v>
      </c>
      <c r="J49" s="108" t="s">
        <v>
522</v>
      </c>
      <c r="K49" s="108" t="s">
        <v>
522</v>
      </c>
      <c r="L49" s="108" t="s">
        <v>
522</v>
      </c>
      <c r="M49" s="109" t="s">
        <v>
522</v>
      </c>
    </row>
    <row r="50" spans="2:13" ht="27.75" customHeight="1" x14ac:dyDescent="0.15">
      <c r="B50" s="1238" t="s">
        <v>
40</v>
      </c>
      <c r="C50" s="1239"/>
      <c r="D50" s="112"/>
      <c r="E50" s="1244" t="s">
        <v>
41</v>
      </c>
      <c r="F50" s="1244"/>
      <c r="G50" s="1244"/>
      <c r="H50" s="1245"/>
      <c r="I50" s="107">
        <v>
3821</v>
      </c>
      <c r="J50" s="108">
        <v>
4310</v>
      </c>
      <c r="K50" s="108">
        <v>
4572</v>
      </c>
      <c r="L50" s="108">
        <v>
5040</v>
      </c>
      <c r="M50" s="109">
        <v>
5109</v>
      </c>
    </row>
    <row r="51" spans="2:13" ht="27.75" customHeight="1" x14ac:dyDescent="0.15">
      <c r="B51" s="1240"/>
      <c r="C51" s="1241"/>
      <c r="D51" s="106"/>
      <c r="E51" s="1244" t="s">
        <v>
42</v>
      </c>
      <c r="F51" s="1244"/>
      <c r="G51" s="1244"/>
      <c r="H51" s="1245"/>
      <c r="I51" s="107">
        <v>
1666</v>
      </c>
      <c r="J51" s="108">
        <v>
1298</v>
      </c>
      <c r="K51" s="108">
        <v>
1206</v>
      </c>
      <c r="L51" s="108">
        <v>
1305</v>
      </c>
      <c r="M51" s="109">
        <v>
1274</v>
      </c>
    </row>
    <row r="52" spans="2:13" ht="27.75" customHeight="1" x14ac:dyDescent="0.15">
      <c r="B52" s="1242"/>
      <c r="C52" s="1243"/>
      <c r="D52" s="106"/>
      <c r="E52" s="1244" t="s">
        <v>
43</v>
      </c>
      <c r="F52" s="1244"/>
      <c r="G52" s="1244"/>
      <c r="H52" s="1245"/>
      <c r="I52" s="107">
        <v>
15755</v>
      </c>
      <c r="J52" s="108">
        <v>
15860</v>
      </c>
      <c r="K52" s="108">
        <v>
15992</v>
      </c>
      <c r="L52" s="108">
        <v>
16046</v>
      </c>
      <c r="M52" s="109">
        <v>
15996</v>
      </c>
    </row>
    <row r="53" spans="2:13" ht="27.75" customHeight="1" thickBot="1" x14ac:dyDescent="0.2">
      <c r="B53" s="1246" t="s">
        <v>
44</v>
      </c>
      <c r="C53" s="1247"/>
      <c r="D53" s="113"/>
      <c r="E53" s="1248" t="s">
        <v>
45</v>
      </c>
      <c r="F53" s="1248"/>
      <c r="G53" s="1248"/>
      <c r="H53" s="1249"/>
      <c r="I53" s="114">
        <v>
4050</v>
      </c>
      <c r="J53" s="115">
        <v>
3274</v>
      </c>
      <c r="K53" s="115">
        <v>
3268</v>
      </c>
      <c r="L53" s="115">
        <v>
3065</v>
      </c>
      <c r="M53" s="116">
        <v>
3353</v>
      </c>
    </row>
    <row r="54" spans="2:13" ht="27.75" customHeight="1" x14ac:dyDescent="0.15">
      <c r="B54" s="117" t="s">
        <v>
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XCGYpxMiSPUkx+9fsy0OmusaJVm7ZbaR3+ueFpxSgJeft9F5WA8eyErZ7llh12h5FRaRZUqfmPiU56kXCRbew==" saltValue="3XVmJ+Fm+DjK5jtzo14H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47</v>
      </c>
    </row>
    <row r="54" spans="2:8" ht="29.25" customHeight="1" thickBot="1" x14ac:dyDescent="0.25">
      <c r="B54" s="122" t="s">
        <v>
1</v>
      </c>
      <c r="C54" s="123"/>
      <c r="D54" s="123"/>
      <c r="E54" s="124" t="s">
        <v>
2</v>
      </c>
      <c r="F54" s="125" t="s">
        <v>
565</v>
      </c>
      <c r="G54" s="125" t="s">
        <v>
566</v>
      </c>
      <c r="H54" s="126" t="s">
        <v>
567</v>
      </c>
    </row>
    <row r="55" spans="2:8" ht="52.5" customHeight="1" x14ac:dyDescent="0.15">
      <c r="B55" s="127"/>
      <c r="C55" s="1265" t="s">
        <v>
48</v>
      </c>
      <c r="D55" s="1265"/>
      <c r="E55" s="1266"/>
      <c r="F55" s="128">
        <v>
1345</v>
      </c>
      <c r="G55" s="128">
        <v>
1503</v>
      </c>
      <c r="H55" s="129">
        <v>
1490</v>
      </c>
    </row>
    <row r="56" spans="2:8" ht="52.5" customHeight="1" x14ac:dyDescent="0.15">
      <c r="B56" s="130"/>
      <c r="C56" s="1267" t="s">
        <v>
49</v>
      </c>
      <c r="D56" s="1267"/>
      <c r="E56" s="1268"/>
      <c r="F56" s="131">
        <v>
1</v>
      </c>
      <c r="G56" s="131">
        <v>
1</v>
      </c>
      <c r="H56" s="132">
        <v>
1</v>
      </c>
    </row>
    <row r="57" spans="2:8" ht="53.25" customHeight="1" x14ac:dyDescent="0.15">
      <c r="B57" s="130"/>
      <c r="C57" s="1269" t="s">
        <v>
50</v>
      </c>
      <c r="D57" s="1269"/>
      <c r="E57" s="1270"/>
      <c r="F57" s="133">
        <v>
2771</v>
      </c>
      <c r="G57" s="133">
        <v>
3034</v>
      </c>
      <c r="H57" s="134">
        <v>
3052</v>
      </c>
    </row>
    <row r="58" spans="2:8" ht="45.75" customHeight="1" x14ac:dyDescent="0.15">
      <c r="B58" s="135"/>
      <c r="C58" s="1257" t="s">
        <v>
599</v>
      </c>
      <c r="D58" s="1258"/>
      <c r="E58" s="1259"/>
      <c r="F58" s="136">
        <v>
2578</v>
      </c>
      <c r="G58" s="136">
        <v>
2822</v>
      </c>
      <c r="H58" s="137">
        <v>
2676</v>
      </c>
    </row>
    <row r="59" spans="2:8" ht="45.75" customHeight="1" x14ac:dyDescent="0.15">
      <c r="B59" s="135"/>
      <c r="C59" s="1257" t="s">
        <v>
600</v>
      </c>
      <c r="D59" s="1258"/>
      <c r="E59" s="1259"/>
      <c r="F59" s="136">
        <v>
144</v>
      </c>
      <c r="G59" s="136">
        <v>
146</v>
      </c>
      <c r="H59" s="137">
        <v>
234</v>
      </c>
    </row>
    <row r="60" spans="2:8" ht="45.75" customHeight="1" x14ac:dyDescent="0.15">
      <c r="B60" s="135"/>
      <c r="C60" s="1257" t="s">
        <v>
601</v>
      </c>
      <c r="D60" s="1258"/>
      <c r="E60" s="1259"/>
      <c r="F60" s="136">
        <v>
22</v>
      </c>
      <c r="G60" s="136">
        <v>
43</v>
      </c>
      <c r="H60" s="137">
        <v>
130</v>
      </c>
    </row>
    <row r="61" spans="2:8" ht="45.75" customHeight="1" x14ac:dyDescent="0.15">
      <c r="B61" s="135"/>
      <c r="C61" s="1257" t="s">
        <v>
602</v>
      </c>
      <c r="D61" s="1258"/>
      <c r="E61" s="1259"/>
      <c r="F61" s="136">
        <v>
14</v>
      </c>
      <c r="G61" s="136">
        <v>
15</v>
      </c>
      <c r="H61" s="137">
        <v>
12</v>
      </c>
    </row>
    <row r="62" spans="2:8" ht="45.75" customHeight="1" thickBot="1" x14ac:dyDescent="0.2">
      <c r="B62" s="138"/>
      <c r="C62" s="1260" t="s">
        <v>
604</v>
      </c>
      <c r="D62" s="1261"/>
      <c r="E62" s="1262"/>
      <c r="F62" s="139">
        <v>
7</v>
      </c>
      <c r="G62" s="139">
        <v>
7</v>
      </c>
      <c r="H62" s="140" t="s">
        <v>
603</v>
      </c>
    </row>
    <row r="63" spans="2:8" ht="52.5" customHeight="1" thickBot="1" x14ac:dyDescent="0.2">
      <c r="B63" s="141"/>
      <c r="C63" s="1263" t="s">
        <v>
51</v>
      </c>
      <c r="D63" s="1263"/>
      <c r="E63" s="1264"/>
      <c r="F63" s="142">
        <v>
4116</v>
      </c>
      <c r="G63" s="142">
        <v>
4538</v>
      </c>
      <c r="H63" s="143">
        <v>
4543</v>
      </c>
    </row>
    <row r="64" spans="2:8" ht="15" customHeight="1" x14ac:dyDescent="0.15"/>
  </sheetData>
  <sheetProtection algorithmName="SHA-512" hashValue="RN7m1MKmPScpjbcMSLnXPMbJo1Y/chTZkvQj4z4sdUWBBpCGBLuBFCiWk9yqlEpdOXW2d5LjfkHoxCNo9cTQYw==" saltValue="oYaUuCVuM3IoSAq3DePl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4" zoomScale="80" zoomScaleNormal="80" zoomScaleSheetLayoutView="55" workbookViewId="0">
      <selection activeCell="AN51" sqref="AN51:BA54"/>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
605</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
605</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
606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
607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
608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
609</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
563</v>
      </c>
      <c r="BQ50" s="1305"/>
      <c r="BR50" s="1305"/>
      <c r="BS50" s="1305"/>
      <c r="BT50" s="1305"/>
      <c r="BU50" s="1305"/>
      <c r="BV50" s="1305"/>
      <c r="BW50" s="1305"/>
      <c r="BX50" s="1305" t="s">
        <v>
564</v>
      </c>
      <c r="BY50" s="1305"/>
      <c r="BZ50" s="1305"/>
      <c r="CA50" s="1305"/>
      <c r="CB50" s="1305"/>
      <c r="CC50" s="1305"/>
      <c r="CD50" s="1305"/>
      <c r="CE50" s="1305"/>
      <c r="CF50" s="1305" t="s">
        <v>
565</v>
      </c>
      <c r="CG50" s="1305"/>
      <c r="CH50" s="1305"/>
      <c r="CI50" s="1305"/>
      <c r="CJ50" s="1305"/>
      <c r="CK50" s="1305"/>
      <c r="CL50" s="1305"/>
      <c r="CM50" s="1305"/>
      <c r="CN50" s="1305" t="s">
        <v>
566</v>
      </c>
      <c r="CO50" s="1305"/>
      <c r="CP50" s="1305"/>
      <c r="CQ50" s="1305"/>
      <c r="CR50" s="1305"/>
      <c r="CS50" s="1305"/>
      <c r="CT50" s="1305"/>
      <c r="CU50" s="1305"/>
      <c r="CV50" s="1305" t="s">
        <v>
567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
610</v>
      </c>
      <c r="AO51" s="1309"/>
      <c r="AP51" s="1309"/>
      <c r="AQ51" s="1309"/>
      <c r="AR51" s="1309"/>
      <c r="AS51" s="1309"/>
      <c r="AT51" s="1309"/>
      <c r="AU51" s="1309"/>
      <c r="AV51" s="1309"/>
      <c r="AW51" s="1309"/>
      <c r="AX51" s="1309"/>
      <c r="AY51" s="1309"/>
      <c r="AZ51" s="1309"/>
      <c r="BA51" s="1309"/>
      <c r="BB51" s="1309" t="s">
        <v>
611</v>
      </c>
      <c r="BC51" s="1309"/>
      <c r="BD51" s="1309"/>
      <c r="BE51" s="1309"/>
      <c r="BF51" s="1309"/>
      <c r="BG51" s="1309"/>
      <c r="BH51" s="1309"/>
      <c r="BI51" s="1309"/>
      <c r="BJ51" s="1309"/>
      <c r="BK51" s="1309"/>
      <c r="BL51" s="1309"/>
      <c r="BM51" s="1309"/>
      <c r="BN51" s="1309"/>
      <c r="BO51" s="1309"/>
      <c r="BP51" s="1310">
        <v>
29.4</v>
      </c>
      <c r="BQ51" s="1310"/>
      <c r="BR51" s="1310"/>
      <c r="BS51" s="1310"/>
      <c r="BT51" s="1310"/>
      <c r="BU51" s="1310"/>
      <c r="BV51" s="1310"/>
      <c r="BW51" s="1310"/>
      <c r="BX51" s="1310">
        <v>
23.7</v>
      </c>
      <c r="BY51" s="1310"/>
      <c r="BZ51" s="1310"/>
      <c r="CA51" s="1310"/>
      <c r="CB51" s="1310"/>
      <c r="CC51" s="1310"/>
      <c r="CD51" s="1310"/>
      <c r="CE51" s="1310"/>
      <c r="CF51" s="1310">
        <v>
23.4</v>
      </c>
      <c r="CG51" s="1310"/>
      <c r="CH51" s="1310"/>
      <c r="CI51" s="1310"/>
      <c r="CJ51" s="1310"/>
      <c r="CK51" s="1310"/>
      <c r="CL51" s="1310"/>
      <c r="CM51" s="1310"/>
      <c r="CN51" s="1310">
        <v>
21.9</v>
      </c>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
612</v>
      </c>
      <c r="BC53" s="1309"/>
      <c r="BD53" s="1309"/>
      <c r="BE53" s="1309"/>
      <c r="BF53" s="1309"/>
      <c r="BG53" s="1309"/>
      <c r="BH53" s="1309"/>
      <c r="BI53" s="1309"/>
      <c r="BJ53" s="1309"/>
      <c r="BK53" s="1309"/>
      <c r="BL53" s="1309"/>
      <c r="BM53" s="1309"/>
      <c r="BN53" s="1309"/>
      <c r="BO53" s="1309"/>
      <c r="BP53" s="1310">
        <v>
51.3</v>
      </c>
      <c r="BQ53" s="1310"/>
      <c r="BR53" s="1310"/>
      <c r="BS53" s="1310"/>
      <c r="BT53" s="1310"/>
      <c r="BU53" s="1310"/>
      <c r="BV53" s="1310"/>
      <c r="BW53" s="1310"/>
      <c r="BX53" s="1310">
        <v>
50.8</v>
      </c>
      <c r="BY53" s="1310"/>
      <c r="BZ53" s="1310"/>
      <c r="CA53" s="1310"/>
      <c r="CB53" s="1310"/>
      <c r="CC53" s="1310"/>
      <c r="CD53" s="1310"/>
      <c r="CE53" s="1310"/>
      <c r="CF53" s="1310">
        <v>
52</v>
      </c>
      <c r="CG53" s="1310"/>
      <c r="CH53" s="1310"/>
      <c r="CI53" s="1310"/>
      <c r="CJ53" s="1310"/>
      <c r="CK53" s="1310"/>
      <c r="CL53" s="1310"/>
      <c r="CM53" s="1310"/>
      <c r="CN53" s="1310">
        <v>
52.8</v>
      </c>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
613</v>
      </c>
      <c r="AO55" s="1305"/>
      <c r="AP55" s="1305"/>
      <c r="AQ55" s="1305"/>
      <c r="AR55" s="1305"/>
      <c r="AS55" s="1305"/>
      <c r="AT55" s="1305"/>
      <c r="AU55" s="1305"/>
      <c r="AV55" s="1305"/>
      <c r="AW55" s="1305"/>
      <c r="AX55" s="1305"/>
      <c r="AY55" s="1305"/>
      <c r="AZ55" s="1305"/>
      <c r="BA55" s="1305"/>
      <c r="BB55" s="1309" t="s">
        <v>
611</v>
      </c>
      <c r="BC55" s="1309"/>
      <c r="BD55" s="1309"/>
      <c r="BE55" s="1309"/>
      <c r="BF55" s="1309"/>
      <c r="BG55" s="1309"/>
      <c r="BH55" s="1309"/>
      <c r="BI55" s="1309"/>
      <c r="BJ55" s="1309"/>
      <c r="BK55" s="1309"/>
      <c r="BL55" s="1309"/>
      <c r="BM55" s="1309"/>
      <c r="BN55" s="1309"/>
      <c r="BO55" s="1309"/>
      <c r="BP55" s="1310">
        <v>
33.6</v>
      </c>
      <c r="BQ55" s="1310"/>
      <c r="BR55" s="1310"/>
      <c r="BS55" s="1310"/>
      <c r="BT55" s="1310"/>
      <c r="BU55" s="1310"/>
      <c r="BV55" s="1310"/>
      <c r="BW55" s="1310"/>
      <c r="BX55" s="1310">
        <v>
35.299999999999997</v>
      </c>
      <c r="BY55" s="1310"/>
      <c r="BZ55" s="1310"/>
      <c r="CA55" s="1310"/>
      <c r="CB55" s="1310"/>
      <c r="CC55" s="1310"/>
      <c r="CD55" s="1310"/>
      <c r="CE55" s="1310"/>
      <c r="CF55" s="1310">
        <v>
31.9</v>
      </c>
      <c r="CG55" s="1310"/>
      <c r="CH55" s="1310"/>
      <c r="CI55" s="1310"/>
      <c r="CJ55" s="1310"/>
      <c r="CK55" s="1310"/>
      <c r="CL55" s="1310"/>
      <c r="CM55" s="1310"/>
      <c r="CN55" s="1310">
        <v>
24.2</v>
      </c>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
612</v>
      </c>
      <c r="BC57" s="1309"/>
      <c r="BD57" s="1309"/>
      <c r="BE57" s="1309"/>
      <c r="BF57" s="1309"/>
      <c r="BG57" s="1309"/>
      <c r="BH57" s="1309"/>
      <c r="BI57" s="1309"/>
      <c r="BJ57" s="1309"/>
      <c r="BK57" s="1309"/>
      <c r="BL57" s="1309"/>
      <c r="BM57" s="1309"/>
      <c r="BN57" s="1309"/>
      <c r="BO57" s="1309"/>
      <c r="BP57" s="1310">
        <v>
56.8</v>
      </c>
      <c r="BQ57" s="1310"/>
      <c r="BR57" s="1310"/>
      <c r="BS57" s="1310"/>
      <c r="BT57" s="1310"/>
      <c r="BU57" s="1310"/>
      <c r="BV57" s="1310"/>
      <c r="BW57" s="1310"/>
      <c r="BX57" s="1310">
        <v>
60.4</v>
      </c>
      <c r="BY57" s="1310"/>
      <c r="BZ57" s="1310"/>
      <c r="CA57" s="1310"/>
      <c r="CB57" s="1310"/>
      <c r="CC57" s="1310"/>
      <c r="CD57" s="1310"/>
      <c r="CE57" s="1310"/>
      <c r="CF57" s="1310">
        <v>
59.3</v>
      </c>
      <c r="CG57" s="1310"/>
      <c r="CH57" s="1310"/>
      <c r="CI57" s="1310"/>
      <c r="CJ57" s="1310"/>
      <c r="CK57" s="1310"/>
      <c r="CL57" s="1310"/>
      <c r="CM57" s="1310"/>
      <c r="CN57" s="1310">
        <v>
59.9</v>
      </c>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
614</v>
      </c>
    </row>
    <row r="64" spans="1:109" x14ac:dyDescent="0.15">
      <c r="B64" s="1280"/>
      <c r="G64" s="1287"/>
      <c r="I64" s="1321"/>
      <c r="J64" s="1321"/>
      <c r="K64" s="1321"/>
      <c r="L64" s="1321"/>
      <c r="M64" s="1321"/>
      <c r="N64" s="1322"/>
      <c r="AM64" s="1287"/>
      <c r="AN64" s="1287" t="s">
        <v>
607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
615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
609</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
563</v>
      </c>
      <c r="BQ72" s="1305"/>
      <c r="BR72" s="1305"/>
      <c r="BS72" s="1305"/>
      <c r="BT72" s="1305"/>
      <c r="BU72" s="1305"/>
      <c r="BV72" s="1305"/>
      <c r="BW72" s="1305"/>
      <c r="BX72" s="1305" t="s">
        <v>
564</v>
      </c>
      <c r="BY72" s="1305"/>
      <c r="BZ72" s="1305"/>
      <c r="CA72" s="1305"/>
      <c r="CB72" s="1305"/>
      <c r="CC72" s="1305"/>
      <c r="CD72" s="1305"/>
      <c r="CE72" s="1305"/>
      <c r="CF72" s="1305" t="s">
        <v>
565</v>
      </c>
      <c r="CG72" s="1305"/>
      <c r="CH72" s="1305"/>
      <c r="CI72" s="1305"/>
      <c r="CJ72" s="1305"/>
      <c r="CK72" s="1305"/>
      <c r="CL72" s="1305"/>
      <c r="CM72" s="1305"/>
      <c r="CN72" s="1305" t="s">
        <v>
566</v>
      </c>
      <c r="CO72" s="1305"/>
      <c r="CP72" s="1305"/>
      <c r="CQ72" s="1305"/>
      <c r="CR72" s="1305"/>
      <c r="CS72" s="1305"/>
      <c r="CT72" s="1305"/>
      <c r="CU72" s="1305"/>
      <c r="CV72" s="1305" t="s">
        <v>
567</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
610</v>
      </c>
      <c r="AO73" s="1309"/>
      <c r="AP73" s="1309"/>
      <c r="AQ73" s="1309"/>
      <c r="AR73" s="1309"/>
      <c r="AS73" s="1309"/>
      <c r="AT73" s="1309"/>
      <c r="AU73" s="1309"/>
      <c r="AV73" s="1309"/>
      <c r="AW73" s="1309"/>
      <c r="AX73" s="1309"/>
      <c r="AY73" s="1309"/>
      <c r="AZ73" s="1309"/>
      <c r="BA73" s="1309"/>
      <c r="BB73" s="1309" t="s">
        <v>
611</v>
      </c>
      <c r="BC73" s="1309"/>
      <c r="BD73" s="1309"/>
      <c r="BE73" s="1309"/>
      <c r="BF73" s="1309"/>
      <c r="BG73" s="1309"/>
      <c r="BH73" s="1309"/>
      <c r="BI73" s="1309"/>
      <c r="BJ73" s="1309"/>
      <c r="BK73" s="1309"/>
      <c r="BL73" s="1309"/>
      <c r="BM73" s="1309"/>
      <c r="BN73" s="1309"/>
      <c r="BO73" s="1309"/>
      <c r="BP73" s="1310">
        <v>
29.4</v>
      </c>
      <c r="BQ73" s="1310"/>
      <c r="BR73" s="1310"/>
      <c r="BS73" s="1310"/>
      <c r="BT73" s="1310"/>
      <c r="BU73" s="1310"/>
      <c r="BV73" s="1310"/>
      <c r="BW73" s="1310"/>
      <c r="BX73" s="1310">
        <v>
23.7</v>
      </c>
      <c r="BY73" s="1310"/>
      <c r="BZ73" s="1310"/>
      <c r="CA73" s="1310"/>
      <c r="CB73" s="1310"/>
      <c r="CC73" s="1310"/>
      <c r="CD73" s="1310"/>
      <c r="CE73" s="1310"/>
      <c r="CF73" s="1310">
        <v>
23.4</v>
      </c>
      <c r="CG73" s="1310"/>
      <c r="CH73" s="1310"/>
      <c r="CI73" s="1310"/>
      <c r="CJ73" s="1310"/>
      <c r="CK73" s="1310"/>
      <c r="CL73" s="1310"/>
      <c r="CM73" s="1310"/>
      <c r="CN73" s="1310">
        <v>
21.9</v>
      </c>
      <c r="CO73" s="1310"/>
      <c r="CP73" s="1310"/>
      <c r="CQ73" s="1310"/>
      <c r="CR73" s="1310"/>
      <c r="CS73" s="1310"/>
      <c r="CT73" s="1310"/>
      <c r="CU73" s="1310"/>
      <c r="CV73" s="1310">
        <v>
23.8</v>
      </c>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
616</v>
      </c>
      <c r="BC75" s="1309"/>
      <c r="BD75" s="1309"/>
      <c r="BE75" s="1309"/>
      <c r="BF75" s="1309"/>
      <c r="BG75" s="1309"/>
      <c r="BH75" s="1309"/>
      <c r="BI75" s="1309"/>
      <c r="BJ75" s="1309"/>
      <c r="BK75" s="1309"/>
      <c r="BL75" s="1309"/>
      <c r="BM75" s="1309"/>
      <c r="BN75" s="1309"/>
      <c r="BO75" s="1309"/>
      <c r="BP75" s="1310">
        <v>
4.4000000000000004</v>
      </c>
      <c r="BQ75" s="1310"/>
      <c r="BR75" s="1310"/>
      <c r="BS75" s="1310"/>
      <c r="BT75" s="1310"/>
      <c r="BU75" s="1310"/>
      <c r="BV75" s="1310"/>
      <c r="BW75" s="1310"/>
      <c r="BX75" s="1310">
        <v>
4.2</v>
      </c>
      <c r="BY75" s="1310"/>
      <c r="BZ75" s="1310"/>
      <c r="CA75" s="1310"/>
      <c r="CB75" s="1310"/>
      <c r="CC75" s="1310"/>
      <c r="CD75" s="1310"/>
      <c r="CE75" s="1310"/>
      <c r="CF75" s="1310">
        <v>
4.0999999999999996</v>
      </c>
      <c r="CG75" s="1310"/>
      <c r="CH75" s="1310"/>
      <c r="CI75" s="1310"/>
      <c r="CJ75" s="1310"/>
      <c r="CK75" s="1310"/>
      <c r="CL75" s="1310"/>
      <c r="CM75" s="1310"/>
      <c r="CN75" s="1310">
        <v>
3.6</v>
      </c>
      <c r="CO75" s="1310"/>
      <c r="CP75" s="1310"/>
      <c r="CQ75" s="1310"/>
      <c r="CR75" s="1310"/>
      <c r="CS75" s="1310"/>
      <c r="CT75" s="1310"/>
      <c r="CU75" s="1310"/>
      <c r="CV75" s="1310">
        <v>
3.5</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
613</v>
      </c>
      <c r="AO77" s="1305"/>
      <c r="AP77" s="1305"/>
      <c r="AQ77" s="1305"/>
      <c r="AR77" s="1305"/>
      <c r="AS77" s="1305"/>
      <c r="AT77" s="1305"/>
      <c r="AU77" s="1305"/>
      <c r="AV77" s="1305"/>
      <c r="AW77" s="1305"/>
      <c r="AX77" s="1305"/>
      <c r="AY77" s="1305"/>
      <c r="AZ77" s="1305"/>
      <c r="BA77" s="1305"/>
      <c r="BB77" s="1309" t="s">
        <v>
611</v>
      </c>
      <c r="BC77" s="1309"/>
      <c r="BD77" s="1309"/>
      <c r="BE77" s="1309"/>
      <c r="BF77" s="1309"/>
      <c r="BG77" s="1309"/>
      <c r="BH77" s="1309"/>
      <c r="BI77" s="1309"/>
      <c r="BJ77" s="1309"/>
      <c r="BK77" s="1309"/>
      <c r="BL77" s="1309"/>
      <c r="BM77" s="1309"/>
      <c r="BN77" s="1309"/>
      <c r="BO77" s="1309"/>
      <c r="BP77" s="1310">
        <v>
33.6</v>
      </c>
      <c r="BQ77" s="1310"/>
      <c r="BR77" s="1310"/>
      <c r="BS77" s="1310"/>
      <c r="BT77" s="1310"/>
      <c r="BU77" s="1310"/>
      <c r="BV77" s="1310"/>
      <c r="BW77" s="1310"/>
      <c r="BX77" s="1310">
        <v>
35.299999999999997</v>
      </c>
      <c r="BY77" s="1310"/>
      <c r="BZ77" s="1310"/>
      <c r="CA77" s="1310"/>
      <c r="CB77" s="1310"/>
      <c r="CC77" s="1310"/>
      <c r="CD77" s="1310"/>
      <c r="CE77" s="1310"/>
      <c r="CF77" s="1310">
        <v>
31.9</v>
      </c>
      <c r="CG77" s="1310"/>
      <c r="CH77" s="1310"/>
      <c r="CI77" s="1310"/>
      <c r="CJ77" s="1310"/>
      <c r="CK77" s="1310"/>
      <c r="CL77" s="1310"/>
      <c r="CM77" s="1310"/>
      <c r="CN77" s="1310">
        <v>
24.2</v>
      </c>
      <c r="CO77" s="1310"/>
      <c r="CP77" s="1310"/>
      <c r="CQ77" s="1310"/>
      <c r="CR77" s="1310"/>
      <c r="CS77" s="1310"/>
      <c r="CT77" s="1310"/>
      <c r="CU77" s="1310"/>
      <c r="CV77" s="1310">
        <v>
22.1</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
616</v>
      </c>
      <c r="BC79" s="1309"/>
      <c r="BD79" s="1309"/>
      <c r="BE79" s="1309"/>
      <c r="BF79" s="1309"/>
      <c r="BG79" s="1309"/>
      <c r="BH79" s="1309"/>
      <c r="BI79" s="1309"/>
      <c r="BJ79" s="1309"/>
      <c r="BK79" s="1309"/>
      <c r="BL79" s="1309"/>
      <c r="BM79" s="1309"/>
      <c r="BN79" s="1309"/>
      <c r="BO79" s="1309"/>
      <c r="BP79" s="1310">
        <v>
7</v>
      </c>
      <c r="BQ79" s="1310"/>
      <c r="BR79" s="1310"/>
      <c r="BS79" s="1310"/>
      <c r="BT79" s="1310"/>
      <c r="BU79" s="1310"/>
      <c r="BV79" s="1310"/>
      <c r="BW79" s="1310"/>
      <c r="BX79" s="1310">
        <v>
6.9</v>
      </c>
      <c r="BY79" s="1310"/>
      <c r="BZ79" s="1310"/>
      <c r="CA79" s="1310"/>
      <c r="CB79" s="1310"/>
      <c r="CC79" s="1310"/>
      <c r="CD79" s="1310"/>
      <c r="CE79" s="1310"/>
      <c r="CF79" s="1310">
        <v>
6.6</v>
      </c>
      <c r="CG79" s="1310"/>
      <c r="CH79" s="1310"/>
      <c r="CI79" s="1310"/>
      <c r="CJ79" s="1310"/>
      <c r="CK79" s="1310"/>
      <c r="CL79" s="1310"/>
      <c r="CM79" s="1310"/>
      <c r="CN79" s="1310">
        <v>
6.4</v>
      </c>
      <c r="CO79" s="1310"/>
      <c r="CP79" s="1310"/>
      <c r="CQ79" s="1310"/>
      <c r="CR79" s="1310"/>
      <c r="CS79" s="1310"/>
      <c r="CT79" s="1310"/>
      <c r="CU79" s="1310"/>
      <c r="CV79" s="1310">
        <v>
6.3</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4+hje+QD8GS844liigsjnGEUbj0Uz9fCKcyli0a8KtTEP7s+R4qJxUg98g08xf3UIuU1Cx+wg37bhf6j/4QfOw==" saltValue="MploTGQotfoLSR9kDujCm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78" zoomScale="80" zoomScaleNormal="8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509</v>
      </c>
    </row>
  </sheetData>
  <sheetProtection algorithmName="SHA-512" hashValue="2injOS2fn93aIvSLjI8Fp7UK+ELAnX7Q7Ne0JNDaJuh8WrkU0+w5C+x9WndWfK12luLNJUttoojTXqka6ZR7Eg==" saltValue="Dy8p1u8VwhIRrIxiTdqyA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85" zoomScale="80" zoomScaleNormal="8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509</v>
      </c>
    </row>
  </sheetData>
  <sheetProtection algorithmName="SHA-512" hashValue="OUvKK1G6D42kTcnzHafhIHc77f9o29KAZ1Z8qNdrSKmlMOB6tl9+8P15Y6kT+gOubWtywjOGJZ7butMxyyVp5Q==" saltValue="MugbBuihA/JqEN13nV/Aw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52</v>
      </c>
      <c r="E2" s="155"/>
      <c r="F2" s="156" t="s">
        <v>
560</v>
      </c>
      <c r="G2" s="157"/>
      <c r="H2" s="158"/>
    </row>
    <row r="3" spans="1:8" x14ac:dyDescent="0.15">
      <c r="A3" s="154" t="s">
        <v>
553</v>
      </c>
      <c r="B3" s="159"/>
      <c r="C3" s="160"/>
      <c r="D3" s="161">
        <v>
18350</v>
      </c>
      <c r="E3" s="162"/>
      <c r="F3" s="163">
        <v>
47278</v>
      </c>
      <c r="G3" s="164"/>
      <c r="H3" s="165"/>
    </row>
    <row r="4" spans="1:8" x14ac:dyDescent="0.15">
      <c r="A4" s="166"/>
      <c r="B4" s="167"/>
      <c r="C4" s="168"/>
      <c r="D4" s="169">
        <v>
14397</v>
      </c>
      <c r="E4" s="170"/>
      <c r="F4" s="171">
        <v>
24096</v>
      </c>
      <c r="G4" s="172"/>
      <c r="H4" s="173"/>
    </row>
    <row r="5" spans="1:8" x14ac:dyDescent="0.15">
      <c r="A5" s="154" t="s">
        <v>
555</v>
      </c>
      <c r="B5" s="159"/>
      <c r="C5" s="160"/>
      <c r="D5" s="161">
        <v>
21095</v>
      </c>
      <c r="E5" s="162"/>
      <c r="F5" s="163">
        <v>
44504</v>
      </c>
      <c r="G5" s="164"/>
      <c r="H5" s="165"/>
    </row>
    <row r="6" spans="1:8" x14ac:dyDescent="0.15">
      <c r="A6" s="166"/>
      <c r="B6" s="167"/>
      <c r="C6" s="168"/>
      <c r="D6" s="169">
        <v>
16197</v>
      </c>
      <c r="E6" s="170"/>
      <c r="F6" s="171">
        <v>
25876</v>
      </c>
      <c r="G6" s="172"/>
      <c r="H6" s="173"/>
    </row>
    <row r="7" spans="1:8" x14ac:dyDescent="0.15">
      <c r="A7" s="154" t="s">
        <v>
556</v>
      </c>
      <c r="B7" s="159"/>
      <c r="C7" s="160"/>
      <c r="D7" s="161">
        <v>
32227</v>
      </c>
      <c r="E7" s="162"/>
      <c r="F7" s="163">
        <v>
47820</v>
      </c>
      <c r="G7" s="164"/>
      <c r="H7" s="165"/>
    </row>
    <row r="8" spans="1:8" x14ac:dyDescent="0.15">
      <c r="A8" s="166"/>
      <c r="B8" s="167"/>
      <c r="C8" s="168"/>
      <c r="D8" s="169">
        <v>
22186</v>
      </c>
      <c r="E8" s="170"/>
      <c r="F8" s="171">
        <v>
25855</v>
      </c>
      <c r="G8" s="172"/>
      <c r="H8" s="173"/>
    </row>
    <row r="9" spans="1:8" x14ac:dyDescent="0.15">
      <c r="A9" s="154" t="s">
        <v>
557</v>
      </c>
      <c r="B9" s="159"/>
      <c r="C9" s="160"/>
      <c r="D9" s="161">
        <v>
32046</v>
      </c>
      <c r="E9" s="162"/>
      <c r="F9" s="163">
        <v>
41934</v>
      </c>
      <c r="G9" s="164"/>
      <c r="H9" s="165"/>
    </row>
    <row r="10" spans="1:8" x14ac:dyDescent="0.15">
      <c r="A10" s="166"/>
      <c r="B10" s="167"/>
      <c r="C10" s="168"/>
      <c r="D10" s="169">
        <v>
20976</v>
      </c>
      <c r="E10" s="170"/>
      <c r="F10" s="171">
        <v>
23352</v>
      </c>
      <c r="G10" s="172"/>
      <c r="H10" s="173"/>
    </row>
    <row r="11" spans="1:8" x14ac:dyDescent="0.15">
      <c r="A11" s="154" t="s">
        <v>
558</v>
      </c>
      <c r="B11" s="159"/>
      <c r="C11" s="160"/>
      <c r="D11" s="161">
        <v>
37691</v>
      </c>
      <c r="E11" s="162"/>
      <c r="F11" s="163">
        <v>
45588</v>
      </c>
      <c r="G11" s="164"/>
      <c r="H11" s="165"/>
    </row>
    <row r="12" spans="1:8" x14ac:dyDescent="0.15">
      <c r="A12" s="166"/>
      <c r="B12" s="167"/>
      <c r="C12" s="174"/>
      <c r="D12" s="169">
        <v>
32994</v>
      </c>
      <c r="E12" s="170"/>
      <c r="F12" s="171">
        <v>
24150</v>
      </c>
      <c r="G12" s="172"/>
      <c r="H12" s="173"/>
    </row>
    <row r="13" spans="1:8" x14ac:dyDescent="0.15">
      <c r="A13" s="154"/>
      <c r="B13" s="159"/>
      <c r="C13" s="175"/>
      <c r="D13" s="176">
        <v>
28282</v>
      </c>
      <c r="E13" s="177"/>
      <c r="F13" s="178">
        <v>
45425</v>
      </c>
      <c r="G13" s="179"/>
      <c r="H13" s="165"/>
    </row>
    <row r="14" spans="1:8" x14ac:dyDescent="0.15">
      <c r="A14" s="166"/>
      <c r="B14" s="167"/>
      <c r="C14" s="168"/>
      <c r="D14" s="169">
        <v>
21350</v>
      </c>
      <c r="E14" s="170"/>
      <c r="F14" s="171">
        <v>
24666</v>
      </c>
      <c r="G14" s="172"/>
      <c r="H14" s="173"/>
    </row>
    <row r="17" spans="1:11" x14ac:dyDescent="0.15">
      <c r="A17" s="150" t="s">
        <v>
53</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54</v>
      </c>
      <c r="B19" s="180">
        <f>
ROUND(VALUE(SUBSTITUTE(実質収支比率等に係る経年分析!F$48,"▲","-")),2)</f>
        <v>
7.28</v>
      </c>
      <c r="C19" s="180">
        <f>
ROUND(VALUE(SUBSTITUTE(実質収支比率等に係る経年分析!G$48,"▲","-")),2)</f>
        <v>
6.47</v>
      </c>
      <c r="D19" s="180">
        <f>
ROUND(VALUE(SUBSTITUTE(実質収支比率等に係る経年分析!H$48,"▲","-")),2)</f>
        <v>
7.26</v>
      </c>
      <c r="E19" s="180">
        <f>
ROUND(VALUE(SUBSTITUTE(実質収支比率等に係る経年分析!I$48,"▲","-")),2)</f>
        <v>
5.55</v>
      </c>
      <c r="F19" s="180">
        <f>
ROUND(VALUE(SUBSTITUTE(実質収支比率等に係る経年分析!J$48,"▲","-")),2)</f>
        <v>
4.45</v>
      </c>
    </row>
    <row r="20" spans="1:11" x14ac:dyDescent="0.15">
      <c r="A20" s="180" t="s">
        <v>
55</v>
      </c>
      <c r="B20" s="180">
        <f>
ROUND(VALUE(SUBSTITUTE(実質収支比率等に係る経年分析!F$47,"▲","-")),2)</f>
        <v>
8.9600000000000009</v>
      </c>
      <c r="C20" s="180">
        <f>
ROUND(VALUE(SUBSTITUTE(実質収支比率等に係る経年分析!G$47,"▲","-")),2)</f>
        <v>
9.07</v>
      </c>
      <c r="D20" s="180">
        <f>
ROUND(VALUE(SUBSTITUTE(実質収支比率等に係る経年分析!H$47,"▲","-")),2)</f>
        <v>
8.8000000000000007</v>
      </c>
      <c r="E20" s="180">
        <f>
ROUND(VALUE(SUBSTITUTE(実質収支比率等に係る経年分析!I$47,"▲","-")),2)</f>
        <v>
9.8000000000000007</v>
      </c>
      <c r="F20" s="180">
        <f>
ROUND(VALUE(SUBSTITUTE(実質収支比率等に係る経年分析!J$47,"▲","-")),2)</f>
        <v>
9.6999999999999993</v>
      </c>
    </row>
    <row r="21" spans="1:11" x14ac:dyDescent="0.15">
      <c r="A21" s="180" t="s">
        <v>
56</v>
      </c>
      <c r="B21" s="180">
        <f>
IF(ISNUMBER(VALUE(SUBSTITUTE(実質収支比率等に係る経年分析!F$49,"▲","-"))),ROUND(VALUE(SUBSTITUTE(実質収支比率等に係る経年分析!F$49,"▲","-")),2),NA())</f>
        <v>
1.28</v>
      </c>
      <c r="C21" s="180">
        <f>
IF(ISNUMBER(VALUE(SUBSTITUTE(実質収支比率等に係る経年分析!G$49,"▲","-"))),ROUND(VALUE(SUBSTITUTE(実質収支比率等に係る経年分析!G$49,"▲","-")),2),NA())</f>
        <v>
-0.62</v>
      </c>
      <c r="D21" s="180">
        <f>
IF(ISNUMBER(VALUE(SUBSTITUTE(実質収支比率等に係る経年分析!H$49,"▲","-"))),ROUND(VALUE(SUBSTITUTE(実質収支比率等に係る経年分析!H$49,"▲","-")),2),NA())</f>
        <v>
0.72</v>
      </c>
      <c r="E21" s="180">
        <f>
IF(ISNUMBER(VALUE(SUBSTITUTE(実質収支比率等に係る経年分析!I$49,"▲","-"))),ROUND(VALUE(SUBSTITUTE(実質収支比率等に係る経年分析!I$49,"▲","-")),2),NA())</f>
        <v>
-0.65</v>
      </c>
      <c r="F21" s="180">
        <f>
IF(ISNUMBER(VALUE(SUBSTITUTE(実質収支比率等に係る経年分析!J$49,"▲","-"))),ROUND(VALUE(SUBSTITUTE(実質収支比率等に係る経年分析!J$49,"▲","-")),2),NA())</f>
        <v>
-1.18</v>
      </c>
    </row>
    <row r="24" spans="1:11" x14ac:dyDescent="0.15">
      <c r="A24" s="150" t="s">
        <v>
57</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58</v>
      </c>
      <c r="C26" s="181" t="s">
        <v>
59</v>
      </c>
      <c r="D26" s="181" t="s">
        <v>
58</v>
      </c>
      <c r="E26" s="181" t="s">
        <v>
59</v>
      </c>
      <c r="F26" s="181" t="s">
        <v>
58</v>
      </c>
      <c r="G26" s="181" t="s">
        <v>
59</v>
      </c>
      <c r="H26" s="181" t="s">
        <v>
58</v>
      </c>
      <c r="I26" s="181" t="s">
        <v>
59</v>
      </c>
      <c r="J26" s="181" t="s">
        <v>
58</v>
      </c>
      <c r="K26" s="181" t="s">
        <v>
59</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#N/A</v>
      </c>
      <c r="C27" s="181">
        <f>
IF(ROUND(VALUE(SUBSTITUTE(連結実質赤字比率に係る赤字・黒字の構成分析!F$43,"▲", "-")), 2) &gt;= 0, ABS(ROUND(VALUE(SUBSTITUTE(連結実質赤字比率に係る赤字・黒字の構成分析!F$43,"▲", "-")), 2)), NA())</f>
        <v>
0.1</v>
      </c>
      <c r="D27" s="181" t="e">
        <f>
IF(ROUND(VALUE(SUBSTITUTE(連結実質赤字比率に係る赤字・黒字の構成分析!G$43,"▲", "-")), 2) &lt; 0, ABS(ROUND(VALUE(SUBSTITUTE(連結実質赤字比率に係る赤字・黒字の構成分析!G$43,"▲", "-")), 2)), NA())</f>
        <v>
#N/A</v>
      </c>
      <c r="E27" s="181">
        <f>
IF(ROUND(VALUE(SUBSTITUTE(連結実質赤字比率に係る赤字・黒字の構成分析!G$43,"▲", "-")), 2) &gt;= 0, ABS(ROUND(VALUE(SUBSTITUTE(連結実質赤字比率に係る赤字・黒字の構成分析!G$43,"▲", "-")), 2)), NA())</f>
        <v>
0.22</v>
      </c>
      <c r="F27" s="181" t="e">
        <f>
IF(ROUND(VALUE(SUBSTITUTE(連結実質赤字比率に係る赤字・黒字の構成分析!H$43,"▲", "-")), 2) &lt; 0, ABS(ROUND(VALUE(SUBSTITUTE(連結実質赤字比率に係る赤字・黒字の構成分析!H$43,"▲", "-")), 2)), NA())</f>
        <v>
#N/A</v>
      </c>
      <c r="G27" s="181">
        <f>
IF(ROUND(VALUE(SUBSTITUTE(連結実質赤字比率に係る赤字・黒字の構成分析!H$43,"▲", "-")), 2) &gt;= 0, ABS(ROUND(VALUE(SUBSTITUTE(連結実質赤字比率に係る赤字・黒字の構成分析!H$43,"▲", "-")), 2)), NA())</f>
        <v>
1.22</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15">
      <c r="A31" s="181" t="str">
        <f>
IF(連結実質赤字比率に係る赤字・黒字の構成分析!C$39="",NA(),連結実質赤字比率に係る赤字・黒字の構成分析!C$39)</f>
        <v>
駐車場事業特別会計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0.03</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0.04</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0.03</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0.02</v>
      </c>
    </row>
    <row r="32" spans="1:11" x14ac:dyDescent="0.15">
      <c r="A32" s="181" t="str">
        <f>
IF(連結実質赤字比率に係る赤字・黒字の構成分析!C$38="",NA(),連結実質赤字比率に係る赤字・黒字の構成分析!C$38)</f>
        <v>
後期高齢者医療特別会計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0.04</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0.03</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0.03</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7.0000000000000007E-2</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0.06</v>
      </c>
    </row>
    <row r="33" spans="1:16" x14ac:dyDescent="0.15">
      <c r="A33" s="181" t="str">
        <f>
IF(連結実質赤字比率に係る赤字・黒字の構成分析!C$37="",NA(),連結実質赤字比率に係る赤字・黒字の構成分析!C$37)</f>
        <v>
国民健康保険事業特別会計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1.27</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0.62</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1.31</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0.56999999999999995</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0.67</v>
      </c>
    </row>
    <row r="34" spans="1:16" x14ac:dyDescent="0.15">
      <c r="A34" s="181" t="str">
        <f>
IF(連結実質赤字比率に係る赤字・黒字の構成分析!C$36="",NA(),連結実質赤字比率に係る赤字・黒字の構成分析!C$36)</f>
        <v>
下水道事業会計</v>
      </c>
      <c r="B34" s="181" t="e">
        <f>
IF(ROUND(VALUE(SUBSTITUTE(連結実質赤字比率に係る赤字・黒字の構成分析!F$36,"▲", "-")), 2) &lt; 0, ABS(ROUND(VALUE(SUBSTITUTE(連結実質赤字比率に係る赤字・黒字の構成分析!F$36,"▲", "-")), 2)), NA())</f>
        <v>
#VALUE!</v>
      </c>
      <c r="C34" s="181" t="e">
        <f>
IF(ROUND(VALUE(SUBSTITUTE(連結実質赤字比率に係る赤字・黒字の構成分析!F$36,"▲", "-")), 2) &gt;= 0, ABS(ROUND(VALUE(SUBSTITUTE(連結実質赤字比率に係る赤字・黒字の構成分析!F$36,"▲", "-")), 2)), NA())</f>
        <v>
#VALUE!</v>
      </c>
      <c r="D34" s="181" t="e">
        <f>
IF(ROUND(VALUE(SUBSTITUTE(連結実質赤字比率に係る赤字・黒字の構成分析!G$36,"▲", "-")), 2) &lt; 0, ABS(ROUND(VALUE(SUBSTITUTE(連結実質赤字比率に係る赤字・黒字の構成分析!G$36,"▲", "-")), 2)), NA())</f>
        <v>
#VALUE!</v>
      </c>
      <c r="E34" s="181" t="e">
        <f>
IF(ROUND(VALUE(SUBSTITUTE(連結実質赤字比率に係る赤字・黒字の構成分析!G$36,"▲", "-")), 2) &gt;= 0, ABS(ROUND(VALUE(SUBSTITUTE(連結実質赤字比率に係る赤字・黒字の構成分析!G$36,"▲", "-")), 2)), NA())</f>
        <v>
#VALUE!</v>
      </c>
      <c r="F34" s="181" t="e">
        <f>
IF(ROUND(VALUE(SUBSTITUTE(連結実質赤字比率に係る赤字・黒字の構成分析!H$36,"▲", "-")), 2) &lt; 0, ABS(ROUND(VALUE(SUBSTITUTE(連結実質赤字比率に係る赤字・黒字の構成分析!H$36,"▲", "-")), 2)), NA())</f>
        <v>
#VALUE!</v>
      </c>
      <c r="G34" s="181" t="e">
        <f>
IF(ROUND(VALUE(SUBSTITUTE(連結実質赤字比率に係る赤字・黒字の構成分析!H$36,"▲", "-")), 2) &gt;= 0, ABS(ROUND(VALUE(SUBSTITUTE(連結実質赤字比率に係る赤字・黒字の構成分析!H$36,"▲", "-")), 2)), NA())</f>
        <v>
#VALUE!</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0.61</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1</v>
      </c>
    </row>
    <row r="35" spans="1:16" x14ac:dyDescent="0.15">
      <c r="A35" s="181" t="str">
        <f>
IF(連結実質赤字比率に係る赤字・黒字の構成分析!C$35="",NA(),連結実質赤字比率に係る赤字・黒字の構成分析!C$35)</f>
        <v>
介護保険特別会計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1.94</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1.96</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2.33</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2.0699999999999998</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1.22</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7.27</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6.47</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7.26</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5.54</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4.4400000000000004</v>
      </c>
    </row>
    <row r="39" spans="1:16" x14ac:dyDescent="0.15">
      <c r="A39" s="150" t="s">
        <v>
60</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15">
      <c r="A42" s="182" t="s">
        <v>
63</v>
      </c>
      <c r="B42" s="182"/>
      <c r="C42" s="182"/>
      <c r="D42" s="182">
        <f>
'実質公債費比率（分子）の構造'!K$52</f>
        <v>
1572</v>
      </c>
      <c r="E42" s="182"/>
      <c r="F42" s="182"/>
      <c r="G42" s="182">
        <f>
'実質公債費比率（分子）の構造'!L$52</f>
        <v>
1506</v>
      </c>
      <c r="H42" s="182"/>
      <c r="I42" s="182"/>
      <c r="J42" s="182">
        <f>
'実質公債費比率（分子）の構造'!M$52</f>
        <v>
1529</v>
      </c>
      <c r="K42" s="182"/>
      <c r="L42" s="182"/>
      <c r="M42" s="182">
        <f>
'実質公債費比率（分子）の構造'!N$52</f>
        <v>
1503</v>
      </c>
      <c r="N42" s="182"/>
      <c r="O42" s="182"/>
      <c r="P42" s="182">
        <f>
'実質公債費比率（分子）の構造'!O$52</f>
        <v>
1483</v>
      </c>
    </row>
    <row r="43" spans="1:16" x14ac:dyDescent="0.15">
      <c r="A43" s="182" t="s">
        <v>
64</v>
      </c>
      <c r="B43" s="182">
        <f>
'実質公債費比率（分子）の構造'!K$51</f>
        <v>
0</v>
      </c>
      <c r="C43" s="182"/>
      <c r="D43" s="182"/>
      <c r="E43" s="182">
        <f>
'実質公債費比率（分子）の構造'!L$51</f>
        <v>
0</v>
      </c>
      <c r="F43" s="182"/>
      <c r="G43" s="182"/>
      <c r="H43" s="182">
        <f>
'実質公債費比率（分子）の構造'!M$51</f>
        <v>
0</v>
      </c>
      <c r="I43" s="182"/>
      <c r="J43" s="182"/>
      <c r="K43" s="182" t="str">
        <f>
'実質公債費比率（分子）の構造'!N$51</f>
        <v>
-</v>
      </c>
      <c r="L43" s="182"/>
      <c r="M43" s="182"/>
      <c r="N43" s="182" t="str">
        <f>
'実質公債費比率（分子）の構造'!O$51</f>
        <v>
-</v>
      </c>
      <c r="O43" s="182"/>
      <c r="P43" s="182"/>
    </row>
    <row r="44" spans="1:16" x14ac:dyDescent="0.15">
      <c r="A44" s="182" t="s">
        <v>
65</v>
      </c>
      <c r="B44" s="182">
        <f>
'実質公債費比率（分子）の構造'!K$50</f>
        <v>
11</v>
      </c>
      <c r="C44" s="182"/>
      <c r="D44" s="182"/>
      <c r="E44" s="182">
        <f>
'実質公債費比率（分子）の構造'!L$50</f>
        <v>
11</v>
      </c>
      <c r="F44" s="182"/>
      <c r="G44" s="182"/>
      <c r="H44" s="182">
        <f>
'実質公債費比率（分子）の構造'!M$50</f>
        <v>
11</v>
      </c>
      <c r="I44" s="182"/>
      <c r="J44" s="182"/>
      <c r="K44" s="182">
        <f>
'実質公債費比率（分子）の構造'!N$50</f>
        <v>
7</v>
      </c>
      <c r="L44" s="182"/>
      <c r="M44" s="182"/>
      <c r="N44" s="182">
        <f>
'実質公債費比率（分子）の構造'!O$50</f>
        <v>
3</v>
      </c>
      <c r="O44" s="182"/>
      <c r="P44" s="182"/>
    </row>
    <row r="45" spans="1:16" x14ac:dyDescent="0.15">
      <c r="A45" s="182" t="s">
        <v>
66</v>
      </c>
      <c r="B45" s="182">
        <f>
'実質公債費比率（分子）の構造'!K$49</f>
        <v>
90</v>
      </c>
      <c r="C45" s="182"/>
      <c r="D45" s="182"/>
      <c r="E45" s="182">
        <f>
'実質公債費比率（分子）の構造'!L$49</f>
        <v>
78</v>
      </c>
      <c r="F45" s="182"/>
      <c r="G45" s="182"/>
      <c r="H45" s="182">
        <f>
'実質公債費比率（分子）の構造'!M$49</f>
        <v>
70</v>
      </c>
      <c r="I45" s="182"/>
      <c r="J45" s="182"/>
      <c r="K45" s="182">
        <f>
'実質公債費比率（分子）の構造'!N$49</f>
        <v>
64</v>
      </c>
      <c r="L45" s="182"/>
      <c r="M45" s="182"/>
      <c r="N45" s="182">
        <f>
'実質公債費比率（分子）の構造'!O$49</f>
        <v>
60</v>
      </c>
      <c r="O45" s="182"/>
      <c r="P45" s="182"/>
    </row>
    <row r="46" spans="1:16" x14ac:dyDescent="0.15">
      <c r="A46" s="182" t="s">
        <v>
67</v>
      </c>
      <c r="B46" s="182">
        <f>
'実質公債費比率（分子）の構造'!K$48</f>
        <v>
97</v>
      </c>
      <c r="C46" s="182"/>
      <c r="D46" s="182"/>
      <c r="E46" s="182">
        <f>
'実質公債費比率（分子）の構造'!L$48</f>
        <v>
63</v>
      </c>
      <c r="F46" s="182"/>
      <c r="G46" s="182"/>
      <c r="H46" s="182">
        <f>
'実質公債費比率（分子）の構造'!M$48</f>
        <v>
56</v>
      </c>
      <c r="I46" s="182"/>
      <c r="J46" s="182"/>
      <c r="K46" s="182">
        <f>
'実質公債費比率（分子）の構造'!N$48</f>
        <v>
22</v>
      </c>
      <c r="L46" s="182"/>
      <c r="M46" s="182"/>
      <c r="N46" s="182">
        <f>
'実質公債費比率（分子）の構造'!O$48</f>
        <v>
48</v>
      </c>
      <c r="O46" s="182"/>
      <c r="P46" s="182"/>
    </row>
    <row r="47" spans="1:16" x14ac:dyDescent="0.15">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70</v>
      </c>
      <c r="B49" s="182">
        <f>
'実質公債費比率（分子）の構造'!K$45</f>
        <v>
2034</v>
      </c>
      <c r="C49" s="182"/>
      <c r="D49" s="182"/>
      <c r="E49" s="182">
        <f>
'実質公債費比率（分子）の構造'!L$45</f>
        <v>
1915</v>
      </c>
      <c r="F49" s="182"/>
      <c r="G49" s="182"/>
      <c r="H49" s="182">
        <f>
'実質公債費比率（分子）の構造'!M$45</f>
        <v>
1899</v>
      </c>
      <c r="I49" s="182"/>
      <c r="J49" s="182"/>
      <c r="K49" s="182">
        <f>
'実質公債費比率（分子）の構造'!N$45</f>
        <v>
1875</v>
      </c>
      <c r="L49" s="182"/>
      <c r="M49" s="182"/>
      <c r="N49" s="182">
        <f>
'実質公債費比率（分子）の構造'!O$45</f>
        <v>
1877</v>
      </c>
      <c r="O49" s="182"/>
      <c r="P49" s="182"/>
    </row>
    <row r="50" spans="1:16" x14ac:dyDescent="0.15">
      <c r="A50" s="182" t="s">
        <v>
71</v>
      </c>
      <c r="B50" s="182" t="e">
        <f>
NA()</f>
        <v>
#N/A</v>
      </c>
      <c r="C50" s="182">
        <f>
IF(ISNUMBER('実質公債費比率（分子）の構造'!K$53),'実質公債費比率（分子）の構造'!K$53,NA())</f>
        <v>
660</v>
      </c>
      <c r="D50" s="182" t="e">
        <f>
NA()</f>
        <v>
#N/A</v>
      </c>
      <c r="E50" s="182" t="e">
        <f>
NA()</f>
        <v>
#N/A</v>
      </c>
      <c r="F50" s="182">
        <f>
IF(ISNUMBER('実質公債費比率（分子）の構造'!L$53),'実質公債費比率（分子）の構造'!L$53,NA())</f>
        <v>
561</v>
      </c>
      <c r="G50" s="182" t="e">
        <f>
NA()</f>
        <v>
#N/A</v>
      </c>
      <c r="H50" s="182" t="e">
        <f>
NA()</f>
        <v>
#N/A</v>
      </c>
      <c r="I50" s="182">
        <f>
IF(ISNUMBER('実質公債費比率（分子）の構造'!M$53),'実質公債費比率（分子）の構造'!M$53,NA())</f>
        <v>
507</v>
      </c>
      <c r="J50" s="182" t="e">
        <f>
NA()</f>
        <v>
#N/A</v>
      </c>
      <c r="K50" s="182" t="e">
        <f>
NA()</f>
        <v>
#N/A</v>
      </c>
      <c r="L50" s="182">
        <f>
IF(ISNUMBER('実質公債費比率（分子）の構造'!N$53),'実質公債費比率（分子）の構造'!N$53,NA())</f>
        <v>
465</v>
      </c>
      <c r="M50" s="182" t="e">
        <f>
NA()</f>
        <v>
#N/A</v>
      </c>
      <c r="N50" s="182" t="e">
        <f>
NA()</f>
        <v>
#N/A</v>
      </c>
      <c r="O50" s="182">
        <f>
IF(ISNUMBER('実質公債費比率（分子）の構造'!O$53),'実質公債費比率（分子）の構造'!O$53,NA())</f>
        <v>
505</v>
      </c>
      <c r="P50" s="182" t="e">
        <f>
NA()</f>
        <v>
#N/A</v>
      </c>
    </row>
    <row r="53" spans="1:16" x14ac:dyDescent="0.15">
      <c r="A53" s="150" t="s">
        <v>
72</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15">
      <c r="A56" s="181" t="s">
        <v>
43</v>
      </c>
      <c r="B56" s="181"/>
      <c r="C56" s="181"/>
      <c r="D56" s="181">
        <f>
'将来負担比率（分子）の構造'!I$52</f>
        <v>
15755</v>
      </c>
      <c r="E56" s="181"/>
      <c r="F56" s="181"/>
      <c r="G56" s="181">
        <f>
'将来負担比率（分子）の構造'!J$52</f>
        <v>
15860</v>
      </c>
      <c r="H56" s="181"/>
      <c r="I56" s="181"/>
      <c r="J56" s="181">
        <f>
'将来負担比率（分子）の構造'!K$52</f>
        <v>
15992</v>
      </c>
      <c r="K56" s="181"/>
      <c r="L56" s="181"/>
      <c r="M56" s="181">
        <f>
'将来負担比率（分子）の構造'!L$52</f>
        <v>
16046</v>
      </c>
      <c r="N56" s="181"/>
      <c r="O56" s="181"/>
      <c r="P56" s="181">
        <f>
'将来負担比率（分子）の構造'!M$52</f>
        <v>
15996</v>
      </c>
    </row>
    <row r="57" spans="1:16" x14ac:dyDescent="0.15">
      <c r="A57" s="181" t="s">
        <v>
42</v>
      </c>
      <c r="B57" s="181"/>
      <c r="C57" s="181"/>
      <c r="D57" s="181">
        <f>
'将来負担比率（分子）の構造'!I$51</f>
        <v>
1666</v>
      </c>
      <c r="E57" s="181"/>
      <c r="F57" s="181"/>
      <c r="G57" s="181">
        <f>
'将来負担比率（分子）の構造'!J$51</f>
        <v>
1298</v>
      </c>
      <c r="H57" s="181"/>
      <c r="I57" s="181"/>
      <c r="J57" s="181">
        <f>
'将来負担比率（分子）の構造'!K$51</f>
        <v>
1206</v>
      </c>
      <c r="K57" s="181"/>
      <c r="L57" s="181"/>
      <c r="M57" s="181">
        <f>
'将来負担比率（分子）の構造'!L$51</f>
        <v>
1305</v>
      </c>
      <c r="N57" s="181"/>
      <c r="O57" s="181"/>
      <c r="P57" s="181">
        <f>
'将来負担比率（分子）の構造'!M$51</f>
        <v>
1274</v>
      </c>
    </row>
    <row r="58" spans="1:16" x14ac:dyDescent="0.15">
      <c r="A58" s="181" t="s">
        <v>
41</v>
      </c>
      <c r="B58" s="181"/>
      <c r="C58" s="181"/>
      <c r="D58" s="181">
        <f>
'将来負担比率（分子）の構造'!I$50</f>
        <v>
3821</v>
      </c>
      <c r="E58" s="181"/>
      <c r="F58" s="181"/>
      <c r="G58" s="181">
        <f>
'将来負担比率（分子）の構造'!J$50</f>
        <v>
4310</v>
      </c>
      <c r="H58" s="181"/>
      <c r="I58" s="181"/>
      <c r="J58" s="181">
        <f>
'将来負担比率（分子）の構造'!K$50</f>
        <v>
4572</v>
      </c>
      <c r="K58" s="181"/>
      <c r="L58" s="181"/>
      <c r="M58" s="181">
        <f>
'将来負担比率（分子）の構造'!L$50</f>
        <v>
5040</v>
      </c>
      <c r="N58" s="181"/>
      <c r="O58" s="181"/>
      <c r="P58" s="181">
        <f>
'将来負担比率（分子）の構造'!M$50</f>
        <v>
5109</v>
      </c>
    </row>
    <row r="59" spans="1:16" x14ac:dyDescent="0.15">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36</v>
      </c>
      <c r="B61" s="181">
        <f>
'将来負担比率（分子）の構造'!I$46</f>
        <v>
58</v>
      </c>
      <c r="C61" s="181"/>
      <c r="D61" s="181"/>
      <c r="E61" s="181">
        <f>
'将来負担比率（分子）の構造'!J$46</f>
        <v>
54</v>
      </c>
      <c r="F61" s="181"/>
      <c r="G61" s="181"/>
      <c r="H61" s="181">
        <f>
'将来負担比率（分子）の構造'!K$46</f>
        <v>
50</v>
      </c>
      <c r="I61" s="181"/>
      <c r="J61" s="181"/>
      <c r="K61" s="181">
        <f>
'将来負担比率（分子）の構造'!L$46</f>
        <v>
46</v>
      </c>
      <c r="L61" s="181"/>
      <c r="M61" s="181"/>
      <c r="N61" s="181">
        <f>
'将来負担比率（分子）の構造'!M$46</f>
        <v>
42</v>
      </c>
      <c r="O61" s="181"/>
      <c r="P61" s="181"/>
    </row>
    <row r="62" spans="1:16" x14ac:dyDescent="0.15">
      <c r="A62" s="181" t="s">
        <v>
35</v>
      </c>
      <c r="B62" s="181">
        <f>
'将来負担比率（分子）の構造'!I$45</f>
        <v>
4775</v>
      </c>
      <c r="C62" s="181"/>
      <c r="D62" s="181"/>
      <c r="E62" s="181">
        <f>
'将来負担比率（分子）の構造'!J$45</f>
        <v>
4730</v>
      </c>
      <c r="F62" s="181"/>
      <c r="G62" s="181"/>
      <c r="H62" s="181">
        <f>
'将来負担比率（分子）の構造'!K$45</f>
        <v>
4659</v>
      </c>
      <c r="I62" s="181"/>
      <c r="J62" s="181"/>
      <c r="K62" s="181">
        <f>
'将来負担比率（分子）の構造'!L$45</f>
        <v>
4492</v>
      </c>
      <c r="L62" s="181"/>
      <c r="M62" s="181"/>
      <c r="N62" s="181">
        <f>
'将来負担比率（分子）の構造'!M$45</f>
        <v>
4400</v>
      </c>
      <c r="O62" s="181"/>
      <c r="P62" s="181"/>
    </row>
    <row r="63" spans="1:16" x14ac:dyDescent="0.15">
      <c r="A63" s="181" t="s">
        <v>
34</v>
      </c>
      <c r="B63" s="181">
        <f>
'将来負担比率（分子）の構造'!I$44</f>
        <v>
460</v>
      </c>
      <c r="C63" s="181"/>
      <c r="D63" s="181"/>
      <c r="E63" s="181">
        <f>
'将来負担比率（分子）の構造'!J$44</f>
        <v>
376</v>
      </c>
      <c r="F63" s="181"/>
      <c r="G63" s="181"/>
      <c r="H63" s="181">
        <f>
'将来負担比率（分子）の構造'!K$44</f>
        <v>
307</v>
      </c>
      <c r="I63" s="181"/>
      <c r="J63" s="181"/>
      <c r="K63" s="181">
        <f>
'将来負担比率（分子）の構造'!L$44</f>
        <v>
247</v>
      </c>
      <c r="L63" s="181"/>
      <c r="M63" s="181"/>
      <c r="N63" s="181">
        <f>
'将来負担比率（分子）の構造'!M$44</f>
        <v>
188</v>
      </c>
      <c r="O63" s="181"/>
      <c r="P63" s="181"/>
    </row>
    <row r="64" spans="1:16" x14ac:dyDescent="0.15">
      <c r="A64" s="181" t="s">
        <v>
33</v>
      </c>
      <c r="B64" s="181">
        <f>
'将来負担比率（分子）の構造'!I$43</f>
        <v>
866</v>
      </c>
      <c r="C64" s="181"/>
      <c r="D64" s="181"/>
      <c r="E64" s="181">
        <f>
'将来負担比率（分子）の構造'!J$43</f>
        <v>
630</v>
      </c>
      <c r="F64" s="181"/>
      <c r="G64" s="181"/>
      <c r="H64" s="181">
        <f>
'将来負担比率（分子）の構造'!K$43</f>
        <v>
454</v>
      </c>
      <c r="I64" s="181"/>
      <c r="J64" s="181"/>
      <c r="K64" s="181">
        <f>
'将来負担比率（分子）の構造'!L$43</f>
        <v>
356</v>
      </c>
      <c r="L64" s="181"/>
      <c r="M64" s="181"/>
      <c r="N64" s="181">
        <f>
'将来負担比率（分子）の構造'!M$43</f>
        <v>
336</v>
      </c>
      <c r="O64" s="181"/>
      <c r="P64" s="181"/>
    </row>
    <row r="65" spans="1:16" x14ac:dyDescent="0.15">
      <c r="A65" s="181" t="s">
        <v>
32</v>
      </c>
      <c r="B65" s="181">
        <f>
'将来負担比率（分子）の構造'!I$42</f>
        <v>
179</v>
      </c>
      <c r="C65" s="181"/>
      <c r="D65" s="181"/>
      <c r="E65" s="181">
        <f>
'将来負担比率（分子）の構造'!J$42</f>
        <v>
271</v>
      </c>
      <c r="F65" s="181"/>
      <c r="G65" s="181"/>
      <c r="H65" s="181">
        <f>
'将来負担比率（分子）の構造'!K$42</f>
        <v>
528</v>
      </c>
      <c r="I65" s="181"/>
      <c r="J65" s="181"/>
      <c r="K65" s="181">
        <f>
'将来負担比率（分子）の構造'!L$42</f>
        <v>
793</v>
      </c>
      <c r="L65" s="181"/>
      <c r="M65" s="181"/>
      <c r="N65" s="181">
        <f>
'将来負担比率（分子）の構造'!M$42</f>
        <v>
880</v>
      </c>
      <c r="O65" s="181"/>
      <c r="P65" s="181"/>
    </row>
    <row r="66" spans="1:16" x14ac:dyDescent="0.15">
      <c r="A66" s="181" t="s">
        <v>
31</v>
      </c>
      <c r="B66" s="181">
        <f>
'将来負担比率（分子）の構造'!I$41</f>
        <v>
18954</v>
      </c>
      <c r="C66" s="181"/>
      <c r="D66" s="181"/>
      <c r="E66" s="181">
        <f>
'将来負担比率（分子）の構造'!J$41</f>
        <v>
18682</v>
      </c>
      <c r="F66" s="181"/>
      <c r="G66" s="181"/>
      <c r="H66" s="181">
        <f>
'将来負担比率（分子）の構造'!K$41</f>
        <v>
19039</v>
      </c>
      <c r="I66" s="181"/>
      <c r="J66" s="181"/>
      <c r="K66" s="181">
        <f>
'将来負担比率（分子）の構造'!L$41</f>
        <v>
19522</v>
      </c>
      <c r="L66" s="181"/>
      <c r="M66" s="181"/>
      <c r="N66" s="181">
        <f>
'将来負担比率（分子）の構造'!M$41</f>
        <v>
19886</v>
      </c>
      <c r="O66" s="181"/>
      <c r="P66" s="181"/>
    </row>
    <row r="67" spans="1:16" x14ac:dyDescent="0.15">
      <c r="A67" s="181" t="s">
        <v>
75</v>
      </c>
      <c r="B67" s="181" t="e">
        <f>
NA()</f>
        <v>
#N/A</v>
      </c>
      <c r="C67" s="181">
        <f>
IF(ISNUMBER('将来負担比率（分子）の構造'!I$53), IF('将来負担比率（分子）の構造'!I$53 &lt; 0, 0, '将来負担比率（分子）の構造'!I$53), NA())</f>
        <v>
4050</v>
      </c>
      <c r="D67" s="181" t="e">
        <f>
NA()</f>
        <v>
#N/A</v>
      </c>
      <c r="E67" s="181" t="e">
        <f>
NA()</f>
        <v>
#N/A</v>
      </c>
      <c r="F67" s="181">
        <f>
IF(ISNUMBER('将来負担比率（分子）の構造'!J$53), IF('将来負担比率（分子）の構造'!J$53 &lt; 0, 0, '将来負担比率（分子）の構造'!J$53), NA())</f>
        <v>
3274</v>
      </c>
      <c r="G67" s="181" t="e">
        <f>
NA()</f>
        <v>
#N/A</v>
      </c>
      <c r="H67" s="181" t="e">
        <f>
NA()</f>
        <v>
#N/A</v>
      </c>
      <c r="I67" s="181">
        <f>
IF(ISNUMBER('将来負担比率（分子）の構造'!K$53), IF('将来負担比率（分子）の構造'!K$53 &lt; 0, 0, '将来負担比率（分子）の構造'!K$53), NA())</f>
        <v>
3268</v>
      </c>
      <c r="J67" s="181" t="e">
        <f>
NA()</f>
        <v>
#N/A</v>
      </c>
      <c r="K67" s="181" t="e">
        <f>
NA()</f>
        <v>
#N/A</v>
      </c>
      <c r="L67" s="181">
        <f>
IF(ISNUMBER('将来負担比率（分子）の構造'!L$53), IF('将来負担比率（分子）の構造'!L$53 &lt; 0, 0, '将来負担比率（分子）の構造'!L$53), NA())</f>
        <v>
3065</v>
      </c>
      <c r="M67" s="181" t="e">
        <f>
NA()</f>
        <v>
#N/A</v>
      </c>
      <c r="N67" s="181" t="e">
        <f>
NA()</f>
        <v>
#N/A</v>
      </c>
      <c r="O67" s="181">
        <f>
IF(ISNUMBER('将来負担比率（分子）の構造'!M$53), IF('将来負担比率（分子）の構造'!M$53 &lt; 0, 0, '将来負担比率（分子）の構造'!M$53), NA())</f>
        <v>
3353</v>
      </c>
      <c r="P67" s="181" t="e">
        <f>
NA()</f>
        <v>
#N/A</v>
      </c>
    </row>
    <row r="70" spans="1:16" x14ac:dyDescent="0.15">
      <c r="A70" s="183" t="s">
        <v>
76</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77</v>
      </c>
      <c r="B72" s="185">
        <f>
基金残高に係る経年分析!F55</f>
        <v>
1345</v>
      </c>
      <c r="C72" s="185">
        <f>
基金残高に係る経年分析!G55</f>
        <v>
1503</v>
      </c>
      <c r="D72" s="185">
        <f>
基金残高に係る経年分析!H55</f>
        <v>
1490</v>
      </c>
    </row>
    <row r="73" spans="1:16" x14ac:dyDescent="0.15">
      <c r="A73" s="184" t="s">
        <v>
78</v>
      </c>
      <c r="B73" s="185">
        <f>
基金残高に係る経年分析!F56</f>
        <v>
1</v>
      </c>
      <c r="C73" s="185">
        <f>
基金残高に係る経年分析!G56</f>
        <v>
1</v>
      </c>
      <c r="D73" s="185">
        <f>
基金残高に係る経年分析!H56</f>
        <v>
1</v>
      </c>
    </row>
    <row r="74" spans="1:16" x14ac:dyDescent="0.15">
      <c r="A74" s="184" t="s">
        <v>
79</v>
      </c>
      <c r="B74" s="185">
        <f>
基金残高に係る経年分析!F57</f>
        <v>
2771</v>
      </c>
      <c r="C74" s="185">
        <f>
基金残高に係る経年分析!G57</f>
        <v>
3034</v>
      </c>
      <c r="D74" s="185">
        <f>
基金残高に係る経年分析!H57</f>
        <v>
3052</v>
      </c>
    </row>
  </sheetData>
  <sheetProtection algorithmName="SHA-512" hashValue="Kd5HaeM7B7RPYthdEe3zzh+aJB7CFmi5UtE7JrC4qmoh2Qob5j1q9nmRwtRUETjKAZOMjbZwv/kcgt+gz05TOA==" saltValue="c3mbCyVa+I3Hm1MFTj2+v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
215</v>
      </c>
      <c r="DI1" s="760"/>
      <c r="DJ1" s="760"/>
      <c r="DK1" s="760"/>
      <c r="DL1" s="760"/>
      <c r="DM1" s="760"/>
      <c r="DN1" s="761"/>
      <c r="DO1" s="226"/>
      <c r="DP1" s="759" t="s">
        <v>
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
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
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
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
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
1</v>
      </c>
      <c r="C4" s="702"/>
      <c r="D4" s="702"/>
      <c r="E4" s="702"/>
      <c r="F4" s="702"/>
      <c r="G4" s="702"/>
      <c r="H4" s="702"/>
      <c r="I4" s="702"/>
      <c r="J4" s="702"/>
      <c r="K4" s="702"/>
      <c r="L4" s="702"/>
      <c r="M4" s="702"/>
      <c r="N4" s="702"/>
      <c r="O4" s="702"/>
      <c r="P4" s="702"/>
      <c r="Q4" s="703"/>
      <c r="R4" s="701" t="s">
        <v>
221</v>
      </c>
      <c r="S4" s="702"/>
      <c r="T4" s="702"/>
      <c r="U4" s="702"/>
      <c r="V4" s="702"/>
      <c r="W4" s="702"/>
      <c r="X4" s="702"/>
      <c r="Y4" s="703"/>
      <c r="Z4" s="701" t="s">
        <v>
222</v>
      </c>
      <c r="AA4" s="702"/>
      <c r="AB4" s="702"/>
      <c r="AC4" s="703"/>
      <c r="AD4" s="701" t="s">
        <v>
223</v>
      </c>
      <c r="AE4" s="702"/>
      <c r="AF4" s="702"/>
      <c r="AG4" s="702"/>
      <c r="AH4" s="702"/>
      <c r="AI4" s="702"/>
      <c r="AJ4" s="702"/>
      <c r="AK4" s="703"/>
      <c r="AL4" s="701" t="s">
        <v>
222</v>
      </c>
      <c r="AM4" s="702"/>
      <c r="AN4" s="702"/>
      <c r="AO4" s="703"/>
      <c r="AP4" s="762" t="s">
        <v>
224</v>
      </c>
      <c r="AQ4" s="762"/>
      <c r="AR4" s="762"/>
      <c r="AS4" s="762"/>
      <c r="AT4" s="762"/>
      <c r="AU4" s="762"/>
      <c r="AV4" s="762"/>
      <c r="AW4" s="762"/>
      <c r="AX4" s="762"/>
      <c r="AY4" s="762"/>
      <c r="AZ4" s="762"/>
      <c r="BA4" s="762"/>
      <c r="BB4" s="762"/>
      <c r="BC4" s="762"/>
      <c r="BD4" s="762"/>
      <c r="BE4" s="762"/>
      <c r="BF4" s="762"/>
      <c r="BG4" s="762" t="s">
        <v>
225</v>
      </c>
      <c r="BH4" s="762"/>
      <c r="BI4" s="762"/>
      <c r="BJ4" s="762"/>
      <c r="BK4" s="762"/>
      <c r="BL4" s="762"/>
      <c r="BM4" s="762"/>
      <c r="BN4" s="762"/>
      <c r="BO4" s="762" t="s">
        <v>
222</v>
      </c>
      <c r="BP4" s="762"/>
      <c r="BQ4" s="762"/>
      <c r="BR4" s="762"/>
      <c r="BS4" s="762" t="s">
        <v>
226</v>
      </c>
      <c r="BT4" s="762"/>
      <c r="BU4" s="762"/>
      <c r="BV4" s="762"/>
      <c r="BW4" s="762"/>
      <c r="BX4" s="762"/>
      <c r="BY4" s="762"/>
      <c r="BZ4" s="762"/>
      <c r="CA4" s="762"/>
      <c r="CB4" s="762"/>
      <c r="CD4" s="744" t="s">
        <v>
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
228</v>
      </c>
      <c r="C5" s="707"/>
      <c r="D5" s="707"/>
      <c r="E5" s="707"/>
      <c r="F5" s="707"/>
      <c r="G5" s="707"/>
      <c r="H5" s="707"/>
      <c r="I5" s="707"/>
      <c r="J5" s="707"/>
      <c r="K5" s="707"/>
      <c r="L5" s="707"/>
      <c r="M5" s="707"/>
      <c r="N5" s="707"/>
      <c r="O5" s="707"/>
      <c r="P5" s="707"/>
      <c r="Q5" s="708"/>
      <c r="R5" s="695">
        <v>
9677220</v>
      </c>
      <c r="S5" s="696"/>
      <c r="T5" s="696"/>
      <c r="U5" s="696"/>
      <c r="V5" s="696"/>
      <c r="W5" s="696"/>
      <c r="X5" s="696"/>
      <c r="Y5" s="739"/>
      <c r="Z5" s="757">
        <v>
30.5</v>
      </c>
      <c r="AA5" s="757"/>
      <c r="AB5" s="757"/>
      <c r="AC5" s="757"/>
      <c r="AD5" s="758">
        <v>
8949965</v>
      </c>
      <c r="AE5" s="758"/>
      <c r="AF5" s="758"/>
      <c r="AG5" s="758"/>
      <c r="AH5" s="758"/>
      <c r="AI5" s="758"/>
      <c r="AJ5" s="758"/>
      <c r="AK5" s="758"/>
      <c r="AL5" s="740">
        <v>
61.1</v>
      </c>
      <c r="AM5" s="711"/>
      <c r="AN5" s="711"/>
      <c r="AO5" s="741"/>
      <c r="AP5" s="706" t="s">
        <v>
229</v>
      </c>
      <c r="AQ5" s="707"/>
      <c r="AR5" s="707"/>
      <c r="AS5" s="707"/>
      <c r="AT5" s="707"/>
      <c r="AU5" s="707"/>
      <c r="AV5" s="707"/>
      <c r="AW5" s="707"/>
      <c r="AX5" s="707"/>
      <c r="AY5" s="707"/>
      <c r="AZ5" s="707"/>
      <c r="BA5" s="707"/>
      <c r="BB5" s="707"/>
      <c r="BC5" s="707"/>
      <c r="BD5" s="707"/>
      <c r="BE5" s="707"/>
      <c r="BF5" s="708"/>
      <c r="BG5" s="640">
        <v>
8949965</v>
      </c>
      <c r="BH5" s="641"/>
      <c r="BI5" s="641"/>
      <c r="BJ5" s="641"/>
      <c r="BK5" s="641"/>
      <c r="BL5" s="641"/>
      <c r="BM5" s="641"/>
      <c r="BN5" s="642"/>
      <c r="BO5" s="677">
        <v>
92.5</v>
      </c>
      <c r="BP5" s="677"/>
      <c r="BQ5" s="677"/>
      <c r="BR5" s="677"/>
      <c r="BS5" s="678">
        <v>
32621</v>
      </c>
      <c r="BT5" s="678"/>
      <c r="BU5" s="678"/>
      <c r="BV5" s="678"/>
      <c r="BW5" s="678"/>
      <c r="BX5" s="678"/>
      <c r="BY5" s="678"/>
      <c r="BZ5" s="678"/>
      <c r="CA5" s="678"/>
      <c r="CB5" s="737"/>
      <c r="CD5" s="744" t="s">
        <v>
224</v>
      </c>
      <c r="CE5" s="745"/>
      <c r="CF5" s="745"/>
      <c r="CG5" s="745"/>
      <c r="CH5" s="745"/>
      <c r="CI5" s="745"/>
      <c r="CJ5" s="745"/>
      <c r="CK5" s="745"/>
      <c r="CL5" s="745"/>
      <c r="CM5" s="745"/>
      <c r="CN5" s="745"/>
      <c r="CO5" s="745"/>
      <c r="CP5" s="745"/>
      <c r="CQ5" s="746"/>
      <c r="CR5" s="744" t="s">
        <v>
230</v>
      </c>
      <c r="CS5" s="745"/>
      <c r="CT5" s="745"/>
      <c r="CU5" s="745"/>
      <c r="CV5" s="745"/>
      <c r="CW5" s="745"/>
      <c r="CX5" s="745"/>
      <c r="CY5" s="746"/>
      <c r="CZ5" s="744" t="s">
        <v>
222</v>
      </c>
      <c r="DA5" s="745"/>
      <c r="DB5" s="745"/>
      <c r="DC5" s="746"/>
      <c r="DD5" s="744" t="s">
        <v>
231</v>
      </c>
      <c r="DE5" s="745"/>
      <c r="DF5" s="745"/>
      <c r="DG5" s="745"/>
      <c r="DH5" s="745"/>
      <c r="DI5" s="745"/>
      <c r="DJ5" s="745"/>
      <c r="DK5" s="745"/>
      <c r="DL5" s="745"/>
      <c r="DM5" s="745"/>
      <c r="DN5" s="745"/>
      <c r="DO5" s="745"/>
      <c r="DP5" s="746"/>
      <c r="DQ5" s="744" t="s">
        <v>
232</v>
      </c>
      <c r="DR5" s="745"/>
      <c r="DS5" s="745"/>
      <c r="DT5" s="745"/>
      <c r="DU5" s="745"/>
      <c r="DV5" s="745"/>
      <c r="DW5" s="745"/>
      <c r="DX5" s="745"/>
      <c r="DY5" s="745"/>
      <c r="DZ5" s="745"/>
      <c r="EA5" s="745"/>
      <c r="EB5" s="745"/>
      <c r="EC5" s="746"/>
    </row>
    <row r="6" spans="2:143" ht="11.25" customHeight="1" x14ac:dyDescent="0.15">
      <c r="B6" s="637" t="s">
        <v>
233</v>
      </c>
      <c r="C6" s="638"/>
      <c r="D6" s="638"/>
      <c r="E6" s="638"/>
      <c r="F6" s="638"/>
      <c r="G6" s="638"/>
      <c r="H6" s="638"/>
      <c r="I6" s="638"/>
      <c r="J6" s="638"/>
      <c r="K6" s="638"/>
      <c r="L6" s="638"/>
      <c r="M6" s="638"/>
      <c r="N6" s="638"/>
      <c r="O6" s="638"/>
      <c r="P6" s="638"/>
      <c r="Q6" s="639"/>
      <c r="R6" s="640">
        <v>
119944</v>
      </c>
      <c r="S6" s="641"/>
      <c r="T6" s="641"/>
      <c r="U6" s="641"/>
      <c r="V6" s="641"/>
      <c r="W6" s="641"/>
      <c r="X6" s="641"/>
      <c r="Y6" s="642"/>
      <c r="Z6" s="677">
        <v>
0.4</v>
      </c>
      <c r="AA6" s="677"/>
      <c r="AB6" s="677"/>
      <c r="AC6" s="677"/>
      <c r="AD6" s="678">
        <v>
119944</v>
      </c>
      <c r="AE6" s="678"/>
      <c r="AF6" s="678"/>
      <c r="AG6" s="678"/>
      <c r="AH6" s="678"/>
      <c r="AI6" s="678"/>
      <c r="AJ6" s="678"/>
      <c r="AK6" s="678"/>
      <c r="AL6" s="643">
        <v>
0.8</v>
      </c>
      <c r="AM6" s="644"/>
      <c r="AN6" s="644"/>
      <c r="AO6" s="679"/>
      <c r="AP6" s="637" t="s">
        <v>
234</v>
      </c>
      <c r="AQ6" s="638"/>
      <c r="AR6" s="638"/>
      <c r="AS6" s="638"/>
      <c r="AT6" s="638"/>
      <c r="AU6" s="638"/>
      <c r="AV6" s="638"/>
      <c r="AW6" s="638"/>
      <c r="AX6" s="638"/>
      <c r="AY6" s="638"/>
      <c r="AZ6" s="638"/>
      <c r="BA6" s="638"/>
      <c r="BB6" s="638"/>
      <c r="BC6" s="638"/>
      <c r="BD6" s="638"/>
      <c r="BE6" s="638"/>
      <c r="BF6" s="639"/>
      <c r="BG6" s="640">
        <v>
8949965</v>
      </c>
      <c r="BH6" s="641"/>
      <c r="BI6" s="641"/>
      <c r="BJ6" s="641"/>
      <c r="BK6" s="641"/>
      <c r="BL6" s="641"/>
      <c r="BM6" s="641"/>
      <c r="BN6" s="642"/>
      <c r="BO6" s="677">
        <v>
92.5</v>
      </c>
      <c r="BP6" s="677"/>
      <c r="BQ6" s="677"/>
      <c r="BR6" s="677"/>
      <c r="BS6" s="678">
        <v>
32621</v>
      </c>
      <c r="BT6" s="678"/>
      <c r="BU6" s="678"/>
      <c r="BV6" s="678"/>
      <c r="BW6" s="678"/>
      <c r="BX6" s="678"/>
      <c r="BY6" s="678"/>
      <c r="BZ6" s="678"/>
      <c r="CA6" s="678"/>
      <c r="CB6" s="737"/>
      <c r="CD6" s="698" t="s">
        <v>
235</v>
      </c>
      <c r="CE6" s="699"/>
      <c r="CF6" s="699"/>
      <c r="CG6" s="699"/>
      <c r="CH6" s="699"/>
      <c r="CI6" s="699"/>
      <c r="CJ6" s="699"/>
      <c r="CK6" s="699"/>
      <c r="CL6" s="699"/>
      <c r="CM6" s="699"/>
      <c r="CN6" s="699"/>
      <c r="CO6" s="699"/>
      <c r="CP6" s="699"/>
      <c r="CQ6" s="700"/>
      <c r="CR6" s="640">
        <v>
289915</v>
      </c>
      <c r="CS6" s="641"/>
      <c r="CT6" s="641"/>
      <c r="CU6" s="641"/>
      <c r="CV6" s="641"/>
      <c r="CW6" s="641"/>
      <c r="CX6" s="641"/>
      <c r="CY6" s="642"/>
      <c r="CZ6" s="740">
        <v>
0.9</v>
      </c>
      <c r="DA6" s="711"/>
      <c r="DB6" s="711"/>
      <c r="DC6" s="743"/>
      <c r="DD6" s="646" t="s">
        <v>
177</v>
      </c>
      <c r="DE6" s="641"/>
      <c r="DF6" s="641"/>
      <c r="DG6" s="641"/>
      <c r="DH6" s="641"/>
      <c r="DI6" s="641"/>
      <c r="DJ6" s="641"/>
      <c r="DK6" s="641"/>
      <c r="DL6" s="641"/>
      <c r="DM6" s="641"/>
      <c r="DN6" s="641"/>
      <c r="DO6" s="641"/>
      <c r="DP6" s="642"/>
      <c r="DQ6" s="646">
        <v>
289915</v>
      </c>
      <c r="DR6" s="641"/>
      <c r="DS6" s="641"/>
      <c r="DT6" s="641"/>
      <c r="DU6" s="641"/>
      <c r="DV6" s="641"/>
      <c r="DW6" s="641"/>
      <c r="DX6" s="641"/>
      <c r="DY6" s="641"/>
      <c r="DZ6" s="641"/>
      <c r="EA6" s="641"/>
      <c r="EB6" s="641"/>
      <c r="EC6" s="684"/>
    </row>
    <row r="7" spans="2:143" ht="11.25" customHeight="1" x14ac:dyDescent="0.15">
      <c r="B7" s="637" t="s">
        <v>
236</v>
      </c>
      <c r="C7" s="638"/>
      <c r="D7" s="638"/>
      <c r="E7" s="638"/>
      <c r="F7" s="638"/>
      <c r="G7" s="638"/>
      <c r="H7" s="638"/>
      <c r="I7" s="638"/>
      <c r="J7" s="638"/>
      <c r="K7" s="638"/>
      <c r="L7" s="638"/>
      <c r="M7" s="638"/>
      <c r="N7" s="638"/>
      <c r="O7" s="638"/>
      <c r="P7" s="638"/>
      <c r="Q7" s="639"/>
      <c r="R7" s="640">
        <v>
14676</v>
      </c>
      <c r="S7" s="641"/>
      <c r="T7" s="641"/>
      <c r="U7" s="641"/>
      <c r="V7" s="641"/>
      <c r="W7" s="641"/>
      <c r="X7" s="641"/>
      <c r="Y7" s="642"/>
      <c r="Z7" s="677">
        <v>
0</v>
      </c>
      <c r="AA7" s="677"/>
      <c r="AB7" s="677"/>
      <c r="AC7" s="677"/>
      <c r="AD7" s="678">
        <v>
14676</v>
      </c>
      <c r="AE7" s="678"/>
      <c r="AF7" s="678"/>
      <c r="AG7" s="678"/>
      <c r="AH7" s="678"/>
      <c r="AI7" s="678"/>
      <c r="AJ7" s="678"/>
      <c r="AK7" s="678"/>
      <c r="AL7" s="643">
        <v>
0.1</v>
      </c>
      <c r="AM7" s="644"/>
      <c r="AN7" s="644"/>
      <c r="AO7" s="679"/>
      <c r="AP7" s="637" t="s">
        <v>
237</v>
      </c>
      <c r="AQ7" s="638"/>
      <c r="AR7" s="638"/>
      <c r="AS7" s="638"/>
      <c r="AT7" s="638"/>
      <c r="AU7" s="638"/>
      <c r="AV7" s="638"/>
      <c r="AW7" s="638"/>
      <c r="AX7" s="638"/>
      <c r="AY7" s="638"/>
      <c r="AZ7" s="638"/>
      <c r="BA7" s="638"/>
      <c r="BB7" s="638"/>
      <c r="BC7" s="638"/>
      <c r="BD7" s="638"/>
      <c r="BE7" s="638"/>
      <c r="BF7" s="639"/>
      <c r="BG7" s="640">
        <v>
4837754</v>
      </c>
      <c r="BH7" s="641"/>
      <c r="BI7" s="641"/>
      <c r="BJ7" s="641"/>
      <c r="BK7" s="641"/>
      <c r="BL7" s="641"/>
      <c r="BM7" s="641"/>
      <c r="BN7" s="642"/>
      <c r="BO7" s="677">
        <v>
50</v>
      </c>
      <c r="BP7" s="677"/>
      <c r="BQ7" s="677"/>
      <c r="BR7" s="677"/>
      <c r="BS7" s="678">
        <v>
32621</v>
      </c>
      <c r="BT7" s="678"/>
      <c r="BU7" s="678"/>
      <c r="BV7" s="678"/>
      <c r="BW7" s="678"/>
      <c r="BX7" s="678"/>
      <c r="BY7" s="678"/>
      <c r="BZ7" s="678"/>
      <c r="CA7" s="678"/>
      <c r="CB7" s="737"/>
      <c r="CD7" s="673" t="s">
        <v>
238</v>
      </c>
      <c r="CE7" s="674"/>
      <c r="CF7" s="674"/>
      <c r="CG7" s="674"/>
      <c r="CH7" s="674"/>
      <c r="CI7" s="674"/>
      <c r="CJ7" s="674"/>
      <c r="CK7" s="674"/>
      <c r="CL7" s="674"/>
      <c r="CM7" s="674"/>
      <c r="CN7" s="674"/>
      <c r="CO7" s="674"/>
      <c r="CP7" s="674"/>
      <c r="CQ7" s="675"/>
      <c r="CR7" s="640">
        <v>
4757668</v>
      </c>
      <c r="CS7" s="641"/>
      <c r="CT7" s="641"/>
      <c r="CU7" s="641"/>
      <c r="CV7" s="641"/>
      <c r="CW7" s="641"/>
      <c r="CX7" s="641"/>
      <c r="CY7" s="642"/>
      <c r="CZ7" s="677">
        <v>
15.4</v>
      </c>
      <c r="DA7" s="677"/>
      <c r="DB7" s="677"/>
      <c r="DC7" s="677"/>
      <c r="DD7" s="646">
        <v>
1303191</v>
      </c>
      <c r="DE7" s="641"/>
      <c r="DF7" s="641"/>
      <c r="DG7" s="641"/>
      <c r="DH7" s="641"/>
      <c r="DI7" s="641"/>
      <c r="DJ7" s="641"/>
      <c r="DK7" s="641"/>
      <c r="DL7" s="641"/>
      <c r="DM7" s="641"/>
      <c r="DN7" s="641"/>
      <c r="DO7" s="641"/>
      <c r="DP7" s="642"/>
      <c r="DQ7" s="646">
        <v>
2956344</v>
      </c>
      <c r="DR7" s="641"/>
      <c r="DS7" s="641"/>
      <c r="DT7" s="641"/>
      <c r="DU7" s="641"/>
      <c r="DV7" s="641"/>
      <c r="DW7" s="641"/>
      <c r="DX7" s="641"/>
      <c r="DY7" s="641"/>
      <c r="DZ7" s="641"/>
      <c r="EA7" s="641"/>
      <c r="EB7" s="641"/>
      <c r="EC7" s="684"/>
    </row>
    <row r="8" spans="2:143" ht="11.25" customHeight="1" x14ac:dyDescent="0.15">
      <c r="B8" s="637" t="s">
        <v>
239</v>
      </c>
      <c r="C8" s="638"/>
      <c r="D8" s="638"/>
      <c r="E8" s="638"/>
      <c r="F8" s="638"/>
      <c r="G8" s="638"/>
      <c r="H8" s="638"/>
      <c r="I8" s="638"/>
      <c r="J8" s="638"/>
      <c r="K8" s="638"/>
      <c r="L8" s="638"/>
      <c r="M8" s="638"/>
      <c r="N8" s="638"/>
      <c r="O8" s="638"/>
      <c r="P8" s="638"/>
      <c r="Q8" s="639"/>
      <c r="R8" s="640">
        <v>
72938</v>
      </c>
      <c r="S8" s="641"/>
      <c r="T8" s="641"/>
      <c r="U8" s="641"/>
      <c r="V8" s="641"/>
      <c r="W8" s="641"/>
      <c r="X8" s="641"/>
      <c r="Y8" s="642"/>
      <c r="Z8" s="677">
        <v>
0.2</v>
      </c>
      <c r="AA8" s="677"/>
      <c r="AB8" s="677"/>
      <c r="AC8" s="677"/>
      <c r="AD8" s="678">
        <v>
72938</v>
      </c>
      <c r="AE8" s="678"/>
      <c r="AF8" s="678"/>
      <c r="AG8" s="678"/>
      <c r="AH8" s="678"/>
      <c r="AI8" s="678"/>
      <c r="AJ8" s="678"/>
      <c r="AK8" s="678"/>
      <c r="AL8" s="643">
        <v>
0.5</v>
      </c>
      <c r="AM8" s="644"/>
      <c r="AN8" s="644"/>
      <c r="AO8" s="679"/>
      <c r="AP8" s="637" t="s">
        <v>
240</v>
      </c>
      <c r="AQ8" s="638"/>
      <c r="AR8" s="638"/>
      <c r="AS8" s="638"/>
      <c r="AT8" s="638"/>
      <c r="AU8" s="638"/>
      <c r="AV8" s="638"/>
      <c r="AW8" s="638"/>
      <c r="AX8" s="638"/>
      <c r="AY8" s="638"/>
      <c r="AZ8" s="638"/>
      <c r="BA8" s="638"/>
      <c r="BB8" s="638"/>
      <c r="BC8" s="638"/>
      <c r="BD8" s="638"/>
      <c r="BE8" s="638"/>
      <c r="BF8" s="639"/>
      <c r="BG8" s="640">
        <v>
126932</v>
      </c>
      <c r="BH8" s="641"/>
      <c r="BI8" s="641"/>
      <c r="BJ8" s="641"/>
      <c r="BK8" s="641"/>
      <c r="BL8" s="641"/>
      <c r="BM8" s="641"/>
      <c r="BN8" s="642"/>
      <c r="BO8" s="677">
        <v>
1.3</v>
      </c>
      <c r="BP8" s="677"/>
      <c r="BQ8" s="677"/>
      <c r="BR8" s="677"/>
      <c r="BS8" s="646" t="s">
        <v>
177</v>
      </c>
      <c r="BT8" s="641"/>
      <c r="BU8" s="641"/>
      <c r="BV8" s="641"/>
      <c r="BW8" s="641"/>
      <c r="BX8" s="641"/>
      <c r="BY8" s="641"/>
      <c r="BZ8" s="641"/>
      <c r="CA8" s="641"/>
      <c r="CB8" s="684"/>
      <c r="CD8" s="673" t="s">
        <v>
241</v>
      </c>
      <c r="CE8" s="674"/>
      <c r="CF8" s="674"/>
      <c r="CG8" s="674"/>
      <c r="CH8" s="674"/>
      <c r="CI8" s="674"/>
      <c r="CJ8" s="674"/>
      <c r="CK8" s="674"/>
      <c r="CL8" s="674"/>
      <c r="CM8" s="674"/>
      <c r="CN8" s="674"/>
      <c r="CO8" s="674"/>
      <c r="CP8" s="674"/>
      <c r="CQ8" s="675"/>
      <c r="CR8" s="640">
        <v>
16399803</v>
      </c>
      <c r="CS8" s="641"/>
      <c r="CT8" s="641"/>
      <c r="CU8" s="641"/>
      <c r="CV8" s="641"/>
      <c r="CW8" s="641"/>
      <c r="CX8" s="641"/>
      <c r="CY8" s="642"/>
      <c r="CZ8" s="677">
        <v>
52.9</v>
      </c>
      <c r="DA8" s="677"/>
      <c r="DB8" s="677"/>
      <c r="DC8" s="677"/>
      <c r="DD8" s="646">
        <v>
29985</v>
      </c>
      <c r="DE8" s="641"/>
      <c r="DF8" s="641"/>
      <c r="DG8" s="641"/>
      <c r="DH8" s="641"/>
      <c r="DI8" s="641"/>
      <c r="DJ8" s="641"/>
      <c r="DK8" s="641"/>
      <c r="DL8" s="641"/>
      <c r="DM8" s="641"/>
      <c r="DN8" s="641"/>
      <c r="DO8" s="641"/>
      <c r="DP8" s="642"/>
      <c r="DQ8" s="646">
        <v>
7508739</v>
      </c>
      <c r="DR8" s="641"/>
      <c r="DS8" s="641"/>
      <c r="DT8" s="641"/>
      <c r="DU8" s="641"/>
      <c r="DV8" s="641"/>
      <c r="DW8" s="641"/>
      <c r="DX8" s="641"/>
      <c r="DY8" s="641"/>
      <c r="DZ8" s="641"/>
      <c r="EA8" s="641"/>
      <c r="EB8" s="641"/>
      <c r="EC8" s="684"/>
    </row>
    <row r="9" spans="2:143" ht="11.25" customHeight="1" x14ac:dyDescent="0.15">
      <c r="B9" s="637" t="s">
        <v>
242</v>
      </c>
      <c r="C9" s="638"/>
      <c r="D9" s="638"/>
      <c r="E9" s="638"/>
      <c r="F9" s="638"/>
      <c r="G9" s="638"/>
      <c r="H9" s="638"/>
      <c r="I9" s="638"/>
      <c r="J9" s="638"/>
      <c r="K9" s="638"/>
      <c r="L9" s="638"/>
      <c r="M9" s="638"/>
      <c r="N9" s="638"/>
      <c r="O9" s="638"/>
      <c r="P9" s="638"/>
      <c r="Q9" s="639"/>
      <c r="R9" s="640">
        <v>
44955</v>
      </c>
      <c r="S9" s="641"/>
      <c r="T9" s="641"/>
      <c r="U9" s="641"/>
      <c r="V9" s="641"/>
      <c r="W9" s="641"/>
      <c r="X9" s="641"/>
      <c r="Y9" s="642"/>
      <c r="Z9" s="677">
        <v>
0.1</v>
      </c>
      <c r="AA9" s="677"/>
      <c r="AB9" s="677"/>
      <c r="AC9" s="677"/>
      <c r="AD9" s="678">
        <v>
44955</v>
      </c>
      <c r="AE9" s="678"/>
      <c r="AF9" s="678"/>
      <c r="AG9" s="678"/>
      <c r="AH9" s="678"/>
      <c r="AI9" s="678"/>
      <c r="AJ9" s="678"/>
      <c r="AK9" s="678"/>
      <c r="AL9" s="643">
        <v>
0.3</v>
      </c>
      <c r="AM9" s="644"/>
      <c r="AN9" s="644"/>
      <c r="AO9" s="679"/>
      <c r="AP9" s="637" t="s">
        <v>
243</v>
      </c>
      <c r="AQ9" s="638"/>
      <c r="AR9" s="638"/>
      <c r="AS9" s="638"/>
      <c r="AT9" s="638"/>
      <c r="AU9" s="638"/>
      <c r="AV9" s="638"/>
      <c r="AW9" s="638"/>
      <c r="AX9" s="638"/>
      <c r="AY9" s="638"/>
      <c r="AZ9" s="638"/>
      <c r="BA9" s="638"/>
      <c r="BB9" s="638"/>
      <c r="BC9" s="638"/>
      <c r="BD9" s="638"/>
      <c r="BE9" s="638"/>
      <c r="BF9" s="639"/>
      <c r="BG9" s="640">
        <v>
4358587</v>
      </c>
      <c r="BH9" s="641"/>
      <c r="BI9" s="641"/>
      <c r="BJ9" s="641"/>
      <c r="BK9" s="641"/>
      <c r="BL9" s="641"/>
      <c r="BM9" s="641"/>
      <c r="BN9" s="642"/>
      <c r="BO9" s="677">
        <v>
45</v>
      </c>
      <c r="BP9" s="677"/>
      <c r="BQ9" s="677"/>
      <c r="BR9" s="677"/>
      <c r="BS9" s="646" t="s">
        <v>
177</v>
      </c>
      <c r="BT9" s="641"/>
      <c r="BU9" s="641"/>
      <c r="BV9" s="641"/>
      <c r="BW9" s="641"/>
      <c r="BX9" s="641"/>
      <c r="BY9" s="641"/>
      <c r="BZ9" s="641"/>
      <c r="CA9" s="641"/>
      <c r="CB9" s="684"/>
      <c r="CD9" s="673" t="s">
        <v>
244</v>
      </c>
      <c r="CE9" s="674"/>
      <c r="CF9" s="674"/>
      <c r="CG9" s="674"/>
      <c r="CH9" s="674"/>
      <c r="CI9" s="674"/>
      <c r="CJ9" s="674"/>
      <c r="CK9" s="674"/>
      <c r="CL9" s="674"/>
      <c r="CM9" s="674"/>
      <c r="CN9" s="674"/>
      <c r="CO9" s="674"/>
      <c r="CP9" s="674"/>
      <c r="CQ9" s="675"/>
      <c r="CR9" s="640">
        <v>
1751524</v>
      </c>
      <c r="CS9" s="641"/>
      <c r="CT9" s="641"/>
      <c r="CU9" s="641"/>
      <c r="CV9" s="641"/>
      <c r="CW9" s="641"/>
      <c r="CX9" s="641"/>
      <c r="CY9" s="642"/>
      <c r="CZ9" s="677">
        <v>
5.7</v>
      </c>
      <c r="DA9" s="677"/>
      <c r="DB9" s="677"/>
      <c r="DC9" s="677"/>
      <c r="DD9" s="646">
        <v>
4900</v>
      </c>
      <c r="DE9" s="641"/>
      <c r="DF9" s="641"/>
      <c r="DG9" s="641"/>
      <c r="DH9" s="641"/>
      <c r="DI9" s="641"/>
      <c r="DJ9" s="641"/>
      <c r="DK9" s="641"/>
      <c r="DL9" s="641"/>
      <c r="DM9" s="641"/>
      <c r="DN9" s="641"/>
      <c r="DO9" s="641"/>
      <c r="DP9" s="642"/>
      <c r="DQ9" s="646">
        <v>
1256163</v>
      </c>
      <c r="DR9" s="641"/>
      <c r="DS9" s="641"/>
      <c r="DT9" s="641"/>
      <c r="DU9" s="641"/>
      <c r="DV9" s="641"/>
      <c r="DW9" s="641"/>
      <c r="DX9" s="641"/>
      <c r="DY9" s="641"/>
      <c r="DZ9" s="641"/>
      <c r="EA9" s="641"/>
      <c r="EB9" s="641"/>
      <c r="EC9" s="684"/>
    </row>
    <row r="10" spans="2:143" ht="11.25" customHeight="1" x14ac:dyDescent="0.15">
      <c r="B10" s="637" t="s">
        <v>
245</v>
      </c>
      <c r="C10" s="638"/>
      <c r="D10" s="638"/>
      <c r="E10" s="638"/>
      <c r="F10" s="638"/>
      <c r="G10" s="638"/>
      <c r="H10" s="638"/>
      <c r="I10" s="638"/>
      <c r="J10" s="638"/>
      <c r="K10" s="638"/>
      <c r="L10" s="638"/>
      <c r="M10" s="638"/>
      <c r="N10" s="638"/>
      <c r="O10" s="638"/>
      <c r="P10" s="638"/>
      <c r="Q10" s="639"/>
      <c r="R10" s="640" t="s">
        <v>
177</v>
      </c>
      <c r="S10" s="641"/>
      <c r="T10" s="641"/>
      <c r="U10" s="641"/>
      <c r="V10" s="641"/>
      <c r="W10" s="641"/>
      <c r="X10" s="641"/>
      <c r="Y10" s="642"/>
      <c r="Z10" s="677" t="s">
        <v>
177</v>
      </c>
      <c r="AA10" s="677"/>
      <c r="AB10" s="677"/>
      <c r="AC10" s="677"/>
      <c r="AD10" s="678" t="s">
        <v>
177</v>
      </c>
      <c r="AE10" s="678"/>
      <c r="AF10" s="678"/>
      <c r="AG10" s="678"/>
      <c r="AH10" s="678"/>
      <c r="AI10" s="678"/>
      <c r="AJ10" s="678"/>
      <c r="AK10" s="678"/>
      <c r="AL10" s="643" t="s">
        <v>
177</v>
      </c>
      <c r="AM10" s="644"/>
      <c r="AN10" s="644"/>
      <c r="AO10" s="679"/>
      <c r="AP10" s="637" t="s">
        <v>
246</v>
      </c>
      <c r="AQ10" s="638"/>
      <c r="AR10" s="638"/>
      <c r="AS10" s="638"/>
      <c r="AT10" s="638"/>
      <c r="AU10" s="638"/>
      <c r="AV10" s="638"/>
      <c r="AW10" s="638"/>
      <c r="AX10" s="638"/>
      <c r="AY10" s="638"/>
      <c r="AZ10" s="638"/>
      <c r="BA10" s="638"/>
      <c r="BB10" s="638"/>
      <c r="BC10" s="638"/>
      <c r="BD10" s="638"/>
      <c r="BE10" s="638"/>
      <c r="BF10" s="639"/>
      <c r="BG10" s="640">
        <v>
113477</v>
      </c>
      <c r="BH10" s="641"/>
      <c r="BI10" s="641"/>
      <c r="BJ10" s="641"/>
      <c r="BK10" s="641"/>
      <c r="BL10" s="641"/>
      <c r="BM10" s="641"/>
      <c r="BN10" s="642"/>
      <c r="BO10" s="677">
        <v>
1.2</v>
      </c>
      <c r="BP10" s="677"/>
      <c r="BQ10" s="677"/>
      <c r="BR10" s="677"/>
      <c r="BS10" s="646" t="s">
        <v>
177</v>
      </c>
      <c r="BT10" s="641"/>
      <c r="BU10" s="641"/>
      <c r="BV10" s="641"/>
      <c r="BW10" s="641"/>
      <c r="BX10" s="641"/>
      <c r="BY10" s="641"/>
      <c r="BZ10" s="641"/>
      <c r="CA10" s="641"/>
      <c r="CB10" s="684"/>
      <c r="CD10" s="673" t="s">
        <v>
247</v>
      </c>
      <c r="CE10" s="674"/>
      <c r="CF10" s="674"/>
      <c r="CG10" s="674"/>
      <c r="CH10" s="674"/>
      <c r="CI10" s="674"/>
      <c r="CJ10" s="674"/>
      <c r="CK10" s="674"/>
      <c r="CL10" s="674"/>
      <c r="CM10" s="674"/>
      <c r="CN10" s="674"/>
      <c r="CO10" s="674"/>
      <c r="CP10" s="674"/>
      <c r="CQ10" s="675"/>
      <c r="CR10" s="640">
        <v>
119690</v>
      </c>
      <c r="CS10" s="641"/>
      <c r="CT10" s="641"/>
      <c r="CU10" s="641"/>
      <c r="CV10" s="641"/>
      <c r="CW10" s="641"/>
      <c r="CX10" s="641"/>
      <c r="CY10" s="642"/>
      <c r="CZ10" s="677">
        <v>
0.4</v>
      </c>
      <c r="DA10" s="677"/>
      <c r="DB10" s="677"/>
      <c r="DC10" s="677"/>
      <c r="DD10" s="646">
        <v>
209</v>
      </c>
      <c r="DE10" s="641"/>
      <c r="DF10" s="641"/>
      <c r="DG10" s="641"/>
      <c r="DH10" s="641"/>
      <c r="DI10" s="641"/>
      <c r="DJ10" s="641"/>
      <c r="DK10" s="641"/>
      <c r="DL10" s="641"/>
      <c r="DM10" s="641"/>
      <c r="DN10" s="641"/>
      <c r="DO10" s="641"/>
      <c r="DP10" s="642"/>
      <c r="DQ10" s="646">
        <v>
94545</v>
      </c>
      <c r="DR10" s="641"/>
      <c r="DS10" s="641"/>
      <c r="DT10" s="641"/>
      <c r="DU10" s="641"/>
      <c r="DV10" s="641"/>
      <c r="DW10" s="641"/>
      <c r="DX10" s="641"/>
      <c r="DY10" s="641"/>
      <c r="DZ10" s="641"/>
      <c r="EA10" s="641"/>
      <c r="EB10" s="641"/>
      <c r="EC10" s="684"/>
    </row>
    <row r="11" spans="2:143" ht="11.25" customHeight="1" x14ac:dyDescent="0.15">
      <c r="B11" s="637" t="s">
        <v>
248</v>
      </c>
      <c r="C11" s="638"/>
      <c r="D11" s="638"/>
      <c r="E11" s="638"/>
      <c r="F11" s="638"/>
      <c r="G11" s="638"/>
      <c r="H11" s="638"/>
      <c r="I11" s="638"/>
      <c r="J11" s="638"/>
      <c r="K11" s="638"/>
      <c r="L11" s="638"/>
      <c r="M11" s="638"/>
      <c r="N11" s="638"/>
      <c r="O11" s="638"/>
      <c r="P11" s="638"/>
      <c r="Q11" s="639"/>
      <c r="R11" s="640">
        <v>
1195654</v>
      </c>
      <c r="S11" s="641"/>
      <c r="T11" s="641"/>
      <c r="U11" s="641"/>
      <c r="V11" s="641"/>
      <c r="W11" s="641"/>
      <c r="X11" s="641"/>
      <c r="Y11" s="642"/>
      <c r="Z11" s="643">
        <v>
3.8</v>
      </c>
      <c r="AA11" s="644"/>
      <c r="AB11" s="644"/>
      <c r="AC11" s="645"/>
      <c r="AD11" s="646">
        <v>
1195654</v>
      </c>
      <c r="AE11" s="641"/>
      <c r="AF11" s="641"/>
      <c r="AG11" s="641"/>
      <c r="AH11" s="641"/>
      <c r="AI11" s="641"/>
      <c r="AJ11" s="641"/>
      <c r="AK11" s="642"/>
      <c r="AL11" s="643">
        <v>
8.1999999999999993</v>
      </c>
      <c r="AM11" s="644"/>
      <c r="AN11" s="644"/>
      <c r="AO11" s="679"/>
      <c r="AP11" s="637" t="s">
        <v>
249</v>
      </c>
      <c r="AQ11" s="638"/>
      <c r="AR11" s="638"/>
      <c r="AS11" s="638"/>
      <c r="AT11" s="638"/>
      <c r="AU11" s="638"/>
      <c r="AV11" s="638"/>
      <c r="AW11" s="638"/>
      <c r="AX11" s="638"/>
      <c r="AY11" s="638"/>
      <c r="AZ11" s="638"/>
      <c r="BA11" s="638"/>
      <c r="BB11" s="638"/>
      <c r="BC11" s="638"/>
      <c r="BD11" s="638"/>
      <c r="BE11" s="638"/>
      <c r="BF11" s="639"/>
      <c r="BG11" s="640">
        <v>
238758</v>
      </c>
      <c r="BH11" s="641"/>
      <c r="BI11" s="641"/>
      <c r="BJ11" s="641"/>
      <c r="BK11" s="641"/>
      <c r="BL11" s="641"/>
      <c r="BM11" s="641"/>
      <c r="BN11" s="642"/>
      <c r="BO11" s="677">
        <v>
2.5</v>
      </c>
      <c r="BP11" s="677"/>
      <c r="BQ11" s="677"/>
      <c r="BR11" s="677"/>
      <c r="BS11" s="646">
        <v>
32621</v>
      </c>
      <c r="BT11" s="641"/>
      <c r="BU11" s="641"/>
      <c r="BV11" s="641"/>
      <c r="BW11" s="641"/>
      <c r="BX11" s="641"/>
      <c r="BY11" s="641"/>
      <c r="BZ11" s="641"/>
      <c r="CA11" s="641"/>
      <c r="CB11" s="684"/>
      <c r="CD11" s="673" t="s">
        <v>
250</v>
      </c>
      <c r="CE11" s="674"/>
      <c r="CF11" s="674"/>
      <c r="CG11" s="674"/>
      <c r="CH11" s="674"/>
      <c r="CI11" s="674"/>
      <c r="CJ11" s="674"/>
      <c r="CK11" s="674"/>
      <c r="CL11" s="674"/>
      <c r="CM11" s="674"/>
      <c r="CN11" s="674"/>
      <c r="CO11" s="674"/>
      <c r="CP11" s="674"/>
      <c r="CQ11" s="675"/>
      <c r="CR11" s="640">
        <v>
57882</v>
      </c>
      <c r="CS11" s="641"/>
      <c r="CT11" s="641"/>
      <c r="CU11" s="641"/>
      <c r="CV11" s="641"/>
      <c r="CW11" s="641"/>
      <c r="CX11" s="641"/>
      <c r="CY11" s="642"/>
      <c r="CZ11" s="677">
        <v>
0.2</v>
      </c>
      <c r="DA11" s="677"/>
      <c r="DB11" s="677"/>
      <c r="DC11" s="677"/>
      <c r="DD11" s="646">
        <v>
641</v>
      </c>
      <c r="DE11" s="641"/>
      <c r="DF11" s="641"/>
      <c r="DG11" s="641"/>
      <c r="DH11" s="641"/>
      <c r="DI11" s="641"/>
      <c r="DJ11" s="641"/>
      <c r="DK11" s="641"/>
      <c r="DL11" s="641"/>
      <c r="DM11" s="641"/>
      <c r="DN11" s="641"/>
      <c r="DO11" s="641"/>
      <c r="DP11" s="642"/>
      <c r="DQ11" s="646">
        <v>
53250</v>
      </c>
      <c r="DR11" s="641"/>
      <c r="DS11" s="641"/>
      <c r="DT11" s="641"/>
      <c r="DU11" s="641"/>
      <c r="DV11" s="641"/>
      <c r="DW11" s="641"/>
      <c r="DX11" s="641"/>
      <c r="DY11" s="641"/>
      <c r="DZ11" s="641"/>
      <c r="EA11" s="641"/>
      <c r="EB11" s="641"/>
      <c r="EC11" s="684"/>
    </row>
    <row r="12" spans="2:143" ht="11.25" customHeight="1" x14ac:dyDescent="0.15">
      <c r="B12" s="637" t="s">
        <v>
251</v>
      </c>
      <c r="C12" s="638"/>
      <c r="D12" s="638"/>
      <c r="E12" s="638"/>
      <c r="F12" s="638"/>
      <c r="G12" s="638"/>
      <c r="H12" s="638"/>
      <c r="I12" s="638"/>
      <c r="J12" s="638"/>
      <c r="K12" s="638"/>
      <c r="L12" s="638"/>
      <c r="M12" s="638"/>
      <c r="N12" s="638"/>
      <c r="O12" s="638"/>
      <c r="P12" s="638"/>
      <c r="Q12" s="639"/>
      <c r="R12" s="640" t="s">
        <v>
177</v>
      </c>
      <c r="S12" s="641"/>
      <c r="T12" s="641"/>
      <c r="U12" s="641"/>
      <c r="V12" s="641"/>
      <c r="W12" s="641"/>
      <c r="X12" s="641"/>
      <c r="Y12" s="642"/>
      <c r="Z12" s="677" t="s">
        <v>
177</v>
      </c>
      <c r="AA12" s="677"/>
      <c r="AB12" s="677"/>
      <c r="AC12" s="677"/>
      <c r="AD12" s="678" t="s">
        <v>
177</v>
      </c>
      <c r="AE12" s="678"/>
      <c r="AF12" s="678"/>
      <c r="AG12" s="678"/>
      <c r="AH12" s="678"/>
      <c r="AI12" s="678"/>
      <c r="AJ12" s="678"/>
      <c r="AK12" s="678"/>
      <c r="AL12" s="643" t="s">
        <v>
177</v>
      </c>
      <c r="AM12" s="644"/>
      <c r="AN12" s="644"/>
      <c r="AO12" s="679"/>
      <c r="AP12" s="637" t="s">
        <v>
252</v>
      </c>
      <c r="AQ12" s="638"/>
      <c r="AR12" s="638"/>
      <c r="AS12" s="638"/>
      <c r="AT12" s="638"/>
      <c r="AU12" s="638"/>
      <c r="AV12" s="638"/>
      <c r="AW12" s="638"/>
      <c r="AX12" s="638"/>
      <c r="AY12" s="638"/>
      <c r="AZ12" s="638"/>
      <c r="BA12" s="638"/>
      <c r="BB12" s="638"/>
      <c r="BC12" s="638"/>
      <c r="BD12" s="638"/>
      <c r="BE12" s="638"/>
      <c r="BF12" s="639"/>
      <c r="BG12" s="640">
        <v>
3677528</v>
      </c>
      <c r="BH12" s="641"/>
      <c r="BI12" s="641"/>
      <c r="BJ12" s="641"/>
      <c r="BK12" s="641"/>
      <c r="BL12" s="641"/>
      <c r="BM12" s="641"/>
      <c r="BN12" s="642"/>
      <c r="BO12" s="677">
        <v>
38</v>
      </c>
      <c r="BP12" s="677"/>
      <c r="BQ12" s="677"/>
      <c r="BR12" s="677"/>
      <c r="BS12" s="646" t="s">
        <v>
177</v>
      </c>
      <c r="BT12" s="641"/>
      <c r="BU12" s="641"/>
      <c r="BV12" s="641"/>
      <c r="BW12" s="641"/>
      <c r="BX12" s="641"/>
      <c r="BY12" s="641"/>
      <c r="BZ12" s="641"/>
      <c r="CA12" s="641"/>
      <c r="CB12" s="684"/>
      <c r="CD12" s="673" t="s">
        <v>
253</v>
      </c>
      <c r="CE12" s="674"/>
      <c r="CF12" s="674"/>
      <c r="CG12" s="674"/>
      <c r="CH12" s="674"/>
      <c r="CI12" s="674"/>
      <c r="CJ12" s="674"/>
      <c r="CK12" s="674"/>
      <c r="CL12" s="674"/>
      <c r="CM12" s="674"/>
      <c r="CN12" s="674"/>
      <c r="CO12" s="674"/>
      <c r="CP12" s="674"/>
      <c r="CQ12" s="675"/>
      <c r="CR12" s="640">
        <v>
130921</v>
      </c>
      <c r="CS12" s="641"/>
      <c r="CT12" s="641"/>
      <c r="CU12" s="641"/>
      <c r="CV12" s="641"/>
      <c r="CW12" s="641"/>
      <c r="CX12" s="641"/>
      <c r="CY12" s="642"/>
      <c r="CZ12" s="677">
        <v>
0.4</v>
      </c>
      <c r="DA12" s="677"/>
      <c r="DB12" s="677"/>
      <c r="DC12" s="677"/>
      <c r="DD12" s="646">
        <v>
71</v>
      </c>
      <c r="DE12" s="641"/>
      <c r="DF12" s="641"/>
      <c r="DG12" s="641"/>
      <c r="DH12" s="641"/>
      <c r="DI12" s="641"/>
      <c r="DJ12" s="641"/>
      <c r="DK12" s="641"/>
      <c r="DL12" s="641"/>
      <c r="DM12" s="641"/>
      <c r="DN12" s="641"/>
      <c r="DO12" s="641"/>
      <c r="DP12" s="642"/>
      <c r="DQ12" s="646">
        <v>
51558</v>
      </c>
      <c r="DR12" s="641"/>
      <c r="DS12" s="641"/>
      <c r="DT12" s="641"/>
      <c r="DU12" s="641"/>
      <c r="DV12" s="641"/>
      <c r="DW12" s="641"/>
      <c r="DX12" s="641"/>
      <c r="DY12" s="641"/>
      <c r="DZ12" s="641"/>
      <c r="EA12" s="641"/>
      <c r="EB12" s="641"/>
      <c r="EC12" s="684"/>
    </row>
    <row r="13" spans="2:143" ht="11.25" customHeight="1" x14ac:dyDescent="0.15">
      <c r="B13" s="637" t="s">
        <v>
254</v>
      </c>
      <c r="C13" s="638"/>
      <c r="D13" s="638"/>
      <c r="E13" s="638"/>
      <c r="F13" s="638"/>
      <c r="G13" s="638"/>
      <c r="H13" s="638"/>
      <c r="I13" s="638"/>
      <c r="J13" s="638"/>
      <c r="K13" s="638"/>
      <c r="L13" s="638"/>
      <c r="M13" s="638"/>
      <c r="N13" s="638"/>
      <c r="O13" s="638"/>
      <c r="P13" s="638"/>
      <c r="Q13" s="639"/>
      <c r="R13" s="640" t="s">
        <v>
177</v>
      </c>
      <c r="S13" s="641"/>
      <c r="T13" s="641"/>
      <c r="U13" s="641"/>
      <c r="V13" s="641"/>
      <c r="W13" s="641"/>
      <c r="X13" s="641"/>
      <c r="Y13" s="642"/>
      <c r="Z13" s="677" t="s">
        <v>
177</v>
      </c>
      <c r="AA13" s="677"/>
      <c r="AB13" s="677"/>
      <c r="AC13" s="677"/>
      <c r="AD13" s="678" t="s">
        <v>
177</v>
      </c>
      <c r="AE13" s="678"/>
      <c r="AF13" s="678"/>
      <c r="AG13" s="678"/>
      <c r="AH13" s="678"/>
      <c r="AI13" s="678"/>
      <c r="AJ13" s="678"/>
      <c r="AK13" s="678"/>
      <c r="AL13" s="643" t="s">
        <v>
177</v>
      </c>
      <c r="AM13" s="644"/>
      <c r="AN13" s="644"/>
      <c r="AO13" s="679"/>
      <c r="AP13" s="637" t="s">
        <v>
255</v>
      </c>
      <c r="AQ13" s="638"/>
      <c r="AR13" s="638"/>
      <c r="AS13" s="638"/>
      <c r="AT13" s="638"/>
      <c r="AU13" s="638"/>
      <c r="AV13" s="638"/>
      <c r="AW13" s="638"/>
      <c r="AX13" s="638"/>
      <c r="AY13" s="638"/>
      <c r="AZ13" s="638"/>
      <c r="BA13" s="638"/>
      <c r="BB13" s="638"/>
      <c r="BC13" s="638"/>
      <c r="BD13" s="638"/>
      <c r="BE13" s="638"/>
      <c r="BF13" s="639"/>
      <c r="BG13" s="640">
        <v>
3420382</v>
      </c>
      <c r="BH13" s="641"/>
      <c r="BI13" s="641"/>
      <c r="BJ13" s="641"/>
      <c r="BK13" s="641"/>
      <c r="BL13" s="641"/>
      <c r="BM13" s="641"/>
      <c r="BN13" s="642"/>
      <c r="BO13" s="677">
        <v>
35.299999999999997</v>
      </c>
      <c r="BP13" s="677"/>
      <c r="BQ13" s="677"/>
      <c r="BR13" s="677"/>
      <c r="BS13" s="646" t="s">
        <v>
177</v>
      </c>
      <c r="BT13" s="641"/>
      <c r="BU13" s="641"/>
      <c r="BV13" s="641"/>
      <c r="BW13" s="641"/>
      <c r="BX13" s="641"/>
      <c r="BY13" s="641"/>
      <c r="BZ13" s="641"/>
      <c r="CA13" s="641"/>
      <c r="CB13" s="684"/>
      <c r="CD13" s="673" t="s">
        <v>
256</v>
      </c>
      <c r="CE13" s="674"/>
      <c r="CF13" s="674"/>
      <c r="CG13" s="674"/>
      <c r="CH13" s="674"/>
      <c r="CI13" s="674"/>
      <c r="CJ13" s="674"/>
      <c r="CK13" s="674"/>
      <c r="CL13" s="674"/>
      <c r="CM13" s="674"/>
      <c r="CN13" s="674"/>
      <c r="CO13" s="674"/>
      <c r="CP13" s="674"/>
      <c r="CQ13" s="675"/>
      <c r="CR13" s="640">
        <v>
1225787</v>
      </c>
      <c r="CS13" s="641"/>
      <c r="CT13" s="641"/>
      <c r="CU13" s="641"/>
      <c r="CV13" s="641"/>
      <c r="CW13" s="641"/>
      <c r="CX13" s="641"/>
      <c r="CY13" s="642"/>
      <c r="CZ13" s="677">
        <v>
4</v>
      </c>
      <c r="DA13" s="677"/>
      <c r="DB13" s="677"/>
      <c r="DC13" s="677"/>
      <c r="DD13" s="646">
        <v>
665040</v>
      </c>
      <c r="DE13" s="641"/>
      <c r="DF13" s="641"/>
      <c r="DG13" s="641"/>
      <c r="DH13" s="641"/>
      <c r="DI13" s="641"/>
      <c r="DJ13" s="641"/>
      <c r="DK13" s="641"/>
      <c r="DL13" s="641"/>
      <c r="DM13" s="641"/>
      <c r="DN13" s="641"/>
      <c r="DO13" s="641"/>
      <c r="DP13" s="642"/>
      <c r="DQ13" s="646">
        <v>
525524</v>
      </c>
      <c r="DR13" s="641"/>
      <c r="DS13" s="641"/>
      <c r="DT13" s="641"/>
      <c r="DU13" s="641"/>
      <c r="DV13" s="641"/>
      <c r="DW13" s="641"/>
      <c r="DX13" s="641"/>
      <c r="DY13" s="641"/>
      <c r="DZ13" s="641"/>
      <c r="EA13" s="641"/>
      <c r="EB13" s="641"/>
      <c r="EC13" s="684"/>
    </row>
    <row r="14" spans="2:143" ht="11.25" customHeight="1" x14ac:dyDescent="0.15">
      <c r="B14" s="637" t="s">
        <v>
257</v>
      </c>
      <c r="C14" s="638"/>
      <c r="D14" s="638"/>
      <c r="E14" s="638"/>
      <c r="F14" s="638"/>
      <c r="G14" s="638"/>
      <c r="H14" s="638"/>
      <c r="I14" s="638"/>
      <c r="J14" s="638"/>
      <c r="K14" s="638"/>
      <c r="L14" s="638"/>
      <c r="M14" s="638"/>
      <c r="N14" s="638"/>
      <c r="O14" s="638"/>
      <c r="P14" s="638"/>
      <c r="Q14" s="639"/>
      <c r="R14" s="640">
        <v>
35310</v>
      </c>
      <c r="S14" s="641"/>
      <c r="T14" s="641"/>
      <c r="U14" s="641"/>
      <c r="V14" s="641"/>
      <c r="W14" s="641"/>
      <c r="X14" s="641"/>
      <c r="Y14" s="642"/>
      <c r="Z14" s="677">
        <v>
0.1</v>
      </c>
      <c r="AA14" s="677"/>
      <c r="AB14" s="677"/>
      <c r="AC14" s="677"/>
      <c r="AD14" s="678">
        <v>
35310</v>
      </c>
      <c r="AE14" s="678"/>
      <c r="AF14" s="678"/>
      <c r="AG14" s="678"/>
      <c r="AH14" s="678"/>
      <c r="AI14" s="678"/>
      <c r="AJ14" s="678"/>
      <c r="AK14" s="678"/>
      <c r="AL14" s="643">
        <v>
0.2</v>
      </c>
      <c r="AM14" s="644"/>
      <c r="AN14" s="644"/>
      <c r="AO14" s="679"/>
      <c r="AP14" s="637" t="s">
        <v>
258</v>
      </c>
      <c r="AQ14" s="638"/>
      <c r="AR14" s="638"/>
      <c r="AS14" s="638"/>
      <c r="AT14" s="638"/>
      <c r="AU14" s="638"/>
      <c r="AV14" s="638"/>
      <c r="AW14" s="638"/>
      <c r="AX14" s="638"/>
      <c r="AY14" s="638"/>
      <c r="AZ14" s="638"/>
      <c r="BA14" s="638"/>
      <c r="BB14" s="638"/>
      <c r="BC14" s="638"/>
      <c r="BD14" s="638"/>
      <c r="BE14" s="638"/>
      <c r="BF14" s="639"/>
      <c r="BG14" s="640">
        <v>
72718</v>
      </c>
      <c r="BH14" s="641"/>
      <c r="BI14" s="641"/>
      <c r="BJ14" s="641"/>
      <c r="BK14" s="641"/>
      <c r="BL14" s="641"/>
      <c r="BM14" s="641"/>
      <c r="BN14" s="642"/>
      <c r="BO14" s="677">
        <v>
0.8</v>
      </c>
      <c r="BP14" s="677"/>
      <c r="BQ14" s="677"/>
      <c r="BR14" s="677"/>
      <c r="BS14" s="646" t="s">
        <v>
177</v>
      </c>
      <c r="BT14" s="641"/>
      <c r="BU14" s="641"/>
      <c r="BV14" s="641"/>
      <c r="BW14" s="641"/>
      <c r="BX14" s="641"/>
      <c r="BY14" s="641"/>
      <c r="BZ14" s="641"/>
      <c r="CA14" s="641"/>
      <c r="CB14" s="684"/>
      <c r="CD14" s="673" t="s">
        <v>
259</v>
      </c>
      <c r="CE14" s="674"/>
      <c r="CF14" s="674"/>
      <c r="CG14" s="674"/>
      <c r="CH14" s="674"/>
      <c r="CI14" s="674"/>
      <c r="CJ14" s="674"/>
      <c r="CK14" s="674"/>
      <c r="CL14" s="674"/>
      <c r="CM14" s="674"/>
      <c r="CN14" s="674"/>
      <c r="CO14" s="674"/>
      <c r="CP14" s="674"/>
      <c r="CQ14" s="675"/>
      <c r="CR14" s="640">
        <v>
994329</v>
      </c>
      <c r="CS14" s="641"/>
      <c r="CT14" s="641"/>
      <c r="CU14" s="641"/>
      <c r="CV14" s="641"/>
      <c r="CW14" s="641"/>
      <c r="CX14" s="641"/>
      <c r="CY14" s="642"/>
      <c r="CZ14" s="677">
        <v>
3.2</v>
      </c>
      <c r="DA14" s="677"/>
      <c r="DB14" s="677"/>
      <c r="DC14" s="677"/>
      <c r="DD14" s="646">
        <v>
2530</v>
      </c>
      <c r="DE14" s="641"/>
      <c r="DF14" s="641"/>
      <c r="DG14" s="641"/>
      <c r="DH14" s="641"/>
      <c r="DI14" s="641"/>
      <c r="DJ14" s="641"/>
      <c r="DK14" s="641"/>
      <c r="DL14" s="641"/>
      <c r="DM14" s="641"/>
      <c r="DN14" s="641"/>
      <c r="DO14" s="641"/>
      <c r="DP14" s="642"/>
      <c r="DQ14" s="646">
        <v>
589984</v>
      </c>
      <c r="DR14" s="641"/>
      <c r="DS14" s="641"/>
      <c r="DT14" s="641"/>
      <c r="DU14" s="641"/>
      <c r="DV14" s="641"/>
      <c r="DW14" s="641"/>
      <c r="DX14" s="641"/>
      <c r="DY14" s="641"/>
      <c r="DZ14" s="641"/>
      <c r="EA14" s="641"/>
      <c r="EB14" s="641"/>
      <c r="EC14" s="684"/>
    </row>
    <row r="15" spans="2:143" ht="11.25" customHeight="1" x14ac:dyDescent="0.15">
      <c r="B15" s="637" t="s">
        <v>
260</v>
      </c>
      <c r="C15" s="638"/>
      <c r="D15" s="638"/>
      <c r="E15" s="638"/>
      <c r="F15" s="638"/>
      <c r="G15" s="638"/>
      <c r="H15" s="638"/>
      <c r="I15" s="638"/>
      <c r="J15" s="638"/>
      <c r="K15" s="638"/>
      <c r="L15" s="638"/>
      <c r="M15" s="638"/>
      <c r="N15" s="638"/>
      <c r="O15" s="638"/>
      <c r="P15" s="638"/>
      <c r="Q15" s="639"/>
      <c r="R15" s="640" t="s">
        <v>
177</v>
      </c>
      <c r="S15" s="641"/>
      <c r="T15" s="641"/>
      <c r="U15" s="641"/>
      <c r="V15" s="641"/>
      <c r="W15" s="641"/>
      <c r="X15" s="641"/>
      <c r="Y15" s="642"/>
      <c r="Z15" s="677" t="s">
        <v>
177</v>
      </c>
      <c r="AA15" s="677"/>
      <c r="AB15" s="677"/>
      <c r="AC15" s="677"/>
      <c r="AD15" s="678" t="s">
        <v>
177</v>
      </c>
      <c r="AE15" s="678"/>
      <c r="AF15" s="678"/>
      <c r="AG15" s="678"/>
      <c r="AH15" s="678"/>
      <c r="AI15" s="678"/>
      <c r="AJ15" s="678"/>
      <c r="AK15" s="678"/>
      <c r="AL15" s="643" t="s">
        <v>
177</v>
      </c>
      <c r="AM15" s="644"/>
      <c r="AN15" s="644"/>
      <c r="AO15" s="679"/>
      <c r="AP15" s="637" t="s">
        <v>
261</v>
      </c>
      <c r="AQ15" s="638"/>
      <c r="AR15" s="638"/>
      <c r="AS15" s="638"/>
      <c r="AT15" s="638"/>
      <c r="AU15" s="638"/>
      <c r="AV15" s="638"/>
      <c r="AW15" s="638"/>
      <c r="AX15" s="638"/>
      <c r="AY15" s="638"/>
      <c r="AZ15" s="638"/>
      <c r="BA15" s="638"/>
      <c r="BB15" s="638"/>
      <c r="BC15" s="638"/>
      <c r="BD15" s="638"/>
      <c r="BE15" s="638"/>
      <c r="BF15" s="639"/>
      <c r="BG15" s="640">
        <v>
361965</v>
      </c>
      <c r="BH15" s="641"/>
      <c r="BI15" s="641"/>
      <c r="BJ15" s="641"/>
      <c r="BK15" s="641"/>
      <c r="BL15" s="641"/>
      <c r="BM15" s="641"/>
      <c r="BN15" s="642"/>
      <c r="BO15" s="677">
        <v>
3.7</v>
      </c>
      <c r="BP15" s="677"/>
      <c r="BQ15" s="677"/>
      <c r="BR15" s="677"/>
      <c r="BS15" s="646" t="s">
        <v>
177</v>
      </c>
      <c r="BT15" s="641"/>
      <c r="BU15" s="641"/>
      <c r="BV15" s="641"/>
      <c r="BW15" s="641"/>
      <c r="BX15" s="641"/>
      <c r="BY15" s="641"/>
      <c r="BZ15" s="641"/>
      <c r="CA15" s="641"/>
      <c r="CB15" s="684"/>
      <c r="CD15" s="673" t="s">
        <v>
262</v>
      </c>
      <c r="CE15" s="674"/>
      <c r="CF15" s="674"/>
      <c r="CG15" s="674"/>
      <c r="CH15" s="674"/>
      <c r="CI15" s="674"/>
      <c r="CJ15" s="674"/>
      <c r="CK15" s="674"/>
      <c r="CL15" s="674"/>
      <c r="CM15" s="674"/>
      <c r="CN15" s="674"/>
      <c r="CO15" s="674"/>
      <c r="CP15" s="674"/>
      <c r="CQ15" s="675"/>
      <c r="CR15" s="640">
        <v>
3360335</v>
      </c>
      <c r="CS15" s="641"/>
      <c r="CT15" s="641"/>
      <c r="CU15" s="641"/>
      <c r="CV15" s="641"/>
      <c r="CW15" s="641"/>
      <c r="CX15" s="641"/>
      <c r="CY15" s="642"/>
      <c r="CZ15" s="677">
        <v>
10.8</v>
      </c>
      <c r="DA15" s="677"/>
      <c r="DB15" s="677"/>
      <c r="DC15" s="677"/>
      <c r="DD15" s="646">
        <v>
806555</v>
      </c>
      <c r="DE15" s="641"/>
      <c r="DF15" s="641"/>
      <c r="DG15" s="641"/>
      <c r="DH15" s="641"/>
      <c r="DI15" s="641"/>
      <c r="DJ15" s="641"/>
      <c r="DK15" s="641"/>
      <c r="DL15" s="641"/>
      <c r="DM15" s="641"/>
      <c r="DN15" s="641"/>
      <c r="DO15" s="641"/>
      <c r="DP15" s="642"/>
      <c r="DQ15" s="646">
        <v>
2115398</v>
      </c>
      <c r="DR15" s="641"/>
      <c r="DS15" s="641"/>
      <c r="DT15" s="641"/>
      <c r="DU15" s="641"/>
      <c r="DV15" s="641"/>
      <c r="DW15" s="641"/>
      <c r="DX15" s="641"/>
      <c r="DY15" s="641"/>
      <c r="DZ15" s="641"/>
      <c r="EA15" s="641"/>
      <c r="EB15" s="641"/>
      <c r="EC15" s="684"/>
    </row>
    <row r="16" spans="2:143" ht="11.25" customHeight="1" x14ac:dyDescent="0.15">
      <c r="B16" s="637" t="s">
        <v>
263</v>
      </c>
      <c r="C16" s="638"/>
      <c r="D16" s="638"/>
      <c r="E16" s="638"/>
      <c r="F16" s="638"/>
      <c r="G16" s="638"/>
      <c r="H16" s="638"/>
      <c r="I16" s="638"/>
      <c r="J16" s="638"/>
      <c r="K16" s="638"/>
      <c r="L16" s="638"/>
      <c r="M16" s="638"/>
      <c r="N16" s="638"/>
      <c r="O16" s="638"/>
      <c r="P16" s="638"/>
      <c r="Q16" s="639"/>
      <c r="R16" s="640">
        <v>
12479</v>
      </c>
      <c r="S16" s="641"/>
      <c r="T16" s="641"/>
      <c r="U16" s="641"/>
      <c r="V16" s="641"/>
      <c r="W16" s="641"/>
      <c r="X16" s="641"/>
      <c r="Y16" s="642"/>
      <c r="Z16" s="677">
        <v>
0</v>
      </c>
      <c r="AA16" s="677"/>
      <c r="AB16" s="677"/>
      <c r="AC16" s="677"/>
      <c r="AD16" s="678">
        <v>
12479</v>
      </c>
      <c r="AE16" s="678"/>
      <c r="AF16" s="678"/>
      <c r="AG16" s="678"/>
      <c r="AH16" s="678"/>
      <c r="AI16" s="678"/>
      <c r="AJ16" s="678"/>
      <c r="AK16" s="678"/>
      <c r="AL16" s="643">
        <v>
0.1</v>
      </c>
      <c r="AM16" s="644"/>
      <c r="AN16" s="644"/>
      <c r="AO16" s="679"/>
      <c r="AP16" s="637" t="s">
        <v>
264</v>
      </c>
      <c r="AQ16" s="638"/>
      <c r="AR16" s="638"/>
      <c r="AS16" s="638"/>
      <c r="AT16" s="638"/>
      <c r="AU16" s="638"/>
      <c r="AV16" s="638"/>
      <c r="AW16" s="638"/>
      <c r="AX16" s="638"/>
      <c r="AY16" s="638"/>
      <c r="AZ16" s="638"/>
      <c r="BA16" s="638"/>
      <c r="BB16" s="638"/>
      <c r="BC16" s="638"/>
      <c r="BD16" s="638"/>
      <c r="BE16" s="638"/>
      <c r="BF16" s="639"/>
      <c r="BG16" s="640" t="s">
        <v>
177</v>
      </c>
      <c r="BH16" s="641"/>
      <c r="BI16" s="641"/>
      <c r="BJ16" s="641"/>
      <c r="BK16" s="641"/>
      <c r="BL16" s="641"/>
      <c r="BM16" s="641"/>
      <c r="BN16" s="642"/>
      <c r="BO16" s="677" t="s">
        <v>
177</v>
      </c>
      <c r="BP16" s="677"/>
      <c r="BQ16" s="677"/>
      <c r="BR16" s="677"/>
      <c r="BS16" s="646" t="s">
        <v>
177</v>
      </c>
      <c r="BT16" s="641"/>
      <c r="BU16" s="641"/>
      <c r="BV16" s="641"/>
      <c r="BW16" s="641"/>
      <c r="BX16" s="641"/>
      <c r="BY16" s="641"/>
      <c r="BZ16" s="641"/>
      <c r="CA16" s="641"/>
      <c r="CB16" s="684"/>
      <c r="CD16" s="673" t="s">
        <v>
265</v>
      </c>
      <c r="CE16" s="674"/>
      <c r="CF16" s="674"/>
      <c r="CG16" s="674"/>
      <c r="CH16" s="674"/>
      <c r="CI16" s="674"/>
      <c r="CJ16" s="674"/>
      <c r="CK16" s="674"/>
      <c r="CL16" s="674"/>
      <c r="CM16" s="674"/>
      <c r="CN16" s="674"/>
      <c r="CO16" s="674"/>
      <c r="CP16" s="674"/>
      <c r="CQ16" s="675"/>
      <c r="CR16" s="640">
        <v>
15046</v>
      </c>
      <c r="CS16" s="641"/>
      <c r="CT16" s="641"/>
      <c r="CU16" s="641"/>
      <c r="CV16" s="641"/>
      <c r="CW16" s="641"/>
      <c r="CX16" s="641"/>
      <c r="CY16" s="642"/>
      <c r="CZ16" s="677">
        <v>
0</v>
      </c>
      <c r="DA16" s="677"/>
      <c r="DB16" s="677"/>
      <c r="DC16" s="677"/>
      <c r="DD16" s="646" t="s">
        <v>
177</v>
      </c>
      <c r="DE16" s="641"/>
      <c r="DF16" s="641"/>
      <c r="DG16" s="641"/>
      <c r="DH16" s="641"/>
      <c r="DI16" s="641"/>
      <c r="DJ16" s="641"/>
      <c r="DK16" s="641"/>
      <c r="DL16" s="641"/>
      <c r="DM16" s="641"/>
      <c r="DN16" s="641"/>
      <c r="DO16" s="641"/>
      <c r="DP16" s="642"/>
      <c r="DQ16" s="646">
        <v>
10067</v>
      </c>
      <c r="DR16" s="641"/>
      <c r="DS16" s="641"/>
      <c r="DT16" s="641"/>
      <c r="DU16" s="641"/>
      <c r="DV16" s="641"/>
      <c r="DW16" s="641"/>
      <c r="DX16" s="641"/>
      <c r="DY16" s="641"/>
      <c r="DZ16" s="641"/>
      <c r="EA16" s="641"/>
      <c r="EB16" s="641"/>
      <c r="EC16" s="684"/>
    </row>
    <row r="17" spans="2:133" ht="11.25" customHeight="1" x14ac:dyDescent="0.15">
      <c r="B17" s="637" t="s">
        <v>
266</v>
      </c>
      <c r="C17" s="638"/>
      <c r="D17" s="638"/>
      <c r="E17" s="638"/>
      <c r="F17" s="638"/>
      <c r="G17" s="638"/>
      <c r="H17" s="638"/>
      <c r="I17" s="638"/>
      <c r="J17" s="638"/>
      <c r="K17" s="638"/>
      <c r="L17" s="638"/>
      <c r="M17" s="638"/>
      <c r="N17" s="638"/>
      <c r="O17" s="638"/>
      <c r="P17" s="638"/>
      <c r="Q17" s="639"/>
      <c r="R17" s="640">
        <v>
168212</v>
      </c>
      <c r="S17" s="641"/>
      <c r="T17" s="641"/>
      <c r="U17" s="641"/>
      <c r="V17" s="641"/>
      <c r="W17" s="641"/>
      <c r="X17" s="641"/>
      <c r="Y17" s="642"/>
      <c r="Z17" s="677">
        <v>
0.5</v>
      </c>
      <c r="AA17" s="677"/>
      <c r="AB17" s="677"/>
      <c r="AC17" s="677"/>
      <c r="AD17" s="678">
        <v>
168212</v>
      </c>
      <c r="AE17" s="678"/>
      <c r="AF17" s="678"/>
      <c r="AG17" s="678"/>
      <c r="AH17" s="678"/>
      <c r="AI17" s="678"/>
      <c r="AJ17" s="678"/>
      <c r="AK17" s="678"/>
      <c r="AL17" s="643">
        <v>
1.1000000000000001</v>
      </c>
      <c r="AM17" s="644"/>
      <c r="AN17" s="644"/>
      <c r="AO17" s="679"/>
      <c r="AP17" s="637" t="s">
        <v>
267</v>
      </c>
      <c r="AQ17" s="638"/>
      <c r="AR17" s="638"/>
      <c r="AS17" s="638"/>
      <c r="AT17" s="638"/>
      <c r="AU17" s="638"/>
      <c r="AV17" s="638"/>
      <c r="AW17" s="638"/>
      <c r="AX17" s="638"/>
      <c r="AY17" s="638"/>
      <c r="AZ17" s="638"/>
      <c r="BA17" s="638"/>
      <c r="BB17" s="638"/>
      <c r="BC17" s="638"/>
      <c r="BD17" s="638"/>
      <c r="BE17" s="638"/>
      <c r="BF17" s="639"/>
      <c r="BG17" s="640" t="s">
        <v>
177</v>
      </c>
      <c r="BH17" s="641"/>
      <c r="BI17" s="641"/>
      <c r="BJ17" s="641"/>
      <c r="BK17" s="641"/>
      <c r="BL17" s="641"/>
      <c r="BM17" s="641"/>
      <c r="BN17" s="642"/>
      <c r="BO17" s="677" t="s">
        <v>
177</v>
      </c>
      <c r="BP17" s="677"/>
      <c r="BQ17" s="677"/>
      <c r="BR17" s="677"/>
      <c r="BS17" s="646" t="s">
        <v>
177</v>
      </c>
      <c r="BT17" s="641"/>
      <c r="BU17" s="641"/>
      <c r="BV17" s="641"/>
      <c r="BW17" s="641"/>
      <c r="BX17" s="641"/>
      <c r="BY17" s="641"/>
      <c r="BZ17" s="641"/>
      <c r="CA17" s="641"/>
      <c r="CB17" s="684"/>
      <c r="CD17" s="673" t="s">
        <v>
268</v>
      </c>
      <c r="CE17" s="674"/>
      <c r="CF17" s="674"/>
      <c r="CG17" s="674"/>
      <c r="CH17" s="674"/>
      <c r="CI17" s="674"/>
      <c r="CJ17" s="674"/>
      <c r="CK17" s="674"/>
      <c r="CL17" s="674"/>
      <c r="CM17" s="674"/>
      <c r="CN17" s="674"/>
      <c r="CO17" s="674"/>
      <c r="CP17" s="674"/>
      <c r="CQ17" s="675"/>
      <c r="CR17" s="640">
        <v>
1876972</v>
      </c>
      <c r="CS17" s="641"/>
      <c r="CT17" s="641"/>
      <c r="CU17" s="641"/>
      <c r="CV17" s="641"/>
      <c r="CW17" s="641"/>
      <c r="CX17" s="641"/>
      <c r="CY17" s="642"/>
      <c r="CZ17" s="677">
        <v>
6.1</v>
      </c>
      <c r="DA17" s="677"/>
      <c r="DB17" s="677"/>
      <c r="DC17" s="677"/>
      <c r="DD17" s="646" t="s">
        <v>
177</v>
      </c>
      <c r="DE17" s="641"/>
      <c r="DF17" s="641"/>
      <c r="DG17" s="641"/>
      <c r="DH17" s="641"/>
      <c r="DI17" s="641"/>
      <c r="DJ17" s="641"/>
      <c r="DK17" s="641"/>
      <c r="DL17" s="641"/>
      <c r="DM17" s="641"/>
      <c r="DN17" s="641"/>
      <c r="DO17" s="641"/>
      <c r="DP17" s="642"/>
      <c r="DQ17" s="646">
        <v>
1849340</v>
      </c>
      <c r="DR17" s="641"/>
      <c r="DS17" s="641"/>
      <c r="DT17" s="641"/>
      <c r="DU17" s="641"/>
      <c r="DV17" s="641"/>
      <c r="DW17" s="641"/>
      <c r="DX17" s="641"/>
      <c r="DY17" s="641"/>
      <c r="DZ17" s="641"/>
      <c r="EA17" s="641"/>
      <c r="EB17" s="641"/>
      <c r="EC17" s="684"/>
    </row>
    <row r="18" spans="2:133" ht="11.25" customHeight="1" x14ac:dyDescent="0.15">
      <c r="B18" s="637" t="s">
        <v>
269</v>
      </c>
      <c r="C18" s="638"/>
      <c r="D18" s="638"/>
      <c r="E18" s="638"/>
      <c r="F18" s="638"/>
      <c r="G18" s="638"/>
      <c r="H18" s="638"/>
      <c r="I18" s="638"/>
      <c r="J18" s="638"/>
      <c r="K18" s="638"/>
      <c r="L18" s="638"/>
      <c r="M18" s="638"/>
      <c r="N18" s="638"/>
      <c r="O18" s="638"/>
      <c r="P18" s="638"/>
      <c r="Q18" s="639"/>
      <c r="R18" s="640">
        <v>
78824</v>
      </c>
      <c r="S18" s="641"/>
      <c r="T18" s="641"/>
      <c r="U18" s="641"/>
      <c r="V18" s="641"/>
      <c r="W18" s="641"/>
      <c r="X18" s="641"/>
      <c r="Y18" s="642"/>
      <c r="Z18" s="677">
        <v>
0.2</v>
      </c>
      <c r="AA18" s="677"/>
      <c r="AB18" s="677"/>
      <c r="AC18" s="677"/>
      <c r="AD18" s="678">
        <v>
78824</v>
      </c>
      <c r="AE18" s="678"/>
      <c r="AF18" s="678"/>
      <c r="AG18" s="678"/>
      <c r="AH18" s="678"/>
      <c r="AI18" s="678"/>
      <c r="AJ18" s="678"/>
      <c r="AK18" s="678"/>
      <c r="AL18" s="643">
        <v>
0.5</v>
      </c>
      <c r="AM18" s="644"/>
      <c r="AN18" s="644"/>
      <c r="AO18" s="679"/>
      <c r="AP18" s="637" t="s">
        <v>
270</v>
      </c>
      <c r="AQ18" s="638"/>
      <c r="AR18" s="638"/>
      <c r="AS18" s="638"/>
      <c r="AT18" s="638"/>
      <c r="AU18" s="638"/>
      <c r="AV18" s="638"/>
      <c r="AW18" s="638"/>
      <c r="AX18" s="638"/>
      <c r="AY18" s="638"/>
      <c r="AZ18" s="638"/>
      <c r="BA18" s="638"/>
      <c r="BB18" s="638"/>
      <c r="BC18" s="638"/>
      <c r="BD18" s="638"/>
      <c r="BE18" s="638"/>
      <c r="BF18" s="639"/>
      <c r="BG18" s="640" t="s">
        <v>
177</v>
      </c>
      <c r="BH18" s="641"/>
      <c r="BI18" s="641"/>
      <c r="BJ18" s="641"/>
      <c r="BK18" s="641"/>
      <c r="BL18" s="641"/>
      <c r="BM18" s="641"/>
      <c r="BN18" s="642"/>
      <c r="BO18" s="677" t="s">
        <v>
177</v>
      </c>
      <c r="BP18" s="677"/>
      <c r="BQ18" s="677"/>
      <c r="BR18" s="677"/>
      <c r="BS18" s="646" t="s">
        <v>
177</v>
      </c>
      <c r="BT18" s="641"/>
      <c r="BU18" s="641"/>
      <c r="BV18" s="641"/>
      <c r="BW18" s="641"/>
      <c r="BX18" s="641"/>
      <c r="BY18" s="641"/>
      <c r="BZ18" s="641"/>
      <c r="CA18" s="641"/>
      <c r="CB18" s="684"/>
      <c r="CD18" s="673" t="s">
        <v>
271</v>
      </c>
      <c r="CE18" s="674"/>
      <c r="CF18" s="674"/>
      <c r="CG18" s="674"/>
      <c r="CH18" s="674"/>
      <c r="CI18" s="674"/>
      <c r="CJ18" s="674"/>
      <c r="CK18" s="674"/>
      <c r="CL18" s="674"/>
      <c r="CM18" s="674"/>
      <c r="CN18" s="674"/>
      <c r="CO18" s="674"/>
      <c r="CP18" s="674"/>
      <c r="CQ18" s="675"/>
      <c r="CR18" s="640" t="s">
        <v>
177</v>
      </c>
      <c r="CS18" s="641"/>
      <c r="CT18" s="641"/>
      <c r="CU18" s="641"/>
      <c r="CV18" s="641"/>
      <c r="CW18" s="641"/>
      <c r="CX18" s="641"/>
      <c r="CY18" s="642"/>
      <c r="CZ18" s="677" t="s">
        <v>
177</v>
      </c>
      <c r="DA18" s="677"/>
      <c r="DB18" s="677"/>
      <c r="DC18" s="677"/>
      <c r="DD18" s="646" t="s">
        <v>
177</v>
      </c>
      <c r="DE18" s="641"/>
      <c r="DF18" s="641"/>
      <c r="DG18" s="641"/>
      <c r="DH18" s="641"/>
      <c r="DI18" s="641"/>
      <c r="DJ18" s="641"/>
      <c r="DK18" s="641"/>
      <c r="DL18" s="641"/>
      <c r="DM18" s="641"/>
      <c r="DN18" s="641"/>
      <c r="DO18" s="641"/>
      <c r="DP18" s="642"/>
      <c r="DQ18" s="646" t="s">
        <v>
177</v>
      </c>
      <c r="DR18" s="641"/>
      <c r="DS18" s="641"/>
      <c r="DT18" s="641"/>
      <c r="DU18" s="641"/>
      <c r="DV18" s="641"/>
      <c r="DW18" s="641"/>
      <c r="DX18" s="641"/>
      <c r="DY18" s="641"/>
      <c r="DZ18" s="641"/>
      <c r="EA18" s="641"/>
      <c r="EB18" s="641"/>
      <c r="EC18" s="684"/>
    </row>
    <row r="19" spans="2:133" ht="11.25" customHeight="1" x14ac:dyDescent="0.15">
      <c r="B19" s="637" t="s">
        <v>
272</v>
      </c>
      <c r="C19" s="638"/>
      <c r="D19" s="638"/>
      <c r="E19" s="638"/>
      <c r="F19" s="638"/>
      <c r="G19" s="638"/>
      <c r="H19" s="638"/>
      <c r="I19" s="638"/>
      <c r="J19" s="638"/>
      <c r="K19" s="638"/>
      <c r="L19" s="638"/>
      <c r="M19" s="638"/>
      <c r="N19" s="638"/>
      <c r="O19" s="638"/>
      <c r="P19" s="638"/>
      <c r="Q19" s="639"/>
      <c r="R19" s="640">
        <v>
6001</v>
      </c>
      <c r="S19" s="641"/>
      <c r="T19" s="641"/>
      <c r="U19" s="641"/>
      <c r="V19" s="641"/>
      <c r="W19" s="641"/>
      <c r="X19" s="641"/>
      <c r="Y19" s="642"/>
      <c r="Z19" s="677">
        <v>
0</v>
      </c>
      <c r="AA19" s="677"/>
      <c r="AB19" s="677"/>
      <c r="AC19" s="677"/>
      <c r="AD19" s="678">
        <v>
6001</v>
      </c>
      <c r="AE19" s="678"/>
      <c r="AF19" s="678"/>
      <c r="AG19" s="678"/>
      <c r="AH19" s="678"/>
      <c r="AI19" s="678"/>
      <c r="AJ19" s="678"/>
      <c r="AK19" s="678"/>
      <c r="AL19" s="643">
        <v>
0</v>
      </c>
      <c r="AM19" s="644"/>
      <c r="AN19" s="644"/>
      <c r="AO19" s="679"/>
      <c r="AP19" s="637" t="s">
        <v>
273</v>
      </c>
      <c r="AQ19" s="638"/>
      <c r="AR19" s="638"/>
      <c r="AS19" s="638"/>
      <c r="AT19" s="638"/>
      <c r="AU19" s="638"/>
      <c r="AV19" s="638"/>
      <c r="AW19" s="638"/>
      <c r="AX19" s="638"/>
      <c r="AY19" s="638"/>
      <c r="AZ19" s="638"/>
      <c r="BA19" s="638"/>
      <c r="BB19" s="638"/>
      <c r="BC19" s="638"/>
      <c r="BD19" s="638"/>
      <c r="BE19" s="638"/>
      <c r="BF19" s="639"/>
      <c r="BG19" s="640">
        <v>
727255</v>
      </c>
      <c r="BH19" s="641"/>
      <c r="BI19" s="641"/>
      <c r="BJ19" s="641"/>
      <c r="BK19" s="641"/>
      <c r="BL19" s="641"/>
      <c r="BM19" s="641"/>
      <c r="BN19" s="642"/>
      <c r="BO19" s="677">
        <v>
7.5</v>
      </c>
      <c r="BP19" s="677"/>
      <c r="BQ19" s="677"/>
      <c r="BR19" s="677"/>
      <c r="BS19" s="646" t="s">
        <v>
177</v>
      </c>
      <c r="BT19" s="641"/>
      <c r="BU19" s="641"/>
      <c r="BV19" s="641"/>
      <c r="BW19" s="641"/>
      <c r="BX19" s="641"/>
      <c r="BY19" s="641"/>
      <c r="BZ19" s="641"/>
      <c r="CA19" s="641"/>
      <c r="CB19" s="684"/>
      <c r="CD19" s="673" t="s">
        <v>
274</v>
      </c>
      <c r="CE19" s="674"/>
      <c r="CF19" s="674"/>
      <c r="CG19" s="674"/>
      <c r="CH19" s="674"/>
      <c r="CI19" s="674"/>
      <c r="CJ19" s="674"/>
      <c r="CK19" s="674"/>
      <c r="CL19" s="674"/>
      <c r="CM19" s="674"/>
      <c r="CN19" s="674"/>
      <c r="CO19" s="674"/>
      <c r="CP19" s="674"/>
      <c r="CQ19" s="675"/>
      <c r="CR19" s="640" t="s">
        <v>
177</v>
      </c>
      <c r="CS19" s="641"/>
      <c r="CT19" s="641"/>
      <c r="CU19" s="641"/>
      <c r="CV19" s="641"/>
      <c r="CW19" s="641"/>
      <c r="CX19" s="641"/>
      <c r="CY19" s="642"/>
      <c r="CZ19" s="677" t="s">
        <v>
177</v>
      </c>
      <c r="DA19" s="677"/>
      <c r="DB19" s="677"/>
      <c r="DC19" s="677"/>
      <c r="DD19" s="646" t="s">
        <v>
177</v>
      </c>
      <c r="DE19" s="641"/>
      <c r="DF19" s="641"/>
      <c r="DG19" s="641"/>
      <c r="DH19" s="641"/>
      <c r="DI19" s="641"/>
      <c r="DJ19" s="641"/>
      <c r="DK19" s="641"/>
      <c r="DL19" s="641"/>
      <c r="DM19" s="641"/>
      <c r="DN19" s="641"/>
      <c r="DO19" s="641"/>
      <c r="DP19" s="642"/>
      <c r="DQ19" s="646" t="s">
        <v>
177</v>
      </c>
      <c r="DR19" s="641"/>
      <c r="DS19" s="641"/>
      <c r="DT19" s="641"/>
      <c r="DU19" s="641"/>
      <c r="DV19" s="641"/>
      <c r="DW19" s="641"/>
      <c r="DX19" s="641"/>
      <c r="DY19" s="641"/>
      <c r="DZ19" s="641"/>
      <c r="EA19" s="641"/>
      <c r="EB19" s="641"/>
      <c r="EC19" s="684"/>
    </row>
    <row r="20" spans="2:133" ht="11.25" customHeight="1" x14ac:dyDescent="0.15">
      <c r="B20" s="637" t="s">
        <v>
275</v>
      </c>
      <c r="C20" s="638"/>
      <c r="D20" s="638"/>
      <c r="E20" s="638"/>
      <c r="F20" s="638"/>
      <c r="G20" s="638"/>
      <c r="H20" s="638"/>
      <c r="I20" s="638"/>
      <c r="J20" s="638"/>
      <c r="K20" s="638"/>
      <c r="L20" s="638"/>
      <c r="M20" s="638"/>
      <c r="N20" s="638"/>
      <c r="O20" s="638"/>
      <c r="P20" s="638"/>
      <c r="Q20" s="639"/>
      <c r="R20" s="640">
        <v>
1235</v>
      </c>
      <c r="S20" s="641"/>
      <c r="T20" s="641"/>
      <c r="U20" s="641"/>
      <c r="V20" s="641"/>
      <c r="W20" s="641"/>
      <c r="X20" s="641"/>
      <c r="Y20" s="642"/>
      <c r="Z20" s="677">
        <v>
0</v>
      </c>
      <c r="AA20" s="677"/>
      <c r="AB20" s="677"/>
      <c r="AC20" s="677"/>
      <c r="AD20" s="678">
        <v>
1235</v>
      </c>
      <c r="AE20" s="678"/>
      <c r="AF20" s="678"/>
      <c r="AG20" s="678"/>
      <c r="AH20" s="678"/>
      <c r="AI20" s="678"/>
      <c r="AJ20" s="678"/>
      <c r="AK20" s="678"/>
      <c r="AL20" s="643">
        <v>
0</v>
      </c>
      <c r="AM20" s="644"/>
      <c r="AN20" s="644"/>
      <c r="AO20" s="679"/>
      <c r="AP20" s="637" t="s">
        <v>
276</v>
      </c>
      <c r="AQ20" s="638"/>
      <c r="AR20" s="638"/>
      <c r="AS20" s="638"/>
      <c r="AT20" s="638"/>
      <c r="AU20" s="638"/>
      <c r="AV20" s="638"/>
      <c r="AW20" s="638"/>
      <c r="AX20" s="638"/>
      <c r="AY20" s="638"/>
      <c r="AZ20" s="638"/>
      <c r="BA20" s="638"/>
      <c r="BB20" s="638"/>
      <c r="BC20" s="638"/>
      <c r="BD20" s="638"/>
      <c r="BE20" s="638"/>
      <c r="BF20" s="639"/>
      <c r="BG20" s="640">
        <v>
727255</v>
      </c>
      <c r="BH20" s="641"/>
      <c r="BI20" s="641"/>
      <c r="BJ20" s="641"/>
      <c r="BK20" s="641"/>
      <c r="BL20" s="641"/>
      <c r="BM20" s="641"/>
      <c r="BN20" s="642"/>
      <c r="BO20" s="677">
        <v>
7.5</v>
      </c>
      <c r="BP20" s="677"/>
      <c r="BQ20" s="677"/>
      <c r="BR20" s="677"/>
      <c r="BS20" s="646" t="s">
        <v>
177</v>
      </c>
      <c r="BT20" s="641"/>
      <c r="BU20" s="641"/>
      <c r="BV20" s="641"/>
      <c r="BW20" s="641"/>
      <c r="BX20" s="641"/>
      <c r="BY20" s="641"/>
      <c r="BZ20" s="641"/>
      <c r="CA20" s="641"/>
      <c r="CB20" s="684"/>
      <c r="CD20" s="673" t="s">
        <v>
277</v>
      </c>
      <c r="CE20" s="674"/>
      <c r="CF20" s="674"/>
      <c r="CG20" s="674"/>
      <c r="CH20" s="674"/>
      <c r="CI20" s="674"/>
      <c r="CJ20" s="674"/>
      <c r="CK20" s="674"/>
      <c r="CL20" s="674"/>
      <c r="CM20" s="674"/>
      <c r="CN20" s="674"/>
      <c r="CO20" s="674"/>
      <c r="CP20" s="674"/>
      <c r="CQ20" s="675"/>
      <c r="CR20" s="640">
        <v>
30979872</v>
      </c>
      <c r="CS20" s="641"/>
      <c r="CT20" s="641"/>
      <c r="CU20" s="641"/>
      <c r="CV20" s="641"/>
      <c r="CW20" s="641"/>
      <c r="CX20" s="641"/>
      <c r="CY20" s="642"/>
      <c r="CZ20" s="677">
        <v>
100</v>
      </c>
      <c r="DA20" s="677"/>
      <c r="DB20" s="677"/>
      <c r="DC20" s="677"/>
      <c r="DD20" s="646">
        <v>
2813122</v>
      </c>
      <c r="DE20" s="641"/>
      <c r="DF20" s="641"/>
      <c r="DG20" s="641"/>
      <c r="DH20" s="641"/>
      <c r="DI20" s="641"/>
      <c r="DJ20" s="641"/>
      <c r="DK20" s="641"/>
      <c r="DL20" s="641"/>
      <c r="DM20" s="641"/>
      <c r="DN20" s="641"/>
      <c r="DO20" s="641"/>
      <c r="DP20" s="642"/>
      <c r="DQ20" s="646">
        <v>
17300827</v>
      </c>
      <c r="DR20" s="641"/>
      <c r="DS20" s="641"/>
      <c r="DT20" s="641"/>
      <c r="DU20" s="641"/>
      <c r="DV20" s="641"/>
      <c r="DW20" s="641"/>
      <c r="DX20" s="641"/>
      <c r="DY20" s="641"/>
      <c r="DZ20" s="641"/>
      <c r="EA20" s="641"/>
      <c r="EB20" s="641"/>
      <c r="EC20" s="684"/>
    </row>
    <row r="21" spans="2:133" ht="11.25" customHeight="1" x14ac:dyDescent="0.15">
      <c r="B21" s="637" t="s">
        <v>
278</v>
      </c>
      <c r="C21" s="638"/>
      <c r="D21" s="638"/>
      <c r="E21" s="638"/>
      <c r="F21" s="638"/>
      <c r="G21" s="638"/>
      <c r="H21" s="638"/>
      <c r="I21" s="638"/>
      <c r="J21" s="638"/>
      <c r="K21" s="638"/>
      <c r="L21" s="638"/>
      <c r="M21" s="638"/>
      <c r="N21" s="638"/>
      <c r="O21" s="638"/>
      <c r="P21" s="638"/>
      <c r="Q21" s="639"/>
      <c r="R21" s="640">
        <v>
82152</v>
      </c>
      <c r="S21" s="641"/>
      <c r="T21" s="641"/>
      <c r="U21" s="641"/>
      <c r="V21" s="641"/>
      <c r="W21" s="641"/>
      <c r="X21" s="641"/>
      <c r="Y21" s="642"/>
      <c r="Z21" s="677">
        <v>
0.3</v>
      </c>
      <c r="AA21" s="677"/>
      <c r="AB21" s="677"/>
      <c r="AC21" s="677"/>
      <c r="AD21" s="678">
        <v>
82152</v>
      </c>
      <c r="AE21" s="678"/>
      <c r="AF21" s="678"/>
      <c r="AG21" s="678"/>
      <c r="AH21" s="678"/>
      <c r="AI21" s="678"/>
      <c r="AJ21" s="678"/>
      <c r="AK21" s="678"/>
      <c r="AL21" s="643">
        <v>
0.6</v>
      </c>
      <c r="AM21" s="644"/>
      <c r="AN21" s="644"/>
      <c r="AO21" s="679"/>
      <c r="AP21" s="734" t="s">
        <v>
279</v>
      </c>
      <c r="AQ21" s="742"/>
      <c r="AR21" s="742"/>
      <c r="AS21" s="742"/>
      <c r="AT21" s="742"/>
      <c r="AU21" s="742"/>
      <c r="AV21" s="742"/>
      <c r="AW21" s="742"/>
      <c r="AX21" s="742"/>
      <c r="AY21" s="742"/>
      <c r="AZ21" s="742"/>
      <c r="BA21" s="742"/>
      <c r="BB21" s="742"/>
      <c r="BC21" s="742"/>
      <c r="BD21" s="742"/>
      <c r="BE21" s="742"/>
      <c r="BF21" s="736"/>
      <c r="BG21" s="640" t="s">
        <v>
177</v>
      </c>
      <c r="BH21" s="641"/>
      <c r="BI21" s="641"/>
      <c r="BJ21" s="641"/>
      <c r="BK21" s="641"/>
      <c r="BL21" s="641"/>
      <c r="BM21" s="641"/>
      <c r="BN21" s="642"/>
      <c r="BO21" s="677" t="s">
        <v>
177</v>
      </c>
      <c r="BP21" s="677"/>
      <c r="BQ21" s="677"/>
      <c r="BR21" s="677"/>
      <c r="BS21" s="646" t="s">
        <v>
177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
280</v>
      </c>
      <c r="C22" s="638"/>
      <c r="D22" s="638"/>
      <c r="E22" s="638"/>
      <c r="F22" s="638"/>
      <c r="G22" s="638"/>
      <c r="H22" s="638"/>
      <c r="I22" s="638"/>
      <c r="J22" s="638"/>
      <c r="K22" s="638"/>
      <c r="L22" s="638"/>
      <c r="M22" s="638"/>
      <c r="N22" s="638"/>
      <c r="O22" s="638"/>
      <c r="P22" s="638"/>
      <c r="Q22" s="639"/>
      <c r="R22" s="640">
        <v>
4080351</v>
      </c>
      <c r="S22" s="641"/>
      <c r="T22" s="641"/>
      <c r="U22" s="641"/>
      <c r="V22" s="641"/>
      <c r="W22" s="641"/>
      <c r="X22" s="641"/>
      <c r="Y22" s="642"/>
      <c r="Z22" s="677">
        <v>
12.9</v>
      </c>
      <c r="AA22" s="677"/>
      <c r="AB22" s="677"/>
      <c r="AC22" s="677"/>
      <c r="AD22" s="678">
        <v>
3928663</v>
      </c>
      <c r="AE22" s="678"/>
      <c r="AF22" s="678"/>
      <c r="AG22" s="678"/>
      <c r="AH22" s="678"/>
      <c r="AI22" s="678"/>
      <c r="AJ22" s="678"/>
      <c r="AK22" s="678"/>
      <c r="AL22" s="643">
        <v>
26.8</v>
      </c>
      <c r="AM22" s="644"/>
      <c r="AN22" s="644"/>
      <c r="AO22" s="679"/>
      <c r="AP22" s="734" t="s">
        <v>
281</v>
      </c>
      <c r="AQ22" s="742"/>
      <c r="AR22" s="742"/>
      <c r="AS22" s="742"/>
      <c r="AT22" s="742"/>
      <c r="AU22" s="742"/>
      <c r="AV22" s="742"/>
      <c r="AW22" s="742"/>
      <c r="AX22" s="742"/>
      <c r="AY22" s="742"/>
      <c r="AZ22" s="742"/>
      <c r="BA22" s="742"/>
      <c r="BB22" s="742"/>
      <c r="BC22" s="742"/>
      <c r="BD22" s="742"/>
      <c r="BE22" s="742"/>
      <c r="BF22" s="736"/>
      <c r="BG22" s="640" t="s">
        <v>
177</v>
      </c>
      <c r="BH22" s="641"/>
      <c r="BI22" s="641"/>
      <c r="BJ22" s="641"/>
      <c r="BK22" s="641"/>
      <c r="BL22" s="641"/>
      <c r="BM22" s="641"/>
      <c r="BN22" s="642"/>
      <c r="BO22" s="677" t="s">
        <v>
177</v>
      </c>
      <c r="BP22" s="677"/>
      <c r="BQ22" s="677"/>
      <c r="BR22" s="677"/>
      <c r="BS22" s="646" t="s">
        <v>
177</v>
      </c>
      <c r="BT22" s="641"/>
      <c r="BU22" s="641"/>
      <c r="BV22" s="641"/>
      <c r="BW22" s="641"/>
      <c r="BX22" s="641"/>
      <c r="BY22" s="641"/>
      <c r="BZ22" s="641"/>
      <c r="CA22" s="641"/>
      <c r="CB22" s="684"/>
      <c r="CD22" s="744" t="s">
        <v>
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
283</v>
      </c>
      <c r="C23" s="638"/>
      <c r="D23" s="638"/>
      <c r="E23" s="638"/>
      <c r="F23" s="638"/>
      <c r="G23" s="638"/>
      <c r="H23" s="638"/>
      <c r="I23" s="638"/>
      <c r="J23" s="638"/>
      <c r="K23" s="638"/>
      <c r="L23" s="638"/>
      <c r="M23" s="638"/>
      <c r="N23" s="638"/>
      <c r="O23" s="638"/>
      <c r="P23" s="638"/>
      <c r="Q23" s="639"/>
      <c r="R23" s="640">
        <v>
3928663</v>
      </c>
      <c r="S23" s="641"/>
      <c r="T23" s="641"/>
      <c r="U23" s="641"/>
      <c r="V23" s="641"/>
      <c r="W23" s="641"/>
      <c r="X23" s="641"/>
      <c r="Y23" s="642"/>
      <c r="Z23" s="677">
        <v>
12.4</v>
      </c>
      <c r="AA23" s="677"/>
      <c r="AB23" s="677"/>
      <c r="AC23" s="677"/>
      <c r="AD23" s="678">
        <v>
3928663</v>
      </c>
      <c r="AE23" s="678"/>
      <c r="AF23" s="678"/>
      <c r="AG23" s="678"/>
      <c r="AH23" s="678"/>
      <c r="AI23" s="678"/>
      <c r="AJ23" s="678"/>
      <c r="AK23" s="678"/>
      <c r="AL23" s="643">
        <v>
26.8</v>
      </c>
      <c r="AM23" s="644"/>
      <c r="AN23" s="644"/>
      <c r="AO23" s="679"/>
      <c r="AP23" s="734" t="s">
        <v>
284</v>
      </c>
      <c r="AQ23" s="742"/>
      <c r="AR23" s="742"/>
      <c r="AS23" s="742"/>
      <c r="AT23" s="742"/>
      <c r="AU23" s="742"/>
      <c r="AV23" s="742"/>
      <c r="AW23" s="742"/>
      <c r="AX23" s="742"/>
      <c r="AY23" s="742"/>
      <c r="AZ23" s="742"/>
      <c r="BA23" s="742"/>
      <c r="BB23" s="742"/>
      <c r="BC23" s="742"/>
      <c r="BD23" s="742"/>
      <c r="BE23" s="742"/>
      <c r="BF23" s="736"/>
      <c r="BG23" s="640">
        <v>
727255</v>
      </c>
      <c r="BH23" s="641"/>
      <c r="BI23" s="641"/>
      <c r="BJ23" s="641"/>
      <c r="BK23" s="641"/>
      <c r="BL23" s="641"/>
      <c r="BM23" s="641"/>
      <c r="BN23" s="642"/>
      <c r="BO23" s="677">
        <v>
7.5</v>
      </c>
      <c r="BP23" s="677"/>
      <c r="BQ23" s="677"/>
      <c r="BR23" s="677"/>
      <c r="BS23" s="646" t="s">
        <v>
177</v>
      </c>
      <c r="BT23" s="641"/>
      <c r="BU23" s="641"/>
      <c r="BV23" s="641"/>
      <c r="BW23" s="641"/>
      <c r="BX23" s="641"/>
      <c r="BY23" s="641"/>
      <c r="BZ23" s="641"/>
      <c r="CA23" s="641"/>
      <c r="CB23" s="684"/>
      <c r="CD23" s="744" t="s">
        <v>
224</v>
      </c>
      <c r="CE23" s="745"/>
      <c r="CF23" s="745"/>
      <c r="CG23" s="745"/>
      <c r="CH23" s="745"/>
      <c r="CI23" s="745"/>
      <c r="CJ23" s="745"/>
      <c r="CK23" s="745"/>
      <c r="CL23" s="745"/>
      <c r="CM23" s="745"/>
      <c r="CN23" s="745"/>
      <c r="CO23" s="745"/>
      <c r="CP23" s="745"/>
      <c r="CQ23" s="746"/>
      <c r="CR23" s="744" t="s">
        <v>
285</v>
      </c>
      <c r="CS23" s="745"/>
      <c r="CT23" s="745"/>
      <c r="CU23" s="745"/>
      <c r="CV23" s="745"/>
      <c r="CW23" s="745"/>
      <c r="CX23" s="745"/>
      <c r="CY23" s="746"/>
      <c r="CZ23" s="744" t="s">
        <v>
286</v>
      </c>
      <c r="DA23" s="745"/>
      <c r="DB23" s="745"/>
      <c r="DC23" s="746"/>
      <c r="DD23" s="744" t="s">
        <v>
287</v>
      </c>
      <c r="DE23" s="745"/>
      <c r="DF23" s="745"/>
      <c r="DG23" s="745"/>
      <c r="DH23" s="745"/>
      <c r="DI23" s="745"/>
      <c r="DJ23" s="745"/>
      <c r="DK23" s="746"/>
      <c r="DL23" s="753" t="s">
        <v>
288</v>
      </c>
      <c r="DM23" s="754"/>
      <c r="DN23" s="754"/>
      <c r="DO23" s="754"/>
      <c r="DP23" s="754"/>
      <c r="DQ23" s="754"/>
      <c r="DR23" s="754"/>
      <c r="DS23" s="754"/>
      <c r="DT23" s="754"/>
      <c r="DU23" s="754"/>
      <c r="DV23" s="755"/>
      <c r="DW23" s="744" t="s">
        <v>
289</v>
      </c>
      <c r="DX23" s="745"/>
      <c r="DY23" s="745"/>
      <c r="DZ23" s="745"/>
      <c r="EA23" s="745"/>
      <c r="EB23" s="745"/>
      <c r="EC23" s="746"/>
    </row>
    <row r="24" spans="2:133" ht="11.25" customHeight="1" x14ac:dyDescent="0.15">
      <c r="B24" s="637" t="s">
        <v>
290</v>
      </c>
      <c r="C24" s="638"/>
      <c r="D24" s="638"/>
      <c r="E24" s="638"/>
      <c r="F24" s="638"/>
      <c r="G24" s="638"/>
      <c r="H24" s="638"/>
      <c r="I24" s="638"/>
      <c r="J24" s="638"/>
      <c r="K24" s="638"/>
      <c r="L24" s="638"/>
      <c r="M24" s="638"/>
      <c r="N24" s="638"/>
      <c r="O24" s="638"/>
      <c r="P24" s="638"/>
      <c r="Q24" s="639"/>
      <c r="R24" s="640">
        <v>
151688</v>
      </c>
      <c r="S24" s="641"/>
      <c r="T24" s="641"/>
      <c r="U24" s="641"/>
      <c r="V24" s="641"/>
      <c r="W24" s="641"/>
      <c r="X24" s="641"/>
      <c r="Y24" s="642"/>
      <c r="Z24" s="677">
        <v>
0.5</v>
      </c>
      <c r="AA24" s="677"/>
      <c r="AB24" s="677"/>
      <c r="AC24" s="677"/>
      <c r="AD24" s="678" t="s">
        <v>
177</v>
      </c>
      <c r="AE24" s="678"/>
      <c r="AF24" s="678"/>
      <c r="AG24" s="678"/>
      <c r="AH24" s="678"/>
      <c r="AI24" s="678"/>
      <c r="AJ24" s="678"/>
      <c r="AK24" s="678"/>
      <c r="AL24" s="643" t="s">
        <v>
177</v>
      </c>
      <c r="AM24" s="644"/>
      <c r="AN24" s="644"/>
      <c r="AO24" s="679"/>
      <c r="AP24" s="734" t="s">
        <v>
291</v>
      </c>
      <c r="AQ24" s="742"/>
      <c r="AR24" s="742"/>
      <c r="AS24" s="742"/>
      <c r="AT24" s="742"/>
      <c r="AU24" s="742"/>
      <c r="AV24" s="742"/>
      <c r="AW24" s="742"/>
      <c r="AX24" s="742"/>
      <c r="AY24" s="742"/>
      <c r="AZ24" s="742"/>
      <c r="BA24" s="742"/>
      <c r="BB24" s="742"/>
      <c r="BC24" s="742"/>
      <c r="BD24" s="742"/>
      <c r="BE24" s="742"/>
      <c r="BF24" s="736"/>
      <c r="BG24" s="640" t="s">
        <v>
177</v>
      </c>
      <c r="BH24" s="641"/>
      <c r="BI24" s="641"/>
      <c r="BJ24" s="641"/>
      <c r="BK24" s="641"/>
      <c r="BL24" s="641"/>
      <c r="BM24" s="641"/>
      <c r="BN24" s="642"/>
      <c r="BO24" s="677" t="s">
        <v>
177</v>
      </c>
      <c r="BP24" s="677"/>
      <c r="BQ24" s="677"/>
      <c r="BR24" s="677"/>
      <c r="BS24" s="646" t="s">
        <v>
177</v>
      </c>
      <c r="BT24" s="641"/>
      <c r="BU24" s="641"/>
      <c r="BV24" s="641"/>
      <c r="BW24" s="641"/>
      <c r="BX24" s="641"/>
      <c r="BY24" s="641"/>
      <c r="BZ24" s="641"/>
      <c r="CA24" s="641"/>
      <c r="CB24" s="684"/>
      <c r="CD24" s="698" t="s">
        <v>
292</v>
      </c>
      <c r="CE24" s="699"/>
      <c r="CF24" s="699"/>
      <c r="CG24" s="699"/>
      <c r="CH24" s="699"/>
      <c r="CI24" s="699"/>
      <c r="CJ24" s="699"/>
      <c r="CK24" s="699"/>
      <c r="CL24" s="699"/>
      <c r="CM24" s="699"/>
      <c r="CN24" s="699"/>
      <c r="CO24" s="699"/>
      <c r="CP24" s="699"/>
      <c r="CQ24" s="700"/>
      <c r="CR24" s="695">
        <v>
17449453</v>
      </c>
      <c r="CS24" s="696"/>
      <c r="CT24" s="696"/>
      <c r="CU24" s="696"/>
      <c r="CV24" s="696"/>
      <c r="CW24" s="696"/>
      <c r="CX24" s="696"/>
      <c r="CY24" s="739"/>
      <c r="CZ24" s="740">
        <v>
56.3</v>
      </c>
      <c r="DA24" s="711"/>
      <c r="DB24" s="711"/>
      <c r="DC24" s="743"/>
      <c r="DD24" s="738">
        <v>
9080364</v>
      </c>
      <c r="DE24" s="696"/>
      <c r="DF24" s="696"/>
      <c r="DG24" s="696"/>
      <c r="DH24" s="696"/>
      <c r="DI24" s="696"/>
      <c r="DJ24" s="696"/>
      <c r="DK24" s="739"/>
      <c r="DL24" s="738">
        <v>
9014341</v>
      </c>
      <c r="DM24" s="696"/>
      <c r="DN24" s="696"/>
      <c r="DO24" s="696"/>
      <c r="DP24" s="696"/>
      <c r="DQ24" s="696"/>
      <c r="DR24" s="696"/>
      <c r="DS24" s="696"/>
      <c r="DT24" s="696"/>
      <c r="DU24" s="696"/>
      <c r="DV24" s="739"/>
      <c r="DW24" s="740">
        <v>
57.9</v>
      </c>
      <c r="DX24" s="711"/>
      <c r="DY24" s="711"/>
      <c r="DZ24" s="711"/>
      <c r="EA24" s="711"/>
      <c r="EB24" s="711"/>
      <c r="EC24" s="741"/>
    </row>
    <row r="25" spans="2:133" ht="11.25" customHeight="1" x14ac:dyDescent="0.15">
      <c r="B25" s="637" t="s">
        <v>
293</v>
      </c>
      <c r="C25" s="638"/>
      <c r="D25" s="638"/>
      <c r="E25" s="638"/>
      <c r="F25" s="638"/>
      <c r="G25" s="638"/>
      <c r="H25" s="638"/>
      <c r="I25" s="638"/>
      <c r="J25" s="638"/>
      <c r="K25" s="638"/>
      <c r="L25" s="638"/>
      <c r="M25" s="638"/>
      <c r="N25" s="638"/>
      <c r="O25" s="638"/>
      <c r="P25" s="638"/>
      <c r="Q25" s="639"/>
      <c r="R25" s="640" t="s">
        <v>
177</v>
      </c>
      <c r="S25" s="641"/>
      <c r="T25" s="641"/>
      <c r="U25" s="641"/>
      <c r="V25" s="641"/>
      <c r="W25" s="641"/>
      <c r="X25" s="641"/>
      <c r="Y25" s="642"/>
      <c r="Z25" s="677" t="s">
        <v>
177</v>
      </c>
      <c r="AA25" s="677"/>
      <c r="AB25" s="677"/>
      <c r="AC25" s="677"/>
      <c r="AD25" s="678" t="s">
        <v>
177</v>
      </c>
      <c r="AE25" s="678"/>
      <c r="AF25" s="678"/>
      <c r="AG25" s="678"/>
      <c r="AH25" s="678"/>
      <c r="AI25" s="678"/>
      <c r="AJ25" s="678"/>
      <c r="AK25" s="678"/>
      <c r="AL25" s="643" t="s">
        <v>
177</v>
      </c>
      <c r="AM25" s="644"/>
      <c r="AN25" s="644"/>
      <c r="AO25" s="679"/>
      <c r="AP25" s="734" t="s">
        <v>
294</v>
      </c>
      <c r="AQ25" s="742"/>
      <c r="AR25" s="742"/>
      <c r="AS25" s="742"/>
      <c r="AT25" s="742"/>
      <c r="AU25" s="742"/>
      <c r="AV25" s="742"/>
      <c r="AW25" s="742"/>
      <c r="AX25" s="742"/>
      <c r="AY25" s="742"/>
      <c r="AZ25" s="742"/>
      <c r="BA25" s="742"/>
      <c r="BB25" s="742"/>
      <c r="BC25" s="742"/>
      <c r="BD25" s="742"/>
      <c r="BE25" s="742"/>
      <c r="BF25" s="736"/>
      <c r="BG25" s="640" t="s">
        <v>
177</v>
      </c>
      <c r="BH25" s="641"/>
      <c r="BI25" s="641"/>
      <c r="BJ25" s="641"/>
      <c r="BK25" s="641"/>
      <c r="BL25" s="641"/>
      <c r="BM25" s="641"/>
      <c r="BN25" s="642"/>
      <c r="BO25" s="677" t="s">
        <v>
177</v>
      </c>
      <c r="BP25" s="677"/>
      <c r="BQ25" s="677"/>
      <c r="BR25" s="677"/>
      <c r="BS25" s="646" t="s">
        <v>
177</v>
      </c>
      <c r="BT25" s="641"/>
      <c r="BU25" s="641"/>
      <c r="BV25" s="641"/>
      <c r="BW25" s="641"/>
      <c r="BX25" s="641"/>
      <c r="BY25" s="641"/>
      <c r="BZ25" s="641"/>
      <c r="CA25" s="641"/>
      <c r="CB25" s="684"/>
      <c r="CD25" s="673" t="s">
        <v>
295</v>
      </c>
      <c r="CE25" s="674"/>
      <c r="CF25" s="674"/>
      <c r="CG25" s="674"/>
      <c r="CH25" s="674"/>
      <c r="CI25" s="674"/>
      <c r="CJ25" s="674"/>
      <c r="CK25" s="674"/>
      <c r="CL25" s="674"/>
      <c r="CM25" s="674"/>
      <c r="CN25" s="674"/>
      <c r="CO25" s="674"/>
      <c r="CP25" s="674"/>
      <c r="CQ25" s="675"/>
      <c r="CR25" s="640">
        <v>
4569368</v>
      </c>
      <c r="CS25" s="659"/>
      <c r="CT25" s="659"/>
      <c r="CU25" s="659"/>
      <c r="CV25" s="659"/>
      <c r="CW25" s="659"/>
      <c r="CX25" s="659"/>
      <c r="CY25" s="660"/>
      <c r="CZ25" s="643">
        <v>
14.7</v>
      </c>
      <c r="DA25" s="661"/>
      <c r="DB25" s="661"/>
      <c r="DC25" s="662"/>
      <c r="DD25" s="646">
        <v>
4118022</v>
      </c>
      <c r="DE25" s="659"/>
      <c r="DF25" s="659"/>
      <c r="DG25" s="659"/>
      <c r="DH25" s="659"/>
      <c r="DI25" s="659"/>
      <c r="DJ25" s="659"/>
      <c r="DK25" s="660"/>
      <c r="DL25" s="646">
        <v>
4106672</v>
      </c>
      <c r="DM25" s="659"/>
      <c r="DN25" s="659"/>
      <c r="DO25" s="659"/>
      <c r="DP25" s="659"/>
      <c r="DQ25" s="659"/>
      <c r="DR25" s="659"/>
      <c r="DS25" s="659"/>
      <c r="DT25" s="659"/>
      <c r="DU25" s="659"/>
      <c r="DV25" s="660"/>
      <c r="DW25" s="643">
        <v>
26.4</v>
      </c>
      <c r="DX25" s="661"/>
      <c r="DY25" s="661"/>
      <c r="DZ25" s="661"/>
      <c r="EA25" s="661"/>
      <c r="EB25" s="661"/>
      <c r="EC25" s="676"/>
    </row>
    <row r="26" spans="2:133" ht="11.25" customHeight="1" x14ac:dyDescent="0.15">
      <c r="B26" s="637" t="s">
        <v>
296</v>
      </c>
      <c r="C26" s="638"/>
      <c r="D26" s="638"/>
      <c r="E26" s="638"/>
      <c r="F26" s="638"/>
      <c r="G26" s="638"/>
      <c r="H26" s="638"/>
      <c r="I26" s="638"/>
      <c r="J26" s="638"/>
      <c r="K26" s="638"/>
      <c r="L26" s="638"/>
      <c r="M26" s="638"/>
      <c r="N26" s="638"/>
      <c r="O26" s="638"/>
      <c r="P26" s="638"/>
      <c r="Q26" s="639"/>
      <c r="R26" s="640">
        <v>
15421739</v>
      </c>
      <c r="S26" s="641"/>
      <c r="T26" s="641"/>
      <c r="U26" s="641"/>
      <c r="V26" s="641"/>
      <c r="W26" s="641"/>
      <c r="X26" s="641"/>
      <c r="Y26" s="642"/>
      <c r="Z26" s="677">
        <v>
48.6</v>
      </c>
      <c r="AA26" s="677"/>
      <c r="AB26" s="677"/>
      <c r="AC26" s="677"/>
      <c r="AD26" s="678">
        <v>
14542796</v>
      </c>
      <c r="AE26" s="678"/>
      <c r="AF26" s="678"/>
      <c r="AG26" s="678"/>
      <c r="AH26" s="678"/>
      <c r="AI26" s="678"/>
      <c r="AJ26" s="678"/>
      <c r="AK26" s="678"/>
      <c r="AL26" s="643">
        <v>
99.3</v>
      </c>
      <c r="AM26" s="644"/>
      <c r="AN26" s="644"/>
      <c r="AO26" s="679"/>
      <c r="AP26" s="734" t="s">
        <v>
297</v>
      </c>
      <c r="AQ26" s="735"/>
      <c r="AR26" s="735"/>
      <c r="AS26" s="735"/>
      <c r="AT26" s="735"/>
      <c r="AU26" s="735"/>
      <c r="AV26" s="735"/>
      <c r="AW26" s="735"/>
      <c r="AX26" s="735"/>
      <c r="AY26" s="735"/>
      <c r="AZ26" s="735"/>
      <c r="BA26" s="735"/>
      <c r="BB26" s="735"/>
      <c r="BC26" s="735"/>
      <c r="BD26" s="735"/>
      <c r="BE26" s="735"/>
      <c r="BF26" s="736"/>
      <c r="BG26" s="640" t="s">
        <v>
177</v>
      </c>
      <c r="BH26" s="641"/>
      <c r="BI26" s="641"/>
      <c r="BJ26" s="641"/>
      <c r="BK26" s="641"/>
      <c r="BL26" s="641"/>
      <c r="BM26" s="641"/>
      <c r="BN26" s="642"/>
      <c r="BO26" s="677" t="s">
        <v>
177</v>
      </c>
      <c r="BP26" s="677"/>
      <c r="BQ26" s="677"/>
      <c r="BR26" s="677"/>
      <c r="BS26" s="646" t="s">
        <v>
177</v>
      </c>
      <c r="BT26" s="641"/>
      <c r="BU26" s="641"/>
      <c r="BV26" s="641"/>
      <c r="BW26" s="641"/>
      <c r="BX26" s="641"/>
      <c r="BY26" s="641"/>
      <c r="BZ26" s="641"/>
      <c r="CA26" s="641"/>
      <c r="CB26" s="684"/>
      <c r="CD26" s="673" t="s">
        <v>
298</v>
      </c>
      <c r="CE26" s="674"/>
      <c r="CF26" s="674"/>
      <c r="CG26" s="674"/>
      <c r="CH26" s="674"/>
      <c r="CI26" s="674"/>
      <c r="CJ26" s="674"/>
      <c r="CK26" s="674"/>
      <c r="CL26" s="674"/>
      <c r="CM26" s="674"/>
      <c r="CN26" s="674"/>
      <c r="CO26" s="674"/>
      <c r="CP26" s="674"/>
      <c r="CQ26" s="675"/>
      <c r="CR26" s="640">
        <v>
2626201</v>
      </c>
      <c r="CS26" s="641"/>
      <c r="CT26" s="641"/>
      <c r="CU26" s="641"/>
      <c r="CV26" s="641"/>
      <c r="CW26" s="641"/>
      <c r="CX26" s="641"/>
      <c r="CY26" s="642"/>
      <c r="CZ26" s="643">
        <v>
8.5</v>
      </c>
      <c r="DA26" s="661"/>
      <c r="DB26" s="661"/>
      <c r="DC26" s="662"/>
      <c r="DD26" s="646">
        <v>
2336059</v>
      </c>
      <c r="DE26" s="641"/>
      <c r="DF26" s="641"/>
      <c r="DG26" s="641"/>
      <c r="DH26" s="641"/>
      <c r="DI26" s="641"/>
      <c r="DJ26" s="641"/>
      <c r="DK26" s="642"/>
      <c r="DL26" s="646" t="s">
        <v>
177</v>
      </c>
      <c r="DM26" s="641"/>
      <c r="DN26" s="641"/>
      <c r="DO26" s="641"/>
      <c r="DP26" s="641"/>
      <c r="DQ26" s="641"/>
      <c r="DR26" s="641"/>
      <c r="DS26" s="641"/>
      <c r="DT26" s="641"/>
      <c r="DU26" s="641"/>
      <c r="DV26" s="642"/>
      <c r="DW26" s="643" t="s">
        <v>
177</v>
      </c>
      <c r="DX26" s="661"/>
      <c r="DY26" s="661"/>
      <c r="DZ26" s="661"/>
      <c r="EA26" s="661"/>
      <c r="EB26" s="661"/>
      <c r="EC26" s="676"/>
    </row>
    <row r="27" spans="2:133" ht="11.25" customHeight="1" x14ac:dyDescent="0.15">
      <c r="B27" s="637" t="s">
        <v>
299</v>
      </c>
      <c r="C27" s="638"/>
      <c r="D27" s="638"/>
      <c r="E27" s="638"/>
      <c r="F27" s="638"/>
      <c r="G27" s="638"/>
      <c r="H27" s="638"/>
      <c r="I27" s="638"/>
      <c r="J27" s="638"/>
      <c r="K27" s="638"/>
      <c r="L27" s="638"/>
      <c r="M27" s="638"/>
      <c r="N27" s="638"/>
      <c r="O27" s="638"/>
      <c r="P27" s="638"/>
      <c r="Q27" s="639"/>
      <c r="R27" s="640">
        <v>
6015</v>
      </c>
      <c r="S27" s="641"/>
      <c r="T27" s="641"/>
      <c r="U27" s="641"/>
      <c r="V27" s="641"/>
      <c r="W27" s="641"/>
      <c r="X27" s="641"/>
      <c r="Y27" s="642"/>
      <c r="Z27" s="677">
        <v>
0</v>
      </c>
      <c r="AA27" s="677"/>
      <c r="AB27" s="677"/>
      <c r="AC27" s="677"/>
      <c r="AD27" s="678">
        <v>
6015</v>
      </c>
      <c r="AE27" s="678"/>
      <c r="AF27" s="678"/>
      <c r="AG27" s="678"/>
      <c r="AH27" s="678"/>
      <c r="AI27" s="678"/>
      <c r="AJ27" s="678"/>
      <c r="AK27" s="678"/>
      <c r="AL27" s="643">
        <v>
0</v>
      </c>
      <c r="AM27" s="644"/>
      <c r="AN27" s="644"/>
      <c r="AO27" s="679"/>
      <c r="AP27" s="637" t="s">
        <v>
300</v>
      </c>
      <c r="AQ27" s="638"/>
      <c r="AR27" s="638"/>
      <c r="AS27" s="638"/>
      <c r="AT27" s="638"/>
      <c r="AU27" s="638"/>
      <c r="AV27" s="638"/>
      <c r="AW27" s="638"/>
      <c r="AX27" s="638"/>
      <c r="AY27" s="638"/>
      <c r="AZ27" s="638"/>
      <c r="BA27" s="638"/>
      <c r="BB27" s="638"/>
      <c r="BC27" s="638"/>
      <c r="BD27" s="638"/>
      <c r="BE27" s="638"/>
      <c r="BF27" s="639"/>
      <c r="BG27" s="640">
        <v>
9677220</v>
      </c>
      <c r="BH27" s="641"/>
      <c r="BI27" s="641"/>
      <c r="BJ27" s="641"/>
      <c r="BK27" s="641"/>
      <c r="BL27" s="641"/>
      <c r="BM27" s="641"/>
      <c r="BN27" s="642"/>
      <c r="BO27" s="677">
        <v>
100</v>
      </c>
      <c r="BP27" s="677"/>
      <c r="BQ27" s="677"/>
      <c r="BR27" s="677"/>
      <c r="BS27" s="646">
        <v>
32621</v>
      </c>
      <c r="BT27" s="641"/>
      <c r="BU27" s="641"/>
      <c r="BV27" s="641"/>
      <c r="BW27" s="641"/>
      <c r="BX27" s="641"/>
      <c r="BY27" s="641"/>
      <c r="BZ27" s="641"/>
      <c r="CA27" s="641"/>
      <c r="CB27" s="684"/>
      <c r="CD27" s="673" t="s">
        <v>
301</v>
      </c>
      <c r="CE27" s="674"/>
      <c r="CF27" s="674"/>
      <c r="CG27" s="674"/>
      <c r="CH27" s="674"/>
      <c r="CI27" s="674"/>
      <c r="CJ27" s="674"/>
      <c r="CK27" s="674"/>
      <c r="CL27" s="674"/>
      <c r="CM27" s="674"/>
      <c r="CN27" s="674"/>
      <c r="CO27" s="674"/>
      <c r="CP27" s="674"/>
      <c r="CQ27" s="675"/>
      <c r="CR27" s="640">
        <v>
11003113</v>
      </c>
      <c r="CS27" s="659"/>
      <c r="CT27" s="659"/>
      <c r="CU27" s="659"/>
      <c r="CV27" s="659"/>
      <c r="CW27" s="659"/>
      <c r="CX27" s="659"/>
      <c r="CY27" s="660"/>
      <c r="CZ27" s="643">
        <v>
35.5</v>
      </c>
      <c r="DA27" s="661"/>
      <c r="DB27" s="661"/>
      <c r="DC27" s="662"/>
      <c r="DD27" s="646">
        <v>
3113002</v>
      </c>
      <c r="DE27" s="659"/>
      <c r="DF27" s="659"/>
      <c r="DG27" s="659"/>
      <c r="DH27" s="659"/>
      <c r="DI27" s="659"/>
      <c r="DJ27" s="659"/>
      <c r="DK27" s="660"/>
      <c r="DL27" s="646">
        <v>
3058329</v>
      </c>
      <c r="DM27" s="659"/>
      <c r="DN27" s="659"/>
      <c r="DO27" s="659"/>
      <c r="DP27" s="659"/>
      <c r="DQ27" s="659"/>
      <c r="DR27" s="659"/>
      <c r="DS27" s="659"/>
      <c r="DT27" s="659"/>
      <c r="DU27" s="659"/>
      <c r="DV27" s="660"/>
      <c r="DW27" s="643">
        <v>
19.7</v>
      </c>
      <c r="DX27" s="661"/>
      <c r="DY27" s="661"/>
      <c r="DZ27" s="661"/>
      <c r="EA27" s="661"/>
      <c r="EB27" s="661"/>
      <c r="EC27" s="676"/>
    </row>
    <row r="28" spans="2:133" ht="11.25" customHeight="1" x14ac:dyDescent="0.15">
      <c r="B28" s="637" t="s">
        <v>
302</v>
      </c>
      <c r="C28" s="638"/>
      <c r="D28" s="638"/>
      <c r="E28" s="638"/>
      <c r="F28" s="638"/>
      <c r="G28" s="638"/>
      <c r="H28" s="638"/>
      <c r="I28" s="638"/>
      <c r="J28" s="638"/>
      <c r="K28" s="638"/>
      <c r="L28" s="638"/>
      <c r="M28" s="638"/>
      <c r="N28" s="638"/>
      <c r="O28" s="638"/>
      <c r="P28" s="638"/>
      <c r="Q28" s="639"/>
      <c r="R28" s="640">
        <v>
170548</v>
      </c>
      <c r="S28" s="641"/>
      <c r="T28" s="641"/>
      <c r="U28" s="641"/>
      <c r="V28" s="641"/>
      <c r="W28" s="641"/>
      <c r="X28" s="641"/>
      <c r="Y28" s="642"/>
      <c r="Z28" s="677">
        <v>
0.5</v>
      </c>
      <c r="AA28" s="677"/>
      <c r="AB28" s="677"/>
      <c r="AC28" s="677"/>
      <c r="AD28" s="678" t="s">
        <v>
177</v>
      </c>
      <c r="AE28" s="678"/>
      <c r="AF28" s="678"/>
      <c r="AG28" s="678"/>
      <c r="AH28" s="678"/>
      <c r="AI28" s="678"/>
      <c r="AJ28" s="678"/>
      <c r="AK28" s="678"/>
      <c r="AL28" s="643" t="s">
        <v>
177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
303</v>
      </c>
      <c r="CE28" s="674"/>
      <c r="CF28" s="674"/>
      <c r="CG28" s="674"/>
      <c r="CH28" s="674"/>
      <c r="CI28" s="674"/>
      <c r="CJ28" s="674"/>
      <c r="CK28" s="674"/>
      <c r="CL28" s="674"/>
      <c r="CM28" s="674"/>
      <c r="CN28" s="674"/>
      <c r="CO28" s="674"/>
      <c r="CP28" s="674"/>
      <c r="CQ28" s="675"/>
      <c r="CR28" s="640">
        <v>
1876972</v>
      </c>
      <c r="CS28" s="641"/>
      <c r="CT28" s="641"/>
      <c r="CU28" s="641"/>
      <c r="CV28" s="641"/>
      <c r="CW28" s="641"/>
      <c r="CX28" s="641"/>
      <c r="CY28" s="642"/>
      <c r="CZ28" s="643">
        <v>
6.1</v>
      </c>
      <c r="DA28" s="661"/>
      <c r="DB28" s="661"/>
      <c r="DC28" s="662"/>
      <c r="DD28" s="646">
        <v>
1849340</v>
      </c>
      <c r="DE28" s="641"/>
      <c r="DF28" s="641"/>
      <c r="DG28" s="641"/>
      <c r="DH28" s="641"/>
      <c r="DI28" s="641"/>
      <c r="DJ28" s="641"/>
      <c r="DK28" s="642"/>
      <c r="DL28" s="646">
        <v>
1849340</v>
      </c>
      <c r="DM28" s="641"/>
      <c r="DN28" s="641"/>
      <c r="DO28" s="641"/>
      <c r="DP28" s="641"/>
      <c r="DQ28" s="641"/>
      <c r="DR28" s="641"/>
      <c r="DS28" s="641"/>
      <c r="DT28" s="641"/>
      <c r="DU28" s="641"/>
      <c r="DV28" s="642"/>
      <c r="DW28" s="643">
        <v>
11.9</v>
      </c>
      <c r="DX28" s="661"/>
      <c r="DY28" s="661"/>
      <c r="DZ28" s="661"/>
      <c r="EA28" s="661"/>
      <c r="EB28" s="661"/>
      <c r="EC28" s="676"/>
    </row>
    <row r="29" spans="2:133" ht="11.25" customHeight="1" x14ac:dyDescent="0.15">
      <c r="B29" s="637" t="s">
        <v>
304</v>
      </c>
      <c r="C29" s="638"/>
      <c r="D29" s="638"/>
      <c r="E29" s="638"/>
      <c r="F29" s="638"/>
      <c r="G29" s="638"/>
      <c r="H29" s="638"/>
      <c r="I29" s="638"/>
      <c r="J29" s="638"/>
      <c r="K29" s="638"/>
      <c r="L29" s="638"/>
      <c r="M29" s="638"/>
      <c r="N29" s="638"/>
      <c r="O29" s="638"/>
      <c r="P29" s="638"/>
      <c r="Q29" s="639"/>
      <c r="R29" s="640">
        <v>
193326</v>
      </c>
      <c r="S29" s="641"/>
      <c r="T29" s="641"/>
      <c r="U29" s="641"/>
      <c r="V29" s="641"/>
      <c r="W29" s="641"/>
      <c r="X29" s="641"/>
      <c r="Y29" s="642"/>
      <c r="Z29" s="677">
        <v>
0.6</v>
      </c>
      <c r="AA29" s="677"/>
      <c r="AB29" s="677"/>
      <c r="AC29" s="677"/>
      <c r="AD29" s="678">
        <v>
54408</v>
      </c>
      <c r="AE29" s="678"/>
      <c r="AF29" s="678"/>
      <c r="AG29" s="678"/>
      <c r="AH29" s="678"/>
      <c r="AI29" s="678"/>
      <c r="AJ29" s="678"/>
      <c r="AK29" s="678"/>
      <c r="AL29" s="643">
        <v>
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
305</v>
      </c>
      <c r="CE29" s="729"/>
      <c r="CF29" s="673" t="s">
        <v>
70</v>
      </c>
      <c r="CG29" s="674"/>
      <c r="CH29" s="674"/>
      <c r="CI29" s="674"/>
      <c r="CJ29" s="674"/>
      <c r="CK29" s="674"/>
      <c r="CL29" s="674"/>
      <c r="CM29" s="674"/>
      <c r="CN29" s="674"/>
      <c r="CO29" s="674"/>
      <c r="CP29" s="674"/>
      <c r="CQ29" s="675"/>
      <c r="CR29" s="640">
        <v>
1876972</v>
      </c>
      <c r="CS29" s="659"/>
      <c r="CT29" s="659"/>
      <c r="CU29" s="659"/>
      <c r="CV29" s="659"/>
      <c r="CW29" s="659"/>
      <c r="CX29" s="659"/>
      <c r="CY29" s="660"/>
      <c r="CZ29" s="643">
        <v>
6.1</v>
      </c>
      <c r="DA29" s="661"/>
      <c r="DB29" s="661"/>
      <c r="DC29" s="662"/>
      <c r="DD29" s="646">
        <v>
1849340</v>
      </c>
      <c r="DE29" s="659"/>
      <c r="DF29" s="659"/>
      <c r="DG29" s="659"/>
      <c r="DH29" s="659"/>
      <c r="DI29" s="659"/>
      <c r="DJ29" s="659"/>
      <c r="DK29" s="660"/>
      <c r="DL29" s="646">
        <v>
1849340</v>
      </c>
      <c r="DM29" s="659"/>
      <c r="DN29" s="659"/>
      <c r="DO29" s="659"/>
      <c r="DP29" s="659"/>
      <c r="DQ29" s="659"/>
      <c r="DR29" s="659"/>
      <c r="DS29" s="659"/>
      <c r="DT29" s="659"/>
      <c r="DU29" s="659"/>
      <c r="DV29" s="660"/>
      <c r="DW29" s="643">
        <v>
11.9</v>
      </c>
      <c r="DX29" s="661"/>
      <c r="DY29" s="661"/>
      <c r="DZ29" s="661"/>
      <c r="EA29" s="661"/>
      <c r="EB29" s="661"/>
      <c r="EC29" s="676"/>
    </row>
    <row r="30" spans="2:133" ht="11.25" customHeight="1" x14ac:dyDescent="0.15">
      <c r="B30" s="637" t="s">
        <v>
306</v>
      </c>
      <c r="C30" s="638"/>
      <c r="D30" s="638"/>
      <c r="E30" s="638"/>
      <c r="F30" s="638"/>
      <c r="G30" s="638"/>
      <c r="H30" s="638"/>
      <c r="I30" s="638"/>
      <c r="J30" s="638"/>
      <c r="K30" s="638"/>
      <c r="L30" s="638"/>
      <c r="M30" s="638"/>
      <c r="N30" s="638"/>
      <c r="O30" s="638"/>
      <c r="P30" s="638"/>
      <c r="Q30" s="639"/>
      <c r="R30" s="640">
        <v>
178894</v>
      </c>
      <c r="S30" s="641"/>
      <c r="T30" s="641"/>
      <c r="U30" s="641"/>
      <c r="V30" s="641"/>
      <c r="W30" s="641"/>
      <c r="X30" s="641"/>
      <c r="Y30" s="642"/>
      <c r="Z30" s="677">
        <v>
0.6</v>
      </c>
      <c r="AA30" s="677"/>
      <c r="AB30" s="677"/>
      <c r="AC30" s="677"/>
      <c r="AD30" s="678" t="s">
        <v>
177</v>
      </c>
      <c r="AE30" s="678"/>
      <c r="AF30" s="678"/>
      <c r="AG30" s="678"/>
      <c r="AH30" s="678"/>
      <c r="AI30" s="678"/>
      <c r="AJ30" s="678"/>
      <c r="AK30" s="678"/>
      <c r="AL30" s="643" t="s">
        <v>
177</v>
      </c>
      <c r="AM30" s="644"/>
      <c r="AN30" s="644"/>
      <c r="AO30" s="679"/>
      <c r="AP30" s="701" t="s">
        <v>
224</v>
      </c>
      <c r="AQ30" s="702"/>
      <c r="AR30" s="702"/>
      <c r="AS30" s="702"/>
      <c r="AT30" s="702"/>
      <c r="AU30" s="702"/>
      <c r="AV30" s="702"/>
      <c r="AW30" s="702"/>
      <c r="AX30" s="702"/>
      <c r="AY30" s="702"/>
      <c r="AZ30" s="702"/>
      <c r="BA30" s="702"/>
      <c r="BB30" s="702"/>
      <c r="BC30" s="702"/>
      <c r="BD30" s="702"/>
      <c r="BE30" s="702"/>
      <c r="BF30" s="703"/>
      <c r="BG30" s="701" t="s">
        <v>
307</v>
      </c>
      <c r="BH30" s="726"/>
      <c r="BI30" s="726"/>
      <c r="BJ30" s="726"/>
      <c r="BK30" s="726"/>
      <c r="BL30" s="726"/>
      <c r="BM30" s="726"/>
      <c r="BN30" s="726"/>
      <c r="BO30" s="726"/>
      <c r="BP30" s="726"/>
      <c r="BQ30" s="727"/>
      <c r="BR30" s="701" t="s">
        <v>
308</v>
      </c>
      <c r="BS30" s="726"/>
      <c r="BT30" s="726"/>
      <c r="BU30" s="726"/>
      <c r="BV30" s="726"/>
      <c r="BW30" s="726"/>
      <c r="BX30" s="726"/>
      <c r="BY30" s="726"/>
      <c r="BZ30" s="726"/>
      <c r="CA30" s="726"/>
      <c r="CB30" s="727"/>
      <c r="CD30" s="730"/>
      <c r="CE30" s="731"/>
      <c r="CF30" s="673" t="s">
        <v>
309</v>
      </c>
      <c r="CG30" s="674"/>
      <c r="CH30" s="674"/>
      <c r="CI30" s="674"/>
      <c r="CJ30" s="674"/>
      <c r="CK30" s="674"/>
      <c r="CL30" s="674"/>
      <c r="CM30" s="674"/>
      <c r="CN30" s="674"/>
      <c r="CO30" s="674"/>
      <c r="CP30" s="674"/>
      <c r="CQ30" s="675"/>
      <c r="CR30" s="640">
        <v>
1765220</v>
      </c>
      <c r="CS30" s="641"/>
      <c r="CT30" s="641"/>
      <c r="CU30" s="641"/>
      <c r="CV30" s="641"/>
      <c r="CW30" s="641"/>
      <c r="CX30" s="641"/>
      <c r="CY30" s="642"/>
      <c r="CZ30" s="643">
        <v>
5.7</v>
      </c>
      <c r="DA30" s="661"/>
      <c r="DB30" s="661"/>
      <c r="DC30" s="662"/>
      <c r="DD30" s="646">
        <v>
1739488</v>
      </c>
      <c r="DE30" s="641"/>
      <c r="DF30" s="641"/>
      <c r="DG30" s="641"/>
      <c r="DH30" s="641"/>
      <c r="DI30" s="641"/>
      <c r="DJ30" s="641"/>
      <c r="DK30" s="642"/>
      <c r="DL30" s="646">
        <v>
1739488</v>
      </c>
      <c r="DM30" s="641"/>
      <c r="DN30" s="641"/>
      <c r="DO30" s="641"/>
      <c r="DP30" s="641"/>
      <c r="DQ30" s="641"/>
      <c r="DR30" s="641"/>
      <c r="DS30" s="641"/>
      <c r="DT30" s="641"/>
      <c r="DU30" s="641"/>
      <c r="DV30" s="642"/>
      <c r="DW30" s="643">
        <v>
11.2</v>
      </c>
      <c r="DX30" s="661"/>
      <c r="DY30" s="661"/>
      <c r="DZ30" s="661"/>
      <c r="EA30" s="661"/>
      <c r="EB30" s="661"/>
      <c r="EC30" s="676"/>
    </row>
    <row r="31" spans="2:133" ht="11.25" customHeight="1" x14ac:dyDescent="0.15">
      <c r="B31" s="637" t="s">
        <v>
310</v>
      </c>
      <c r="C31" s="638"/>
      <c r="D31" s="638"/>
      <c r="E31" s="638"/>
      <c r="F31" s="638"/>
      <c r="G31" s="638"/>
      <c r="H31" s="638"/>
      <c r="I31" s="638"/>
      <c r="J31" s="638"/>
      <c r="K31" s="638"/>
      <c r="L31" s="638"/>
      <c r="M31" s="638"/>
      <c r="N31" s="638"/>
      <c r="O31" s="638"/>
      <c r="P31" s="638"/>
      <c r="Q31" s="639"/>
      <c r="R31" s="640">
        <v>
6165148</v>
      </c>
      <c r="S31" s="641"/>
      <c r="T31" s="641"/>
      <c r="U31" s="641"/>
      <c r="V31" s="641"/>
      <c r="W31" s="641"/>
      <c r="X31" s="641"/>
      <c r="Y31" s="642"/>
      <c r="Z31" s="677">
        <v>
19.399999999999999</v>
      </c>
      <c r="AA31" s="677"/>
      <c r="AB31" s="677"/>
      <c r="AC31" s="677"/>
      <c r="AD31" s="678" t="s">
        <v>
177</v>
      </c>
      <c r="AE31" s="678"/>
      <c r="AF31" s="678"/>
      <c r="AG31" s="678"/>
      <c r="AH31" s="678"/>
      <c r="AI31" s="678"/>
      <c r="AJ31" s="678"/>
      <c r="AK31" s="678"/>
      <c r="AL31" s="643" t="s">
        <v>
177</v>
      </c>
      <c r="AM31" s="644"/>
      <c r="AN31" s="644"/>
      <c r="AO31" s="679"/>
      <c r="AP31" s="714" t="s">
        <v>
311</v>
      </c>
      <c r="AQ31" s="715"/>
      <c r="AR31" s="715"/>
      <c r="AS31" s="715"/>
      <c r="AT31" s="720" t="s">
        <v>
312</v>
      </c>
      <c r="AU31" s="231"/>
      <c r="AV31" s="231"/>
      <c r="AW31" s="231"/>
      <c r="AX31" s="706" t="s">
        <v>
191</v>
      </c>
      <c r="AY31" s="707"/>
      <c r="AZ31" s="707"/>
      <c r="BA31" s="707"/>
      <c r="BB31" s="707"/>
      <c r="BC31" s="707"/>
      <c r="BD31" s="707"/>
      <c r="BE31" s="707"/>
      <c r="BF31" s="708"/>
      <c r="BG31" s="709">
        <v>
99.1</v>
      </c>
      <c r="BH31" s="710"/>
      <c r="BI31" s="710"/>
      <c r="BJ31" s="710"/>
      <c r="BK31" s="710"/>
      <c r="BL31" s="710"/>
      <c r="BM31" s="711">
        <v>
98.1</v>
      </c>
      <c r="BN31" s="710"/>
      <c r="BO31" s="710"/>
      <c r="BP31" s="710"/>
      <c r="BQ31" s="712"/>
      <c r="BR31" s="709">
        <v>
99</v>
      </c>
      <c r="BS31" s="710"/>
      <c r="BT31" s="710"/>
      <c r="BU31" s="710"/>
      <c r="BV31" s="710"/>
      <c r="BW31" s="710"/>
      <c r="BX31" s="711">
        <v>
97.9</v>
      </c>
      <c r="BY31" s="710"/>
      <c r="BZ31" s="710"/>
      <c r="CA31" s="710"/>
      <c r="CB31" s="712"/>
      <c r="CD31" s="730"/>
      <c r="CE31" s="731"/>
      <c r="CF31" s="673" t="s">
        <v>
313</v>
      </c>
      <c r="CG31" s="674"/>
      <c r="CH31" s="674"/>
      <c r="CI31" s="674"/>
      <c r="CJ31" s="674"/>
      <c r="CK31" s="674"/>
      <c r="CL31" s="674"/>
      <c r="CM31" s="674"/>
      <c r="CN31" s="674"/>
      <c r="CO31" s="674"/>
      <c r="CP31" s="674"/>
      <c r="CQ31" s="675"/>
      <c r="CR31" s="640">
        <v>
111752</v>
      </c>
      <c r="CS31" s="659"/>
      <c r="CT31" s="659"/>
      <c r="CU31" s="659"/>
      <c r="CV31" s="659"/>
      <c r="CW31" s="659"/>
      <c r="CX31" s="659"/>
      <c r="CY31" s="660"/>
      <c r="CZ31" s="643">
        <v>
0.4</v>
      </c>
      <c r="DA31" s="661"/>
      <c r="DB31" s="661"/>
      <c r="DC31" s="662"/>
      <c r="DD31" s="646">
        <v>
109852</v>
      </c>
      <c r="DE31" s="659"/>
      <c r="DF31" s="659"/>
      <c r="DG31" s="659"/>
      <c r="DH31" s="659"/>
      <c r="DI31" s="659"/>
      <c r="DJ31" s="659"/>
      <c r="DK31" s="660"/>
      <c r="DL31" s="646">
        <v>
109852</v>
      </c>
      <c r="DM31" s="659"/>
      <c r="DN31" s="659"/>
      <c r="DO31" s="659"/>
      <c r="DP31" s="659"/>
      <c r="DQ31" s="659"/>
      <c r="DR31" s="659"/>
      <c r="DS31" s="659"/>
      <c r="DT31" s="659"/>
      <c r="DU31" s="659"/>
      <c r="DV31" s="660"/>
      <c r="DW31" s="643">
        <v>
0.7</v>
      </c>
      <c r="DX31" s="661"/>
      <c r="DY31" s="661"/>
      <c r="DZ31" s="661"/>
      <c r="EA31" s="661"/>
      <c r="EB31" s="661"/>
      <c r="EC31" s="676"/>
    </row>
    <row r="32" spans="2:133" ht="11.25" customHeight="1" x14ac:dyDescent="0.15">
      <c r="B32" s="723" t="s">
        <v>
314</v>
      </c>
      <c r="C32" s="724"/>
      <c r="D32" s="724"/>
      <c r="E32" s="724"/>
      <c r="F32" s="724"/>
      <c r="G32" s="724"/>
      <c r="H32" s="724"/>
      <c r="I32" s="724"/>
      <c r="J32" s="724"/>
      <c r="K32" s="724"/>
      <c r="L32" s="724"/>
      <c r="M32" s="724"/>
      <c r="N32" s="724"/>
      <c r="O32" s="724"/>
      <c r="P32" s="724"/>
      <c r="Q32" s="725"/>
      <c r="R32" s="640">
        <v>
40477</v>
      </c>
      <c r="S32" s="641"/>
      <c r="T32" s="641"/>
      <c r="U32" s="641"/>
      <c r="V32" s="641"/>
      <c r="W32" s="641"/>
      <c r="X32" s="641"/>
      <c r="Y32" s="642"/>
      <c r="Z32" s="677">
        <v>
0.1</v>
      </c>
      <c r="AA32" s="677"/>
      <c r="AB32" s="677"/>
      <c r="AC32" s="677"/>
      <c r="AD32" s="678">
        <v>
40477</v>
      </c>
      <c r="AE32" s="678"/>
      <c r="AF32" s="678"/>
      <c r="AG32" s="678"/>
      <c r="AH32" s="678"/>
      <c r="AI32" s="678"/>
      <c r="AJ32" s="678"/>
      <c r="AK32" s="678"/>
      <c r="AL32" s="643">
        <v>
0.3</v>
      </c>
      <c r="AM32" s="644"/>
      <c r="AN32" s="644"/>
      <c r="AO32" s="679"/>
      <c r="AP32" s="716"/>
      <c r="AQ32" s="717"/>
      <c r="AR32" s="717"/>
      <c r="AS32" s="717"/>
      <c r="AT32" s="721"/>
      <c r="AU32" s="230" t="s">
        <v>
315</v>
      </c>
      <c r="AV32" s="230"/>
      <c r="AW32" s="230"/>
      <c r="AX32" s="637" t="s">
        <v>
316</v>
      </c>
      <c r="AY32" s="638"/>
      <c r="AZ32" s="638"/>
      <c r="BA32" s="638"/>
      <c r="BB32" s="638"/>
      <c r="BC32" s="638"/>
      <c r="BD32" s="638"/>
      <c r="BE32" s="638"/>
      <c r="BF32" s="639"/>
      <c r="BG32" s="713">
        <v>
98.7</v>
      </c>
      <c r="BH32" s="659"/>
      <c r="BI32" s="659"/>
      <c r="BJ32" s="659"/>
      <c r="BK32" s="659"/>
      <c r="BL32" s="659"/>
      <c r="BM32" s="644">
        <v>
97.2</v>
      </c>
      <c r="BN32" s="705"/>
      <c r="BO32" s="705"/>
      <c r="BP32" s="705"/>
      <c r="BQ32" s="683"/>
      <c r="BR32" s="713">
        <v>
98.7</v>
      </c>
      <c r="BS32" s="659"/>
      <c r="BT32" s="659"/>
      <c r="BU32" s="659"/>
      <c r="BV32" s="659"/>
      <c r="BW32" s="659"/>
      <c r="BX32" s="644">
        <v>
97</v>
      </c>
      <c r="BY32" s="705"/>
      <c r="BZ32" s="705"/>
      <c r="CA32" s="705"/>
      <c r="CB32" s="683"/>
      <c r="CD32" s="732"/>
      <c r="CE32" s="733"/>
      <c r="CF32" s="673" t="s">
        <v>
317</v>
      </c>
      <c r="CG32" s="674"/>
      <c r="CH32" s="674"/>
      <c r="CI32" s="674"/>
      <c r="CJ32" s="674"/>
      <c r="CK32" s="674"/>
      <c r="CL32" s="674"/>
      <c r="CM32" s="674"/>
      <c r="CN32" s="674"/>
      <c r="CO32" s="674"/>
      <c r="CP32" s="674"/>
      <c r="CQ32" s="675"/>
      <c r="CR32" s="640" t="s">
        <v>
177</v>
      </c>
      <c r="CS32" s="641"/>
      <c r="CT32" s="641"/>
      <c r="CU32" s="641"/>
      <c r="CV32" s="641"/>
      <c r="CW32" s="641"/>
      <c r="CX32" s="641"/>
      <c r="CY32" s="642"/>
      <c r="CZ32" s="643" t="s">
        <v>
177</v>
      </c>
      <c r="DA32" s="661"/>
      <c r="DB32" s="661"/>
      <c r="DC32" s="662"/>
      <c r="DD32" s="646" t="s">
        <v>
177</v>
      </c>
      <c r="DE32" s="641"/>
      <c r="DF32" s="641"/>
      <c r="DG32" s="641"/>
      <c r="DH32" s="641"/>
      <c r="DI32" s="641"/>
      <c r="DJ32" s="641"/>
      <c r="DK32" s="642"/>
      <c r="DL32" s="646" t="s">
        <v>
177</v>
      </c>
      <c r="DM32" s="641"/>
      <c r="DN32" s="641"/>
      <c r="DO32" s="641"/>
      <c r="DP32" s="641"/>
      <c r="DQ32" s="641"/>
      <c r="DR32" s="641"/>
      <c r="DS32" s="641"/>
      <c r="DT32" s="641"/>
      <c r="DU32" s="641"/>
      <c r="DV32" s="642"/>
      <c r="DW32" s="643" t="s">
        <v>
177</v>
      </c>
      <c r="DX32" s="661"/>
      <c r="DY32" s="661"/>
      <c r="DZ32" s="661"/>
      <c r="EA32" s="661"/>
      <c r="EB32" s="661"/>
      <c r="EC32" s="676"/>
    </row>
    <row r="33" spans="2:133" ht="11.25" customHeight="1" x14ac:dyDescent="0.15">
      <c r="B33" s="637" t="s">
        <v>
318</v>
      </c>
      <c r="C33" s="638"/>
      <c r="D33" s="638"/>
      <c r="E33" s="638"/>
      <c r="F33" s="638"/>
      <c r="G33" s="638"/>
      <c r="H33" s="638"/>
      <c r="I33" s="638"/>
      <c r="J33" s="638"/>
      <c r="K33" s="638"/>
      <c r="L33" s="638"/>
      <c r="M33" s="638"/>
      <c r="N33" s="638"/>
      <c r="O33" s="638"/>
      <c r="P33" s="638"/>
      <c r="Q33" s="639"/>
      <c r="R33" s="640">
        <v>
4940731</v>
      </c>
      <c r="S33" s="641"/>
      <c r="T33" s="641"/>
      <c r="U33" s="641"/>
      <c r="V33" s="641"/>
      <c r="W33" s="641"/>
      <c r="X33" s="641"/>
      <c r="Y33" s="642"/>
      <c r="Z33" s="677">
        <v>
15.6</v>
      </c>
      <c r="AA33" s="677"/>
      <c r="AB33" s="677"/>
      <c r="AC33" s="677"/>
      <c r="AD33" s="678" t="s">
        <v>
177</v>
      </c>
      <c r="AE33" s="678"/>
      <c r="AF33" s="678"/>
      <c r="AG33" s="678"/>
      <c r="AH33" s="678"/>
      <c r="AI33" s="678"/>
      <c r="AJ33" s="678"/>
      <c r="AK33" s="678"/>
      <c r="AL33" s="643" t="s">
        <v>
177</v>
      </c>
      <c r="AM33" s="644"/>
      <c r="AN33" s="644"/>
      <c r="AO33" s="679"/>
      <c r="AP33" s="718"/>
      <c r="AQ33" s="719"/>
      <c r="AR33" s="719"/>
      <c r="AS33" s="719"/>
      <c r="AT33" s="722"/>
      <c r="AU33" s="232"/>
      <c r="AV33" s="232"/>
      <c r="AW33" s="232"/>
      <c r="AX33" s="621" t="s">
        <v>
319</v>
      </c>
      <c r="AY33" s="622"/>
      <c r="AZ33" s="622"/>
      <c r="BA33" s="622"/>
      <c r="BB33" s="622"/>
      <c r="BC33" s="622"/>
      <c r="BD33" s="622"/>
      <c r="BE33" s="622"/>
      <c r="BF33" s="623"/>
      <c r="BG33" s="704">
        <v>
99.4</v>
      </c>
      <c r="BH33" s="625"/>
      <c r="BI33" s="625"/>
      <c r="BJ33" s="625"/>
      <c r="BK33" s="625"/>
      <c r="BL33" s="625"/>
      <c r="BM33" s="668">
        <v>
98.9</v>
      </c>
      <c r="BN33" s="625"/>
      <c r="BO33" s="625"/>
      <c r="BP33" s="625"/>
      <c r="BQ33" s="689"/>
      <c r="BR33" s="704">
        <v>
99.3</v>
      </c>
      <c r="BS33" s="625"/>
      <c r="BT33" s="625"/>
      <c r="BU33" s="625"/>
      <c r="BV33" s="625"/>
      <c r="BW33" s="625"/>
      <c r="BX33" s="668">
        <v>
98.8</v>
      </c>
      <c r="BY33" s="625"/>
      <c r="BZ33" s="625"/>
      <c r="CA33" s="625"/>
      <c r="CB33" s="689"/>
      <c r="CD33" s="673" t="s">
        <v>
320</v>
      </c>
      <c r="CE33" s="674"/>
      <c r="CF33" s="674"/>
      <c r="CG33" s="674"/>
      <c r="CH33" s="674"/>
      <c r="CI33" s="674"/>
      <c r="CJ33" s="674"/>
      <c r="CK33" s="674"/>
      <c r="CL33" s="674"/>
      <c r="CM33" s="674"/>
      <c r="CN33" s="674"/>
      <c r="CO33" s="674"/>
      <c r="CP33" s="674"/>
      <c r="CQ33" s="675"/>
      <c r="CR33" s="640">
        <v>
10702251</v>
      </c>
      <c r="CS33" s="659"/>
      <c r="CT33" s="659"/>
      <c r="CU33" s="659"/>
      <c r="CV33" s="659"/>
      <c r="CW33" s="659"/>
      <c r="CX33" s="659"/>
      <c r="CY33" s="660"/>
      <c r="CZ33" s="643">
        <v>
34.5</v>
      </c>
      <c r="DA33" s="661"/>
      <c r="DB33" s="661"/>
      <c r="DC33" s="662"/>
      <c r="DD33" s="646">
        <v>
7965227</v>
      </c>
      <c r="DE33" s="659"/>
      <c r="DF33" s="659"/>
      <c r="DG33" s="659"/>
      <c r="DH33" s="659"/>
      <c r="DI33" s="659"/>
      <c r="DJ33" s="659"/>
      <c r="DK33" s="660"/>
      <c r="DL33" s="646">
        <v>
5783697</v>
      </c>
      <c r="DM33" s="659"/>
      <c r="DN33" s="659"/>
      <c r="DO33" s="659"/>
      <c r="DP33" s="659"/>
      <c r="DQ33" s="659"/>
      <c r="DR33" s="659"/>
      <c r="DS33" s="659"/>
      <c r="DT33" s="659"/>
      <c r="DU33" s="659"/>
      <c r="DV33" s="660"/>
      <c r="DW33" s="643">
        <v>
37.200000000000003</v>
      </c>
      <c r="DX33" s="661"/>
      <c r="DY33" s="661"/>
      <c r="DZ33" s="661"/>
      <c r="EA33" s="661"/>
      <c r="EB33" s="661"/>
      <c r="EC33" s="676"/>
    </row>
    <row r="34" spans="2:133" ht="11.25" customHeight="1" x14ac:dyDescent="0.15">
      <c r="B34" s="637" t="s">
        <v>
321</v>
      </c>
      <c r="C34" s="638"/>
      <c r="D34" s="638"/>
      <c r="E34" s="638"/>
      <c r="F34" s="638"/>
      <c r="G34" s="638"/>
      <c r="H34" s="638"/>
      <c r="I34" s="638"/>
      <c r="J34" s="638"/>
      <c r="K34" s="638"/>
      <c r="L34" s="638"/>
      <c r="M34" s="638"/>
      <c r="N34" s="638"/>
      <c r="O34" s="638"/>
      <c r="P34" s="638"/>
      <c r="Q34" s="639"/>
      <c r="R34" s="640">
        <v>
218317</v>
      </c>
      <c r="S34" s="641"/>
      <c r="T34" s="641"/>
      <c r="U34" s="641"/>
      <c r="V34" s="641"/>
      <c r="W34" s="641"/>
      <c r="X34" s="641"/>
      <c r="Y34" s="642"/>
      <c r="Z34" s="677">
        <v>
0.7</v>
      </c>
      <c r="AA34" s="677"/>
      <c r="AB34" s="677"/>
      <c r="AC34" s="677"/>
      <c r="AD34" s="678" t="s">
        <v>
177</v>
      </c>
      <c r="AE34" s="678"/>
      <c r="AF34" s="678"/>
      <c r="AG34" s="678"/>
      <c r="AH34" s="678"/>
      <c r="AI34" s="678"/>
      <c r="AJ34" s="678"/>
      <c r="AK34" s="678"/>
      <c r="AL34" s="643" t="s">
        <v>
177</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
322</v>
      </c>
      <c r="CE34" s="674"/>
      <c r="CF34" s="674"/>
      <c r="CG34" s="674"/>
      <c r="CH34" s="674"/>
      <c r="CI34" s="674"/>
      <c r="CJ34" s="674"/>
      <c r="CK34" s="674"/>
      <c r="CL34" s="674"/>
      <c r="CM34" s="674"/>
      <c r="CN34" s="674"/>
      <c r="CO34" s="674"/>
      <c r="CP34" s="674"/>
      <c r="CQ34" s="675"/>
      <c r="CR34" s="640">
        <v>
3524517</v>
      </c>
      <c r="CS34" s="641"/>
      <c r="CT34" s="641"/>
      <c r="CU34" s="641"/>
      <c r="CV34" s="641"/>
      <c r="CW34" s="641"/>
      <c r="CX34" s="641"/>
      <c r="CY34" s="642"/>
      <c r="CZ34" s="643">
        <v>
11.4</v>
      </c>
      <c r="DA34" s="661"/>
      <c r="DB34" s="661"/>
      <c r="DC34" s="662"/>
      <c r="DD34" s="646">
        <v>
2586693</v>
      </c>
      <c r="DE34" s="641"/>
      <c r="DF34" s="641"/>
      <c r="DG34" s="641"/>
      <c r="DH34" s="641"/>
      <c r="DI34" s="641"/>
      <c r="DJ34" s="641"/>
      <c r="DK34" s="642"/>
      <c r="DL34" s="646">
        <v>
2114179</v>
      </c>
      <c r="DM34" s="641"/>
      <c r="DN34" s="641"/>
      <c r="DO34" s="641"/>
      <c r="DP34" s="641"/>
      <c r="DQ34" s="641"/>
      <c r="DR34" s="641"/>
      <c r="DS34" s="641"/>
      <c r="DT34" s="641"/>
      <c r="DU34" s="641"/>
      <c r="DV34" s="642"/>
      <c r="DW34" s="643">
        <v>
13.6</v>
      </c>
      <c r="DX34" s="661"/>
      <c r="DY34" s="661"/>
      <c r="DZ34" s="661"/>
      <c r="EA34" s="661"/>
      <c r="EB34" s="661"/>
      <c r="EC34" s="676"/>
    </row>
    <row r="35" spans="2:133" ht="11.25" customHeight="1" x14ac:dyDescent="0.15">
      <c r="B35" s="637" t="s">
        <v>
323</v>
      </c>
      <c r="C35" s="638"/>
      <c r="D35" s="638"/>
      <c r="E35" s="638"/>
      <c r="F35" s="638"/>
      <c r="G35" s="638"/>
      <c r="H35" s="638"/>
      <c r="I35" s="638"/>
      <c r="J35" s="638"/>
      <c r="K35" s="638"/>
      <c r="L35" s="638"/>
      <c r="M35" s="638"/>
      <c r="N35" s="638"/>
      <c r="O35" s="638"/>
      <c r="P35" s="638"/>
      <c r="Q35" s="639"/>
      <c r="R35" s="640">
        <v>
162658</v>
      </c>
      <c r="S35" s="641"/>
      <c r="T35" s="641"/>
      <c r="U35" s="641"/>
      <c r="V35" s="641"/>
      <c r="W35" s="641"/>
      <c r="X35" s="641"/>
      <c r="Y35" s="642"/>
      <c r="Z35" s="677">
        <v>
0.5</v>
      </c>
      <c r="AA35" s="677"/>
      <c r="AB35" s="677"/>
      <c r="AC35" s="677"/>
      <c r="AD35" s="678" t="s">
        <v>
177</v>
      </c>
      <c r="AE35" s="678"/>
      <c r="AF35" s="678"/>
      <c r="AG35" s="678"/>
      <c r="AH35" s="678"/>
      <c r="AI35" s="678"/>
      <c r="AJ35" s="678"/>
      <c r="AK35" s="678"/>
      <c r="AL35" s="643" t="s">
        <v>
177</v>
      </c>
      <c r="AM35" s="644"/>
      <c r="AN35" s="644"/>
      <c r="AO35" s="679"/>
      <c r="AP35" s="235"/>
      <c r="AQ35" s="701" t="s">
        <v>
324</v>
      </c>
      <c r="AR35" s="702"/>
      <c r="AS35" s="702"/>
      <c r="AT35" s="702"/>
      <c r="AU35" s="702"/>
      <c r="AV35" s="702"/>
      <c r="AW35" s="702"/>
      <c r="AX35" s="702"/>
      <c r="AY35" s="702"/>
      <c r="AZ35" s="702"/>
      <c r="BA35" s="702"/>
      <c r="BB35" s="702"/>
      <c r="BC35" s="702"/>
      <c r="BD35" s="702"/>
      <c r="BE35" s="702"/>
      <c r="BF35" s="703"/>
      <c r="BG35" s="701" t="s">
        <v>
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
326</v>
      </c>
      <c r="CE35" s="674"/>
      <c r="CF35" s="674"/>
      <c r="CG35" s="674"/>
      <c r="CH35" s="674"/>
      <c r="CI35" s="674"/>
      <c r="CJ35" s="674"/>
      <c r="CK35" s="674"/>
      <c r="CL35" s="674"/>
      <c r="CM35" s="674"/>
      <c r="CN35" s="674"/>
      <c r="CO35" s="674"/>
      <c r="CP35" s="674"/>
      <c r="CQ35" s="675"/>
      <c r="CR35" s="640">
        <v>
25170</v>
      </c>
      <c r="CS35" s="659"/>
      <c r="CT35" s="659"/>
      <c r="CU35" s="659"/>
      <c r="CV35" s="659"/>
      <c r="CW35" s="659"/>
      <c r="CX35" s="659"/>
      <c r="CY35" s="660"/>
      <c r="CZ35" s="643">
        <v>
0.1</v>
      </c>
      <c r="DA35" s="661"/>
      <c r="DB35" s="661"/>
      <c r="DC35" s="662"/>
      <c r="DD35" s="646">
        <v>
19817</v>
      </c>
      <c r="DE35" s="659"/>
      <c r="DF35" s="659"/>
      <c r="DG35" s="659"/>
      <c r="DH35" s="659"/>
      <c r="DI35" s="659"/>
      <c r="DJ35" s="659"/>
      <c r="DK35" s="660"/>
      <c r="DL35" s="646">
        <v>
19817</v>
      </c>
      <c r="DM35" s="659"/>
      <c r="DN35" s="659"/>
      <c r="DO35" s="659"/>
      <c r="DP35" s="659"/>
      <c r="DQ35" s="659"/>
      <c r="DR35" s="659"/>
      <c r="DS35" s="659"/>
      <c r="DT35" s="659"/>
      <c r="DU35" s="659"/>
      <c r="DV35" s="660"/>
      <c r="DW35" s="643">
        <v>
0.1</v>
      </c>
      <c r="DX35" s="661"/>
      <c r="DY35" s="661"/>
      <c r="DZ35" s="661"/>
      <c r="EA35" s="661"/>
      <c r="EB35" s="661"/>
      <c r="EC35" s="676"/>
    </row>
    <row r="36" spans="2:133" ht="11.25" customHeight="1" x14ac:dyDescent="0.15">
      <c r="B36" s="637" t="s">
        <v>
327</v>
      </c>
      <c r="C36" s="638"/>
      <c r="D36" s="638"/>
      <c r="E36" s="638"/>
      <c r="F36" s="638"/>
      <c r="G36" s="638"/>
      <c r="H36" s="638"/>
      <c r="I36" s="638"/>
      <c r="J36" s="638"/>
      <c r="K36" s="638"/>
      <c r="L36" s="638"/>
      <c r="M36" s="638"/>
      <c r="N36" s="638"/>
      <c r="O36" s="638"/>
      <c r="P36" s="638"/>
      <c r="Q36" s="639"/>
      <c r="R36" s="640">
        <v>
1107498</v>
      </c>
      <c r="S36" s="641"/>
      <c r="T36" s="641"/>
      <c r="U36" s="641"/>
      <c r="V36" s="641"/>
      <c r="W36" s="641"/>
      <c r="X36" s="641"/>
      <c r="Y36" s="642"/>
      <c r="Z36" s="677">
        <v>
3.5</v>
      </c>
      <c r="AA36" s="677"/>
      <c r="AB36" s="677"/>
      <c r="AC36" s="677"/>
      <c r="AD36" s="678" t="s">
        <v>
177</v>
      </c>
      <c r="AE36" s="678"/>
      <c r="AF36" s="678"/>
      <c r="AG36" s="678"/>
      <c r="AH36" s="678"/>
      <c r="AI36" s="678"/>
      <c r="AJ36" s="678"/>
      <c r="AK36" s="678"/>
      <c r="AL36" s="643" t="s">
        <v>
177</v>
      </c>
      <c r="AM36" s="644"/>
      <c r="AN36" s="644"/>
      <c r="AO36" s="679"/>
      <c r="AP36" s="235"/>
      <c r="AQ36" s="692" t="s">
        <v>
328</v>
      </c>
      <c r="AR36" s="693"/>
      <c r="AS36" s="693"/>
      <c r="AT36" s="693"/>
      <c r="AU36" s="693"/>
      <c r="AV36" s="693"/>
      <c r="AW36" s="693"/>
      <c r="AX36" s="693"/>
      <c r="AY36" s="694"/>
      <c r="AZ36" s="695">
        <v>
3436966</v>
      </c>
      <c r="BA36" s="696"/>
      <c r="BB36" s="696"/>
      <c r="BC36" s="696"/>
      <c r="BD36" s="696"/>
      <c r="BE36" s="696"/>
      <c r="BF36" s="697"/>
      <c r="BG36" s="698" t="s">
        <v>
329</v>
      </c>
      <c r="BH36" s="699"/>
      <c r="BI36" s="699"/>
      <c r="BJ36" s="699"/>
      <c r="BK36" s="699"/>
      <c r="BL36" s="699"/>
      <c r="BM36" s="699"/>
      <c r="BN36" s="699"/>
      <c r="BO36" s="699"/>
      <c r="BP36" s="699"/>
      <c r="BQ36" s="699"/>
      <c r="BR36" s="699"/>
      <c r="BS36" s="699"/>
      <c r="BT36" s="699"/>
      <c r="BU36" s="700"/>
      <c r="BV36" s="695">
        <v>
104134</v>
      </c>
      <c r="BW36" s="696"/>
      <c r="BX36" s="696"/>
      <c r="BY36" s="696"/>
      <c r="BZ36" s="696"/>
      <c r="CA36" s="696"/>
      <c r="CB36" s="697"/>
      <c r="CD36" s="673" t="s">
        <v>
330</v>
      </c>
      <c r="CE36" s="674"/>
      <c r="CF36" s="674"/>
      <c r="CG36" s="674"/>
      <c r="CH36" s="674"/>
      <c r="CI36" s="674"/>
      <c r="CJ36" s="674"/>
      <c r="CK36" s="674"/>
      <c r="CL36" s="674"/>
      <c r="CM36" s="674"/>
      <c r="CN36" s="674"/>
      <c r="CO36" s="674"/>
      <c r="CP36" s="674"/>
      <c r="CQ36" s="675"/>
      <c r="CR36" s="640">
        <v>
2892957</v>
      </c>
      <c r="CS36" s="641"/>
      <c r="CT36" s="641"/>
      <c r="CU36" s="641"/>
      <c r="CV36" s="641"/>
      <c r="CW36" s="641"/>
      <c r="CX36" s="641"/>
      <c r="CY36" s="642"/>
      <c r="CZ36" s="643">
        <v>
9.3000000000000007</v>
      </c>
      <c r="DA36" s="661"/>
      <c r="DB36" s="661"/>
      <c r="DC36" s="662"/>
      <c r="DD36" s="646">
        <v>
1862938</v>
      </c>
      <c r="DE36" s="641"/>
      <c r="DF36" s="641"/>
      <c r="DG36" s="641"/>
      <c r="DH36" s="641"/>
      <c r="DI36" s="641"/>
      <c r="DJ36" s="641"/>
      <c r="DK36" s="642"/>
      <c r="DL36" s="646">
        <v>
1522913</v>
      </c>
      <c r="DM36" s="641"/>
      <c r="DN36" s="641"/>
      <c r="DO36" s="641"/>
      <c r="DP36" s="641"/>
      <c r="DQ36" s="641"/>
      <c r="DR36" s="641"/>
      <c r="DS36" s="641"/>
      <c r="DT36" s="641"/>
      <c r="DU36" s="641"/>
      <c r="DV36" s="642"/>
      <c r="DW36" s="643">
        <v>
9.8000000000000007</v>
      </c>
      <c r="DX36" s="661"/>
      <c r="DY36" s="661"/>
      <c r="DZ36" s="661"/>
      <c r="EA36" s="661"/>
      <c r="EB36" s="661"/>
      <c r="EC36" s="676"/>
    </row>
    <row r="37" spans="2:133" ht="11.25" customHeight="1" x14ac:dyDescent="0.15">
      <c r="B37" s="637" t="s">
        <v>
331</v>
      </c>
      <c r="C37" s="638"/>
      <c r="D37" s="638"/>
      <c r="E37" s="638"/>
      <c r="F37" s="638"/>
      <c r="G37" s="638"/>
      <c r="H37" s="638"/>
      <c r="I37" s="638"/>
      <c r="J37" s="638"/>
      <c r="K37" s="638"/>
      <c r="L37" s="638"/>
      <c r="M37" s="638"/>
      <c r="N37" s="638"/>
      <c r="O37" s="638"/>
      <c r="P37" s="638"/>
      <c r="Q37" s="639"/>
      <c r="R37" s="640">
        <v>
851484</v>
      </c>
      <c r="S37" s="641"/>
      <c r="T37" s="641"/>
      <c r="U37" s="641"/>
      <c r="V37" s="641"/>
      <c r="W37" s="641"/>
      <c r="X37" s="641"/>
      <c r="Y37" s="642"/>
      <c r="Z37" s="677">
        <v>
2.7</v>
      </c>
      <c r="AA37" s="677"/>
      <c r="AB37" s="677"/>
      <c r="AC37" s="677"/>
      <c r="AD37" s="678" t="s">
        <v>
177</v>
      </c>
      <c r="AE37" s="678"/>
      <c r="AF37" s="678"/>
      <c r="AG37" s="678"/>
      <c r="AH37" s="678"/>
      <c r="AI37" s="678"/>
      <c r="AJ37" s="678"/>
      <c r="AK37" s="678"/>
      <c r="AL37" s="643" t="s">
        <v>
177</v>
      </c>
      <c r="AM37" s="644"/>
      <c r="AN37" s="644"/>
      <c r="AO37" s="679"/>
      <c r="AQ37" s="680" t="s">
        <v>
332</v>
      </c>
      <c r="AR37" s="681"/>
      <c r="AS37" s="681"/>
      <c r="AT37" s="681"/>
      <c r="AU37" s="681"/>
      <c r="AV37" s="681"/>
      <c r="AW37" s="681"/>
      <c r="AX37" s="681"/>
      <c r="AY37" s="682"/>
      <c r="AZ37" s="640">
        <v>
93973</v>
      </c>
      <c r="BA37" s="641"/>
      <c r="BB37" s="641"/>
      <c r="BC37" s="641"/>
      <c r="BD37" s="659"/>
      <c r="BE37" s="659"/>
      <c r="BF37" s="683"/>
      <c r="BG37" s="673" t="s">
        <v>
333</v>
      </c>
      <c r="BH37" s="674"/>
      <c r="BI37" s="674"/>
      <c r="BJ37" s="674"/>
      <c r="BK37" s="674"/>
      <c r="BL37" s="674"/>
      <c r="BM37" s="674"/>
      <c r="BN37" s="674"/>
      <c r="BO37" s="674"/>
      <c r="BP37" s="674"/>
      <c r="BQ37" s="674"/>
      <c r="BR37" s="674"/>
      <c r="BS37" s="674"/>
      <c r="BT37" s="674"/>
      <c r="BU37" s="675"/>
      <c r="BV37" s="640">
        <v>
-581014</v>
      </c>
      <c r="BW37" s="641"/>
      <c r="BX37" s="641"/>
      <c r="BY37" s="641"/>
      <c r="BZ37" s="641"/>
      <c r="CA37" s="641"/>
      <c r="CB37" s="684"/>
      <c r="CD37" s="673" t="s">
        <v>
334</v>
      </c>
      <c r="CE37" s="674"/>
      <c r="CF37" s="674"/>
      <c r="CG37" s="674"/>
      <c r="CH37" s="674"/>
      <c r="CI37" s="674"/>
      <c r="CJ37" s="674"/>
      <c r="CK37" s="674"/>
      <c r="CL37" s="674"/>
      <c r="CM37" s="674"/>
      <c r="CN37" s="674"/>
      <c r="CO37" s="674"/>
      <c r="CP37" s="674"/>
      <c r="CQ37" s="675"/>
      <c r="CR37" s="640">
        <v>
522804</v>
      </c>
      <c r="CS37" s="659"/>
      <c r="CT37" s="659"/>
      <c r="CU37" s="659"/>
      <c r="CV37" s="659"/>
      <c r="CW37" s="659"/>
      <c r="CX37" s="659"/>
      <c r="CY37" s="660"/>
      <c r="CZ37" s="643">
        <v>
1.7</v>
      </c>
      <c r="DA37" s="661"/>
      <c r="DB37" s="661"/>
      <c r="DC37" s="662"/>
      <c r="DD37" s="646">
        <v>
518367</v>
      </c>
      <c r="DE37" s="659"/>
      <c r="DF37" s="659"/>
      <c r="DG37" s="659"/>
      <c r="DH37" s="659"/>
      <c r="DI37" s="659"/>
      <c r="DJ37" s="659"/>
      <c r="DK37" s="660"/>
      <c r="DL37" s="646">
        <v>
455756</v>
      </c>
      <c r="DM37" s="659"/>
      <c r="DN37" s="659"/>
      <c r="DO37" s="659"/>
      <c r="DP37" s="659"/>
      <c r="DQ37" s="659"/>
      <c r="DR37" s="659"/>
      <c r="DS37" s="659"/>
      <c r="DT37" s="659"/>
      <c r="DU37" s="659"/>
      <c r="DV37" s="660"/>
      <c r="DW37" s="643">
        <v>
2.9</v>
      </c>
      <c r="DX37" s="661"/>
      <c r="DY37" s="661"/>
      <c r="DZ37" s="661"/>
      <c r="EA37" s="661"/>
      <c r="EB37" s="661"/>
      <c r="EC37" s="676"/>
    </row>
    <row r="38" spans="2:133" ht="11.25" customHeight="1" x14ac:dyDescent="0.15">
      <c r="B38" s="637" t="s">
        <v>
335</v>
      </c>
      <c r="C38" s="638"/>
      <c r="D38" s="638"/>
      <c r="E38" s="638"/>
      <c r="F38" s="638"/>
      <c r="G38" s="638"/>
      <c r="H38" s="638"/>
      <c r="I38" s="638"/>
      <c r="J38" s="638"/>
      <c r="K38" s="638"/>
      <c r="L38" s="638"/>
      <c r="M38" s="638"/>
      <c r="N38" s="638"/>
      <c r="O38" s="638"/>
      <c r="P38" s="638"/>
      <c r="Q38" s="639"/>
      <c r="R38" s="640">
        <v>
127736</v>
      </c>
      <c r="S38" s="641"/>
      <c r="T38" s="641"/>
      <c r="U38" s="641"/>
      <c r="V38" s="641"/>
      <c r="W38" s="641"/>
      <c r="X38" s="641"/>
      <c r="Y38" s="642"/>
      <c r="Z38" s="677">
        <v>
0.4</v>
      </c>
      <c r="AA38" s="677"/>
      <c r="AB38" s="677"/>
      <c r="AC38" s="677"/>
      <c r="AD38" s="678">
        <v>
3982</v>
      </c>
      <c r="AE38" s="678"/>
      <c r="AF38" s="678"/>
      <c r="AG38" s="678"/>
      <c r="AH38" s="678"/>
      <c r="AI38" s="678"/>
      <c r="AJ38" s="678"/>
      <c r="AK38" s="678"/>
      <c r="AL38" s="643">
        <v>
0</v>
      </c>
      <c r="AM38" s="644"/>
      <c r="AN38" s="644"/>
      <c r="AO38" s="679"/>
      <c r="AQ38" s="680" t="s">
        <v>
336</v>
      </c>
      <c r="AR38" s="681"/>
      <c r="AS38" s="681"/>
      <c r="AT38" s="681"/>
      <c r="AU38" s="681"/>
      <c r="AV38" s="681"/>
      <c r="AW38" s="681"/>
      <c r="AX38" s="681"/>
      <c r="AY38" s="682"/>
      <c r="AZ38" s="640">
        <v>
90054</v>
      </c>
      <c r="BA38" s="641"/>
      <c r="BB38" s="641"/>
      <c r="BC38" s="641"/>
      <c r="BD38" s="659"/>
      <c r="BE38" s="659"/>
      <c r="BF38" s="683"/>
      <c r="BG38" s="673" t="s">
        <v>
337</v>
      </c>
      <c r="BH38" s="674"/>
      <c r="BI38" s="674"/>
      <c r="BJ38" s="674"/>
      <c r="BK38" s="674"/>
      <c r="BL38" s="674"/>
      <c r="BM38" s="674"/>
      <c r="BN38" s="674"/>
      <c r="BO38" s="674"/>
      <c r="BP38" s="674"/>
      <c r="BQ38" s="674"/>
      <c r="BR38" s="674"/>
      <c r="BS38" s="674"/>
      <c r="BT38" s="674"/>
      <c r="BU38" s="675"/>
      <c r="BV38" s="640">
        <v>
10629</v>
      </c>
      <c r="BW38" s="641"/>
      <c r="BX38" s="641"/>
      <c r="BY38" s="641"/>
      <c r="BZ38" s="641"/>
      <c r="CA38" s="641"/>
      <c r="CB38" s="684"/>
      <c r="CD38" s="673" t="s">
        <v>
338</v>
      </c>
      <c r="CE38" s="674"/>
      <c r="CF38" s="674"/>
      <c r="CG38" s="674"/>
      <c r="CH38" s="674"/>
      <c r="CI38" s="674"/>
      <c r="CJ38" s="674"/>
      <c r="CK38" s="674"/>
      <c r="CL38" s="674"/>
      <c r="CM38" s="674"/>
      <c r="CN38" s="674"/>
      <c r="CO38" s="674"/>
      <c r="CP38" s="674"/>
      <c r="CQ38" s="675"/>
      <c r="CR38" s="640">
        <v>
3252939</v>
      </c>
      <c r="CS38" s="641"/>
      <c r="CT38" s="641"/>
      <c r="CU38" s="641"/>
      <c r="CV38" s="641"/>
      <c r="CW38" s="641"/>
      <c r="CX38" s="641"/>
      <c r="CY38" s="642"/>
      <c r="CZ38" s="643">
        <v>
10.5</v>
      </c>
      <c r="DA38" s="661"/>
      <c r="DB38" s="661"/>
      <c r="DC38" s="662"/>
      <c r="DD38" s="646">
        <v>
2870005</v>
      </c>
      <c r="DE38" s="641"/>
      <c r="DF38" s="641"/>
      <c r="DG38" s="641"/>
      <c r="DH38" s="641"/>
      <c r="DI38" s="641"/>
      <c r="DJ38" s="641"/>
      <c r="DK38" s="642"/>
      <c r="DL38" s="646">
        <v>
2113177</v>
      </c>
      <c r="DM38" s="641"/>
      <c r="DN38" s="641"/>
      <c r="DO38" s="641"/>
      <c r="DP38" s="641"/>
      <c r="DQ38" s="641"/>
      <c r="DR38" s="641"/>
      <c r="DS38" s="641"/>
      <c r="DT38" s="641"/>
      <c r="DU38" s="641"/>
      <c r="DV38" s="642"/>
      <c r="DW38" s="643">
        <v>
13.6</v>
      </c>
      <c r="DX38" s="661"/>
      <c r="DY38" s="661"/>
      <c r="DZ38" s="661"/>
      <c r="EA38" s="661"/>
      <c r="EB38" s="661"/>
      <c r="EC38" s="676"/>
    </row>
    <row r="39" spans="2:133" ht="11.25" customHeight="1" x14ac:dyDescent="0.15">
      <c r="B39" s="637" t="s">
        <v>
339</v>
      </c>
      <c r="C39" s="638"/>
      <c r="D39" s="638"/>
      <c r="E39" s="638"/>
      <c r="F39" s="638"/>
      <c r="G39" s="638"/>
      <c r="H39" s="638"/>
      <c r="I39" s="638"/>
      <c r="J39" s="638"/>
      <c r="K39" s="638"/>
      <c r="L39" s="638"/>
      <c r="M39" s="638"/>
      <c r="N39" s="638"/>
      <c r="O39" s="638"/>
      <c r="P39" s="638"/>
      <c r="Q39" s="639"/>
      <c r="R39" s="640">
        <v>
2129000</v>
      </c>
      <c r="S39" s="641"/>
      <c r="T39" s="641"/>
      <c r="U39" s="641"/>
      <c r="V39" s="641"/>
      <c r="W39" s="641"/>
      <c r="X39" s="641"/>
      <c r="Y39" s="642"/>
      <c r="Z39" s="677">
        <v>
6.7</v>
      </c>
      <c r="AA39" s="677"/>
      <c r="AB39" s="677"/>
      <c r="AC39" s="677"/>
      <c r="AD39" s="678" t="s">
        <v>
177</v>
      </c>
      <c r="AE39" s="678"/>
      <c r="AF39" s="678"/>
      <c r="AG39" s="678"/>
      <c r="AH39" s="678"/>
      <c r="AI39" s="678"/>
      <c r="AJ39" s="678"/>
      <c r="AK39" s="678"/>
      <c r="AL39" s="643" t="s">
        <v>
177</v>
      </c>
      <c r="AM39" s="644"/>
      <c r="AN39" s="644"/>
      <c r="AO39" s="679"/>
      <c r="AQ39" s="680" t="s">
        <v>
340</v>
      </c>
      <c r="AR39" s="681"/>
      <c r="AS39" s="681"/>
      <c r="AT39" s="681"/>
      <c r="AU39" s="681"/>
      <c r="AV39" s="681"/>
      <c r="AW39" s="681"/>
      <c r="AX39" s="681"/>
      <c r="AY39" s="682"/>
      <c r="AZ39" s="640" t="s">
        <v>
177</v>
      </c>
      <c r="BA39" s="641"/>
      <c r="BB39" s="641"/>
      <c r="BC39" s="641"/>
      <c r="BD39" s="659"/>
      <c r="BE39" s="659"/>
      <c r="BF39" s="683"/>
      <c r="BG39" s="673" t="s">
        <v>
341</v>
      </c>
      <c r="BH39" s="674"/>
      <c r="BI39" s="674"/>
      <c r="BJ39" s="674"/>
      <c r="BK39" s="674"/>
      <c r="BL39" s="674"/>
      <c r="BM39" s="674"/>
      <c r="BN39" s="674"/>
      <c r="BO39" s="674"/>
      <c r="BP39" s="674"/>
      <c r="BQ39" s="674"/>
      <c r="BR39" s="674"/>
      <c r="BS39" s="674"/>
      <c r="BT39" s="674"/>
      <c r="BU39" s="675"/>
      <c r="BV39" s="640">
        <v>
16333</v>
      </c>
      <c r="BW39" s="641"/>
      <c r="BX39" s="641"/>
      <c r="BY39" s="641"/>
      <c r="BZ39" s="641"/>
      <c r="CA39" s="641"/>
      <c r="CB39" s="684"/>
      <c r="CD39" s="673" t="s">
        <v>
342</v>
      </c>
      <c r="CE39" s="674"/>
      <c r="CF39" s="674"/>
      <c r="CG39" s="674"/>
      <c r="CH39" s="674"/>
      <c r="CI39" s="674"/>
      <c r="CJ39" s="674"/>
      <c r="CK39" s="674"/>
      <c r="CL39" s="674"/>
      <c r="CM39" s="674"/>
      <c r="CN39" s="674"/>
      <c r="CO39" s="674"/>
      <c r="CP39" s="674"/>
      <c r="CQ39" s="675"/>
      <c r="CR39" s="640">
        <v>
967792</v>
      </c>
      <c r="CS39" s="659"/>
      <c r="CT39" s="659"/>
      <c r="CU39" s="659"/>
      <c r="CV39" s="659"/>
      <c r="CW39" s="659"/>
      <c r="CX39" s="659"/>
      <c r="CY39" s="660"/>
      <c r="CZ39" s="643">
        <v>
3.1</v>
      </c>
      <c r="DA39" s="661"/>
      <c r="DB39" s="661"/>
      <c r="DC39" s="662"/>
      <c r="DD39" s="646">
        <v>
593376</v>
      </c>
      <c r="DE39" s="659"/>
      <c r="DF39" s="659"/>
      <c r="DG39" s="659"/>
      <c r="DH39" s="659"/>
      <c r="DI39" s="659"/>
      <c r="DJ39" s="659"/>
      <c r="DK39" s="660"/>
      <c r="DL39" s="646" t="s">
        <v>
177</v>
      </c>
      <c r="DM39" s="659"/>
      <c r="DN39" s="659"/>
      <c r="DO39" s="659"/>
      <c r="DP39" s="659"/>
      <c r="DQ39" s="659"/>
      <c r="DR39" s="659"/>
      <c r="DS39" s="659"/>
      <c r="DT39" s="659"/>
      <c r="DU39" s="659"/>
      <c r="DV39" s="660"/>
      <c r="DW39" s="643" t="s">
        <v>
177</v>
      </c>
      <c r="DX39" s="661"/>
      <c r="DY39" s="661"/>
      <c r="DZ39" s="661"/>
      <c r="EA39" s="661"/>
      <c r="EB39" s="661"/>
      <c r="EC39" s="676"/>
    </row>
    <row r="40" spans="2:133" ht="11.25" customHeight="1" x14ac:dyDescent="0.15">
      <c r="B40" s="637" t="s">
        <v>
343</v>
      </c>
      <c r="C40" s="638"/>
      <c r="D40" s="638"/>
      <c r="E40" s="638"/>
      <c r="F40" s="638"/>
      <c r="G40" s="638"/>
      <c r="H40" s="638"/>
      <c r="I40" s="638"/>
      <c r="J40" s="638"/>
      <c r="K40" s="638"/>
      <c r="L40" s="638"/>
      <c r="M40" s="638"/>
      <c r="N40" s="638"/>
      <c r="O40" s="638"/>
      <c r="P40" s="638"/>
      <c r="Q40" s="639"/>
      <c r="R40" s="640" t="s">
        <v>
177</v>
      </c>
      <c r="S40" s="641"/>
      <c r="T40" s="641"/>
      <c r="U40" s="641"/>
      <c r="V40" s="641"/>
      <c r="W40" s="641"/>
      <c r="X40" s="641"/>
      <c r="Y40" s="642"/>
      <c r="Z40" s="677" t="s">
        <v>
177</v>
      </c>
      <c r="AA40" s="677"/>
      <c r="AB40" s="677"/>
      <c r="AC40" s="677"/>
      <c r="AD40" s="678" t="s">
        <v>
177</v>
      </c>
      <c r="AE40" s="678"/>
      <c r="AF40" s="678"/>
      <c r="AG40" s="678"/>
      <c r="AH40" s="678"/>
      <c r="AI40" s="678"/>
      <c r="AJ40" s="678"/>
      <c r="AK40" s="678"/>
      <c r="AL40" s="643" t="s">
        <v>
177</v>
      </c>
      <c r="AM40" s="644"/>
      <c r="AN40" s="644"/>
      <c r="AO40" s="679"/>
      <c r="AQ40" s="680" t="s">
        <v>
344</v>
      </c>
      <c r="AR40" s="681"/>
      <c r="AS40" s="681"/>
      <c r="AT40" s="681"/>
      <c r="AU40" s="681"/>
      <c r="AV40" s="681"/>
      <c r="AW40" s="681"/>
      <c r="AX40" s="681"/>
      <c r="AY40" s="682"/>
      <c r="AZ40" s="640" t="s">
        <v>
177</v>
      </c>
      <c r="BA40" s="641"/>
      <c r="BB40" s="641"/>
      <c r="BC40" s="641"/>
      <c r="BD40" s="659"/>
      <c r="BE40" s="659"/>
      <c r="BF40" s="683"/>
      <c r="BG40" s="685" t="s">
        <v>
345</v>
      </c>
      <c r="BH40" s="686"/>
      <c r="BI40" s="686"/>
      <c r="BJ40" s="686"/>
      <c r="BK40" s="686"/>
      <c r="BL40" s="236"/>
      <c r="BM40" s="674" t="s">
        <v>
346</v>
      </c>
      <c r="BN40" s="674"/>
      <c r="BO40" s="674"/>
      <c r="BP40" s="674"/>
      <c r="BQ40" s="674"/>
      <c r="BR40" s="674"/>
      <c r="BS40" s="674"/>
      <c r="BT40" s="674"/>
      <c r="BU40" s="675"/>
      <c r="BV40" s="640">
        <v>
88</v>
      </c>
      <c r="BW40" s="641"/>
      <c r="BX40" s="641"/>
      <c r="BY40" s="641"/>
      <c r="BZ40" s="641"/>
      <c r="CA40" s="641"/>
      <c r="CB40" s="684"/>
      <c r="CD40" s="673" t="s">
        <v>
347</v>
      </c>
      <c r="CE40" s="674"/>
      <c r="CF40" s="674"/>
      <c r="CG40" s="674"/>
      <c r="CH40" s="674"/>
      <c r="CI40" s="674"/>
      <c r="CJ40" s="674"/>
      <c r="CK40" s="674"/>
      <c r="CL40" s="674"/>
      <c r="CM40" s="674"/>
      <c r="CN40" s="674"/>
      <c r="CO40" s="674"/>
      <c r="CP40" s="674"/>
      <c r="CQ40" s="675"/>
      <c r="CR40" s="640">
        <v>
38876</v>
      </c>
      <c r="CS40" s="641"/>
      <c r="CT40" s="641"/>
      <c r="CU40" s="641"/>
      <c r="CV40" s="641"/>
      <c r="CW40" s="641"/>
      <c r="CX40" s="641"/>
      <c r="CY40" s="642"/>
      <c r="CZ40" s="643">
        <v>
0.1</v>
      </c>
      <c r="DA40" s="661"/>
      <c r="DB40" s="661"/>
      <c r="DC40" s="662"/>
      <c r="DD40" s="646">
        <v>
32398</v>
      </c>
      <c r="DE40" s="641"/>
      <c r="DF40" s="641"/>
      <c r="DG40" s="641"/>
      <c r="DH40" s="641"/>
      <c r="DI40" s="641"/>
      <c r="DJ40" s="641"/>
      <c r="DK40" s="642"/>
      <c r="DL40" s="646">
        <v>
13611</v>
      </c>
      <c r="DM40" s="641"/>
      <c r="DN40" s="641"/>
      <c r="DO40" s="641"/>
      <c r="DP40" s="641"/>
      <c r="DQ40" s="641"/>
      <c r="DR40" s="641"/>
      <c r="DS40" s="641"/>
      <c r="DT40" s="641"/>
      <c r="DU40" s="641"/>
      <c r="DV40" s="642"/>
      <c r="DW40" s="643">
        <v>
0.1</v>
      </c>
      <c r="DX40" s="661"/>
      <c r="DY40" s="661"/>
      <c r="DZ40" s="661"/>
      <c r="EA40" s="661"/>
      <c r="EB40" s="661"/>
      <c r="EC40" s="676"/>
    </row>
    <row r="41" spans="2:133" ht="11.25" customHeight="1" x14ac:dyDescent="0.15">
      <c r="B41" s="637" t="s">
        <v>
348</v>
      </c>
      <c r="C41" s="638"/>
      <c r="D41" s="638"/>
      <c r="E41" s="638"/>
      <c r="F41" s="638"/>
      <c r="G41" s="638"/>
      <c r="H41" s="638"/>
      <c r="I41" s="638"/>
      <c r="J41" s="638"/>
      <c r="K41" s="638"/>
      <c r="L41" s="638"/>
      <c r="M41" s="638"/>
      <c r="N41" s="638"/>
      <c r="O41" s="638"/>
      <c r="P41" s="638"/>
      <c r="Q41" s="639"/>
      <c r="R41" s="640">
        <v>
908000</v>
      </c>
      <c r="S41" s="641"/>
      <c r="T41" s="641"/>
      <c r="U41" s="641"/>
      <c r="V41" s="641"/>
      <c r="W41" s="641"/>
      <c r="X41" s="641"/>
      <c r="Y41" s="642"/>
      <c r="Z41" s="677">
        <v>
2.9</v>
      </c>
      <c r="AA41" s="677"/>
      <c r="AB41" s="677"/>
      <c r="AC41" s="677"/>
      <c r="AD41" s="678" t="s">
        <v>
177</v>
      </c>
      <c r="AE41" s="678"/>
      <c r="AF41" s="678"/>
      <c r="AG41" s="678"/>
      <c r="AH41" s="678"/>
      <c r="AI41" s="678"/>
      <c r="AJ41" s="678"/>
      <c r="AK41" s="678"/>
      <c r="AL41" s="643" t="s">
        <v>
177</v>
      </c>
      <c r="AM41" s="644"/>
      <c r="AN41" s="644"/>
      <c r="AO41" s="679"/>
      <c r="AQ41" s="680" t="s">
        <v>
349</v>
      </c>
      <c r="AR41" s="681"/>
      <c r="AS41" s="681"/>
      <c r="AT41" s="681"/>
      <c r="AU41" s="681"/>
      <c r="AV41" s="681"/>
      <c r="AW41" s="681"/>
      <c r="AX41" s="681"/>
      <c r="AY41" s="682"/>
      <c r="AZ41" s="640">
        <v>
1163123</v>
      </c>
      <c r="BA41" s="641"/>
      <c r="BB41" s="641"/>
      <c r="BC41" s="641"/>
      <c r="BD41" s="659"/>
      <c r="BE41" s="659"/>
      <c r="BF41" s="683"/>
      <c r="BG41" s="685"/>
      <c r="BH41" s="686"/>
      <c r="BI41" s="686"/>
      <c r="BJ41" s="686"/>
      <c r="BK41" s="686"/>
      <c r="BL41" s="236"/>
      <c r="BM41" s="674" t="s">
        <v>
350</v>
      </c>
      <c r="BN41" s="674"/>
      <c r="BO41" s="674"/>
      <c r="BP41" s="674"/>
      <c r="BQ41" s="674"/>
      <c r="BR41" s="674"/>
      <c r="BS41" s="674"/>
      <c r="BT41" s="674"/>
      <c r="BU41" s="675"/>
      <c r="BV41" s="640" t="s">
        <v>
177</v>
      </c>
      <c r="BW41" s="641"/>
      <c r="BX41" s="641"/>
      <c r="BY41" s="641"/>
      <c r="BZ41" s="641"/>
      <c r="CA41" s="641"/>
      <c r="CB41" s="684"/>
      <c r="CD41" s="673" t="s">
        <v>
351</v>
      </c>
      <c r="CE41" s="674"/>
      <c r="CF41" s="674"/>
      <c r="CG41" s="674"/>
      <c r="CH41" s="674"/>
      <c r="CI41" s="674"/>
      <c r="CJ41" s="674"/>
      <c r="CK41" s="674"/>
      <c r="CL41" s="674"/>
      <c r="CM41" s="674"/>
      <c r="CN41" s="674"/>
      <c r="CO41" s="674"/>
      <c r="CP41" s="674"/>
      <c r="CQ41" s="675"/>
      <c r="CR41" s="640" t="s">
        <v>
177</v>
      </c>
      <c r="CS41" s="659"/>
      <c r="CT41" s="659"/>
      <c r="CU41" s="659"/>
      <c r="CV41" s="659"/>
      <c r="CW41" s="659"/>
      <c r="CX41" s="659"/>
      <c r="CY41" s="660"/>
      <c r="CZ41" s="643" t="s">
        <v>
177</v>
      </c>
      <c r="DA41" s="661"/>
      <c r="DB41" s="661"/>
      <c r="DC41" s="662"/>
      <c r="DD41" s="646" t="s">
        <v>
177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
352</v>
      </c>
      <c r="C42" s="622"/>
      <c r="D42" s="622"/>
      <c r="E42" s="622"/>
      <c r="F42" s="622"/>
      <c r="G42" s="622"/>
      <c r="H42" s="622"/>
      <c r="I42" s="622"/>
      <c r="J42" s="622"/>
      <c r="K42" s="622"/>
      <c r="L42" s="622"/>
      <c r="M42" s="622"/>
      <c r="N42" s="622"/>
      <c r="O42" s="622"/>
      <c r="P42" s="622"/>
      <c r="Q42" s="623"/>
      <c r="R42" s="624">
        <v>
31713571</v>
      </c>
      <c r="S42" s="663"/>
      <c r="T42" s="663"/>
      <c r="U42" s="663"/>
      <c r="V42" s="663"/>
      <c r="W42" s="663"/>
      <c r="X42" s="663"/>
      <c r="Y42" s="665"/>
      <c r="Z42" s="666">
        <v>
100</v>
      </c>
      <c r="AA42" s="666"/>
      <c r="AB42" s="666"/>
      <c r="AC42" s="666"/>
      <c r="AD42" s="667">
        <v>
14647678</v>
      </c>
      <c r="AE42" s="667"/>
      <c r="AF42" s="667"/>
      <c r="AG42" s="667"/>
      <c r="AH42" s="667"/>
      <c r="AI42" s="667"/>
      <c r="AJ42" s="667"/>
      <c r="AK42" s="667"/>
      <c r="AL42" s="627">
        <v>
100</v>
      </c>
      <c r="AM42" s="668"/>
      <c r="AN42" s="668"/>
      <c r="AO42" s="669"/>
      <c r="AQ42" s="670" t="s">
        <v>
353</v>
      </c>
      <c r="AR42" s="671"/>
      <c r="AS42" s="671"/>
      <c r="AT42" s="671"/>
      <c r="AU42" s="671"/>
      <c r="AV42" s="671"/>
      <c r="AW42" s="671"/>
      <c r="AX42" s="671"/>
      <c r="AY42" s="672"/>
      <c r="AZ42" s="624">
        <v>
2089816</v>
      </c>
      <c r="BA42" s="663"/>
      <c r="BB42" s="663"/>
      <c r="BC42" s="663"/>
      <c r="BD42" s="625"/>
      <c r="BE42" s="625"/>
      <c r="BF42" s="689"/>
      <c r="BG42" s="687"/>
      <c r="BH42" s="688"/>
      <c r="BI42" s="688"/>
      <c r="BJ42" s="688"/>
      <c r="BK42" s="688"/>
      <c r="BL42" s="237"/>
      <c r="BM42" s="690" t="s">
        <v>
354</v>
      </c>
      <c r="BN42" s="690"/>
      <c r="BO42" s="690"/>
      <c r="BP42" s="690"/>
      <c r="BQ42" s="690"/>
      <c r="BR42" s="690"/>
      <c r="BS42" s="690"/>
      <c r="BT42" s="690"/>
      <c r="BU42" s="691"/>
      <c r="BV42" s="624">
        <v>
324</v>
      </c>
      <c r="BW42" s="663"/>
      <c r="BX42" s="663"/>
      <c r="BY42" s="663"/>
      <c r="BZ42" s="663"/>
      <c r="CA42" s="663"/>
      <c r="CB42" s="664"/>
      <c r="CD42" s="637" t="s">
        <v>
355</v>
      </c>
      <c r="CE42" s="638"/>
      <c r="CF42" s="638"/>
      <c r="CG42" s="638"/>
      <c r="CH42" s="638"/>
      <c r="CI42" s="638"/>
      <c r="CJ42" s="638"/>
      <c r="CK42" s="638"/>
      <c r="CL42" s="638"/>
      <c r="CM42" s="638"/>
      <c r="CN42" s="638"/>
      <c r="CO42" s="638"/>
      <c r="CP42" s="638"/>
      <c r="CQ42" s="639"/>
      <c r="CR42" s="640">
        <v>
2828168</v>
      </c>
      <c r="CS42" s="641"/>
      <c r="CT42" s="641"/>
      <c r="CU42" s="641"/>
      <c r="CV42" s="641"/>
      <c r="CW42" s="641"/>
      <c r="CX42" s="641"/>
      <c r="CY42" s="642"/>
      <c r="CZ42" s="643">
        <v>
9.1</v>
      </c>
      <c r="DA42" s="644"/>
      <c r="DB42" s="644"/>
      <c r="DC42" s="645"/>
      <c r="DD42" s="646">
        <v>
255236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
356</v>
      </c>
      <c r="CE43" s="638"/>
      <c r="CF43" s="638"/>
      <c r="CG43" s="638"/>
      <c r="CH43" s="638"/>
      <c r="CI43" s="638"/>
      <c r="CJ43" s="638"/>
      <c r="CK43" s="638"/>
      <c r="CL43" s="638"/>
      <c r="CM43" s="638"/>
      <c r="CN43" s="638"/>
      <c r="CO43" s="638"/>
      <c r="CP43" s="638"/>
      <c r="CQ43" s="639"/>
      <c r="CR43" s="640">
        <v>
77801</v>
      </c>
      <c r="CS43" s="659"/>
      <c r="CT43" s="659"/>
      <c r="CU43" s="659"/>
      <c r="CV43" s="659"/>
      <c r="CW43" s="659"/>
      <c r="CX43" s="659"/>
      <c r="CY43" s="660"/>
      <c r="CZ43" s="643">
        <v>
0.3</v>
      </c>
      <c r="DA43" s="661"/>
      <c r="DB43" s="661"/>
      <c r="DC43" s="662"/>
      <c r="DD43" s="646">
        <v>
76898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
305</v>
      </c>
      <c r="CE44" s="654"/>
      <c r="CF44" s="637" t="s">
        <v>
357</v>
      </c>
      <c r="CG44" s="638"/>
      <c r="CH44" s="638"/>
      <c r="CI44" s="638"/>
      <c r="CJ44" s="638"/>
      <c r="CK44" s="638"/>
      <c r="CL44" s="638"/>
      <c r="CM44" s="638"/>
      <c r="CN44" s="638"/>
      <c r="CO44" s="638"/>
      <c r="CP44" s="638"/>
      <c r="CQ44" s="639"/>
      <c r="CR44" s="640">
        <v>
2813122</v>
      </c>
      <c r="CS44" s="641"/>
      <c r="CT44" s="641"/>
      <c r="CU44" s="641"/>
      <c r="CV44" s="641"/>
      <c r="CW44" s="641"/>
      <c r="CX44" s="641"/>
      <c r="CY44" s="642"/>
      <c r="CZ44" s="643">
        <v>
9.1</v>
      </c>
      <c r="DA44" s="644"/>
      <c r="DB44" s="644"/>
      <c r="DC44" s="645"/>
      <c r="DD44" s="646">
        <v>
245169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
358</v>
      </c>
      <c r="CG45" s="638"/>
      <c r="CH45" s="638"/>
      <c r="CI45" s="638"/>
      <c r="CJ45" s="638"/>
      <c r="CK45" s="638"/>
      <c r="CL45" s="638"/>
      <c r="CM45" s="638"/>
      <c r="CN45" s="638"/>
      <c r="CO45" s="638"/>
      <c r="CP45" s="638"/>
      <c r="CQ45" s="639"/>
      <c r="CR45" s="640">
        <v>
341800</v>
      </c>
      <c r="CS45" s="659"/>
      <c r="CT45" s="659"/>
      <c r="CU45" s="659"/>
      <c r="CV45" s="659"/>
      <c r="CW45" s="659"/>
      <c r="CX45" s="659"/>
      <c r="CY45" s="660"/>
      <c r="CZ45" s="643">
        <v>
1.1000000000000001</v>
      </c>
      <c r="DA45" s="661"/>
      <c r="DB45" s="661"/>
      <c r="DC45" s="662"/>
      <c r="DD45" s="646">
        <v>
11249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
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
360</v>
      </c>
      <c r="CG46" s="638"/>
      <c r="CH46" s="638"/>
      <c r="CI46" s="638"/>
      <c r="CJ46" s="638"/>
      <c r="CK46" s="638"/>
      <c r="CL46" s="638"/>
      <c r="CM46" s="638"/>
      <c r="CN46" s="638"/>
      <c r="CO46" s="638"/>
      <c r="CP46" s="638"/>
      <c r="CQ46" s="639"/>
      <c r="CR46" s="640">
        <v>
2462549</v>
      </c>
      <c r="CS46" s="641"/>
      <c r="CT46" s="641"/>
      <c r="CU46" s="641"/>
      <c r="CV46" s="641"/>
      <c r="CW46" s="641"/>
      <c r="CX46" s="641"/>
      <c r="CY46" s="642"/>
      <c r="CZ46" s="643">
        <v>
7.9</v>
      </c>
      <c r="DA46" s="644"/>
      <c r="DB46" s="644"/>
      <c r="DC46" s="645"/>
      <c r="DD46" s="646">
        <v>
233447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
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
362</v>
      </c>
      <c r="CG47" s="638"/>
      <c r="CH47" s="638"/>
      <c r="CI47" s="638"/>
      <c r="CJ47" s="638"/>
      <c r="CK47" s="638"/>
      <c r="CL47" s="638"/>
      <c r="CM47" s="638"/>
      <c r="CN47" s="638"/>
      <c r="CO47" s="638"/>
      <c r="CP47" s="638"/>
      <c r="CQ47" s="639"/>
      <c r="CR47" s="640">
        <v>
15046</v>
      </c>
      <c r="CS47" s="659"/>
      <c r="CT47" s="659"/>
      <c r="CU47" s="659"/>
      <c r="CV47" s="659"/>
      <c r="CW47" s="659"/>
      <c r="CX47" s="659"/>
      <c r="CY47" s="660"/>
      <c r="CZ47" s="643">
        <v>
0</v>
      </c>
      <c r="DA47" s="661"/>
      <c r="DB47" s="661"/>
      <c r="DC47" s="662"/>
      <c r="DD47" s="646">
        <v>
10067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
363</v>
      </c>
      <c r="CD48" s="657"/>
      <c r="CE48" s="658"/>
      <c r="CF48" s="637" t="s">
        <v>
364</v>
      </c>
      <c r="CG48" s="638"/>
      <c r="CH48" s="638"/>
      <c r="CI48" s="638"/>
      <c r="CJ48" s="638"/>
      <c r="CK48" s="638"/>
      <c r="CL48" s="638"/>
      <c r="CM48" s="638"/>
      <c r="CN48" s="638"/>
      <c r="CO48" s="638"/>
      <c r="CP48" s="638"/>
      <c r="CQ48" s="639"/>
      <c r="CR48" s="640" t="s">
        <v>
365</v>
      </c>
      <c r="CS48" s="641"/>
      <c r="CT48" s="641"/>
      <c r="CU48" s="641"/>
      <c r="CV48" s="641"/>
      <c r="CW48" s="641"/>
      <c r="CX48" s="641"/>
      <c r="CY48" s="642"/>
      <c r="CZ48" s="643" t="s">
        <v>
177</v>
      </c>
      <c r="DA48" s="644"/>
      <c r="DB48" s="644"/>
      <c r="DC48" s="645"/>
      <c r="DD48" s="646" t="s">
        <v>
177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
366</v>
      </c>
      <c r="CE49" s="622"/>
      <c r="CF49" s="622"/>
      <c r="CG49" s="622"/>
      <c r="CH49" s="622"/>
      <c r="CI49" s="622"/>
      <c r="CJ49" s="622"/>
      <c r="CK49" s="622"/>
      <c r="CL49" s="622"/>
      <c r="CM49" s="622"/>
      <c r="CN49" s="622"/>
      <c r="CO49" s="622"/>
      <c r="CP49" s="622"/>
      <c r="CQ49" s="623"/>
      <c r="CR49" s="624">
        <v>
30979872</v>
      </c>
      <c r="CS49" s="625"/>
      <c r="CT49" s="625"/>
      <c r="CU49" s="625"/>
      <c r="CV49" s="625"/>
      <c r="CW49" s="625"/>
      <c r="CX49" s="625"/>
      <c r="CY49" s="626"/>
      <c r="CZ49" s="627">
        <v>
100</v>
      </c>
      <c r="DA49" s="628"/>
      <c r="DB49" s="628"/>
      <c r="DC49" s="629"/>
      <c r="DD49" s="630">
        <v>
17300827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mfqjT1noUz6APIqoVKAY+428Y6QvFqUCPHkNbRoIAZFOj1W5UIDlX8SHukvpJX61kIHyM1DPI+bdX7vCVsUOQQ==" saltValue="h1nKkylF4PJYRrlDi3xTR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
368</v>
      </c>
      <c r="DK2" s="1166"/>
      <c r="DL2" s="1166"/>
      <c r="DM2" s="1166"/>
      <c r="DN2" s="1166"/>
      <c r="DO2" s="1167"/>
      <c r="DP2" s="250"/>
      <c r="DQ2" s="1165" t="s">
        <v>
369</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
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
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
372</v>
      </c>
      <c r="B5" s="1051"/>
      <c r="C5" s="1051"/>
      <c r="D5" s="1051"/>
      <c r="E5" s="1051"/>
      <c r="F5" s="1051"/>
      <c r="G5" s="1051"/>
      <c r="H5" s="1051"/>
      <c r="I5" s="1051"/>
      <c r="J5" s="1051"/>
      <c r="K5" s="1051"/>
      <c r="L5" s="1051"/>
      <c r="M5" s="1051"/>
      <c r="N5" s="1051"/>
      <c r="O5" s="1051"/>
      <c r="P5" s="1052"/>
      <c r="Q5" s="1056" t="s">
        <v>
373</v>
      </c>
      <c r="R5" s="1057"/>
      <c r="S5" s="1057"/>
      <c r="T5" s="1057"/>
      <c r="U5" s="1058"/>
      <c r="V5" s="1056" t="s">
        <v>
374</v>
      </c>
      <c r="W5" s="1057"/>
      <c r="X5" s="1057"/>
      <c r="Y5" s="1057"/>
      <c r="Z5" s="1058"/>
      <c r="AA5" s="1056" t="s">
        <v>
375</v>
      </c>
      <c r="AB5" s="1057"/>
      <c r="AC5" s="1057"/>
      <c r="AD5" s="1057"/>
      <c r="AE5" s="1057"/>
      <c r="AF5" s="1168" t="s">
        <v>
376</v>
      </c>
      <c r="AG5" s="1057"/>
      <c r="AH5" s="1057"/>
      <c r="AI5" s="1057"/>
      <c r="AJ5" s="1072"/>
      <c r="AK5" s="1057" t="s">
        <v>
377</v>
      </c>
      <c r="AL5" s="1057"/>
      <c r="AM5" s="1057"/>
      <c r="AN5" s="1057"/>
      <c r="AO5" s="1058"/>
      <c r="AP5" s="1056" t="s">
        <v>
378</v>
      </c>
      <c r="AQ5" s="1057"/>
      <c r="AR5" s="1057"/>
      <c r="AS5" s="1057"/>
      <c r="AT5" s="1058"/>
      <c r="AU5" s="1056" t="s">
        <v>
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
380</v>
      </c>
      <c r="BR5" s="1051"/>
      <c r="BS5" s="1051"/>
      <c r="BT5" s="1051"/>
      <c r="BU5" s="1051"/>
      <c r="BV5" s="1051"/>
      <c r="BW5" s="1051"/>
      <c r="BX5" s="1051"/>
      <c r="BY5" s="1051"/>
      <c r="BZ5" s="1051"/>
      <c r="CA5" s="1051"/>
      <c r="CB5" s="1051"/>
      <c r="CC5" s="1051"/>
      <c r="CD5" s="1051"/>
      <c r="CE5" s="1051"/>
      <c r="CF5" s="1051"/>
      <c r="CG5" s="1052"/>
      <c r="CH5" s="1056" t="s">
        <v>
381</v>
      </c>
      <c r="CI5" s="1057"/>
      <c r="CJ5" s="1057"/>
      <c r="CK5" s="1057"/>
      <c r="CL5" s="1058"/>
      <c r="CM5" s="1056" t="s">
        <v>
382</v>
      </c>
      <c r="CN5" s="1057"/>
      <c r="CO5" s="1057"/>
      <c r="CP5" s="1057"/>
      <c r="CQ5" s="1058"/>
      <c r="CR5" s="1056" t="s">
        <v>
383</v>
      </c>
      <c r="CS5" s="1057"/>
      <c r="CT5" s="1057"/>
      <c r="CU5" s="1057"/>
      <c r="CV5" s="1058"/>
      <c r="CW5" s="1056" t="s">
        <v>
384</v>
      </c>
      <c r="CX5" s="1057"/>
      <c r="CY5" s="1057"/>
      <c r="CZ5" s="1057"/>
      <c r="DA5" s="1058"/>
      <c r="DB5" s="1056" t="s">
        <v>
385</v>
      </c>
      <c r="DC5" s="1057"/>
      <c r="DD5" s="1057"/>
      <c r="DE5" s="1057"/>
      <c r="DF5" s="1058"/>
      <c r="DG5" s="1153" t="s">
        <v>
386</v>
      </c>
      <c r="DH5" s="1154"/>
      <c r="DI5" s="1154"/>
      <c r="DJ5" s="1154"/>
      <c r="DK5" s="1155"/>
      <c r="DL5" s="1153" t="s">
        <v>
387</v>
      </c>
      <c r="DM5" s="1154"/>
      <c r="DN5" s="1154"/>
      <c r="DO5" s="1154"/>
      <c r="DP5" s="1155"/>
      <c r="DQ5" s="1056" t="s">
        <v>
388</v>
      </c>
      <c r="DR5" s="1057"/>
      <c r="DS5" s="1057"/>
      <c r="DT5" s="1057"/>
      <c r="DU5" s="1058"/>
      <c r="DV5" s="1056" t="s">
        <v>
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
1</v>
      </c>
      <c r="B7" s="1105" t="s">
        <v>
389</v>
      </c>
      <c r="C7" s="1106"/>
      <c r="D7" s="1106"/>
      <c r="E7" s="1106"/>
      <c r="F7" s="1106"/>
      <c r="G7" s="1106"/>
      <c r="H7" s="1106"/>
      <c r="I7" s="1106"/>
      <c r="J7" s="1106"/>
      <c r="K7" s="1106"/>
      <c r="L7" s="1106"/>
      <c r="M7" s="1106"/>
      <c r="N7" s="1106"/>
      <c r="O7" s="1106"/>
      <c r="P7" s="1107"/>
      <c r="Q7" s="1159">
        <v>
31714</v>
      </c>
      <c r="R7" s="1160"/>
      <c r="S7" s="1160"/>
      <c r="T7" s="1160"/>
      <c r="U7" s="1160"/>
      <c r="V7" s="1160">
        <v>
30980</v>
      </c>
      <c r="W7" s="1160"/>
      <c r="X7" s="1160"/>
      <c r="Y7" s="1160"/>
      <c r="Z7" s="1160"/>
      <c r="AA7" s="1160">
        <v>
734</v>
      </c>
      <c r="AB7" s="1160"/>
      <c r="AC7" s="1160"/>
      <c r="AD7" s="1160"/>
      <c r="AE7" s="1161"/>
      <c r="AF7" s="1162">
        <v>
684</v>
      </c>
      <c r="AG7" s="1163"/>
      <c r="AH7" s="1163"/>
      <c r="AI7" s="1163"/>
      <c r="AJ7" s="1164"/>
      <c r="AK7" s="1146">
        <v>
1107</v>
      </c>
      <c r="AL7" s="1147"/>
      <c r="AM7" s="1147"/>
      <c r="AN7" s="1147"/>
      <c r="AO7" s="1147"/>
      <c r="AP7" s="1147">
        <v>
19886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
1</v>
      </c>
      <c r="BR7" s="261" t="s">
        <v>
596</v>
      </c>
      <c r="BS7" s="1150" t="s">
        <v>
597</v>
      </c>
      <c r="BT7" s="1151"/>
      <c r="BU7" s="1151"/>
      <c r="BV7" s="1151"/>
      <c r="BW7" s="1151"/>
      <c r="BX7" s="1151"/>
      <c r="BY7" s="1151"/>
      <c r="BZ7" s="1151"/>
      <c r="CA7" s="1151"/>
      <c r="CB7" s="1151"/>
      <c r="CC7" s="1151"/>
      <c r="CD7" s="1151"/>
      <c r="CE7" s="1151"/>
      <c r="CF7" s="1151"/>
      <c r="CG7" s="1152"/>
      <c r="CH7" s="1143">
        <v>
69</v>
      </c>
      <c r="CI7" s="1144"/>
      <c r="CJ7" s="1144"/>
      <c r="CK7" s="1144"/>
      <c r="CL7" s="1145"/>
      <c r="CM7" s="1143">
        <v>
2459</v>
      </c>
      <c r="CN7" s="1144"/>
      <c r="CO7" s="1144"/>
      <c r="CP7" s="1144"/>
      <c r="CQ7" s="1145"/>
      <c r="CR7" s="1143">
        <v>
1800</v>
      </c>
      <c r="CS7" s="1144"/>
      <c r="CT7" s="1144"/>
      <c r="CU7" s="1144"/>
      <c r="CV7" s="1145"/>
      <c r="CW7" s="1143" t="s">
        <v>
595</v>
      </c>
      <c r="CX7" s="1144"/>
      <c r="CY7" s="1144"/>
      <c r="CZ7" s="1144"/>
      <c r="DA7" s="1145"/>
      <c r="DB7" s="1143" t="s">
        <v>
595</v>
      </c>
      <c r="DC7" s="1144"/>
      <c r="DD7" s="1144"/>
      <c r="DE7" s="1144"/>
      <c r="DF7" s="1145"/>
      <c r="DG7" s="1143" t="s">
        <v>
595</v>
      </c>
      <c r="DH7" s="1144"/>
      <c r="DI7" s="1144"/>
      <c r="DJ7" s="1144"/>
      <c r="DK7" s="1145"/>
      <c r="DL7" s="1143">
        <v>
420</v>
      </c>
      <c r="DM7" s="1144"/>
      <c r="DN7" s="1144"/>
      <c r="DO7" s="1144"/>
      <c r="DP7" s="1145"/>
      <c r="DQ7" s="1143">
        <v>
42</v>
      </c>
      <c r="DR7" s="1144"/>
      <c r="DS7" s="1144"/>
      <c r="DT7" s="1144"/>
      <c r="DU7" s="1145"/>
      <c r="DV7" s="1170"/>
      <c r="DW7" s="1171"/>
      <c r="DX7" s="1171"/>
      <c r="DY7" s="1171"/>
      <c r="DZ7" s="1172"/>
      <c r="EA7" s="255"/>
    </row>
    <row r="8" spans="1:131" s="256" customFormat="1" ht="26.25" customHeight="1" x14ac:dyDescent="0.15">
      <c r="A8" s="262">
        <v>
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
2</v>
      </c>
      <c r="BR8" s="264" t="s">
        <v>
596</v>
      </c>
      <c r="BS8" s="1069" t="s">
        <v>
598</v>
      </c>
      <c r="BT8" s="1070"/>
      <c r="BU8" s="1070"/>
      <c r="BV8" s="1070"/>
      <c r="BW8" s="1070"/>
      <c r="BX8" s="1070"/>
      <c r="BY8" s="1070"/>
      <c r="BZ8" s="1070"/>
      <c r="CA8" s="1070"/>
      <c r="CB8" s="1070"/>
      <c r="CC8" s="1070"/>
      <c r="CD8" s="1070"/>
      <c r="CE8" s="1070"/>
      <c r="CF8" s="1070"/>
      <c r="CG8" s="1071"/>
      <c r="CH8" s="1044">
        <v>
0</v>
      </c>
      <c r="CI8" s="1045"/>
      <c r="CJ8" s="1045"/>
      <c r="CK8" s="1045"/>
      <c r="CL8" s="1046"/>
      <c r="CM8" s="1044">
        <v>
10</v>
      </c>
      <c r="CN8" s="1045"/>
      <c r="CO8" s="1045"/>
      <c r="CP8" s="1045"/>
      <c r="CQ8" s="1046"/>
      <c r="CR8" s="1044">
        <v>
5</v>
      </c>
      <c r="CS8" s="1045"/>
      <c r="CT8" s="1045"/>
      <c r="CU8" s="1045"/>
      <c r="CV8" s="1046"/>
      <c r="CW8" s="1044" t="s">
        <v>
595</v>
      </c>
      <c r="CX8" s="1045"/>
      <c r="CY8" s="1045"/>
      <c r="CZ8" s="1045"/>
      <c r="DA8" s="1046"/>
      <c r="DB8" s="1044" t="s">
        <v>
595</v>
      </c>
      <c r="DC8" s="1045"/>
      <c r="DD8" s="1045"/>
      <c r="DE8" s="1045"/>
      <c r="DF8" s="1046"/>
      <c r="DG8" s="1044" t="s">
        <v>
595</v>
      </c>
      <c r="DH8" s="1045"/>
      <c r="DI8" s="1045"/>
      <c r="DJ8" s="1045"/>
      <c r="DK8" s="1046"/>
      <c r="DL8" s="1044" t="s">
        <v>
595</v>
      </c>
      <c r="DM8" s="1045"/>
      <c r="DN8" s="1045"/>
      <c r="DO8" s="1045"/>
      <c r="DP8" s="1046"/>
      <c r="DQ8" s="1044" t="s">
        <v>
595</v>
      </c>
      <c r="DR8" s="1045"/>
      <c r="DS8" s="1045"/>
      <c r="DT8" s="1045"/>
      <c r="DU8" s="1046"/>
      <c r="DV8" s="1047"/>
      <c r="DW8" s="1048"/>
      <c r="DX8" s="1048"/>
      <c r="DY8" s="1048"/>
      <c r="DZ8" s="1049"/>
      <c r="EA8" s="255"/>
    </row>
    <row r="9" spans="1:131" s="256" customFormat="1" ht="26.25" customHeight="1" x14ac:dyDescent="0.15">
      <c r="A9" s="262">
        <v>
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
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
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
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
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
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
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
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
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
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
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
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
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
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
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
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
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
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
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
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
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
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
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
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
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
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
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
390</v>
      </c>
      <c r="BA22" s="1090"/>
      <c r="BB22" s="1090"/>
      <c r="BC22" s="1090"/>
      <c r="BD22" s="1091"/>
      <c r="BE22" s="254"/>
      <c r="BF22" s="254"/>
      <c r="BG22" s="254"/>
      <c r="BH22" s="254"/>
      <c r="BI22" s="254"/>
      <c r="BJ22" s="254"/>
      <c r="BK22" s="254"/>
      <c r="BL22" s="254"/>
      <c r="BM22" s="254"/>
      <c r="BN22" s="254"/>
      <c r="BO22" s="254"/>
      <c r="BP22" s="254"/>
      <c r="BQ22" s="263">
        <v>
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
391</v>
      </c>
      <c r="B23" s="999" t="s">
        <v>
392</v>
      </c>
      <c r="C23" s="1000"/>
      <c r="D23" s="1000"/>
      <c r="E23" s="1000"/>
      <c r="F23" s="1000"/>
      <c r="G23" s="1000"/>
      <c r="H23" s="1000"/>
      <c r="I23" s="1000"/>
      <c r="J23" s="1000"/>
      <c r="K23" s="1000"/>
      <c r="L23" s="1000"/>
      <c r="M23" s="1000"/>
      <c r="N23" s="1000"/>
      <c r="O23" s="1000"/>
      <c r="P23" s="1001"/>
      <c r="Q23" s="1123">
        <v>
31714</v>
      </c>
      <c r="R23" s="1124"/>
      <c r="S23" s="1124"/>
      <c r="T23" s="1124"/>
      <c r="U23" s="1124"/>
      <c r="V23" s="1124">
        <v>
30980</v>
      </c>
      <c r="W23" s="1124"/>
      <c r="X23" s="1124"/>
      <c r="Y23" s="1124"/>
      <c r="Z23" s="1124"/>
      <c r="AA23" s="1124">
        <v>
734</v>
      </c>
      <c r="AB23" s="1124"/>
      <c r="AC23" s="1124"/>
      <c r="AD23" s="1124"/>
      <c r="AE23" s="1125"/>
      <c r="AF23" s="1126">
        <v>
684</v>
      </c>
      <c r="AG23" s="1124"/>
      <c r="AH23" s="1124"/>
      <c r="AI23" s="1124"/>
      <c r="AJ23" s="1127"/>
      <c r="AK23" s="1128"/>
      <c r="AL23" s="1129"/>
      <c r="AM23" s="1129"/>
      <c r="AN23" s="1129"/>
      <c r="AO23" s="1129"/>
      <c r="AP23" s="1124">
        <v>
19886</v>
      </c>
      <c r="AQ23" s="1124"/>
      <c r="AR23" s="1124"/>
      <c r="AS23" s="1124"/>
      <c r="AT23" s="1124"/>
      <c r="AU23" s="1130"/>
      <c r="AV23" s="1130"/>
      <c r="AW23" s="1130"/>
      <c r="AX23" s="1130"/>
      <c r="AY23" s="1131"/>
      <c r="AZ23" s="1120" t="s">
        <v>
177</v>
      </c>
      <c r="BA23" s="1121"/>
      <c r="BB23" s="1121"/>
      <c r="BC23" s="1121"/>
      <c r="BD23" s="1122"/>
      <c r="BE23" s="254"/>
      <c r="BF23" s="254"/>
      <c r="BG23" s="254"/>
      <c r="BH23" s="254"/>
      <c r="BI23" s="254"/>
      <c r="BJ23" s="254"/>
      <c r="BK23" s="254"/>
      <c r="BL23" s="254"/>
      <c r="BM23" s="254"/>
      <c r="BN23" s="254"/>
      <c r="BO23" s="254"/>
      <c r="BP23" s="254"/>
      <c r="BQ23" s="263">
        <v>
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
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
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
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
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
372</v>
      </c>
      <c r="B26" s="1051"/>
      <c r="C26" s="1051"/>
      <c r="D26" s="1051"/>
      <c r="E26" s="1051"/>
      <c r="F26" s="1051"/>
      <c r="G26" s="1051"/>
      <c r="H26" s="1051"/>
      <c r="I26" s="1051"/>
      <c r="J26" s="1051"/>
      <c r="K26" s="1051"/>
      <c r="L26" s="1051"/>
      <c r="M26" s="1051"/>
      <c r="N26" s="1051"/>
      <c r="O26" s="1051"/>
      <c r="P26" s="1052"/>
      <c r="Q26" s="1056" t="s">
        <v>
395</v>
      </c>
      <c r="R26" s="1057"/>
      <c r="S26" s="1057"/>
      <c r="T26" s="1057"/>
      <c r="U26" s="1058"/>
      <c r="V26" s="1056" t="s">
        <v>
396</v>
      </c>
      <c r="W26" s="1057"/>
      <c r="X26" s="1057"/>
      <c r="Y26" s="1057"/>
      <c r="Z26" s="1058"/>
      <c r="AA26" s="1056" t="s">
        <v>
397</v>
      </c>
      <c r="AB26" s="1057"/>
      <c r="AC26" s="1057"/>
      <c r="AD26" s="1057"/>
      <c r="AE26" s="1057"/>
      <c r="AF26" s="1114" t="s">
        <v>
398</v>
      </c>
      <c r="AG26" s="1063"/>
      <c r="AH26" s="1063"/>
      <c r="AI26" s="1063"/>
      <c r="AJ26" s="1115"/>
      <c r="AK26" s="1057" t="s">
        <v>
399</v>
      </c>
      <c r="AL26" s="1057"/>
      <c r="AM26" s="1057"/>
      <c r="AN26" s="1057"/>
      <c r="AO26" s="1058"/>
      <c r="AP26" s="1056" t="s">
        <v>
400</v>
      </c>
      <c r="AQ26" s="1057"/>
      <c r="AR26" s="1057"/>
      <c r="AS26" s="1057"/>
      <c r="AT26" s="1058"/>
      <c r="AU26" s="1056" t="s">
        <v>
401</v>
      </c>
      <c r="AV26" s="1057"/>
      <c r="AW26" s="1057"/>
      <c r="AX26" s="1057"/>
      <c r="AY26" s="1058"/>
      <c r="AZ26" s="1056" t="s">
        <v>
402</v>
      </c>
      <c r="BA26" s="1057"/>
      <c r="BB26" s="1057"/>
      <c r="BC26" s="1057"/>
      <c r="BD26" s="1058"/>
      <c r="BE26" s="1056" t="s">
        <v>
379</v>
      </c>
      <c r="BF26" s="1057"/>
      <c r="BG26" s="1057"/>
      <c r="BH26" s="1057"/>
      <c r="BI26" s="1072"/>
      <c r="BJ26" s="253"/>
      <c r="BK26" s="253"/>
      <c r="BL26" s="253"/>
      <c r="BM26" s="253"/>
      <c r="BN26" s="253"/>
      <c r="BO26" s="266"/>
      <c r="BP26" s="266"/>
      <c r="BQ26" s="263">
        <v>
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
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
1</v>
      </c>
      <c r="B28" s="1105" t="s">
        <v>
403</v>
      </c>
      <c r="C28" s="1106"/>
      <c r="D28" s="1106"/>
      <c r="E28" s="1106"/>
      <c r="F28" s="1106"/>
      <c r="G28" s="1106"/>
      <c r="H28" s="1106"/>
      <c r="I28" s="1106"/>
      <c r="J28" s="1106"/>
      <c r="K28" s="1106"/>
      <c r="L28" s="1106"/>
      <c r="M28" s="1106"/>
      <c r="N28" s="1106"/>
      <c r="O28" s="1106"/>
      <c r="P28" s="1107"/>
      <c r="Q28" s="1108">
        <v>
8146</v>
      </c>
      <c r="R28" s="1109"/>
      <c r="S28" s="1109"/>
      <c r="T28" s="1109"/>
      <c r="U28" s="1109"/>
      <c r="V28" s="1109">
        <v>
8042</v>
      </c>
      <c r="W28" s="1109"/>
      <c r="X28" s="1109"/>
      <c r="Y28" s="1109"/>
      <c r="Z28" s="1109"/>
      <c r="AA28" s="1109">
        <v>
104</v>
      </c>
      <c r="AB28" s="1109"/>
      <c r="AC28" s="1109"/>
      <c r="AD28" s="1109"/>
      <c r="AE28" s="1110"/>
      <c r="AF28" s="1111">
        <v>
104</v>
      </c>
      <c r="AG28" s="1109"/>
      <c r="AH28" s="1109"/>
      <c r="AI28" s="1109"/>
      <c r="AJ28" s="1112"/>
      <c r="AK28" s="1113">
        <v>
1163</v>
      </c>
      <c r="AL28" s="1101"/>
      <c r="AM28" s="1101"/>
      <c r="AN28" s="1101"/>
      <c r="AO28" s="1101"/>
      <c r="AP28" s="1101" t="s">
        <v>
595</v>
      </c>
      <c r="AQ28" s="1101"/>
      <c r="AR28" s="1101"/>
      <c r="AS28" s="1101"/>
      <c r="AT28" s="1101"/>
      <c r="AU28" s="1101" t="s">
        <v>
595</v>
      </c>
      <c r="AV28" s="1101"/>
      <c r="AW28" s="1101"/>
      <c r="AX28" s="1101"/>
      <c r="AY28" s="1101"/>
      <c r="AZ28" s="1102" t="s">
        <v>
595</v>
      </c>
      <c r="BA28" s="1102"/>
      <c r="BB28" s="1102"/>
      <c r="BC28" s="1102"/>
      <c r="BD28" s="1102"/>
      <c r="BE28" s="1103"/>
      <c r="BF28" s="1103"/>
      <c r="BG28" s="1103"/>
      <c r="BH28" s="1103"/>
      <c r="BI28" s="1104"/>
      <c r="BJ28" s="253"/>
      <c r="BK28" s="253"/>
      <c r="BL28" s="253"/>
      <c r="BM28" s="253"/>
      <c r="BN28" s="253"/>
      <c r="BO28" s="266"/>
      <c r="BP28" s="266"/>
      <c r="BQ28" s="263">
        <v>
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
2</v>
      </c>
      <c r="B29" s="1092" t="s">
        <v>
404</v>
      </c>
      <c r="C29" s="1093"/>
      <c r="D29" s="1093"/>
      <c r="E29" s="1093"/>
      <c r="F29" s="1093"/>
      <c r="G29" s="1093"/>
      <c r="H29" s="1093"/>
      <c r="I29" s="1093"/>
      <c r="J29" s="1093"/>
      <c r="K29" s="1093"/>
      <c r="L29" s="1093"/>
      <c r="M29" s="1093"/>
      <c r="N29" s="1093"/>
      <c r="O29" s="1093"/>
      <c r="P29" s="1094"/>
      <c r="Q29" s="1098">
        <v>
6938</v>
      </c>
      <c r="R29" s="1099"/>
      <c r="S29" s="1099"/>
      <c r="T29" s="1099"/>
      <c r="U29" s="1099"/>
      <c r="V29" s="1099">
        <v>
6750</v>
      </c>
      <c r="W29" s="1099"/>
      <c r="X29" s="1099"/>
      <c r="Y29" s="1099"/>
      <c r="Z29" s="1099"/>
      <c r="AA29" s="1099">
        <v>
188</v>
      </c>
      <c r="AB29" s="1099"/>
      <c r="AC29" s="1099"/>
      <c r="AD29" s="1099"/>
      <c r="AE29" s="1100"/>
      <c r="AF29" s="1074">
        <v>
188</v>
      </c>
      <c r="AG29" s="1075"/>
      <c r="AH29" s="1075"/>
      <c r="AI29" s="1075"/>
      <c r="AJ29" s="1076"/>
      <c r="AK29" s="1035">
        <v>
1140</v>
      </c>
      <c r="AL29" s="1026"/>
      <c r="AM29" s="1026"/>
      <c r="AN29" s="1026"/>
      <c r="AO29" s="1026"/>
      <c r="AP29" s="1026" t="s">
        <v>
595</v>
      </c>
      <c r="AQ29" s="1026"/>
      <c r="AR29" s="1026"/>
      <c r="AS29" s="1026"/>
      <c r="AT29" s="1026"/>
      <c r="AU29" s="1026" t="s">
        <v>
595</v>
      </c>
      <c r="AV29" s="1026"/>
      <c r="AW29" s="1026"/>
      <c r="AX29" s="1026"/>
      <c r="AY29" s="1026"/>
      <c r="AZ29" s="1097" t="s">
        <v>
595</v>
      </c>
      <c r="BA29" s="1097"/>
      <c r="BB29" s="1097"/>
      <c r="BC29" s="1097"/>
      <c r="BD29" s="1097"/>
      <c r="BE29" s="1087"/>
      <c r="BF29" s="1087"/>
      <c r="BG29" s="1087"/>
      <c r="BH29" s="1087"/>
      <c r="BI29" s="1088"/>
      <c r="BJ29" s="253"/>
      <c r="BK29" s="253"/>
      <c r="BL29" s="253"/>
      <c r="BM29" s="253"/>
      <c r="BN29" s="253"/>
      <c r="BO29" s="266"/>
      <c r="BP29" s="266"/>
      <c r="BQ29" s="263">
        <v>
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
3</v>
      </c>
      <c r="B30" s="1092" t="s">
        <v>
405</v>
      </c>
      <c r="C30" s="1093"/>
      <c r="D30" s="1093"/>
      <c r="E30" s="1093"/>
      <c r="F30" s="1093"/>
      <c r="G30" s="1093"/>
      <c r="H30" s="1093"/>
      <c r="I30" s="1093"/>
      <c r="J30" s="1093"/>
      <c r="K30" s="1093"/>
      <c r="L30" s="1093"/>
      <c r="M30" s="1093"/>
      <c r="N30" s="1093"/>
      <c r="O30" s="1093"/>
      <c r="P30" s="1094"/>
      <c r="Q30" s="1098">
        <v>
1982</v>
      </c>
      <c r="R30" s="1099"/>
      <c r="S30" s="1099"/>
      <c r="T30" s="1099"/>
      <c r="U30" s="1099"/>
      <c r="V30" s="1099">
        <v>
1972</v>
      </c>
      <c r="W30" s="1099"/>
      <c r="X30" s="1099"/>
      <c r="Y30" s="1099"/>
      <c r="Z30" s="1099"/>
      <c r="AA30" s="1099">
        <v>
10</v>
      </c>
      <c r="AB30" s="1099"/>
      <c r="AC30" s="1099"/>
      <c r="AD30" s="1099"/>
      <c r="AE30" s="1100"/>
      <c r="AF30" s="1074">
        <v>
10</v>
      </c>
      <c r="AG30" s="1075"/>
      <c r="AH30" s="1075"/>
      <c r="AI30" s="1075"/>
      <c r="AJ30" s="1076"/>
      <c r="AK30" s="1035">
        <v>
1044</v>
      </c>
      <c r="AL30" s="1026"/>
      <c r="AM30" s="1026"/>
      <c r="AN30" s="1026"/>
      <c r="AO30" s="1026"/>
      <c r="AP30" s="1026" t="s">
        <v>
595</v>
      </c>
      <c r="AQ30" s="1026"/>
      <c r="AR30" s="1026"/>
      <c r="AS30" s="1026"/>
      <c r="AT30" s="1026"/>
      <c r="AU30" s="1026" t="s">
        <v>
595</v>
      </c>
      <c r="AV30" s="1026"/>
      <c r="AW30" s="1026"/>
      <c r="AX30" s="1026"/>
      <c r="AY30" s="1026"/>
      <c r="AZ30" s="1097" t="s">
        <v>
595</v>
      </c>
      <c r="BA30" s="1097"/>
      <c r="BB30" s="1097"/>
      <c r="BC30" s="1097"/>
      <c r="BD30" s="1097"/>
      <c r="BE30" s="1087"/>
      <c r="BF30" s="1087"/>
      <c r="BG30" s="1087"/>
      <c r="BH30" s="1087"/>
      <c r="BI30" s="1088"/>
      <c r="BJ30" s="253"/>
      <c r="BK30" s="253"/>
      <c r="BL30" s="253"/>
      <c r="BM30" s="253"/>
      <c r="BN30" s="253"/>
      <c r="BO30" s="266"/>
      <c r="BP30" s="266"/>
      <c r="BQ30" s="263">
        <v>
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
4</v>
      </c>
      <c r="B31" s="1092" t="s">
        <v>
406</v>
      </c>
      <c r="C31" s="1093"/>
      <c r="D31" s="1093"/>
      <c r="E31" s="1093"/>
      <c r="F31" s="1093"/>
      <c r="G31" s="1093"/>
      <c r="H31" s="1093"/>
      <c r="I31" s="1093"/>
      <c r="J31" s="1093"/>
      <c r="K31" s="1093"/>
      <c r="L31" s="1093"/>
      <c r="M31" s="1093"/>
      <c r="N31" s="1093"/>
      <c r="O31" s="1093"/>
      <c r="P31" s="1094"/>
      <c r="Q31" s="1098">
        <v>
83</v>
      </c>
      <c r="R31" s="1099"/>
      <c r="S31" s="1099"/>
      <c r="T31" s="1099"/>
      <c r="U31" s="1099"/>
      <c r="V31" s="1099">
        <v>
79</v>
      </c>
      <c r="W31" s="1099"/>
      <c r="X31" s="1099"/>
      <c r="Y31" s="1099"/>
      <c r="Z31" s="1099"/>
      <c r="AA31" s="1099">
        <v>
4</v>
      </c>
      <c r="AB31" s="1099"/>
      <c r="AC31" s="1099"/>
      <c r="AD31" s="1099"/>
      <c r="AE31" s="1100"/>
      <c r="AF31" s="1074">
        <v>
4</v>
      </c>
      <c r="AG31" s="1075"/>
      <c r="AH31" s="1075"/>
      <c r="AI31" s="1075"/>
      <c r="AJ31" s="1076"/>
      <c r="AK31" s="1035">
        <v>
0</v>
      </c>
      <c r="AL31" s="1026"/>
      <c r="AM31" s="1026"/>
      <c r="AN31" s="1026"/>
      <c r="AO31" s="1026"/>
      <c r="AP31" s="1026" t="s">
        <v>
595</v>
      </c>
      <c r="AQ31" s="1026"/>
      <c r="AR31" s="1026"/>
      <c r="AS31" s="1026"/>
      <c r="AT31" s="1026"/>
      <c r="AU31" s="1026" t="s">
        <v>
595</v>
      </c>
      <c r="AV31" s="1026"/>
      <c r="AW31" s="1026"/>
      <c r="AX31" s="1026"/>
      <c r="AY31" s="1026"/>
      <c r="AZ31" s="1097" t="s">
        <v>
595</v>
      </c>
      <c r="BA31" s="1097"/>
      <c r="BB31" s="1097"/>
      <c r="BC31" s="1097"/>
      <c r="BD31" s="1097"/>
      <c r="BE31" s="1087"/>
      <c r="BF31" s="1087"/>
      <c r="BG31" s="1087"/>
      <c r="BH31" s="1087"/>
      <c r="BI31" s="1088"/>
      <c r="BJ31" s="253"/>
      <c r="BK31" s="253"/>
      <c r="BL31" s="253"/>
      <c r="BM31" s="253"/>
      <c r="BN31" s="253"/>
      <c r="BO31" s="266"/>
      <c r="BP31" s="266"/>
      <c r="BQ31" s="263">
        <v>
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
5</v>
      </c>
      <c r="B32" s="1092" t="s">
        <v>
407</v>
      </c>
      <c r="C32" s="1093"/>
      <c r="D32" s="1093"/>
      <c r="E32" s="1093"/>
      <c r="F32" s="1093"/>
      <c r="G32" s="1093"/>
      <c r="H32" s="1093"/>
      <c r="I32" s="1093"/>
      <c r="J32" s="1093"/>
      <c r="K32" s="1093"/>
      <c r="L32" s="1093"/>
      <c r="M32" s="1093"/>
      <c r="N32" s="1093"/>
      <c r="O32" s="1093"/>
      <c r="P32" s="1094"/>
      <c r="Q32" s="1098">
        <v>
1119</v>
      </c>
      <c r="R32" s="1099"/>
      <c r="S32" s="1099"/>
      <c r="T32" s="1099"/>
      <c r="U32" s="1099"/>
      <c r="V32" s="1099">
        <v>
1016</v>
      </c>
      <c r="W32" s="1099"/>
      <c r="X32" s="1099"/>
      <c r="Y32" s="1099"/>
      <c r="Z32" s="1099"/>
      <c r="AA32" s="1099">
        <v>
103</v>
      </c>
      <c r="AB32" s="1099"/>
      <c r="AC32" s="1099"/>
      <c r="AD32" s="1099"/>
      <c r="AE32" s="1100"/>
      <c r="AF32" s="1074">
        <v>
154</v>
      </c>
      <c r="AG32" s="1075"/>
      <c r="AH32" s="1075"/>
      <c r="AI32" s="1075"/>
      <c r="AJ32" s="1076"/>
      <c r="AK32" s="1035">
        <v>
94</v>
      </c>
      <c r="AL32" s="1026"/>
      <c r="AM32" s="1026"/>
      <c r="AN32" s="1026"/>
      <c r="AO32" s="1026"/>
      <c r="AP32" s="1026">
        <v>
3395</v>
      </c>
      <c r="AQ32" s="1026"/>
      <c r="AR32" s="1026"/>
      <c r="AS32" s="1026"/>
      <c r="AT32" s="1026"/>
      <c r="AU32" s="1026">
        <v>
94</v>
      </c>
      <c r="AV32" s="1026"/>
      <c r="AW32" s="1026"/>
      <c r="AX32" s="1026"/>
      <c r="AY32" s="1026"/>
      <c r="AZ32" s="1097" t="s">
        <v>
595</v>
      </c>
      <c r="BA32" s="1097"/>
      <c r="BB32" s="1097"/>
      <c r="BC32" s="1097"/>
      <c r="BD32" s="1097"/>
      <c r="BE32" s="1087" t="s">
        <v>
408</v>
      </c>
      <c r="BF32" s="1087"/>
      <c r="BG32" s="1087"/>
      <c r="BH32" s="1087"/>
      <c r="BI32" s="1088"/>
      <c r="BJ32" s="253"/>
      <c r="BK32" s="253"/>
      <c r="BL32" s="253"/>
      <c r="BM32" s="253"/>
      <c r="BN32" s="253"/>
      <c r="BO32" s="266"/>
      <c r="BP32" s="266"/>
      <c r="BQ32" s="263">
        <v>
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
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
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
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
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
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
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
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
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
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
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
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
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
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
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
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
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
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
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
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
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
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
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
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
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
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
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
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
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
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
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
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
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
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
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
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
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
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
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
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
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
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
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
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
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
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
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
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
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
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
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
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
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
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
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
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
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
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
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
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
409</v>
      </c>
      <c r="BK62" s="1090"/>
      <c r="BL62" s="1090"/>
      <c r="BM62" s="1090"/>
      <c r="BN62" s="1091"/>
      <c r="BO62" s="266"/>
      <c r="BP62" s="266"/>
      <c r="BQ62" s="263">
        <v>
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
391</v>
      </c>
      <c r="B63" s="999" t="s">
        <v>
410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
460</v>
      </c>
      <c r="AG63" s="1014"/>
      <c r="AH63" s="1014"/>
      <c r="AI63" s="1014"/>
      <c r="AJ63" s="1085"/>
      <c r="AK63" s="1086"/>
      <c r="AL63" s="1018"/>
      <c r="AM63" s="1018"/>
      <c r="AN63" s="1018"/>
      <c r="AO63" s="1018"/>
      <c r="AP63" s="1014">
        <v>
3395</v>
      </c>
      <c r="AQ63" s="1014"/>
      <c r="AR63" s="1014"/>
      <c r="AS63" s="1014"/>
      <c r="AT63" s="1014"/>
      <c r="AU63" s="1014">
        <v>
94</v>
      </c>
      <c r="AV63" s="1014"/>
      <c r="AW63" s="1014"/>
      <c r="AX63" s="1014"/>
      <c r="AY63" s="1014"/>
      <c r="AZ63" s="1080"/>
      <c r="BA63" s="1080"/>
      <c r="BB63" s="1080"/>
      <c r="BC63" s="1080"/>
      <c r="BD63" s="1080"/>
      <c r="BE63" s="1015"/>
      <c r="BF63" s="1015"/>
      <c r="BG63" s="1015"/>
      <c r="BH63" s="1015"/>
      <c r="BI63" s="1016"/>
      <c r="BJ63" s="1081" t="s">
        <v>
411</v>
      </c>
      <c r="BK63" s="1006"/>
      <c r="BL63" s="1006"/>
      <c r="BM63" s="1006"/>
      <c r="BN63" s="1082"/>
      <c r="BO63" s="266"/>
      <c r="BP63" s="266"/>
      <c r="BQ63" s="263">
        <v>
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
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
413</v>
      </c>
      <c r="B66" s="1051"/>
      <c r="C66" s="1051"/>
      <c r="D66" s="1051"/>
      <c r="E66" s="1051"/>
      <c r="F66" s="1051"/>
      <c r="G66" s="1051"/>
      <c r="H66" s="1051"/>
      <c r="I66" s="1051"/>
      <c r="J66" s="1051"/>
      <c r="K66" s="1051"/>
      <c r="L66" s="1051"/>
      <c r="M66" s="1051"/>
      <c r="N66" s="1051"/>
      <c r="O66" s="1051"/>
      <c r="P66" s="1052"/>
      <c r="Q66" s="1056" t="s">
        <v>
414</v>
      </c>
      <c r="R66" s="1057"/>
      <c r="S66" s="1057"/>
      <c r="T66" s="1057"/>
      <c r="U66" s="1058"/>
      <c r="V66" s="1056" t="s">
        <v>
415</v>
      </c>
      <c r="W66" s="1057"/>
      <c r="X66" s="1057"/>
      <c r="Y66" s="1057"/>
      <c r="Z66" s="1058"/>
      <c r="AA66" s="1056" t="s">
        <v>
416</v>
      </c>
      <c r="AB66" s="1057"/>
      <c r="AC66" s="1057"/>
      <c r="AD66" s="1057"/>
      <c r="AE66" s="1058"/>
      <c r="AF66" s="1062" t="s">
        <v>
398</v>
      </c>
      <c r="AG66" s="1063"/>
      <c r="AH66" s="1063"/>
      <c r="AI66" s="1063"/>
      <c r="AJ66" s="1064"/>
      <c r="AK66" s="1056" t="s">
        <v>
417</v>
      </c>
      <c r="AL66" s="1051"/>
      <c r="AM66" s="1051"/>
      <c r="AN66" s="1051"/>
      <c r="AO66" s="1052"/>
      <c r="AP66" s="1056" t="s">
        <v>
418</v>
      </c>
      <c r="AQ66" s="1057"/>
      <c r="AR66" s="1057"/>
      <c r="AS66" s="1057"/>
      <c r="AT66" s="1058"/>
      <c r="AU66" s="1056" t="s">
        <v>
419</v>
      </c>
      <c r="AV66" s="1057"/>
      <c r="AW66" s="1057"/>
      <c r="AX66" s="1057"/>
      <c r="AY66" s="1058"/>
      <c r="AZ66" s="1056" t="s">
        <v>
379</v>
      </c>
      <c r="BA66" s="1057"/>
      <c r="BB66" s="1057"/>
      <c r="BC66" s="1057"/>
      <c r="BD66" s="1072"/>
      <c r="BE66" s="266"/>
      <c r="BF66" s="266"/>
      <c r="BG66" s="266"/>
      <c r="BH66" s="266"/>
      <c r="BI66" s="266"/>
      <c r="BJ66" s="266"/>
      <c r="BK66" s="266"/>
      <c r="BL66" s="266"/>
      <c r="BM66" s="266"/>
      <c r="BN66" s="266"/>
      <c r="BO66" s="266"/>
      <c r="BP66" s="266"/>
      <c r="BQ66" s="263">
        <v>
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
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
1</v>
      </c>
      <c r="B68" s="1040" t="s">
        <v>
585</v>
      </c>
      <c r="C68" s="1041"/>
      <c r="D68" s="1041"/>
      <c r="E68" s="1041"/>
      <c r="F68" s="1041"/>
      <c r="G68" s="1041"/>
      <c r="H68" s="1041"/>
      <c r="I68" s="1041"/>
      <c r="J68" s="1041"/>
      <c r="K68" s="1041"/>
      <c r="L68" s="1041"/>
      <c r="M68" s="1041"/>
      <c r="N68" s="1041"/>
      <c r="O68" s="1041"/>
      <c r="P68" s="1042"/>
      <c r="Q68" s="1043">
        <v>
2768</v>
      </c>
      <c r="R68" s="1037"/>
      <c r="S68" s="1037"/>
      <c r="T68" s="1037"/>
      <c r="U68" s="1037"/>
      <c r="V68" s="1037">
        <v>
2299</v>
      </c>
      <c r="W68" s="1037"/>
      <c r="X68" s="1037"/>
      <c r="Y68" s="1037"/>
      <c r="Z68" s="1037"/>
      <c r="AA68" s="1037">
        <v>
469</v>
      </c>
      <c r="AB68" s="1037"/>
      <c r="AC68" s="1037"/>
      <c r="AD68" s="1037"/>
      <c r="AE68" s="1037"/>
      <c r="AF68" s="1037">
        <v>
469</v>
      </c>
      <c r="AG68" s="1037"/>
      <c r="AH68" s="1037"/>
      <c r="AI68" s="1037"/>
      <c r="AJ68" s="1037"/>
      <c r="AK68" s="1037">
        <v>
54</v>
      </c>
      <c r="AL68" s="1037"/>
      <c r="AM68" s="1037"/>
      <c r="AN68" s="1037"/>
      <c r="AO68" s="1037"/>
      <c r="AP68" s="1037">
        <v>
141</v>
      </c>
      <c r="AQ68" s="1037"/>
      <c r="AR68" s="1037"/>
      <c r="AS68" s="1037"/>
      <c r="AT68" s="1037"/>
      <c r="AU68" s="1037">
        <v>
35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
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
2</v>
      </c>
      <c r="B69" s="1029" t="s">
        <v>
586</v>
      </c>
      <c r="C69" s="1030"/>
      <c r="D69" s="1030"/>
      <c r="E69" s="1030"/>
      <c r="F69" s="1030"/>
      <c r="G69" s="1030"/>
      <c r="H69" s="1030"/>
      <c r="I69" s="1030"/>
      <c r="J69" s="1030"/>
      <c r="K69" s="1030"/>
      <c r="L69" s="1030"/>
      <c r="M69" s="1030"/>
      <c r="N69" s="1030"/>
      <c r="O69" s="1030"/>
      <c r="P69" s="1031"/>
      <c r="Q69" s="1032">
        <v>
5253</v>
      </c>
      <c r="R69" s="1026"/>
      <c r="S69" s="1026"/>
      <c r="T69" s="1026"/>
      <c r="U69" s="1026"/>
      <c r="V69" s="1026">
        <v>
4828</v>
      </c>
      <c r="W69" s="1026"/>
      <c r="X69" s="1026"/>
      <c r="Y69" s="1026"/>
      <c r="Z69" s="1026"/>
      <c r="AA69" s="1026">
        <v>
425</v>
      </c>
      <c r="AB69" s="1026"/>
      <c r="AC69" s="1026"/>
      <c r="AD69" s="1026"/>
      <c r="AE69" s="1026"/>
      <c r="AF69" s="1026">
        <v>
425</v>
      </c>
      <c r="AG69" s="1026"/>
      <c r="AH69" s="1026"/>
      <c r="AI69" s="1026"/>
      <c r="AJ69" s="1026"/>
      <c r="AK69" s="1026">
        <v>
600</v>
      </c>
      <c r="AL69" s="1026"/>
      <c r="AM69" s="1026"/>
      <c r="AN69" s="1026"/>
      <c r="AO69" s="1026"/>
      <c r="AP69" s="1026" t="s">
        <v>
595</v>
      </c>
      <c r="AQ69" s="1026"/>
      <c r="AR69" s="1026"/>
      <c r="AS69" s="1026"/>
      <c r="AT69" s="1026"/>
      <c r="AU69" s="1026" t="s">
        <v>
595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
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
3</v>
      </c>
      <c r="B70" s="1029" t="s">
        <v>
587</v>
      </c>
      <c r="C70" s="1030"/>
      <c r="D70" s="1030"/>
      <c r="E70" s="1030"/>
      <c r="F70" s="1030"/>
      <c r="G70" s="1030"/>
      <c r="H70" s="1030"/>
      <c r="I70" s="1030"/>
      <c r="J70" s="1030"/>
      <c r="K70" s="1030"/>
      <c r="L70" s="1030"/>
      <c r="M70" s="1030"/>
      <c r="N70" s="1030"/>
      <c r="O70" s="1030"/>
      <c r="P70" s="1031"/>
      <c r="Q70" s="1032">
        <v>
6</v>
      </c>
      <c r="R70" s="1026"/>
      <c r="S70" s="1026"/>
      <c r="T70" s="1026"/>
      <c r="U70" s="1026"/>
      <c r="V70" s="1026">
        <v>
5</v>
      </c>
      <c r="W70" s="1026"/>
      <c r="X70" s="1026"/>
      <c r="Y70" s="1026"/>
      <c r="Z70" s="1026"/>
      <c r="AA70" s="1026">
        <v>
1</v>
      </c>
      <c r="AB70" s="1026"/>
      <c r="AC70" s="1026"/>
      <c r="AD70" s="1026"/>
      <c r="AE70" s="1026"/>
      <c r="AF70" s="1026">
        <v>
1</v>
      </c>
      <c r="AG70" s="1026"/>
      <c r="AH70" s="1026"/>
      <c r="AI70" s="1026"/>
      <c r="AJ70" s="1026"/>
      <c r="AK70" s="1026" t="s">
        <v>
595</v>
      </c>
      <c r="AL70" s="1026"/>
      <c r="AM70" s="1026"/>
      <c r="AN70" s="1026"/>
      <c r="AO70" s="1026"/>
      <c r="AP70" s="1026" t="s">
        <v>
595</v>
      </c>
      <c r="AQ70" s="1026"/>
      <c r="AR70" s="1026"/>
      <c r="AS70" s="1026"/>
      <c r="AT70" s="1026"/>
      <c r="AU70" s="1026" t="s">
        <v>
595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
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
4</v>
      </c>
      <c r="B71" s="1029" t="s">
        <v>
588</v>
      </c>
      <c r="C71" s="1030"/>
      <c r="D71" s="1030"/>
      <c r="E71" s="1030"/>
      <c r="F71" s="1030"/>
      <c r="G71" s="1030"/>
      <c r="H71" s="1030"/>
      <c r="I71" s="1030"/>
      <c r="J71" s="1030"/>
      <c r="K71" s="1030"/>
      <c r="L71" s="1030"/>
      <c r="M71" s="1030"/>
      <c r="N71" s="1030"/>
      <c r="O71" s="1030"/>
      <c r="P71" s="1031"/>
      <c r="Q71" s="1032">
        <v>
10992</v>
      </c>
      <c r="R71" s="1026"/>
      <c r="S71" s="1026"/>
      <c r="T71" s="1026"/>
      <c r="U71" s="1026"/>
      <c r="V71" s="1026">
        <v>
10500</v>
      </c>
      <c r="W71" s="1026"/>
      <c r="X71" s="1026"/>
      <c r="Y71" s="1026"/>
      <c r="Z71" s="1026"/>
      <c r="AA71" s="1026">
        <v>
491</v>
      </c>
      <c r="AB71" s="1026"/>
      <c r="AC71" s="1026"/>
      <c r="AD71" s="1026"/>
      <c r="AE71" s="1026"/>
      <c r="AF71" s="1026">
        <v>
491</v>
      </c>
      <c r="AG71" s="1026"/>
      <c r="AH71" s="1026"/>
      <c r="AI71" s="1026"/>
      <c r="AJ71" s="1026"/>
      <c r="AK71" s="1026" t="s">
        <v>
595</v>
      </c>
      <c r="AL71" s="1026"/>
      <c r="AM71" s="1026"/>
      <c r="AN71" s="1026"/>
      <c r="AO71" s="1026"/>
      <c r="AP71" s="1026">
        <v>
799</v>
      </c>
      <c r="AQ71" s="1026"/>
      <c r="AR71" s="1026"/>
      <c r="AS71" s="1026"/>
      <c r="AT71" s="1026"/>
      <c r="AU71" s="1026">
        <v>
18</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
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
5</v>
      </c>
      <c r="B72" s="1029" t="s">
        <v>
589</v>
      </c>
      <c r="C72" s="1030"/>
      <c r="D72" s="1030"/>
      <c r="E72" s="1030"/>
      <c r="F72" s="1030"/>
      <c r="G72" s="1030"/>
      <c r="H72" s="1030"/>
      <c r="I72" s="1030"/>
      <c r="J72" s="1030"/>
      <c r="K72" s="1030"/>
      <c r="L72" s="1030"/>
      <c r="M72" s="1030"/>
      <c r="N72" s="1030"/>
      <c r="O72" s="1030"/>
      <c r="P72" s="1031"/>
      <c r="Q72" s="1032">
        <v>
986</v>
      </c>
      <c r="R72" s="1026"/>
      <c r="S72" s="1026"/>
      <c r="T72" s="1026"/>
      <c r="U72" s="1026"/>
      <c r="V72" s="1026">
        <v>
974</v>
      </c>
      <c r="W72" s="1026"/>
      <c r="X72" s="1026"/>
      <c r="Y72" s="1026"/>
      <c r="Z72" s="1026"/>
      <c r="AA72" s="1026">
        <v>
12</v>
      </c>
      <c r="AB72" s="1026"/>
      <c r="AC72" s="1026"/>
      <c r="AD72" s="1026"/>
      <c r="AE72" s="1026"/>
      <c r="AF72" s="1026">
        <v>
12</v>
      </c>
      <c r="AG72" s="1026"/>
      <c r="AH72" s="1026"/>
      <c r="AI72" s="1026"/>
      <c r="AJ72" s="1026"/>
      <c r="AK72" s="1026">
        <v>
12</v>
      </c>
      <c r="AL72" s="1026"/>
      <c r="AM72" s="1026"/>
      <c r="AN72" s="1026"/>
      <c r="AO72" s="1026"/>
      <c r="AP72" s="1026" t="s">
        <v>
595</v>
      </c>
      <c r="AQ72" s="1026"/>
      <c r="AR72" s="1026"/>
      <c r="AS72" s="1026"/>
      <c r="AT72" s="1026"/>
      <c r="AU72" s="1026" t="s">
        <v>
595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
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
6</v>
      </c>
      <c r="B73" s="1029" t="s">
        <v>
590</v>
      </c>
      <c r="C73" s="1030"/>
      <c r="D73" s="1030"/>
      <c r="E73" s="1030"/>
      <c r="F73" s="1030"/>
      <c r="G73" s="1030"/>
      <c r="H73" s="1030"/>
      <c r="I73" s="1030"/>
      <c r="J73" s="1030"/>
      <c r="K73" s="1030"/>
      <c r="L73" s="1030"/>
      <c r="M73" s="1030"/>
      <c r="N73" s="1030"/>
      <c r="O73" s="1030"/>
      <c r="P73" s="1031"/>
      <c r="Q73" s="1032">
        <v>
466</v>
      </c>
      <c r="R73" s="1026"/>
      <c r="S73" s="1026"/>
      <c r="T73" s="1026"/>
      <c r="U73" s="1026"/>
      <c r="V73" s="1026">
        <v>
460</v>
      </c>
      <c r="W73" s="1026"/>
      <c r="X73" s="1026"/>
      <c r="Y73" s="1026"/>
      <c r="Z73" s="1026"/>
      <c r="AA73" s="1026">
        <v>
6</v>
      </c>
      <c r="AB73" s="1026"/>
      <c r="AC73" s="1026"/>
      <c r="AD73" s="1026"/>
      <c r="AE73" s="1026"/>
      <c r="AF73" s="1026">
        <v>
6</v>
      </c>
      <c r="AG73" s="1026"/>
      <c r="AH73" s="1026"/>
      <c r="AI73" s="1026"/>
      <c r="AJ73" s="1026"/>
      <c r="AK73" s="1026">
        <v>
29</v>
      </c>
      <c r="AL73" s="1026"/>
      <c r="AM73" s="1026"/>
      <c r="AN73" s="1026"/>
      <c r="AO73" s="1026"/>
      <c r="AP73" s="1026">
        <v>
425</v>
      </c>
      <c r="AQ73" s="1026"/>
      <c r="AR73" s="1026"/>
      <c r="AS73" s="1026"/>
      <c r="AT73" s="1026"/>
      <c r="AU73" s="1026">
        <v>
55</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
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
7</v>
      </c>
      <c r="B74" s="1029" t="s">
        <v>
591</v>
      </c>
      <c r="C74" s="1030"/>
      <c r="D74" s="1030"/>
      <c r="E74" s="1030"/>
      <c r="F74" s="1030"/>
      <c r="G74" s="1030"/>
      <c r="H74" s="1030"/>
      <c r="I74" s="1030"/>
      <c r="J74" s="1030"/>
      <c r="K74" s="1030"/>
      <c r="L74" s="1030"/>
      <c r="M74" s="1030"/>
      <c r="N74" s="1030"/>
      <c r="O74" s="1030"/>
      <c r="P74" s="1031"/>
      <c r="Q74" s="1032">
        <v>
18602</v>
      </c>
      <c r="R74" s="1026"/>
      <c r="S74" s="1026"/>
      <c r="T74" s="1026"/>
      <c r="U74" s="1026"/>
      <c r="V74" s="1026">
        <v>
18989</v>
      </c>
      <c r="W74" s="1026"/>
      <c r="X74" s="1026"/>
      <c r="Y74" s="1026"/>
      <c r="Z74" s="1026"/>
      <c r="AA74" s="1026">
        <v>
-387</v>
      </c>
      <c r="AB74" s="1026"/>
      <c r="AC74" s="1026"/>
      <c r="AD74" s="1026"/>
      <c r="AE74" s="1026"/>
      <c r="AF74" s="1026">
        <v>
5323</v>
      </c>
      <c r="AG74" s="1026"/>
      <c r="AH74" s="1026"/>
      <c r="AI74" s="1026"/>
      <c r="AJ74" s="1026"/>
      <c r="AK74" s="1026" t="s">
        <v>
595</v>
      </c>
      <c r="AL74" s="1026"/>
      <c r="AM74" s="1026"/>
      <c r="AN74" s="1026"/>
      <c r="AO74" s="1026"/>
      <c r="AP74" s="1026">
        <v>
8005</v>
      </c>
      <c r="AQ74" s="1026"/>
      <c r="AR74" s="1026"/>
      <c r="AS74" s="1026"/>
      <c r="AT74" s="1026"/>
      <c r="AU74" s="1026">
        <v>
80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
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
8</v>
      </c>
      <c r="B75" s="1029" t="s">
        <v>
592</v>
      </c>
      <c r="C75" s="1030"/>
      <c r="D75" s="1030"/>
      <c r="E75" s="1030"/>
      <c r="F75" s="1030"/>
      <c r="G75" s="1030"/>
      <c r="H75" s="1030"/>
      <c r="I75" s="1030"/>
      <c r="J75" s="1030"/>
      <c r="K75" s="1030"/>
      <c r="L75" s="1030"/>
      <c r="M75" s="1030"/>
      <c r="N75" s="1030"/>
      <c r="O75" s="1030"/>
      <c r="P75" s="1031"/>
      <c r="Q75" s="1036">
        <v>
6529</v>
      </c>
      <c r="R75" s="1034"/>
      <c r="S75" s="1034"/>
      <c r="T75" s="1034"/>
      <c r="U75" s="1035"/>
      <c r="V75" s="1033">
        <v>
6443</v>
      </c>
      <c r="W75" s="1034"/>
      <c r="X75" s="1034"/>
      <c r="Y75" s="1034"/>
      <c r="Z75" s="1035"/>
      <c r="AA75" s="1033">
        <v>
86</v>
      </c>
      <c r="AB75" s="1034"/>
      <c r="AC75" s="1034"/>
      <c r="AD75" s="1034"/>
      <c r="AE75" s="1035"/>
      <c r="AF75" s="1033">
        <v>
86</v>
      </c>
      <c r="AG75" s="1034"/>
      <c r="AH75" s="1034"/>
      <c r="AI75" s="1034"/>
      <c r="AJ75" s="1035"/>
      <c r="AK75" s="1033">
        <v>
1926</v>
      </c>
      <c r="AL75" s="1034"/>
      <c r="AM75" s="1034"/>
      <c r="AN75" s="1034"/>
      <c r="AO75" s="1035"/>
      <c r="AP75" s="1033" t="s">
        <v>
595</v>
      </c>
      <c r="AQ75" s="1034"/>
      <c r="AR75" s="1034"/>
      <c r="AS75" s="1034"/>
      <c r="AT75" s="1035"/>
      <c r="AU75" s="1033" t="s">
        <v>
595</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
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
9</v>
      </c>
      <c r="B76" s="1029" t="s">
        <v>
593</v>
      </c>
      <c r="C76" s="1030"/>
      <c r="D76" s="1030"/>
      <c r="E76" s="1030"/>
      <c r="F76" s="1030"/>
      <c r="G76" s="1030"/>
      <c r="H76" s="1030"/>
      <c r="I76" s="1030"/>
      <c r="J76" s="1030"/>
      <c r="K76" s="1030"/>
      <c r="L76" s="1030"/>
      <c r="M76" s="1030"/>
      <c r="N76" s="1030"/>
      <c r="O76" s="1030"/>
      <c r="P76" s="1031"/>
      <c r="Q76" s="1036">
        <v>
1444184</v>
      </c>
      <c r="R76" s="1034"/>
      <c r="S76" s="1034"/>
      <c r="T76" s="1034"/>
      <c r="U76" s="1035"/>
      <c r="V76" s="1033">
        <v>
1404896</v>
      </c>
      <c r="W76" s="1034"/>
      <c r="X76" s="1034"/>
      <c r="Y76" s="1034"/>
      <c r="Z76" s="1035"/>
      <c r="AA76" s="1033">
        <v>
39288</v>
      </c>
      <c r="AB76" s="1034"/>
      <c r="AC76" s="1034"/>
      <c r="AD76" s="1034"/>
      <c r="AE76" s="1035"/>
      <c r="AF76" s="1033">
        <v>
39288</v>
      </c>
      <c r="AG76" s="1034"/>
      <c r="AH76" s="1034"/>
      <c r="AI76" s="1034"/>
      <c r="AJ76" s="1035"/>
      <c r="AK76" s="1033">
        <v>
16623</v>
      </c>
      <c r="AL76" s="1034"/>
      <c r="AM76" s="1034"/>
      <c r="AN76" s="1034"/>
      <c r="AO76" s="1035"/>
      <c r="AP76" s="1033" t="s">
        <v>
595</v>
      </c>
      <c r="AQ76" s="1034"/>
      <c r="AR76" s="1034"/>
      <c r="AS76" s="1034"/>
      <c r="AT76" s="1035"/>
      <c r="AU76" s="1033" t="s">
        <v>
595</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
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
10</v>
      </c>
      <c r="B77" s="1029" t="s">
        <v>
594</v>
      </c>
      <c r="C77" s="1030"/>
      <c r="D77" s="1030"/>
      <c r="E77" s="1030"/>
      <c r="F77" s="1030"/>
      <c r="G77" s="1030"/>
      <c r="H77" s="1030"/>
      <c r="I77" s="1030"/>
      <c r="J77" s="1030"/>
      <c r="K77" s="1030"/>
      <c r="L77" s="1030"/>
      <c r="M77" s="1030"/>
      <c r="N77" s="1030"/>
      <c r="O77" s="1030"/>
      <c r="P77" s="1031"/>
      <c r="Q77" s="1032">
        <v>
288</v>
      </c>
      <c r="R77" s="1026"/>
      <c r="S77" s="1026"/>
      <c r="T77" s="1026"/>
      <c r="U77" s="1026"/>
      <c r="V77" s="1026">
        <v>
206</v>
      </c>
      <c r="W77" s="1026"/>
      <c r="X77" s="1026"/>
      <c r="Y77" s="1026"/>
      <c r="Z77" s="1026"/>
      <c r="AA77" s="1026">
        <v>
82</v>
      </c>
      <c r="AB77" s="1026"/>
      <c r="AC77" s="1026"/>
      <c r="AD77" s="1026"/>
      <c r="AE77" s="1026"/>
      <c r="AF77" s="1026">
        <v>
82</v>
      </c>
      <c r="AG77" s="1026"/>
      <c r="AH77" s="1026"/>
      <c r="AI77" s="1026"/>
      <c r="AJ77" s="1026"/>
      <c r="AK77" s="1026">
        <v>
47</v>
      </c>
      <c r="AL77" s="1026"/>
      <c r="AM77" s="1026"/>
      <c r="AN77" s="1026"/>
      <c r="AO77" s="1026"/>
      <c r="AP77" s="1026" t="s">
        <v>
595</v>
      </c>
      <c r="AQ77" s="1026"/>
      <c r="AR77" s="1026"/>
      <c r="AS77" s="1026"/>
      <c r="AT77" s="1026"/>
      <c r="AU77" s="1026" t="s">
        <v>
595</v>
      </c>
      <c r="AV77" s="1026"/>
      <c r="AW77" s="1026"/>
      <c r="AX77" s="1026"/>
      <c r="AY77" s="1026"/>
      <c r="AZ77" s="1027"/>
      <c r="BA77" s="1027"/>
      <c r="BB77" s="1027"/>
      <c r="BC77" s="1027"/>
      <c r="BD77" s="1028"/>
      <c r="BE77" s="266"/>
      <c r="BF77" s="266"/>
      <c r="BG77" s="266"/>
      <c r="BH77" s="266"/>
      <c r="BI77" s="266"/>
      <c r="BJ77" s="266"/>
      <c r="BK77" s="266"/>
      <c r="BL77" s="266"/>
      <c r="BM77" s="266"/>
      <c r="BN77" s="266"/>
      <c r="BO77" s="266"/>
      <c r="BP77" s="266"/>
      <c r="BQ77" s="263">
        <v>
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
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
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
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
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
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
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
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
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
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
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
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
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
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
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
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
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
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
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
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
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
391</v>
      </c>
      <c r="B88" s="999" t="s">
        <v>
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
46184</v>
      </c>
      <c r="AG88" s="1014"/>
      <c r="AH88" s="1014"/>
      <c r="AI88" s="1014"/>
      <c r="AJ88" s="1014"/>
      <c r="AK88" s="1018"/>
      <c r="AL88" s="1018"/>
      <c r="AM88" s="1018"/>
      <c r="AN88" s="1018"/>
      <c r="AO88" s="1018"/>
      <c r="AP88" s="1014">
        <v>
9370</v>
      </c>
      <c r="AQ88" s="1014"/>
      <c r="AR88" s="1014"/>
      <c r="AS88" s="1014"/>
      <c r="AT88" s="1014"/>
      <c r="AU88" s="1014">
        <v>
188</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
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391</v>
      </c>
      <c r="BR102" s="999" t="s">
        <v>
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
1805</v>
      </c>
      <c r="CS102" s="1006"/>
      <c r="CT102" s="1006"/>
      <c r="CU102" s="1006"/>
      <c r="CV102" s="1007"/>
      <c r="CW102" s="1005">
        <v>
0</v>
      </c>
      <c r="CX102" s="1006"/>
      <c r="CY102" s="1006"/>
      <c r="CZ102" s="1006"/>
      <c r="DA102" s="1007"/>
      <c r="DB102" s="1005">
        <v>
0</v>
      </c>
      <c r="DC102" s="1006"/>
      <c r="DD102" s="1006"/>
      <c r="DE102" s="1006"/>
      <c r="DF102" s="1007"/>
      <c r="DG102" s="1005">
        <v>
0</v>
      </c>
      <c r="DH102" s="1006"/>
      <c r="DI102" s="1006"/>
      <c r="DJ102" s="1006"/>
      <c r="DK102" s="1007"/>
      <c r="DL102" s="1005">
        <v>
420</v>
      </c>
      <c r="DM102" s="1006"/>
      <c r="DN102" s="1006"/>
      <c r="DO102" s="1006"/>
      <c r="DP102" s="1007"/>
      <c r="DQ102" s="1005">
        <v>
42</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
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
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
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
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
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
429</v>
      </c>
      <c r="AB109" s="949"/>
      <c r="AC109" s="949"/>
      <c r="AD109" s="949"/>
      <c r="AE109" s="950"/>
      <c r="AF109" s="951" t="s">
        <v>
308</v>
      </c>
      <c r="AG109" s="949"/>
      <c r="AH109" s="949"/>
      <c r="AI109" s="949"/>
      <c r="AJ109" s="950"/>
      <c r="AK109" s="951" t="s">
        <v>
307</v>
      </c>
      <c r="AL109" s="949"/>
      <c r="AM109" s="949"/>
      <c r="AN109" s="949"/>
      <c r="AO109" s="950"/>
      <c r="AP109" s="951" t="s">
        <v>
430</v>
      </c>
      <c r="AQ109" s="949"/>
      <c r="AR109" s="949"/>
      <c r="AS109" s="949"/>
      <c r="AT109" s="980"/>
      <c r="AU109" s="948" t="s">
        <v>
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
429</v>
      </c>
      <c r="BR109" s="949"/>
      <c r="BS109" s="949"/>
      <c r="BT109" s="949"/>
      <c r="BU109" s="950"/>
      <c r="BV109" s="951" t="s">
        <v>
308</v>
      </c>
      <c r="BW109" s="949"/>
      <c r="BX109" s="949"/>
      <c r="BY109" s="949"/>
      <c r="BZ109" s="950"/>
      <c r="CA109" s="951" t="s">
        <v>
307</v>
      </c>
      <c r="CB109" s="949"/>
      <c r="CC109" s="949"/>
      <c r="CD109" s="949"/>
      <c r="CE109" s="950"/>
      <c r="CF109" s="987" t="s">
        <v>
430</v>
      </c>
      <c r="CG109" s="987"/>
      <c r="CH109" s="987"/>
      <c r="CI109" s="987"/>
      <c r="CJ109" s="987"/>
      <c r="CK109" s="951" t="s">
        <v>
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
429</v>
      </c>
      <c r="DH109" s="949"/>
      <c r="DI109" s="949"/>
      <c r="DJ109" s="949"/>
      <c r="DK109" s="950"/>
      <c r="DL109" s="951" t="s">
        <v>
308</v>
      </c>
      <c r="DM109" s="949"/>
      <c r="DN109" s="949"/>
      <c r="DO109" s="949"/>
      <c r="DP109" s="950"/>
      <c r="DQ109" s="951" t="s">
        <v>
307</v>
      </c>
      <c r="DR109" s="949"/>
      <c r="DS109" s="949"/>
      <c r="DT109" s="949"/>
      <c r="DU109" s="950"/>
      <c r="DV109" s="951" t="s">
        <v>
430</v>
      </c>
      <c r="DW109" s="949"/>
      <c r="DX109" s="949"/>
      <c r="DY109" s="949"/>
      <c r="DZ109" s="980"/>
    </row>
    <row r="110" spans="1:131" s="247" customFormat="1" ht="26.25" customHeight="1" x14ac:dyDescent="0.15">
      <c r="A110" s="851" t="s">
        <v>
432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
1899308</v>
      </c>
      <c r="AB110" s="942"/>
      <c r="AC110" s="942"/>
      <c r="AD110" s="942"/>
      <c r="AE110" s="943"/>
      <c r="AF110" s="944">
        <v>
1874581</v>
      </c>
      <c r="AG110" s="942"/>
      <c r="AH110" s="942"/>
      <c r="AI110" s="942"/>
      <c r="AJ110" s="943"/>
      <c r="AK110" s="944">
        <v>
1876972</v>
      </c>
      <c r="AL110" s="942"/>
      <c r="AM110" s="942"/>
      <c r="AN110" s="942"/>
      <c r="AO110" s="943"/>
      <c r="AP110" s="945">
        <v>
13.4</v>
      </c>
      <c r="AQ110" s="946"/>
      <c r="AR110" s="946"/>
      <c r="AS110" s="946"/>
      <c r="AT110" s="947"/>
      <c r="AU110" s="981" t="s">
        <v>
73</v>
      </c>
      <c r="AV110" s="982"/>
      <c r="AW110" s="982"/>
      <c r="AX110" s="982"/>
      <c r="AY110" s="982"/>
      <c r="AZ110" s="907" t="s">
        <v>
433</v>
      </c>
      <c r="BA110" s="852"/>
      <c r="BB110" s="852"/>
      <c r="BC110" s="852"/>
      <c r="BD110" s="852"/>
      <c r="BE110" s="852"/>
      <c r="BF110" s="852"/>
      <c r="BG110" s="852"/>
      <c r="BH110" s="852"/>
      <c r="BI110" s="852"/>
      <c r="BJ110" s="852"/>
      <c r="BK110" s="852"/>
      <c r="BL110" s="852"/>
      <c r="BM110" s="852"/>
      <c r="BN110" s="852"/>
      <c r="BO110" s="852"/>
      <c r="BP110" s="853"/>
      <c r="BQ110" s="908">
        <v>
19039212</v>
      </c>
      <c r="BR110" s="889"/>
      <c r="BS110" s="889"/>
      <c r="BT110" s="889"/>
      <c r="BU110" s="889"/>
      <c r="BV110" s="889">
        <v>
19522249</v>
      </c>
      <c r="BW110" s="889"/>
      <c r="BX110" s="889"/>
      <c r="BY110" s="889"/>
      <c r="BZ110" s="889"/>
      <c r="CA110" s="889">
        <v>
19886029</v>
      </c>
      <c r="CB110" s="889"/>
      <c r="CC110" s="889"/>
      <c r="CD110" s="889"/>
      <c r="CE110" s="889"/>
      <c r="CF110" s="913">
        <v>
141.4</v>
      </c>
      <c r="CG110" s="914"/>
      <c r="CH110" s="914"/>
      <c r="CI110" s="914"/>
      <c r="CJ110" s="914"/>
      <c r="CK110" s="977" t="s">
        <v>
434</v>
      </c>
      <c r="CL110" s="863"/>
      <c r="CM110" s="938" t="s">
        <v>
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
411</v>
      </c>
      <c r="DH110" s="889"/>
      <c r="DI110" s="889"/>
      <c r="DJ110" s="889"/>
      <c r="DK110" s="889"/>
      <c r="DL110" s="889" t="s">
        <v>
436</v>
      </c>
      <c r="DM110" s="889"/>
      <c r="DN110" s="889"/>
      <c r="DO110" s="889"/>
      <c r="DP110" s="889"/>
      <c r="DQ110" s="889" t="s">
        <v>
411</v>
      </c>
      <c r="DR110" s="889"/>
      <c r="DS110" s="889"/>
      <c r="DT110" s="889"/>
      <c r="DU110" s="889"/>
      <c r="DV110" s="890" t="s">
        <v>
437</v>
      </c>
      <c r="DW110" s="890"/>
      <c r="DX110" s="890"/>
      <c r="DY110" s="890"/>
      <c r="DZ110" s="891"/>
    </row>
    <row r="111" spans="1:131" s="247" customFormat="1" ht="26.25" customHeight="1" x14ac:dyDescent="0.15">
      <c r="A111" s="818" t="s">
        <v>
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
411</v>
      </c>
      <c r="AB111" s="970"/>
      <c r="AC111" s="970"/>
      <c r="AD111" s="970"/>
      <c r="AE111" s="971"/>
      <c r="AF111" s="972" t="s">
        <v>
411</v>
      </c>
      <c r="AG111" s="970"/>
      <c r="AH111" s="970"/>
      <c r="AI111" s="970"/>
      <c r="AJ111" s="971"/>
      <c r="AK111" s="972" t="s">
        <v>
439</v>
      </c>
      <c r="AL111" s="970"/>
      <c r="AM111" s="970"/>
      <c r="AN111" s="970"/>
      <c r="AO111" s="971"/>
      <c r="AP111" s="973" t="s">
        <v>
411</v>
      </c>
      <c r="AQ111" s="974"/>
      <c r="AR111" s="974"/>
      <c r="AS111" s="974"/>
      <c r="AT111" s="975"/>
      <c r="AU111" s="983"/>
      <c r="AV111" s="984"/>
      <c r="AW111" s="984"/>
      <c r="AX111" s="984"/>
      <c r="AY111" s="984"/>
      <c r="AZ111" s="859" t="s">
        <v>
440</v>
      </c>
      <c r="BA111" s="794"/>
      <c r="BB111" s="794"/>
      <c r="BC111" s="794"/>
      <c r="BD111" s="794"/>
      <c r="BE111" s="794"/>
      <c r="BF111" s="794"/>
      <c r="BG111" s="794"/>
      <c r="BH111" s="794"/>
      <c r="BI111" s="794"/>
      <c r="BJ111" s="794"/>
      <c r="BK111" s="794"/>
      <c r="BL111" s="794"/>
      <c r="BM111" s="794"/>
      <c r="BN111" s="794"/>
      <c r="BO111" s="794"/>
      <c r="BP111" s="795"/>
      <c r="BQ111" s="860">
        <v>
527842</v>
      </c>
      <c r="BR111" s="861"/>
      <c r="BS111" s="861"/>
      <c r="BT111" s="861"/>
      <c r="BU111" s="861"/>
      <c r="BV111" s="861">
        <v>
793125</v>
      </c>
      <c r="BW111" s="861"/>
      <c r="BX111" s="861"/>
      <c r="BY111" s="861"/>
      <c r="BZ111" s="861"/>
      <c r="CA111" s="861">
        <v>
879696</v>
      </c>
      <c r="CB111" s="861"/>
      <c r="CC111" s="861"/>
      <c r="CD111" s="861"/>
      <c r="CE111" s="861"/>
      <c r="CF111" s="922">
        <v>
6.3</v>
      </c>
      <c r="CG111" s="923"/>
      <c r="CH111" s="923"/>
      <c r="CI111" s="923"/>
      <c r="CJ111" s="923"/>
      <c r="CK111" s="978"/>
      <c r="CL111" s="865"/>
      <c r="CM111" s="868" t="s">
        <v>
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
411</v>
      </c>
      <c r="DH111" s="861"/>
      <c r="DI111" s="861"/>
      <c r="DJ111" s="861"/>
      <c r="DK111" s="861"/>
      <c r="DL111" s="861" t="s">
        <v>
436</v>
      </c>
      <c r="DM111" s="861"/>
      <c r="DN111" s="861"/>
      <c r="DO111" s="861"/>
      <c r="DP111" s="861"/>
      <c r="DQ111" s="861" t="s">
        <v>
411</v>
      </c>
      <c r="DR111" s="861"/>
      <c r="DS111" s="861"/>
      <c r="DT111" s="861"/>
      <c r="DU111" s="861"/>
      <c r="DV111" s="838" t="s">
        <v>
411</v>
      </c>
      <c r="DW111" s="838"/>
      <c r="DX111" s="838"/>
      <c r="DY111" s="838"/>
      <c r="DZ111" s="839"/>
    </row>
    <row r="112" spans="1:131" s="247" customFormat="1" ht="26.25" customHeight="1" x14ac:dyDescent="0.15">
      <c r="A112" s="963" t="s">
        <v>
442</v>
      </c>
      <c r="B112" s="964"/>
      <c r="C112" s="794" t="s">
        <v>
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
444</v>
      </c>
      <c r="AB112" s="824"/>
      <c r="AC112" s="824"/>
      <c r="AD112" s="824"/>
      <c r="AE112" s="825"/>
      <c r="AF112" s="826" t="s">
        <v>
411</v>
      </c>
      <c r="AG112" s="824"/>
      <c r="AH112" s="824"/>
      <c r="AI112" s="824"/>
      <c r="AJ112" s="825"/>
      <c r="AK112" s="826" t="s">
        <v>
444</v>
      </c>
      <c r="AL112" s="824"/>
      <c r="AM112" s="824"/>
      <c r="AN112" s="824"/>
      <c r="AO112" s="825"/>
      <c r="AP112" s="871" t="s">
        <v>
411</v>
      </c>
      <c r="AQ112" s="872"/>
      <c r="AR112" s="872"/>
      <c r="AS112" s="872"/>
      <c r="AT112" s="873"/>
      <c r="AU112" s="983"/>
      <c r="AV112" s="984"/>
      <c r="AW112" s="984"/>
      <c r="AX112" s="984"/>
      <c r="AY112" s="984"/>
      <c r="AZ112" s="859" t="s">
        <v>
445</v>
      </c>
      <c r="BA112" s="794"/>
      <c r="BB112" s="794"/>
      <c r="BC112" s="794"/>
      <c r="BD112" s="794"/>
      <c r="BE112" s="794"/>
      <c r="BF112" s="794"/>
      <c r="BG112" s="794"/>
      <c r="BH112" s="794"/>
      <c r="BI112" s="794"/>
      <c r="BJ112" s="794"/>
      <c r="BK112" s="794"/>
      <c r="BL112" s="794"/>
      <c r="BM112" s="794"/>
      <c r="BN112" s="794"/>
      <c r="BO112" s="794"/>
      <c r="BP112" s="795"/>
      <c r="BQ112" s="860">
        <v>
454355</v>
      </c>
      <c r="BR112" s="861"/>
      <c r="BS112" s="861"/>
      <c r="BT112" s="861"/>
      <c r="BU112" s="861"/>
      <c r="BV112" s="861">
        <v>
356162</v>
      </c>
      <c r="BW112" s="861"/>
      <c r="BX112" s="861"/>
      <c r="BY112" s="861"/>
      <c r="BZ112" s="861"/>
      <c r="CA112" s="861">
        <v>
336151</v>
      </c>
      <c r="CB112" s="861"/>
      <c r="CC112" s="861"/>
      <c r="CD112" s="861"/>
      <c r="CE112" s="861"/>
      <c r="CF112" s="922">
        <v>
2.4</v>
      </c>
      <c r="CG112" s="923"/>
      <c r="CH112" s="923"/>
      <c r="CI112" s="923"/>
      <c r="CJ112" s="923"/>
      <c r="CK112" s="978"/>
      <c r="CL112" s="865"/>
      <c r="CM112" s="868" t="s">
        <v>
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
436</v>
      </c>
      <c r="DH112" s="861"/>
      <c r="DI112" s="861"/>
      <c r="DJ112" s="861"/>
      <c r="DK112" s="861"/>
      <c r="DL112" s="861" t="s">
        <v>
411</v>
      </c>
      <c r="DM112" s="861"/>
      <c r="DN112" s="861"/>
      <c r="DO112" s="861"/>
      <c r="DP112" s="861"/>
      <c r="DQ112" s="861" t="s">
        <v>
447</v>
      </c>
      <c r="DR112" s="861"/>
      <c r="DS112" s="861"/>
      <c r="DT112" s="861"/>
      <c r="DU112" s="861"/>
      <c r="DV112" s="838" t="s">
        <v>
436</v>
      </c>
      <c r="DW112" s="838"/>
      <c r="DX112" s="838"/>
      <c r="DY112" s="838"/>
      <c r="DZ112" s="839"/>
    </row>
    <row r="113" spans="1:130" s="247" customFormat="1" ht="26.25" customHeight="1" x14ac:dyDescent="0.15">
      <c r="A113" s="965"/>
      <c r="B113" s="966"/>
      <c r="C113" s="794" t="s">
        <v>
448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
55798</v>
      </c>
      <c r="AB113" s="970"/>
      <c r="AC113" s="970"/>
      <c r="AD113" s="970"/>
      <c r="AE113" s="971"/>
      <c r="AF113" s="972">
        <v>
21977</v>
      </c>
      <c r="AG113" s="970"/>
      <c r="AH113" s="970"/>
      <c r="AI113" s="970"/>
      <c r="AJ113" s="971"/>
      <c r="AK113" s="972">
        <v>
48039</v>
      </c>
      <c r="AL113" s="970"/>
      <c r="AM113" s="970"/>
      <c r="AN113" s="970"/>
      <c r="AO113" s="971"/>
      <c r="AP113" s="973">
        <v>
0.3</v>
      </c>
      <c r="AQ113" s="974"/>
      <c r="AR113" s="974"/>
      <c r="AS113" s="974"/>
      <c r="AT113" s="975"/>
      <c r="AU113" s="983"/>
      <c r="AV113" s="984"/>
      <c r="AW113" s="984"/>
      <c r="AX113" s="984"/>
      <c r="AY113" s="984"/>
      <c r="AZ113" s="859" t="s">
        <v>
449</v>
      </c>
      <c r="BA113" s="794"/>
      <c r="BB113" s="794"/>
      <c r="BC113" s="794"/>
      <c r="BD113" s="794"/>
      <c r="BE113" s="794"/>
      <c r="BF113" s="794"/>
      <c r="BG113" s="794"/>
      <c r="BH113" s="794"/>
      <c r="BI113" s="794"/>
      <c r="BJ113" s="794"/>
      <c r="BK113" s="794"/>
      <c r="BL113" s="794"/>
      <c r="BM113" s="794"/>
      <c r="BN113" s="794"/>
      <c r="BO113" s="794"/>
      <c r="BP113" s="795"/>
      <c r="BQ113" s="860">
        <v>
307496</v>
      </c>
      <c r="BR113" s="861"/>
      <c r="BS113" s="861"/>
      <c r="BT113" s="861"/>
      <c r="BU113" s="861"/>
      <c r="BV113" s="861">
        <v>
246893</v>
      </c>
      <c r="BW113" s="861"/>
      <c r="BX113" s="861"/>
      <c r="BY113" s="861"/>
      <c r="BZ113" s="861"/>
      <c r="CA113" s="861">
        <v>
188489</v>
      </c>
      <c r="CB113" s="861"/>
      <c r="CC113" s="861"/>
      <c r="CD113" s="861"/>
      <c r="CE113" s="861"/>
      <c r="CF113" s="922">
        <v>
1.3</v>
      </c>
      <c r="CG113" s="923"/>
      <c r="CH113" s="923"/>
      <c r="CI113" s="923"/>
      <c r="CJ113" s="923"/>
      <c r="CK113" s="978"/>
      <c r="CL113" s="865"/>
      <c r="CM113" s="868" t="s">
        <v>
450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
444</v>
      </c>
      <c r="DH113" s="824"/>
      <c r="DI113" s="824"/>
      <c r="DJ113" s="824"/>
      <c r="DK113" s="825"/>
      <c r="DL113" s="826" t="s">
        <v>
436</v>
      </c>
      <c r="DM113" s="824"/>
      <c r="DN113" s="824"/>
      <c r="DO113" s="824"/>
      <c r="DP113" s="825"/>
      <c r="DQ113" s="826" t="s">
        <v>
411</v>
      </c>
      <c r="DR113" s="824"/>
      <c r="DS113" s="824"/>
      <c r="DT113" s="824"/>
      <c r="DU113" s="825"/>
      <c r="DV113" s="871" t="s">
        <v>
436</v>
      </c>
      <c r="DW113" s="872"/>
      <c r="DX113" s="872"/>
      <c r="DY113" s="872"/>
      <c r="DZ113" s="873"/>
    </row>
    <row r="114" spans="1:130" s="247" customFormat="1" ht="26.25" customHeight="1" x14ac:dyDescent="0.15">
      <c r="A114" s="965"/>
      <c r="B114" s="966"/>
      <c r="C114" s="794" t="s">
        <v>
451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
69566</v>
      </c>
      <c r="AB114" s="824"/>
      <c r="AC114" s="824"/>
      <c r="AD114" s="824"/>
      <c r="AE114" s="825"/>
      <c r="AF114" s="826">
        <v>
63919</v>
      </c>
      <c r="AG114" s="824"/>
      <c r="AH114" s="824"/>
      <c r="AI114" s="824"/>
      <c r="AJ114" s="825"/>
      <c r="AK114" s="826">
        <v>
60366</v>
      </c>
      <c r="AL114" s="824"/>
      <c r="AM114" s="824"/>
      <c r="AN114" s="824"/>
      <c r="AO114" s="825"/>
      <c r="AP114" s="871">
        <v>
0.4</v>
      </c>
      <c r="AQ114" s="872"/>
      <c r="AR114" s="872"/>
      <c r="AS114" s="872"/>
      <c r="AT114" s="873"/>
      <c r="AU114" s="983"/>
      <c r="AV114" s="984"/>
      <c r="AW114" s="984"/>
      <c r="AX114" s="984"/>
      <c r="AY114" s="984"/>
      <c r="AZ114" s="859" t="s">
        <v>
452</v>
      </c>
      <c r="BA114" s="794"/>
      <c r="BB114" s="794"/>
      <c r="BC114" s="794"/>
      <c r="BD114" s="794"/>
      <c r="BE114" s="794"/>
      <c r="BF114" s="794"/>
      <c r="BG114" s="794"/>
      <c r="BH114" s="794"/>
      <c r="BI114" s="794"/>
      <c r="BJ114" s="794"/>
      <c r="BK114" s="794"/>
      <c r="BL114" s="794"/>
      <c r="BM114" s="794"/>
      <c r="BN114" s="794"/>
      <c r="BO114" s="794"/>
      <c r="BP114" s="795"/>
      <c r="BQ114" s="860">
        <v>
4659227</v>
      </c>
      <c r="BR114" s="861"/>
      <c r="BS114" s="861"/>
      <c r="BT114" s="861"/>
      <c r="BU114" s="861"/>
      <c r="BV114" s="861">
        <v>
4491837</v>
      </c>
      <c r="BW114" s="861"/>
      <c r="BX114" s="861"/>
      <c r="BY114" s="861"/>
      <c r="BZ114" s="861"/>
      <c r="CA114" s="861">
        <v>
4399532</v>
      </c>
      <c r="CB114" s="861"/>
      <c r="CC114" s="861"/>
      <c r="CD114" s="861"/>
      <c r="CE114" s="861"/>
      <c r="CF114" s="922">
        <v>
31.3</v>
      </c>
      <c r="CG114" s="923"/>
      <c r="CH114" s="923"/>
      <c r="CI114" s="923"/>
      <c r="CJ114" s="923"/>
      <c r="CK114" s="978"/>
      <c r="CL114" s="865"/>
      <c r="CM114" s="868" t="s">
        <v>
453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
411</v>
      </c>
      <c r="DH114" s="824"/>
      <c r="DI114" s="824"/>
      <c r="DJ114" s="824"/>
      <c r="DK114" s="825"/>
      <c r="DL114" s="826" t="s">
        <v>
444</v>
      </c>
      <c r="DM114" s="824"/>
      <c r="DN114" s="824"/>
      <c r="DO114" s="824"/>
      <c r="DP114" s="825"/>
      <c r="DQ114" s="826" t="s">
        <v>
411</v>
      </c>
      <c r="DR114" s="824"/>
      <c r="DS114" s="824"/>
      <c r="DT114" s="824"/>
      <c r="DU114" s="825"/>
      <c r="DV114" s="871" t="s">
        <v>
444</v>
      </c>
      <c r="DW114" s="872"/>
      <c r="DX114" s="872"/>
      <c r="DY114" s="872"/>
      <c r="DZ114" s="873"/>
    </row>
    <row r="115" spans="1:130" s="247" customFormat="1" ht="26.25" customHeight="1" x14ac:dyDescent="0.15">
      <c r="A115" s="965"/>
      <c r="B115" s="966"/>
      <c r="C115" s="794" t="s">
        <v>
454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
10942</v>
      </c>
      <c r="AB115" s="970"/>
      <c r="AC115" s="970"/>
      <c r="AD115" s="970"/>
      <c r="AE115" s="971"/>
      <c r="AF115" s="972">
        <v>
7179</v>
      </c>
      <c r="AG115" s="970"/>
      <c r="AH115" s="970"/>
      <c r="AI115" s="970"/>
      <c r="AJ115" s="971"/>
      <c r="AK115" s="972">
        <v>
2631</v>
      </c>
      <c r="AL115" s="970"/>
      <c r="AM115" s="970"/>
      <c r="AN115" s="970"/>
      <c r="AO115" s="971"/>
      <c r="AP115" s="973">
        <v>
0</v>
      </c>
      <c r="AQ115" s="974"/>
      <c r="AR115" s="974"/>
      <c r="AS115" s="974"/>
      <c r="AT115" s="975"/>
      <c r="AU115" s="983"/>
      <c r="AV115" s="984"/>
      <c r="AW115" s="984"/>
      <c r="AX115" s="984"/>
      <c r="AY115" s="984"/>
      <c r="AZ115" s="859" t="s">
        <v>
455</v>
      </c>
      <c r="BA115" s="794"/>
      <c r="BB115" s="794"/>
      <c r="BC115" s="794"/>
      <c r="BD115" s="794"/>
      <c r="BE115" s="794"/>
      <c r="BF115" s="794"/>
      <c r="BG115" s="794"/>
      <c r="BH115" s="794"/>
      <c r="BI115" s="794"/>
      <c r="BJ115" s="794"/>
      <c r="BK115" s="794"/>
      <c r="BL115" s="794"/>
      <c r="BM115" s="794"/>
      <c r="BN115" s="794"/>
      <c r="BO115" s="794"/>
      <c r="BP115" s="795"/>
      <c r="BQ115" s="860">
        <v>
50342</v>
      </c>
      <c r="BR115" s="861"/>
      <c r="BS115" s="861"/>
      <c r="BT115" s="861"/>
      <c r="BU115" s="861"/>
      <c r="BV115" s="861">
        <v>
46343</v>
      </c>
      <c r="BW115" s="861"/>
      <c r="BX115" s="861"/>
      <c r="BY115" s="861"/>
      <c r="BZ115" s="861"/>
      <c r="CA115" s="861">
        <v>
42010</v>
      </c>
      <c r="CB115" s="861"/>
      <c r="CC115" s="861"/>
      <c r="CD115" s="861"/>
      <c r="CE115" s="861"/>
      <c r="CF115" s="922">
        <v>
0.3</v>
      </c>
      <c r="CG115" s="923"/>
      <c r="CH115" s="923"/>
      <c r="CI115" s="923"/>
      <c r="CJ115" s="923"/>
      <c r="CK115" s="978"/>
      <c r="CL115" s="865"/>
      <c r="CM115" s="859" t="s">
        <v>
456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
435357</v>
      </c>
      <c r="DH115" s="824"/>
      <c r="DI115" s="824"/>
      <c r="DJ115" s="824"/>
      <c r="DK115" s="825"/>
      <c r="DL115" s="826">
        <v>
743784</v>
      </c>
      <c r="DM115" s="824"/>
      <c r="DN115" s="824"/>
      <c r="DO115" s="824"/>
      <c r="DP115" s="825"/>
      <c r="DQ115" s="826">
        <v>
845341</v>
      </c>
      <c r="DR115" s="824"/>
      <c r="DS115" s="824"/>
      <c r="DT115" s="824"/>
      <c r="DU115" s="825"/>
      <c r="DV115" s="871">
        <v>
6</v>
      </c>
      <c r="DW115" s="872"/>
      <c r="DX115" s="872"/>
      <c r="DY115" s="872"/>
      <c r="DZ115" s="873"/>
    </row>
    <row r="116" spans="1:130" s="247" customFormat="1" ht="26.25" customHeight="1" x14ac:dyDescent="0.15">
      <c r="A116" s="967"/>
      <c r="B116" s="968"/>
      <c r="C116" s="927" t="s">
        <v>
457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
41</v>
      </c>
      <c r="AB116" s="824"/>
      <c r="AC116" s="824"/>
      <c r="AD116" s="824"/>
      <c r="AE116" s="825"/>
      <c r="AF116" s="826" t="s">
        <v>
411</v>
      </c>
      <c r="AG116" s="824"/>
      <c r="AH116" s="824"/>
      <c r="AI116" s="824"/>
      <c r="AJ116" s="825"/>
      <c r="AK116" s="826" t="s">
        <v>
444</v>
      </c>
      <c r="AL116" s="824"/>
      <c r="AM116" s="824"/>
      <c r="AN116" s="824"/>
      <c r="AO116" s="825"/>
      <c r="AP116" s="871" t="s">
        <v>
411</v>
      </c>
      <c r="AQ116" s="872"/>
      <c r="AR116" s="872"/>
      <c r="AS116" s="872"/>
      <c r="AT116" s="873"/>
      <c r="AU116" s="983"/>
      <c r="AV116" s="984"/>
      <c r="AW116" s="984"/>
      <c r="AX116" s="984"/>
      <c r="AY116" s="984"/>
      <c r="AZ116" s="910" t="s">
        <v>
458</v>
      </c>
      <c r="BA116" s="911"/>
      <c r="BB116" s="911"/>
      <c r="BC116" s="911"/>
      <c r="BD116" s="911"/>
      <c r="BE116" s="911"/>
      <c r="BF116" s="911"/>
      <c r="BG116" s="911"/>
      <c r="BH116" s="911"/>
      <c r="BI116" s="911"/>
      <c r="BJ116" s="911"/>
      <c r="BK116" s="911"/>
      <c r="BL116" s="911"/>
      <c r="BM116" s="911"/>
      <c r="BN116" s="911"/>
      <c r="BO116" s="911"/>
      <c r="BP116" s="912"/>
      <c r="BQ116" s="860" t="s">
        <v>
444</v>
      </c>
      <c r="BR116" s="861"/>
      <c r="BS116" s="861"/>
      <c r="BT116" s="861"/>
      <c r="BU116" s="861"/>
      <c r="BV116" s="861" t="s">
        <v>
436</v>
      </c>
      <c r="BW116" s="861"/>
      <c r="BX116" s="861"/>
      <c r="BY116" s="861"/>
      <c r="BZ116" s="861"/>
      <c r="CA116" s="861" t="s">
        <v>
436</v>
      </c>
      <c r="CB116" s="861"/>
      <c r="CC116" s="861"/>
      <c r="CD116" s="861"/>
      <c r="CE116" s="861"/>
      <c r="CF116" s="922" t="s">
        <v>
411</v>
      </c>
      <c r="CG116" s="923"/>
      <c r="CH116" s="923"/>
      <c r="CI116" s="923"/>
      <c r="CJ116" s="923"/>
      <c r="CK116" s="978"/>
      <c r="CL116" s="865"/>
      <c r="CM116" s="868" t="s">
        <v>
459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
92485</v>
      </c>
      <c r="DH116" s="824"/>
      <c r="DI116" s="824"/>
      <c r="DJ116" s="824"/>
      <c r="DK116" s="825"/>
      <c r="DL116" s="826">
        <v>
49341</v>
      </c>
      <c r="DM116" s="824"/>
      <c r="DN116" s="824"/>
      <c r="DO116" s="824"/>
      <c r="DP116" s="825"/>
      <c r="DQ116" s="826">
        <v>
34355</v>
      </c>
      <c r="DR116" s="824"/>
      <c r="DS116" s="824"/>
      <c r="DT116" s="824"/>
      <c r="DU116" s="825"/>
      <c r="DV116" s="871">
        <v>
0.2</v>
      </c>
      <c r="DW116" s="872"/>
      <c r="DX116" s="872"/>
      <c r="DY116" s="872"/>
      <c r="DZ116" s="873"/>
    </row>
    <row r="117" spans="1:130" s="247" customFormat="1" ht="26.25" customHeight="1" x14ac:dyDescent="0.15">
      <c r="A117" s="948" t="s">
        <v>
191</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
460</v>
      </c>
      <c r="Z117" s="950"/>
      <c r="AA117" s="955">
        <v>
2035655</v>
      </c>
      <c r="AB117" s="956"/>
      <c r="AC117" s="956"/>
      <c r="AD117" s="956"/>
      <c r="AE117" s="957"/>
      <c r="AF117" s="958">
        <v>
1967656</v>
      </c>
      <c r="AG117" s="956"/>
      <c r="AH117" s="956"/>
      <c r="AI117" s="956"/>
      <c r="AJ117" s="957"/>
      <c r="AK117" s="958">
        <v>
1988008</v>
      </c>
      <c r="AL117" s="956"/>
      <c r="AM117" s="956"/>
      <c r="AN117" s="956"/>
      <c r="AO117" s="957"/>
      <c r="AP117" s="959"/>
      <c r="AQ117" s="960"/>
      <c r="AR117" s="960"/>
      <c r="AS117" s="960"/>
      <c r="AT117" s="961"/>
      <c r="AU117" s="983"/>
      <c r="AV117" s="984"/>
      <c r="AW117" s="984"/>
      <c r="AX117" s="984"/>
      <c r="AY117" s="984"/>
      <c r="AZ117" s="910" t="s">
        <v>
461</v>
      </c>
      <c r="BA117" s="911"/>
      <c r="BB117" s="911"/>
      <c r="BC117" s="911"/>
      <c r="BD117" s="911"/>
      <c r="BE117" s="911"/>
      <c r="BF117" s="911"/>
      <c r="BG117" s="911"/>
      <c r="BH117" s="911"/>
      <c r="BI117" s="911"/>
      <c r="BJ117" s="911"/>
      <c r="BK117" s="911"/>
      <c r="BL117" s="911"/>
      <c r="BM117" s="911"/>
      <c r="BN117" s="911"/>
      <c r="BO117" s="911"/>
      <c r="BP117" s="912"/>
      <c r="BQ117" s="860" t="s">
        <v>
447</v>
      </c>
      <c r="BR117" s="861"/>
      <c r="BS117" s="861"/>
      <c r="BT117" s="861"/>
      <c r="BU117" s="861"/>
      <c r="BV117" s="861" t="s">
        <v>
444</v>
      </c>
      <c r="BW117" s="861"/>
      <c r="BX117" s="861"/>
      <c r="BY117" s="861"/>
      <c r="BZ117" s="861"/>
      <c r="CA117" s="861" t="s">
        <v>
436</v>
      </c>
      <c r="CB117" s="861"/>
      <c r="CC117" s="861"/>
      <c r="CD117" s="861"/>
      <c r="CE117" s="861"/>
      <c r="CF117" s="922" t="s">
        <v>
444</v>
      </c>
      <c r="CG117" s="923"/>
      <c r="CH117" s="923"/>
      <c r="CI117" s="923"/>
      <c r="CJ117" s="923"/>
      <c r="CK117" s="978"/>
      <c r="CL117" s="865"/>
      <c r="CM117" s="868" t="s">
        <v>
462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
444</v>
      </c>
      <c r="DH117" s="824"/>
      <c r="DI117" s="824"/>
      <c r="DJ117" s="824"/>
      <c r="DK117" s="825"/>
      <c r="DL117" s="826" t="s">
        <v>
436</v>
      </c>
      <c r="DM117" s="824"/>
      <c r="DN117" s="824"/>
      <c r="DO117" s="824"/>
      <c r="DP117" s="825"/>
      <c r="DQ117" s="826" t="s">
        <v>
411</v>
      </c>
      <c r="DR117" s="824"/>
      <c r="DS117" s="824"/>
      <c r="DT117" s="824"/>
      <c r="DU117" s="825"/>
      <c r="DV117" s="871" t="s">
        <v>
436</v>
      </c>
      <c r="DW117" s="872"/>
      <c r="DX117" s="872"/>
      <c r="DY117" s="872"/>
      <c r="DZ117" s="873"/>
    </row>
    <row r="118" spans="1:130" s="247" customFormat="1" ht="26.25" customHeight="1" x14ac:dyDescent="0.15">
      <c r="A118" s="948" t="s">
        <v>
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
429</v>
      </c>
      <c r="AB118" s="949"/>
      <c r="AC118" s="949"/>
      <c r="AD118" s="949"/>
      <c r="AE118" s="950"/>
      <c r="AF118" s="951" t="s">
        <v>
308</v>
      </c>
      <c r="AG118" s="949"/>
      <c r="AH118" s="949"/>
      <c r="AI118" s="949"/>
      <c r="AJ118" s="950"/>
      <c r="AK118" s="951" t="s">
        <v>
307</v>
      </c>
      <c r="AL118" s="949"/>
      <c r="AM118" s="949"/>
      <c r="AN118" s="949"/>
      <c r="AO118" s="950"/>
      <c r="AP118" s="952" t="s">
        <v>
430</v>
      </c>
      <c r="AQ118" s="953"/>
      <c r="AR118" s="953"/>
      <c r="AS118" s="953"/>
      <c r="AT118" s="954"/>
      <c r="AU118" s="983"/>
      <c r="AV118" s="984"/>
      <c r="AW118" s="984"/>
      <c r="AX118" s="984"/>
      <c r="AY118" s="984"/>
      <c r="AZ118" s="926" t="s">
        <v>
463</v>
      </c>
      <c r="BA118" s="927"/>
      <c r="BB118" s="927"/>
      <c r="BC118" s="927"/>
      <c r="BD118" s="927"/>
      <c r="BE118" s="927"/>
      <c r="BF118" s="927"/>
      <c r="BG118" s="927"/>
      <c r="BH118" s="927"/>
      <c r="BI118" s="927"/>
      <c r="BJ118" s="927"/>
      <c r="BK118" s="927"/>
      <c r="BL118" s="927"/>
      <c r="BM118" s="927"/>
      <c r="BN118" s="927"/>
      <c r="BO118" s="927"/>
      <c r="BP118" s="928"/>
      <c r="BQ118" s="929" t="s">
        <v>
411</v>
      </c>
      <c r="BR118" s="892"/>
      <c r="BS118" s="892"/>
      <c r="BT118" s="892"/>
      <c r="BU118" s="892"/>
      <c r="BV118" s="892" t="s">
        <v>
436</v>
      </c>
      <c r="BW118" s="892"/>
      <c r="BX118" s="892"/>
      <c r="BY118" s="892"/>
      <c r="BZ118" s="892"/>
      <c r="CA118" s="892" t="s">
        <v>
411</v>
      </c>
      <c r="CB118" s="892"/>
      <c r="CC118" s="892"/>
      <c r="CD118" s="892"/>
      <c r="CE118" s="892"/>
      <c r="CF118" s="922" t="s">
        <v>
411</v>
      </c>
      <c r="CG118" s="923"/>
      <c r="CH118" s="923"/>
      <c r="CI118" s="923"/>
      <c r="CJ118" s="923"/>
      <c r="CK118" s="978"/>
      <c r="CL118" s="865"/>
      <c r="CM118" s="868" t="s">
        <v>
464</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
447</v>
      </c>
      <c r="DH118" s="824"/>
      <c r="DI118" s="824"/>
      <c r="DJ118" s="824"/>
      <c r="DK118" s="825"/>
      <c r="DL118" s="826" t="s">
        <v>
436</v>
      </c>
      <c r="DM118" s="824"/>
      <c r="DN118" s="824"/>
      <c r="DO118" s="824"/>
      <c r="DP118" s="825"/>
      <c r="DQ118" s="826" t="s">
        <v>
436</v>
      </c>
      <c r="DR118" s="824"/>
      <c r="DS118" s="824"/>
      <c r="DT118" s="824"/>
      <c r="DU118" s="825"/>
      <c r="DV118" s="871" t="s">
        <v>
436</v>
      </c>
      <c r="DW118" s="872"/>
      <c r="DX118" s="872"/>
      <c r="DY118" s="872"/>
      <c r="DZ118" s="873"/>
    </row>
    <row r="119" spans="1:130" s="247" customFormat="1" ht="26.25" customHeight="1" x14ac:dyDescent="0.15">
      <c r="A119" s="862" t="s">
        <v>
434</v>
      </c>
      <c r="B119" s="863"/>
      <c r="C119" s="938" t="s">
        <v>
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
411</v>
      </c>
      <c r="AB119" s="942"/>
      <c r="AC119" s="942"/>
      <c r="AD119" s="942"/>
      <c r="AE119" s="943"/>
      <c r="AF119" s="944" t="s">
        <v>
436</v>
      </c>
      <c r="AG119" s="942"/>
      <c r="AH119" s="942"/>
      <c r="AI119" s="942"/>
      <c r="AJ119" s="943"/>
      <c r="AK119" s="944" t="s">
        <v>
436</v>
      </c>
      <c r="AL119" s="942"/>
      <c r="AM119" s="942"/>
      <c r="AN119" s="942"/>
      <c r="AO119" s="943"/>
      <c r="AP119" s="945" t="s">
        <v>
436</v>
      </c>
      <c r="AQ119" s="946"/>
      <c r="AR119" s="946"/>
      <c r="AS119" s="946"/>
      <c r="AT119" s="947"/>
      <c r="AU119" s="985"/>
      <c r="AV119" s="986"/>
      <c r="AW119" s="986"/>
      <c r="AX119" s="986"/>
      <c r="AY119" s="986"/>
      <c r="AZ119" s="278" t="s">
        <v>
191</v>
      </c>
      <c r="BA119" s="278"/>
      <c r="BB119" s="278"/>
      <c r="BC119" s="278"/>
      <c r="BD119" s="278"/>
      <c r="BE119" s="278"/>
      <c r="BF119" s="278"/>
      <c r="BG119" s="278"/>
      <c r="BH119" s="278"/>
      <c r="BI119" s="278"/>
      <c r="BJ119" s="278"/>
      <c r="BK119" s="278"/>
      <c r="BL119" s="278"/>
      <c r="BM119" s="278"/>
      <c r="BN119" s="278"/>
      <c r="BO119" s="924" t="s">
        <v>
465</v>
      </c>
      <c r="BP119" s="925"/>
      <c r="BQ119" s="929">
        <v>
25038474</v>
      </c>
      <c r="BR119" s="892"/>
      <c r="BS119" s="892"/>
      <c r="BT119" s="892"/>
      <c r="BU119" s="892"/>
      <c r="BV119" s="892">
        <v>
25456609</v>
      </c>
      <c r="BW119" s="892"/>
      <c r="BX119" s="892"/>
      <c r="BY119" s="892"/>
      <c r="BZ119" s="892"/>
      <c r="CA119" s="892">
        <v>
25731907</v>
      </c>
      <c r="CB119" s="892"/>
      <c r="CC119" s="892"/>
      <c r="CD119" s="892"/>
      <c r="CE119" s="892"/>
      <c r="CF119" s="790"/>
      <c r="CG119" s="791"/>
      <c r="CH119" s="791"/>
      <c r="CI119" s="791"/>
      <c r="CJ119" s="881"/>
      <c r="CK119" s="979"/>
      <c r="CL119" s="867"/>
      <c r="CM119" s="885" t="s">
        <v>
466</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
447</v>
      </c>
      <c r="DH119" s="807"/>
      <c r="DI119" s="807"/>
      <c r="DJ119" s="807"/>
      <c r="DK119" s="808"/>
      <c r="DL119" s="809" t="s">
        <v>
447</v>
      </c>
      <c r="DM119" s="807"/>
      <c r="DN119" s="807"/>
      <c r="DO119" s="807"/>
      <c r="DP119" s="808"/>
      <c r="DQ119" s="809" t="s">
        <v>
447</v>
      </c>
      <c r="DR119" s="807"/>
      <c r="DS119" s="807"/>
      <c r="DT119" s="807"/>
      <c r="DU119" s="808"/>
      <c r="DV119" s="895" t="s">
        <v>
411</v>
      </c>
      <c r="DW119" s="896"/>
      <c r="DX119" s="896"/>
      <c r="DY119" s="896"/>
      <c r="DZ119" s="897"/>
    </row>
    <row r="120" spans="1:130" s="247" customFormat="1" ht="26.25" customHeight="1" x14ac:dyDescent="0.15">
      <c r="A120" s="864"/>
      <c r="B120" s="865"/>
      <c r="C120" s="868" t="s">
        <v>
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
411</v>
      </c>
      <c r="AB120" s="824"/>
      <c r="AC120" s="824"/>
      <c r="AD120" s="824"/>
      <c r="AE120" s="825"/>
      <c r="AF120" s="826" t="s">
        <v>
447</v>
      </c>
      <c r="AG120" s="824"/>
      <c r="AH120" s="824"/>
      <c r="AI120" s="824"/>
      <c r="AJ120" s="825"/>
      <c r="AK120" s="826" t="s">
        <v>
447</v>
      </c>
      <c r="AL120" s="824"/>
      <c r="AM120" s="824"/>
      <c r="AN120" s="824"/>
      <c r="AO120" s="825"/>
      <c r="AP120" s="871" t="s">
        <v>
411</v>
      </c>
      <c r="AQ120" s="872"/>
      <c r="AR120" s="872"/>
      <c r="AS120" s="872"/>
      <c r="AT120" s="873"/>
      <c r="AU120" s="930" t="s">
        <v>
467</v>
      </c>
      <c r="AV120" s="931"/>
      <c r="AW120" s="931"/>
      <c r="AX120" s="931"/>
      <c r="AY120" s="932"/>
      <c r="AZ120" s="907" t="s">
        <v>
468</v>
      </c>
      <c r="BA120" s="852"/>
      <c r="BB120" s="852"/>
      <c r="BC120" s="852"/>
      <c r="BD120" s="852"/>
      <c r="BE120" s="852"/>
      <c r="BF120" s="852"/>
      <c r="BG120" s="852"/>
      <c r="BH120" s="852"/>
      <c r="BI120" s="852"/>
      <c r="BJ120" s="852"/>
      <c r="BK120" s="852"/>
      <c r="BL120" s="852"/>
      <c r="BM120" s="852"/>
      <c r="BN120" s="852"/>
      <c r="BO120" s="852"/>
      <c r="BP120" s="853"/>
      <c r="BQ120" s="908">
        <v>
4571868</v>
      </c>
      <c r="BR120" s="889"/>
      <c r="BS120" s="889"/>
      <c r="BT120" s="889"/>
      <c r="BU120" s="889"/>
      <c r="BV120" s="889">
        <v>
5039974</v>
      </c>
      <c r="BW120" s="889"/>
      <c r="BX120" s="889"/>
      <c r="BY120" s="889"/>
      <c r="BZ120" s="889"/>
      <c r="CA120" s="889">
        <v>
5108848</v>
      </c>
      <c r="CB120" s="889"/>
      <c r="CC120" s="889"/>
      <c r="CD120" s="889"/>
      <c r="CE120" s="889"/>
      <c r="CF120" s="913">
        <v>
36.299999999999997</v>
      </c>
      <c r="CG120" s="914"/>
      <c r="CH120" s="914"/>
      <c r="CI120" s="914"/>
      <c r="CJ120" s="914"/>
      <c r="CK120" s="915" t="s">
        <v>
469</v>
      </c>
      <c r="CL120" s="899"/>
      <c r="CM120" s="899"/>
      <c r="CN120" s="899"/>
      <c r="CO120" s="900"/>
      <c r="CP120" s="919" t="s">
        <v>
407</v>
      </c>
      <c r="CQ120" s="920"/>
      <c r="CR120" s="920"/>
      <c r="CS120" s="920"/>
      <c r="CT120" s="920"/>
      <c r="CU120" s="920"/>
      <c r="CV120" s="920"/>
      <c r="CW120" s="920"/>
      <c r="CX120" s="920"/>
      <c r="CY120" s="920"/>
      <c r="CZ120" s="920"/>
      <c r="DA120" s="920"/>
      <c r="DB120" s="920"/>
      <c r="DC120" s="920"/>
      <c r="DD120" s="920"/>
      <c r="DE120" s="920"/>
      <c r="DF120" s="921"/>
      <c r="DG120" s="908" t="s">
        <v>
411</v>
      </c>
      <c r="DH120" s="889"/>
      <c r="DI120" s="889"/>
      <c r="DJ120" s="889"/>
      <c r="DK120" s="889"/>
      <c r="DL120" s="889">
        <v>
356162</v>
      </c>
      <c r="DM120" s="889"/>
      <c r="DN120" s="889"/>
      <c r="DO120" s="889"/>
      <c r="DP120" s="889"/>
      <c r="DQ120" s="889">
        <v>
336151</v>
      </c>
      <c r="DR120" s="889"/>
      <c r="DS120" s="889"/>
      <c r="DT120" s="889"/>
      <c r="DU120" s="889"/>
      <c r="DV120" s="890">
        <v>
2.4</v>
      </c>
      <c r="DW120" s="890"/>
      <c r="DX120" s="890"/>
      <c r="DY120" s="890"/>
      <c r="DZ120" s="891"/>
    </row>
    <row r="121" spans="1:130" s="247" customFormat="1" ht="26.25" customHeight="1" x14ac:dyDescent="0.15">
      <c r="A121" s="864"/>
      <c r="B121" s="865"/>
      <c r="C121" s="910" t="s">
        <v>
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
411</v>
      </c>
      <c r="AB121" s="824"/>
      <c r="AC121" s="824"/>
      <c r="AD121" s="824"/>
      <c r="AE121" s="825"/>
      <c r="AF121" s="826" t="s">
        <v>
447</v>
      </c>
      <c r="AG121" s="824"/>
      <c r="AH121" s="824"/>
      <c r="AI121" s="824"/>
      <c r="AJ121" s="825"/>
      <c r="AK121" s="826" t="s">
        <v>
411</v>
      </c>
      <c r="AL121" s="824"/>
      <c r="AM121" s="824"/>
      <c r="AN121" s="824"/>
      <c r="AO121" s="825"/>
      <c r="AP121" s="871" t="s">
        <v>
447</v>
      </c>
      <c r="AQ121" s="872"/>
      <c r="AR121" s="872"/>
      <c r="AS121" s="872"/>
      <c r="AT121" s="873"/>
      <c r="AU121" s="933"/>
      <c r="AV121" s="934"/>
      <c r="AW121" s="934"/>
      <c r="AX121" s="934"/>
      <c r="AY121" s="935"/>
      <c r="AZ121" s="859" t="s">
        <v>
471</v>
      </c>
      <c r="BA121" s="794"/>
      <c r="BB121" s="794"/>
      <c r="BC121" s="794"/>
      <c r="BD121" s="794"/>
      <c r="BE121" s="794"/>
      <c r="BF121" s="794"/>
      <c r="BG121" s="794"/>
      <c r="BH121" s="794"/>
      <c r="BI121" s="794"/>
      <c r="BJ121" s="794"/>
      <c r="BK121" s="794"/>
      <c r="BL121" s="794"/>
      <c r="BM121" s="794"/>
      <c r="BN121" s="794"/>
      <c r="BO121" s="794"/>
      <c r="BP121" s="795"/>
      <c r="BQ121" s="860">
        <v>
1206332</v>
      </c>
      <c r="BR121" s="861"/>
      <c r="BS121" s="861"/>
      <c r="BT121" s="861"/>
      <c r="BU121" s="861"/>
      <c r="BV121" s="861">
        <v>
1305110</v>
      </c>
      <c r="BW121" s="861"/>
      <c r="BX121" s="861"/>
      <c r="BY121" s="861"/>
      <c r="BZ121" s="861"/>
      <c r="CA121" s="861">
        <v>
1274404</v>
      </c>
      <c r="CB121" s="861"/>
      <c r="CC121" s="861"/>
      <c r="CD121" s="861"/>
      <c r="CE121" s="861"/>
      <c r="CF121" s="922">
        <v>
9.1</v>
      </c>
      <c r="CG121" s="923"/>
      <c r="CH121" s="923"/>
      <c r="CI121" s="923"/>
      <c r="CJ121" s="923"/>
      <c r="CK121" s="916"/>
      <c r="CL121" s="902"/>
      <c r="CM121" s="902"/>
      <c r="CN121" s="902"/>
      <c r="CO121" s="903"/>
      <c r="CP121" s="882" t="s">
        <v>
472</v>
      </c>
      <c r="CQ121" s="883"/>
      <c r="CR121" s="883"/>
      <c r="CS121" s="883"/>
      <c r="CT121" s="883"/>
      <c r="CU121" s="883"/>
      <c r="CV121" s="883"/>
      <c r="CW121" s="883"/>
      <c r="CX121" s="883"/>
      <c r="CY121" s="883"/>
      <c r="CZ121" s="883"/>
      <c r="DA121" s="883"/>
      <c r="DB121" s="883"/>
      <c r="DC121" s="883"/>
      <c r="DD121" s="883"/>
      <c r="DE121" s="883"/>
      <c r="DF121" s="884"/>
      <c r="DG121" s="860" t="s">
        <v>
447</v>
      </c>
      <c r="DH121" s="861"/>
      <c r="DI121" s="861"/>
      <c r="DJ121" s="861"/>
      <c r="DK121" s="861"/>
      <c r="DL121" s="861" t="s">
        <v>
447</v>
      </c>
      <c r="DM121" s="861"/>
      <c r="DN121" s="861"/>
      <c r="DO121" s="861"/>
      <c r="DP121" s="861"/>
      <c r="DQ121" s="861" t="s">
        <v>
447</v>
      </c>
      <c r="DR121" s="861"/>
      <c r="DS121" s="861"/>
      <c r="DT121" s="861"/>
      <c r="DU121" s="861"/>
      <c r="DV121" s="838" t="s">
        <v>
447</v>
      </c>
      <c r="DW121" s="838"/>
      <c r="DX121" s="838"/>
      <c r="DY121" s="838"/>
      <c r="DZ121" s="839"/>
    </row>
    <row r="122" spans="1:130" s="247" customFormat="1" ht="26.25" customHeight="1" x14ac:dyDescent="0.15">
      <c r="A122" s="864"/>
      <c r="B122" s="865"/>
      <c r="C122" s="868" t="s">
        <v>
453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
447</v>
      </c>
      <c r="AB122" s="824"/>
      <c r="AC122" s="824"/>
      <c r="AD122" s="824"/>
      <c r="AE122" s="825"/>
      <c r="AF122" s="826" t="s">
        <v>
447</v>
      </c>
      <c r="AG122" s="824"/>
      <c r="AH122" s="824"/>
      <c r="AI122" s="824"/>
      <c r="AJ122" s="825"/>
      <c r="AK122" s="826" t="s">
        <v>
447</v>
      </c>
      <c r="AL122" s="824"/>
      <c r="AM122" s="824"/>
      <c r="AN122" s="824"/>
      <c r="AO122" s="825"/>
      <c r="AP122" s="871" t="s">
        <v>
411</v>
      </c>
      <c r="AQ122" s="872"/>
      <c r="AR122" s="872"/>
      <c r="AS122" s="872"/>
      <c r="AT122" s="873"/>
      <c r="AU122" s="933"/>
      <c r="AV122" s="934"/>
      <c r="AW122" s="934"/>
      <c r="AX122" s="934"/>
      <c r="AY122" s="935"/>
      <c r="AZ122" s="926" t="s">
        <v>
473</v>
      </c>
      <c r="BA122" s="927"/>
      <c r="BB122" s="927"/>
      <c r="BC122" s="927"/>
      <c r="BD122" s="927"/>
      <c r="BE122" s="927"/>
      <c r="BF122" s="927"/>
      <c r="BG122" s="927"/>
      <c r="BH122" s="927"/>
      <c r="BI122" s="927"/>
      <c r="BJ122" s="927"/>
      <c r="BK122" s="927"/>
      <c r="BL122" s="927"/>
      <c r="BM122" s="927"/>
      <c r="BN122" s="927"/>
      <c r="BO122" s="927"/>
      <c r="BP122" s="928"/>
      <c r="BQ122" s="929">
        <v>
15992446</v>
      </c>
      <c r="BR122" s="892"/>
      <c r="BS122" s="892"/>
      <c r="BT122" s="892"/>
      <c r="BU122" s="892"/>
      <c r="BV122" s="892">
        <v>
16046362</v>
      </c>
      <c r="BW122" s="892"/>
      <c r="BX122" s="892"/>
      <c r="BY122" s="892"/>
      <c r="BZ122" s="892"/>
      <c r="CA122" s="892">
        <v>
15995853</v>
      </c>
      <c r="CB122" s="892"/>
      <c r="CC122" s="892"/>
      <c r="CD122" s="892"/>
      <c r="CE122" s="892"/>
      <c r="CF122" s="893">
        <v>
113.8</v>
      </c>
      <c r="CG122" s="894"/>
      <c r="CH122" s="894"/>
      <c r="CI122" s="894"/>
      <c r="CJ122" s="894"/>
      <c r="CK122" s="916"/>
      <c r="CL122" s="902"/>
      <c r="CM122" s="902"/>
      <c r="CN122" s="902"/>
      <c r="CO122" s="903"/>
      <c r="CP122" s="882" t="s">
        <v>
474</v>
      </c>
      <c r="CQ122" s="883"/>
      <c r="CR122" s="883"/>
      <c r="CS122" s="883"/>
      <c r="CT122" s="883"/>
      <c r="CU122" s="883"/>
      <c r="CV122" s="883"/>
      <c r="CW122" s="883"/>
      <c r="CX122" s="883"/>
      <c r="CY122" s="883"/>
      <c r="CZ122" s="883"/>
      <c r="DA122" s="883"/>
      <c r="DB122" s="883"/>
      <c r="DC122" s="883"/>
      <c r="DD122" s="883"/>
      <c r="DE122" s="883"/>
      <c r="DF122" s="884"/>
      <c r="DG122" s="860" t="s">
        <v>
475</v>
      </c>
      <c r="DH122" s="861"/>
      <c r="DI122" s="861"/>
      <c r="DJ122" s="861"/>
      <c r="DK122" s="861"/>
      <c r="DL122" s="861" t="s">
        <v>
476</v>
      </c>
      <c r="DM122" s="861"/>
      <c r="DN122" s="861"/>
      <c r="DO122" s="861"/>
      <c r="DP122" s="861"/>
      <c r="DQ122" s="861" t="s">
        <v>
477</v>
      </c>
      <c r="DR122" s="861"/>
      <c r="DS122" s="861"/>
      <c r="DT122" s="861"/>
      <c r="DU122" s="861"/>
      <c r="DV122" s="838" t="s">
        <v>
478</v>
      </c>
      <c r="DW122" s="838"/>
      <c r="DX122" s="838"/>
      <c r="DY122" s="838"/>
      <c r="DZ122" s="839"/>
    </row>
    <row r="123" spans="1:130" s="247" customFormat="1" ht="26.25" customHeight="1" x14ac:dyDescent="0.15">
      <c r="A123" s="864"/>
      <c r="B123" s="865"/>
      <c r="C123" s="868" t="s">
        <v>
459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
8873</v>
      </c>
      <c r="AB123" s="824"/>
      <c r="AC123" s="824"/>
      <c r="AD123" s="824"/>
      <c r="AE123" s="825"/>
      <c r="AF123" s="826">
        <v>
4944</v>
      </c>
      <c r="AG123" s="824"/>
      <c r="AH123" s="824"/>
      <c r="AI123" s="824"/>
      <c r="AJ123" s="825"/>
      <c r="AK123" s="826">
        <v>
601</v>
      </c>
      <c r="AL123" s="824"/>
      <c r="AM123" s="824"/>
      <c r="AN123" s="824"/>
      <c r="AO123" s="825"/>
      <c r="AP123" s="871">
        <v>
0</v>
      </c>
      <c r="AQ123" s="872"/>
      <c r="AR123" s="872"/>
      <c r="AS123" s="872"/>
      <c r="AT123" s="873"/>
      <c r="AU123" s="936"/>
      <c r="AV123" s="937"/>
      <c r="AW123" s="937"/>
      <c r="AX123" s="937"/>
      <c r="AY123" s="937"/>
      <c r="AZ123" s="278" t="s">
        <v>
191</v>
      </c>
      <c r="BA123" s="278"/>
      <c r="BB123" s="278"/>
      <c r="BC123" s="278"/>
      <c r="BD123" s="278"/>
      <c r="BE123" s="278"/>
      <c r="BF123" s="278"/>
      <c r="BG123" s="278"/>
      <c r="BH123" s="278"/>
      <c r="BI123" s="278"/>
      <c r="BJ123" s="278"/>
      <c r="BK123" s="278"/>
      <c r="BL123" s="278"/>
      <c r="BM123" s="278"/>
      <c r="BN123" s="278"/>
      <c r="BO123" s="924" t="s">
        <v>
479</v>
      </c>
      <c r="BP123" s="925"/>
      <c r="BQ123" s="879">
        <v>
21770646</v>
      </c>
      <c r="BR123" s="880"/>
      <c r="BS123" s="880"/>
      <c r="BT123" s="880"/>
      <c r="BU123" s="880"/>
      <c r="BV123" s="880">
        <v>
22391446</v>
      </c>
      <c r="BW123" s="880"/>
      <c r="BX123" s="880"/>
      <c r="BY123" s="880"/>
      <c r="BZ123" s="880"/>
      <c r="CA123" s="880">
        <v>
22379105</v>
      </c>
      <c r="CB123" s="880"/>
      <c r="CC123" s="880"/>
      <c r="CD123" s="880"/>
      <c r="CE123" s="880"/>
      <c r="CF123" s="790"/>
      <c r="CG123" s="791"/>
      <c r="CH123" s="791"/>
      <c r="CI123" s="791"/>
      <c r="CJ123" s="881"/>
      <c r="CK123" s="916"/>
      <c r="CL123" s="902"/>
      <c r="CM123" s="902"/>
      <c r="CN123" s="902"/>
      <c r="CO123" s="903"/>
      <c r="CP123" s="882" t="s">
        <v>
480</v>
      </c>
      <c r="CQ123" s="883"/>
      <c r="CR123" s="883"/>
      <c r="CS123" s="883"/>
      <c r="CT123" s="883"/>
      <c r="CU123" s="883"/>
      <c r="CV123" s="883"/>
      <c r="CW123" s="883"/>
      <c r="CX123" s="883"/>
      <c r="CY123" s="883"/>
      <c r="CZ123" s="883"/>
      <c r="DA123" s="883"/>
      <c r="DB123" s="883"/>
      <c r="DC123" s="883"/>
      <c r="DD123" s="883"/>
      <c r="DE123" s="883"/>
      <c r="DF123" s="884"/>
      <c r="DG123" s="823" t="s">
        <v>
439</v>
      </c>
      <c r="DH123" s="824"/>
      <c r="DI123" s="824"/>
      <c r="DJ123" s="824"/>
      <c r="DK123" s="825"/>
      <c r="DL123" s="826" t="s">
        <v>
447</v>
      </c>
      <c r="DM123" s="824"/>
      <c r="DN123" s="824"/>
      <c r="DO123" s="824"/>
      <c r="DP123" s="825"/>
      <c r="DQ123" s="826" t="s">
        <v>
439</v>
      </c>
      <c r="DR123" s="824"/>
      <c r="DS123" s="824"/>
      <c r="DT123" s="824"/>
      <c r="DU123" s="825"/>
      <c r="DV123" s="871" t="s">
        <v>
475</v>
      </c>
      <c r="DW123" s="872"/>
      <c r="DX123" s="872"/>
      <c r="DY123" s="872"/>
      <c r="DZ123" s="873"/>
    </row>
    <row r="124" spans="1:130" s="247" customFormat="1" ht="26.25" customHeight="1" thickBot="1" x14ac:dyDescent="0.2">
      <c r="A124" s="864"/>
      <c r="B124" s="865"/>
      <c r="C124" s="868" t="s">
        <v>
462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
481</v>
      </c>
      <c r="AB124" s="824"/>
      <c r="AC124" s="824"/>
      <c r="AD124" s="824"/>
      <c r="AE124" s="825"/>
      <c r="AF124" s="826" t="s">
        <v>
482</v>
      </c>
      <c r="AG124" s="824"/>
      <c r="AH124" s="824"/>
      <c r="AI124" s="824"/>
      <c r="AJ124" s="825"/>
      <c r="AK124" s="826" t="s">
        <v>
439</v>
      </c>
      <c r="AL124" s="824"/>
      <c r="AM124" s="824"/>
      <c r="AN124" s="824"/>
      <c r="AO124" s="825"/>
      <c r="AP124" s="871" t="s">
        <v>
481</v>
      </c>
      <c r="AQ124" s="872"/>
      <c r="AR124" s="872"/>
      <c r="AS124" s="872"/>
      <c r="AT124" s="873"/>
      <c r="AU124" s="874" t="s">
        <v>
483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
23.4</v>
      </c>
      <c r="BR124" s="878"/>
      <c r="BS124" s="878"/>
      <c r="BT124" s="878"/>
      <c r="BU124" s="878"/>
      <c r="BV124" s="878">
        <v>
21.9</v>
      </c>
      <c r="BW124" s="878"/>
      <c r="BX124" s="878"/>
      <c r="BY124" s="878"/>
      <c r="BZ124" s="878"/>
      <c r="CA124" s="878">
        <v>
23.8</v>
      </c>
      <c r="CB124" s="878"/>
      <c r="CC124" s="878"/>
      <c r="CD124" s="878"/>
      <c r="CE124" s="878"/>
      <c r="CF124" s="768"/>
      <c r="CG124" s="769"/>
      <c r="CH124" s="769"/>
      <c r="CI124" s="769"/>
      <c r="CJ124" s="909"/>
      <c r="CK124" s="917"/>
      <c r="CL124" s="917"/>
      <c r="CM124" s="917"/>
      <c r="CN124" s="917"/>
      <c r="CO124" s="918"/>
      <c r="CP124" s="882" t="s">
        <v>
484</v>
      </c>
      <c r="CQ124" s="883"/>
      <c r="CR124" s="883"/>
      <c r="CS124" s="883"/>
      <c r="CT124" s="883"/>
      <c r="CU124" s="883"/>
      <c r="CV124" s="883"/>
      <c r="CW124" s="883"/>
      <c r="CX124" s="883"/>
      <c r="CY124" s="883"/>
      <c r="CZ124" s="883"/>
      <c r="DA124" s="883"/>
      <c r="DB124" s="883"/>
      <c r="DC124" s="883"/>
      <c r="DD124" s="883"/>
      <c r="DE124" s="883"/>
      <c r="DF124" s="884"/>
      <c r="DG124" s="806">
        <v>
454355</v>
      </c>
      <c r="DH124" s="807"/>
      <c r="DI124" s="807"/>
      <c r="DJ124" s="807"/>
      <c r="DK124" s="808"/>
      <c r="DL124" s="809" t="s">
        <v>
481</v>
      </c>
      <c r="DM124" s="807"/>
      <c r="DN124" s="807"/>
      <c r="DO124" s="807"/>
      <c r="DP124" s="808"/>
      <c r="DQ124" s="809" t="s">
        <v>
439</v>
      </c>
      <c r="DR124" s="807"/>
      <c r="DS124" s="807"/>
      <c r="DT124" s="807"/>
      <c r="DU124" s="808"/>
      <c r="DV124" s="895" t="s">
        <v>
439</v>
      </c>
      <c r="DW124" s="896"/>
      <c r="DX124" s="896"/>
      <c r="DY124" s="896"/>
      <c r="DZ124" s="897"/>
    </row>
    <row r="125" spans="1:130" s="247" customFormat="1" ht="26.25" customHeight="1" x14ac:dyDescent="0.15">
      <c r="A125" s="864"/>
      <c r="B125" s="865"/>
      <c r="C125" s="868" t="s">
        <v>
464</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
439</v>
      </c>
      <c r="AB125" s="824"/>
      <c r="AC125" s="824"/>
      <c r="AD125" s="824"/>
      <c r="AE125" s="825"/>
      <c r="AF125" s="826" t="s">
        <v>
478</v>
      </c>
      <c r="AG125" s="824"/>
      <c r="AH125" s="824"/>
      <c r="AI125" s="824"/>
      <c r="AJ125" s="825"/>
      <c r="AK125" s="826" t="s">
        <v>
476</v>
      </c>
      <c r="AL125" s="824"/>
      <c r="AM125" s="824"/>
      <c r="AN125" s="824"/>
      <c r="AO125" s="825"/>
      <c r="AP125" s="871" t="s">
        <v>
481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
485</v>
      </c>
      <c r="CL125" s="899"/>
      <c r="CM125" s="899"/>
      <c r="CN125" s="899"/>
      <c r="CO125" s="900"/>
      <c r="CP125" s="907" t="s">
        <v>
486</v>
      </c>
      <c r="CQ125" s="852"/>
      <c r="CR125" s="852"/>
      <c r="CS125" s="852"/>
      <c r="CT125" s="852"/>
      <c r="CU125" s="852"/>
      <c r="CV125" s="852"/>
      <c r="CW125" s="852"/>
      <c r="CX125" s="852"/>
      <c r="CY125" s="852"/>
      <c r="CZ125" s="852"/>
      <c r="DA125" s="852"/>
      <c r="DB125" s="852"/>
      <c r="DC125" s="852"/>
      <c r="DD125" s="852"/>
      <c r="DE125" s="852"/>
      <c r="DF125" s="853"/>
      <c r="DG125" s="908" t="s">
        <v>
476</v>
      </c>
      <c r="DH125" s="889"/>
      <c r="DI125" s="889"/>
      <c r="DJ125" s="889"/>
      <c r="DK125" s="889"/>
      <c r="DL125" s="889" t="s">
        <v>
478</v>
      </c>
      <c r="DM125" s="889"/>
      <c r="DN125" s="889"/>
      <c r="DO125" s="889"/>
      <c r="DP125" s="889"/>
      <c r="DQ125" s="889" t="s">
        <v>
478</v>
      </c>
      <c r="DR125" s="889"/>
      <c r="DS125" s="889"/>
      <c r="DT125" s="889"/>
      <c r="DU125" s="889"/>
      <c r="DV125" s="890" t="s">
        <v>
411</v>
      </c>
      <c r="DW125" s="890"/>
      <c r="DX125" s="890"/>
      <c r="DY125" s="890"/>
      <c r="DZ125" s="891"/>
    </row>
    <row r="126" spans="1:130" s="247" customFormat="1" ht="26.25" customHeight="1" thickBot="1" x14ac:dyDescent="0.2">
      <c r="A126" s="864"/>
      <c r="B126" s="865"/>
      <c r="C126" s="868" t="s">
        <v>
466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
475</v>
      </c>
      <c r="AB126" s="824"/>
      <c r="AC126" s="824"/>
      <c r="AD126" s="824"/>
      <c r="AE126" s="825"/>
      <c r="AF126" s="826" t="s">
        <v>
481</v>
      </c>
      <c r="AG126" s="824"/>
      <c r="AH126" s="824"/>
      <c r="AI126" s="824"/>
      <c r="AJ126" s="825"/>
      <c r="AK126" s="826" t="s">
        <v>
476</v>
      </c>
      <c r="AL126" s="824"/>
      <c r="AM126" s="824"/>
      <c r="AN126" s="824"/>
      <c r="AO126" s="825"/>
      <c r="AP126" s="871" t="s">
        <v>
482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
487</v>
      </c>
      <c r="CQ126" s="794"/>
      <c r="CR126" s="794"/>
      <c r="CS126" s="794"/>
      <c r="CT126" s="794"/>
      <c r="CU126" s="794"/>
      <c r="CV126" s="794"/>
      <c r="CW126" s="794"/>
      <c r="CX126" s="794"/>
      <c r="CY126" s="794"/>
      <c r="CZ126" s="794"/>
      <c r="DA126" s="794"/>
      <c r="DB126" s="794"/>
      <c r="DC126" s="794"/>
      <c r="DD126" s="794"/>
      <c r="DE126" s="794"/>
      <c r="DF126" s="795"/>
      <c r="DG126" s="860" t="s">
        <v>
482</v>
      </c>
      <c r="DH126" s="861"/>
      <c r="DI126" s="861"/>
      <c r="DJ126" s="861"/>
      <c r="DK126" s="861"/>
      <c r="DL126" s="861" t="s">
        <v>
447</v>
      </c>
      <c r="DM126" s="861"/>
      <c r="DN126" s="861"/>
      <c r="DO126" s="861"/>
      <c r="DP126" s="861"/>
      <c r="DQ126" s="861" t="s">
        <v>
482</v>
      </c>
      <c r="DR126" s="861"/>
      <c r="DS126" s="861"/>
      <c r="DT126" s="861"/>
      <c r="DU126" s="861"/>
      <c r="DV126" s="838" t="s">
        <v>
447</v>
      </c>
      <c r="DW126" s="838"/>
      <c r="DX126" s="838"/>
      <c r="DY126" s="838"/>
      <c r="DZ126" s="839"/>
    </row>
    <row r="127" spans="1:130" s="247" customFormat="1" ht="26.25" customHeight="1" x14ac:dyDescent="0.15">
      <c r="A127" s="866"/>
      <c r="B127" s="867"/>
      <c r="C127" s="885" t="s">
        <v>
488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
2069</v>
      </c>
      <c r="AB127" s="824"/>
      <c r="AC127" s="824"/>
      <c r="AD127" s="824"/>
      <c r="AE127" s="825"/>
      <c r="AF127" s="826">
        <v>
2235</v>
      </c>
      <c r="AG127" s="824"/>
      <c r="AH127" s="824"/>
      <c r="AI127" s="824"/>
      <c r="AJ127" s="825"/>
      <c r="AK127" s="826">
        <v>
2030</v>
      </c>
      <c r="AL127" s="824"/>
      <c r="AM127" s="824"/>
      <c r="AN127" s="824"/>
      <c r="AO127" s="825"/>
      <c r="AP127" s="871">
        <v>
0</v>
      </c>
      <c r="AQ127" s="872"/>
      <c r="AR127" s="872"/>
      <c r="AS127" s="872"/>
      <c r="AT127" s="873"/>
      <c r="AU127" s="283"/>
      <c r="AV127" s="283"/>
      <c r="AW127" s="283"/>
      <c r="AX127" s="888" t="s">
        <v>
489</v>
      </c>
      <c r="AY127" s="856"/>
      <c r="AZ127" s="856"/>
      <c r="BA127" s="856"/>
      <c r="BB127" s="856"/>
      <c r="BC127" s="856"/>
      <c r="BD127" s="856"/>
      <c r="BE127" s="857"/>
      <c r="BF127" s="855" t="s">
        <v>
490</v>
      </c>
      <c r="BG127" s="856"/>
      <c r="BH127" s="856"/>
      <c r="BI127" s="856"/>
      <c r="BJ127" s="856"/>
      <c r="BK127" s="856"/>
      <c r="BL127" s="857"/>
      <c r="BM127" s="855" t="s">
        <v>
491</v>
      </c>
      <c r="BN127" s="856"/>
      <c r="BO127" s="856"/>
      <c r="BP127" s="856"/>
      <c r="BQ127" s="856"/>
      <c r="BR127" s="856"/>
      <c r="BS127" s="857"/>
      <c r="BT127" s="855" t="s">
        <v>
492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
493</v>
      </c>
      <c r="CQ127" s="794"/>
      <c r="CR127" s="794"/>
      <c r="CS127" s="794"/>
      <c r="CT127" s="794"/>
      <c r="CU127" s="794"/>
      <c r="CV127" s="794"/>
      <c r="CW127" s="794"/>
      <c r="CX127" s="794"/>
      <c r="CY127" s="794"/>
      <c r="CZ127" s="794"/>
      <c r="DA127" s="794"/>
      <c r="DB127" s="794"/>
      <c r="DC127" s="794"/>
      <c r="DD127" s="794"/>
      <c r="DE127" s="794"/>
      <c r="DF127" s="795"/>
      <c r="DG127" s="860" t="s">
        <v>
439</v>
      </c>
      <c r="DH127" s="861"/>
      <c r="DI127" s="861"/>
      <c r="DJ127" s="861"/>
      <c r="DK127" s="861"/>
      <c r="DL127" s="861" t="s">
        <v>
494</v>
      </c>
      <c r="DM127" s="861"/>
      <c r="DN127" s="861"/>
      <c r="DO127" s="861"/>
      <c r="DP127" s="861"/>
      <c r="DQ127" s="861" t="s">
        <v>
447</v>
      </c>
      <c r="DR127" s="861"/>
      <c r="DS127" s="861"/>
      <c r="DT127" s="861"/>
      <c r="DU127" s="861"/>
      <c r="DV127" s="838" t="s">
        <v>
481</v>
      </c>
      <c r="DW127" s="838"/>
      <c r="DX127" s="838"/>
      <c r="DY127" s="838"/>
      <c r="DZ127" s="839"/>
    </row>
    <row r="128" spans="1:130" s="247" customFormat="1" ht="26.25" customHeight="1" thickBot="1" x14ac:dyDescent="0.2">
      <c r="A128" s="840" t="s">
        <v>
495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
496</v>
      </c>
      <c r="X128" s="842"/>
      <c r="Y128" s="842"/>
      <c r="Z128" s="843"/>
      <c r="AA128" s="844">
        <v>
189474</v>
      </c>
      <c r="AB128" s="845"/>
      <c r="AC128" s="845"/>
      <c r="AD128" s="845"/>
      <c r="AE128" s="846"/>
      <c r="AF128" s="847">
        <v>
147980</v>
      </c>
      <c r="AG128" s="845"/>
      <c r="AH128" s="845"/>
      <c r="AI128" s="845"/>
      <c r="AJ128" s="846"/>
      <c r="AK128" s="847">
        <v>
170610</v>
      </c>
      <c r="AL128" s="845"/>
      <c r="AM128" s="845"/>
      <c r="AN128" s="845"/>
      <c r="AO128" s="846"/>
      <c r="AP128" s="848"/>
      <c r="AQ128" s="849"/>
      <c r="AR128" s="849"/>
      <c r="AS128" s="849"/>
      <c r="AT128" s="850"/>
      <c r="AU128" s="283"/>
      <c r="AV128" s="283"/>
      <c r="AW128" s="283"/>
      <c r="AX128" s="851" t="s">
        <v>
497</v>
      </c>
      <c r="AY128" s="852"/>
      <c r="AZ128" s="852"/>
      <c r="BA128" s="852"/>
      <c r="BB128" s="852"/>
      <c r="BC128" s="852"/>
      <c r="BD128" s="852"/>
      <c r="BE128" s="853"/>
      <c r="BF128" s="830" t="s">
        <v>
439</v>
      </c>
      <c r="BG128" s="831"/>
      <c r="BH128" s="831"/>
      <c r="BI128" s="831"/>
      <c r="BJ128" s="831"/>
      <c r="BK128" s="831"/>
      <c r="BL128" s="854"/>
      <c r="BM128" s="830">
        <v>
12.75</v>
      </c>
      <c r="BN128" s="831"/>
      <c r="BO128" s="831"/>
      <c r="BP128" s="831"/>
      <c r="BQ128" s="831"/>
      <c r="BR128" s="831"/>
      <c r="BS128" s="854"/>
      <c r="BT128" s="830">
        <v>
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
498</v>
      </c>
      <c r="CQ128" s="772"/>
      <c r="CR128" s="772"/>
      <c r="CS128" s="772"/>
      <c r="CT128" s="772"/>
      <c r="CU128" s="772"/>
      <c r="CV128" s="772"/>
      <c r="CW128" s="772"/>
      <c r="CX128" s="772"/>
      <c r="CY128" s="772"/>
      <c r="CZ128" s="772"/>
      <c r="DA128" s="772"/>
      <c r="DB128" s="772"/>
      <c r="DC128" s="772"/>
      <c r="DD128" s="772"/>
      <c r="DE128" s="772"/>
      <c r="DF128" s="773"/>
      <c r="DG128" s="834">
        <v>
50342</v>
      </c>
      <c r="DH128" s="835"/>
      <c r="DI128" s="835"/>
      <c r="DJ128" s="835"/>
      <c r="DK128" s="835"/>
      <c r="DL128" s="835">
        <v>
46343</v>
      </c>
      <c r="DM128" s="835"/>
      <c r="DN128" s="835"/>
      <c r="DO128" s="835"/>
      <c r="DP128" s="835"/>
      <c r="DQ128" s="835">
        <v>
42010</v>
      </c>
      <c r="DR128" s="835"/>
      <c r="DS128" s="835"/>
      <c r="DT128" s="835"/>
      <c r="DU128" s="835"/>
      <c r="DV128" s="836">
        <v>
0.3</v>
      </c>
      <c r="DW128" s="836"/>
      <c r="DX128" s="836"/>
      <c r="DY128" s="836"/>
      <c r="DZ128" s="837"/>
    </row>
    <row r="129" spans="1:131" s="247" customFormat="1" ht="26.25" customHeight="1" x14ac:dyDescent="0.15">
      <c r="A129" s="818" t="s">
        <v>
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
499</v>
      </c>
      <c r="X129" s="821"/>
      <c r="Y129" s="821"/>
      <c r="Z129" s="822"/>
      <c r="AA129" s="823">
        <v>
15280649</v>
      </c>
      <c r="AB129" s="824"/>
      <c r="AC129" s="824"/>
      <c r="AD129" s="824"/>
      <c r="AE129" s="825"/>
      <c r="AF129" s="826">
        <v>
15344606</v>
      </c>
      <c r="AG129" s="824"/>
      <c r="AH129" s="824"/>
      <c r="AI129" s="824"/>
      <c r="AJ129" s="825"/>
      <c r="AK129" s="826">
        <v>
15370992</v>
      </c>
      <c r="AL129" s="824"/>
      <c r="AM129" s="824"/>
      <c r="AN129" s="824"/>
      <c r="AO129" s="825"/>
      <c r="AP129" s="827"/>
      <c r="AQ129" s="828"/>
      <c r="AR129" s="828"/>
      <c r="AS129" s="828"/>
      <c r="AT129" s="829"/>
      <c r="AU129" s="285"/>
      <c r="AV129" s="285"/>
      <c r="AW129" s="285"/>
      <c r="AX129" s="793" t="s">
        <v>
500</v>
      </c>
      <c r="AY129" s="794"/>
      <c r="AZ129" s="794"/>
      <c r="BA129" s="794"/>
      <c r="BB129" s="794"/>
      <c r="BC129" s="794"/>
      <c r="BD129" s="794"/>
      <c r="BE129" s="795"/>
      <c r="BF129" s="813" t="s">
        <v>
494</v>
      </c>
      <c r="BG129" s="814"/>
      <c r="BH129" s="814"/>
      <c r="BI129" s="814"/>
      <c r="BJ129" s="814"/>
      <c r="BK129" s="814"/>
      <c r="BL129" s="815"/>
      <c r="BM129" s="813">
        <v>
17.75</v>
      </c>
      <c r="BN129" s="814"/>
      <c r="BO129" s="814"/>
      <c r="BP129" s="814"/>
      <c r="BQ129" s="814"/>
      <c r="BR129" s="814"/>
      <c r="BS129" s="815"/>
      <c r="BT129" s="813">
        <v>
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
501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
502</v>
      </c>
      <c r="X130" s="821"/>
      <c r="Y130" s="821"/>
      <c r="Z130" s="822"/>
      <c r="AA130" s="823">
        <v>
1339358</v>
      </c>
      <c r="AB130" s="824"/>
      <c r="AC130" s="824"/>
      <c r="AD130" s="824"/>
      <c r="AE130" s="825"/>
      <c r="AF130" s="826">
        <v>
1355111</v>
      </c>
      <c r="AG130" s="824"/>
      <c r="AH130" s="824"/>
      <c r="AI130" s="824"/>
      <c r="AJ130" s="825"/>
      <c r="AK130" s="826">
        <v>
1311915</v>
      </c>
      <c r="AL130" s="824"/>
      <c r="AM130" s="824"/>
      <c r="AN130" s="824"/>
      <c r="AO130" s="825"/>
      <c r="AP130" s="827"/>
      <c r="AQ130" s="828"/>
      <c r="AR130" s="828"/>
      <c r="AS130" s="828"/>
      <c r="AT130" s="829"/>
      <c r="AU130" s="285"/>
      <c r="AV130" s="285"/>
      <c r="AW130" s="285"/>
      <c r="AX130" s="793" t="s">
        <v>
503</v>
      </c>
      <c r="AY130" s="794"/>
      <c r="AZ130" s="794"/>
      <c r="BA130" s="794"/>
      <c r="BB130" s="794"/>
      <c r="BC130" s="794"/>
      <c r="BD130" s="794"/>
      <c r="BE130" s="795"/>
      <c r="BF130" s="796">
        <v>
3.5</v>
      </c>
      <c r="BG130" s="797"/>
      <c r="BH130" s="797"/>
      <c r="BI130" s="797"/>
      <c r="BJ130" s="797"/>
      <c r="BK130" s="797"/>
      <c r="BL130" s="798"/>
      <c r="BM130" s="796">
        <v>
25</v>
      </c>
      <c r="BN130" s="797"/>
      <c r="BO130" s="797"/>
      <c r="BP130" s="797"/>
      <c r="BQ130" s="797"/>
      <c r="BR130" s="797"/>
      <c r="BS130" s="798"/>
      <c r="BT130" s="796">
        <v>
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
504</v>
      </c>
      <c r="X131" s="804"/>
      <c r="Y131" s="804"/>
      <c r="Z131" s="805"/>
      <c r="AA131" s="806">
        <v>
13941291</v>
      </c>
      <c r="AB131" s="807"/>
      <c r="AC131" s="807"/>
      <c r="AD131" s="807"/>
      <c r="AE131" s="808"/>
      <c r="AF131" s="809">
        <v>
13989495</v>
      </c>
      <c r="AG131" s="807"/>
      <c r="AH131" s="807"/>
      <c r="AI131" s="807"/>
      <c r="AJ131" s="808"/>
      <c r="AK131" s="809">
        <v>
14059077</v>
      </c>
      <c r="AL131" s="807"/>
      <c r="AM131" s="807"/>
      <c r="AN131" s="807"/>
      <c r="AO131" s="808"/>
      <c r="AP131" s="810"/>
      <c r="AQ131" s="811"/>
      <c r="AR131" s="811"/>
      <c r="AS131" s="811"/>
      <c r="AT131" s="812"/>
      <c r="AU131" s="285"/>
      <c r="AV131" s="285"/>
      <c r="AW131" s="285"/>
      <c r="AX131" s="771" t="s">
        <v>
505</v>
      </c>
      <c r="AY131" s="772"/>
      <c r="AZ131" s="772"/>
      <c r="BA131" s="772"/>
      <c r="BB131" s="772"/>
      <c r="BC131" s="772"/>
      <c r="BD131" s="772"/>
      <c r="BE131" s="773"/>
      <c r="BF131" s="774">
        <v>
23.8</v>
      </c>
      <c r="BG131" s="775"/>
      <c r="BH131" s="775"/>
      <c r="BI131" s="775"/>
      <c r="BJ131" s="775"/>
      <c r="BK131" s="775"/>
      <c r="BL131" s="776"/>
      <c r="BM131" s="774">
        <v>
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
506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
507</v>
      </c>
      <c r="W132" s="784"/>
      <c r="X132" s="784"/>
      <c r="Y132" s="784"/>
      <c r="Z132" s="785"/>
      <c r="AA132" s="786">
        <v>
3.6354093750000001</v>
      </c>
      <c r="AB132" s="787"/>
      <c r="AC132" s="787"/>
      <c r="AD132" s="787"/>
      <c r="AE132" s="788"/>
      <c r="AF132" s="789">
        <v>
3.3208132240000001</v>
      </c>
      <c r="AG132" s="787"/>
      <c r="AH132" s="787"/>
      <c r="AI132" s="787"/>
      <c r="AJ132" s="788"/>
      <c r="AK132" s="789">
        <v>
3.5954209509999999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
508</v>
      </c>
      <c r="W133" s="763"/>
      <c r="X133" s="763"/>
      <c r="Y133" s="763"/>
      <c r="Z133" s="764"/>
      <c r="AA133" s="765">
        <v>
4.0999999999999996</v>
      </c>
      <c r="AB133" s="766"/>
      <c r="AC133" s="766"/>
      <c r="AD133" s="766"/>
      <c r="AE133" s="767"/>
      <c r="AF133" s="765">
        <v>
3.6</v>
      </c>
      <c r="AG133" s="766"/>
      <c r="AH133" s="766"/>
      <c r="AI133" s="766"/>
      <c r="AJ133" s="767"/>
      <c r="AK133" s="765">
        <v>
3.5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3F4/xmbGD1MBbrFkQfNlvvl72Us8cz99taqnjHVt4zEjP1ZX13BhiDL902f2LvUkrQs9Ft4Iexlmr89TLZ8yQ==" saltValue="cbq0Ud+S2gwJGv7S/3jO9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f1wU788KaKXE956/+lz2kXMwyLSYvOL3F7zPjqKP7lCrfGT+6KGxh43J4RL0Ph9CXXXX6kA95pKqzU2abzZ5g==" saltValue="UYAWcgWaB1qdOD02nT2lH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8d+VlEchEV3eUA/AQQljWoYYfwMRGndZbJaPe5j8NAZJwt4jd0KF55HBZe6PKFUNfLf9+l91HJlxtTtF+EiaQ==" saltValue="39SMdu09zFJBcUAzseOtG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
512</v>
      </c>
      <c r="AP7" s="304"/>
      <c r="AQ7" s="305" t="s">
        <v>
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
514</v>
      </c>
      <c r="AQ8" s="311" t="s">
        <v>
515</v>
      </c>
      <c r="AR8" s="312" t="s">
        <v>
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
517</v>
      </c>
      <c r="AL9" s="1193"/>
      <c r="AM9" s="1193"/>
      <c r="AN9" s="1194"/>
      <c r="AO9" s="313">
        <v>
4569368</v>
      </c>
      <c r="AP9" s="313">
        <v>
61222</v>
      </c>
      <c r="AQ9" s="314">
        <v>
57754</v>
      </c>
      <c r="AR9" s="315">
        <v>
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
518</v>
      </c>
      <c r="AL10" s="1193"/>
      <c r="AM10" s="1193"/>
      <c r="AN10" s="1194"/>
      <c r="AO10" s="316">
        <v>
134712</v>
      </c>
      <c r="AP10" s="316">
        <v>
1805</v>
      </c>
      <c r="AQ10" s="317">
        <v>
3830</v>
      </c>
      <c r="AR10" s="318">
        <v>
-52.9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
519</v>
      </c>
      <c r="AL11" s="1193"/>
      <c r="AM11" s="1193"/>
      <c r="AN11" s="1194"/>
      <c r="AO11" s="316">
        <v>
77357</v>
      </c>
      <c r="AP11" s="316">
        <v>
1036</v>
      </c>
      <c r="AQ11" s="317">
        <v>
6814</v>
      </c>
      <c r="AR11" s="318">
        <v>
-84.8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
520</v>
      </c>
      <c r="AL12" s="1193"/>
      <c r="AM12" s="1193"/>
      <c r="AN12" s="1194"/>
      <c r="AO12" s="316">
        <v>
71509</v>
      </c>
      <c r="AP12" s="316">
        <v>
958</v>
      </c>
      <c r="AQ12" s="317">
        <v>
1059</v>
      </c>
      <c r="AR12" s="318">
        <v>
-9.5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
521</v>
      </c>
      <c r="AL13" s="1193"/>
      <c r="AM13" s="1193"/>
      <c r="AN13" s="1194"/>
      <c r="AO13" s="316" t="s">
        <v>
522</v>
      </c>
      <c r="AP13" s="316" t="s">
        <v>
522</v>
      </c>
      <c r="AQ13" s="317">
        <v>
4</v>
      </c>
      <c r="AR13" s="318" t="s">
        <v>
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
523</v>
      </c>
      <c r="AL14" s="1193"/>
      <c r="AM14" s="1193"/>
      <c r="AN14" s="1194"/>
      <c r="AO14" s="316">
        <v>
242371</v>
      </c>
      <c r="AP14" s="316">
        <v>
3247</v>
      </c>
      <c r="AQ14" s="317">
        <v>
2651</v>
      </c>
      <c r="AR14" s="318">
        <v>
22.5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
524</v>
      </c>
      <c r="AL15" s="1193"/>
      <c r="AM15" s="1193"/>
      <c r="AN15" s="1194"/>
      <c r="AO15" s="316">
        <v>
77801</v>
      </c>
      <c r="AP15" s="316">
        <v>
1042</v>
      </c>
      <c r="AQ15" s="317">
        <v>
1352</v>
      </c>
      <c r="AR15" s="318">
        <v>
-22.9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
525</v>
      </c>
      <c r="AL16" s="1196"/>
      <c r="AM16" s="1196"/>
      <c r="AN16" s="1197"/>
      <c r="AO16" s="316">
        <v>
-320797</v>
      </c>
      <c r="AP16" s="316">
        <v>
-4298</v>
      </c>
      <c r="AQ16" s="317">
        <v>
-4074</v>
      </c>
      <c r="AR16" s="318">
        <v>
5.5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
191</v>
      </c>
      <c r="AL17" s="1196"/>
      <c r="AM17" s="1196"/>
      <c r="AN17" s="1197"/>
      <c r="AO17" s="316">
        <v>
4852321</v>
      </c>
      <c r="AP17" s="316">
        <v>
65013</v>
      </c>
      <c r="AQ17" s="317">
        <v>
69392</v>
      </c>
      <c r="AR17" s="318">
        <v>
-6.3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527</v>
      </c>
      <c r="AP20" s="324" t="s">
        <v>
528</v>
      </c>
      <c r="AQ20" s="325" t="s">
        <v>
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
530</v>
      </c>
      <c r="AL21" s="1190"/>
      <c r="AM21" s="1190"/>
      <c r="AN21" s="1191"/>
      <c r="AO21" s="328">
        <v>
5.44</v>
      </c>
      <c r="AP21" s="329">
        <v>
6.31</v>
      </c>
      <c r="AQ21" s="330">
        <v>
-0.87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
531</v>
      </c>
      <c r="AL22" s="1190"/>
      <c r="AM22" s="1190"/>
      <c r="AN22" s="1191"/>
      <c r="AO22" s="333">
        <v>
101.1</v>
      </c>
      <c r="AP22" s="334">
        <v>
98.4</v>
      </c>
      <c r="AQ22" s="335">
        <v>
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
512</v>
      </c>
      <c r="AP30" s="304"/>
      <c r="AQ30" s="305" t="s">
        <v>
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
514</v>
      </c>
      <c r="AQ31" s="311" t="s">
        <v>
515</v>
      </c>
      <c r="AR31" s="312" t="s">
        <v>
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
535</v>
      </c>
      <c r="AL32" s="1181"/>
      <c r="AM32" s="1181"/>
      <c r="AN32" s="1182"/>
      <c r="AO32" s="343">
        <v>
1876972</v>
      </c>
      <c r="AP32" s="343">
        <v>
25148</v>
      </c>
      <c r="AQ32" s="344">
        <v>
34189</v>
      </c>
      <c r="AR32" s="345">
        <v>
-26.4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
536</v>
      </c>
      <c r="AL33" s="1181"/>
      <c r="AM33" s="1181"/>
      <c r="AN33" s="1182"/>
      <c r="AO33" s="343" t="s">
        <v>
522</v>
      </c>
      <c r="AP33" s="343" t="s">
        <v>
522</v>
      </c>
      <c r="AQ33" s="344" t="s">
        <v>
522</v>
      </c>
      <c r="AR33" s="345" t="s">
        <v>
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
537</v>
      </c>
      <c r="AL34" s="1181"/>
      <c r="AM34" s="1181"/>
      <c r="AN34" s="1182"/>
      <c r="AO34" s="343" t="s">
        <v>
522</v>
      </c>
      <c r="AP34" s="343" t="s">
        <v>
522</v>
      </c>
      <c r="AQ34" s="344">
        <v>
16</v>
      </c>
      <c r="AR34" s="345" t="s">
        <v>
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
538</v>
      </c>
      <c r="AL35" s="1181"/>
      <c r="AM35" s="1181"/>
      <c r="AN35" s="1182"/>
      <c r="AO35" s="343">
        <v>
48039</v>
      </c>
      <c r="AP35" s="343">
        <v>
644</v>
      </c>
      <c r="AQ35" s="344">
        <v>
9412</v>
      </c>
      <c r="AR35" s="345">
        <v>
-93.2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
539</v>
      </c>
      <c r="AL36" s="1181"/>
      <c r="AM36" s="1181"/>
      <c r="AN36" s="1182"/>
      <c r="AO36" s="343">
        <v>
60366</v>
      </c>
      <c r="AP36" s="343">
        <v>
809</v>
      </c>
      <c r="AQ36" s="344">
        <v>
2024</v>
      </c>
      <c r="AR36" s="345">
        <v>
-60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
540</v>
      </c>
      <c r="AL37" s="1181"/>
      <c r="AM37" s="1181"/>
      <c r="AN37" s="1182"/>
      <c r="AO37" s="343">
        <v>
2631</v>
      </c>
      <c r="AP37" s="343">
        <v>
35</v>
      </c>
      <c r="AQ37" s="344">
        <v>
1165</v>
      </c>
      <c r="AR37" s="345">
        <v>
-97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
541</v>
      </c>
      <c r="AL38" s="1184"/>
      <c r="AM38" s="1184"/>
      <c r="AN38" s="1185"/>
      <c r="AO38" s="346" t="s">
        <v>
522</v>
      </c>
      <c r="AP38" s="346" t="s">
        <v>
522</v>
      </c>
      <c r="AQ38" s="347">
        <v>
2</v>
      </c>
      <c r="AR38" s="335" t="s">
        <v>
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
542</v>
      </c>
      <c r="AL39" s="1184"/>
      <c r="AM39" s="1184"/>
      <c r="AN39" s="1185"/>
      <c r="AO39" s="343">
        <v>
-170610</v>
      </c>
      <c r="AP39" s="343">
        <v>
-2286</v>
      </c>
      <c r="AQ39" s="344">
        <v>
-6367</v>
      </c>
      <c r="AR39" s="345">
        <v>
-64.099999999999994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
543</v>
      </c>
      <c r="AL40" s="1181"/>
      <c r="AM40" s="1181"/>
      <c r="AN40" s="1182"/>
      <c r="AO40" s="343">
        <v>
-1311915</v>
      </c>
      <c r="AP40" s="343">
        <v>
-17578</v>
      </c>
      <c r="AQ40" s="344">
        <v>
-28963</v>
      </c>
      <c r="AR40" s="345">
        <v>
-39.299999999999997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
300</v>
      </c>
      <c r="AL41" s="1187"/>
      <c r="AM41" s="1187"/>
      <c r="AN41" s="1188"/>
      <c r="AO41" s="343">
        <v>
505483</v>
      </c>
      <c r="AP41" s="343">
        <v>
6773</v>
      </c>
      <c r="AQ41" s="344">
        <v>
11478</v>
      </c>
      <c r="AR41" s="345">
        <v>
-41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
512</v>
      </c>
      <c r="AN49" s="1175" t="s">
        <v>
547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
548</v>
      </c>
      <c r="AO50" s="360" t="s">
        <v>
549</v>
      </c>
      <c r="AP50" s="361" t="s">
        <v>
550</v>
      </c>
      <c r="AQ50" s="362" t="s">
        <v>
551</v>
      </c>
      <c r="AR50" s="363" t="s">
        <v>
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553</v>
      </c>
      <c r="AL51" s="356"/>
      <c r="AM51" s="364">
        <v>
1365288</v>
      </c>
      <c r="AN51" s="365">
        <v>
18350</v>
      </c>
      <c r="AO51" s="366">
        <v>
-46.3</v>
      </c>
      <c r="AP51" s="367">
        <v>
47278</v>
      </c>
      <c r="AQ51" s="368">
        <v>
-28.6</v>
      </c>
      <c r="AR51" s="369">
        <v>
-17.7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554</v>
      </c>
      <c r="AM52" s="372">
        <v>
1071215</v>
      </c>
      <c r="AN52" s="373">
        <v>
14397</v>
      </c>
      <c r="AO52" s="374">
        <v>
-45.7</v>
      </c>
      <c r="AP52" s="375">
        <v>
24096</v>
      </c>
      <c r="AQ52" s="376">
        <v>
-24.3</v>
      </c>
      <c r="AR52" s="377">
        <v>
-21.4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555</v>
      </c>
      <c r="AL53" s="356"/>
      <c r="AM53" s="364">
        <v>
1571814</v>
      </c>
      <c r="AN53" s="365">
        <v>
21095</v>
      </c>
      <c r="AO53" s="366">
        <v>
15</v>
      </c>
      <c r="AP53" s="367">
        <v>
44504</v>
      </c>
      <c r="AQ53" s="368">
        <v>
-5.9</v>
      </c>
      <c r="AR53" s="369">
        <v>
20.9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554</v>
      </c>
      <c r="AM54" s="372">
        <v>
1206872</v>
      </c>
      <c r="AN54" s="373">
        <v>
16197</v>
      </c>
      <c r="AO54" s="374">
        <v>
12.5</v>
      </c>
      <c r="AP54" s="375">
        <v>
25876</v>
      </c>
      <c r="AQ54" s="376">
        <v>
7.4</v>
      </c>
      <c r="AR54" s="377">
        <v>
5.0999999999999996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556</v>
      </c>
      <c r="AL55" s="356"/>
      <c r="AM55" s="364">
        <v>
2412014</v>
      </c>
      <c r="AN55" s="365">
        <v>
32227</v>
      </c>
      <c r="AO55" s="366">
        <v>
52.8</v>
      </c>
      <c r="AP55" s="367">
        <v>
47820</v>
      </c>
      <c r="AQ55" s="368">
        <v>
7.5</v>
      </c>
      <c r="AR55" s="369">
        <v>
45.3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554</v>
      </c>
      <c r="AM56" s="372">
        <v>
1660543</v>
      </c>
      <c r="AN56" s="373">
        <v>
22186</v>
      </c>
      <c r="AO56" s="374">
        <v>
37</v>
      </c>
      <c r="AP56" s="375">
        <v>
25855</v>
      </c>
      <c r="AQ56" s="376">
        <v>
-0.1</v>
      </c>
      <c r="AR56" s="377">
        <v>
37.1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557</v>
      </c>
      <c r="AL57" s="356"/>
      <c r="AM57" s="364">
        <v>
2395001</v>
      </c>
      <c r="AN57" s="365">
        <v>
32046</v>
      </c>
      <c r="AO57" s="366">
        <v>
-0.6</v>
      </c>
      <c r="AP57" s="367">
        <v>
41934</v>
      </c>
      <c r="AQ57" s="368">
        <v>
-12.3</v>
      </c>
      <c r="AR57" s="369">
        <v>
11.7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554</v>
      </c>
      <c r="AM58" s="372">
        <v>
1567651</v>
      </c>
      <c r="AN58" s="373">
        <v>
20976</v>
      </c>
      <c r="AO58" s="374">
        <v>
-5.5</v>
      </c>
      <c r="AP58" s="375">
        <v>
23352</v>
      </c>
      <c r="AQ58" s="376">
        <v>
-9.6999999999999993</v>
      </c>
      <c r="AR58" s="377">
        <v>
4.2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558</v>
      </c>
      <c r="AL59" s="356"/>
      <c r="AM59" s="364">
        <v>
2813122</v>
      </c>
      <c r="AN59" s="365">
        <v>
37691</v>
      </c>
      <c r="AO59" s="366">
        <v>
17.600000000000001</v>
      </c>
      <c r="AP59" s="367">
        <v>
45588</v>
      </c>
      <c r="AQ59" s="368">
        <v>
8.6999999999999993</v>
      </c>
      <c r="AR59" s="369">
        <v>
8.9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554</v>
      </c>
      <c r="AM60" s="372">
        <v>
2462549</v>
      </c>
      <c r="AN60" s="373">
        <v>
32994</v>
      </c>
      <c r="AO60" s="374">
        <v>
57.3</v>
      </c>
      <c r="AP60" s="375">
        <v>
24150</v>
      </c>
      <c r="AQ60" s="376">
        <v>
3.4</v>
      </c>
      <c r="AR60" s="377">
        <v>
53.9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559</v>
      </c>
      <c r="AL61" s="378"/>
      <c r="AM61" s="379">
        <v>
2111448</v>
      </c>
      <c r="AN61" s="380">
        <v>
28282</v>
      </c>
      <c r="AO61" s="381">
        <v>
7.7</v>
      </c>
      <c r="AP61" s="382">
        <v>
45425</v>
      </c>
      <c r="AQ61" s="383">
        <v>
-6.1</v>
      </c>
      <c r="AR61" s="369">
        <v>
13.8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554</v>
      </c>
      <c r="AM62" s="372">
        <v>
1593766</v>
      </c>
      <c r="AN62" s="373">
        <v>
21350</v>
      </c>
      <c r="AO62" s="374">
        <v>
11.1</v>
      </c>
      <c r="AP62" s="375">
        <v>
24666</v>
      </c>
      <c r="AQ62" s="376">
        <v>
-4.7</v>
      </c>
      <c r="AR62" s="377">
        <v>
15.8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ZopOPJWxmk++XGDKJ6N+5Rv/imytm75spK4BpVvCT7bcYnzV/zzYDqi+jfzoqc/ZYvr58g7MS8o78P3ByX7zg==" saltValue="S5PPor1Wm/Qh3a5gcFeU0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561</v>
      </c>
    </row>
    <row r="120" spans="125:125" ht="13.5" hidden="1" customHeight="1" x14ac:dyDescent="0.15"/>
    <row r="121" spans="125:125" ht="13.5" hidden="1" customHeight="1" x14ac:dyDescent="0.15">
      <c r="DU121" s="291"/>
    </row>
  </sheetData>
  <sheetProtection algorithmName="SHA-512" hashValue="LS6uNw2NCG+qL7Lb6Z2w7pOcxpwq9PAyGPak/JSVQikTcnFUC9aycIYdq5QCA+/A4bZRmgOn+HGy7t2jdNnh3A==" saltValue="L9QtKihcJxOLjQVoAq9SK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562</v>
      </c>
    </row>
  </sheetData>
  <sheetProtection algorithmName="SHA-512" hashValue="sp8o1nfIKZrmu1KB+9f1YFazmnrWrKJTrDNvH6H2OFaiNDNvP4KPpvH04848d8ACCo04x5ADw3tJn5AaNBpPsQ==" saltValue="PKCsqzxbqqITDXVMuDviX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563</v>
      </c>
      <c r="G46" s="8" t="s">
        <v>
564</v>
      </c>
      <c r="H46" s="8" t="s">
        <v>
565</v>
      </c>
      <c r="I46" s="8" t="s">
        <v>
566</v>
      </c>
      <c r="J46" s="9" t="s">
        <v>
567</v>
      </c>
    </row>
    <row r="47" spans="2:10" ht="57.75" customHeight="1" x14ac:dyDescent="0.15">
      <c r="B47" s="10"/>
      <c r="C47" s="1198" t="s">
        <v>
3</v>
      </c>
      <c r="D47" s="1198"/>
      <c r="E47" s="1199"/>
      <c r="F47" s="11">
        <v>
8.9600000000000009</v>
      </c>
      <c r="G47" s="12">
        <v>
9.07</v>
      </c>
      <c r="H47" s="12">
        <v>
8.8000000000000007</v>
      </c>
      <c r="I47" s="12">
        <v>
9.8000000000000007</v>
      </c>
      <c r="J47" s="13">
        <v>
9.6999999999999993</v>
      </c>
    </row>
    <row r="48" spans="2:10" ht="57.75" customHeight="1" x14ac:dyDescent="0.15">
      <c r="B48" s="14"/>
      <c r="C48" s="1200" t="s">
        <v>
4</v>
      </c>
      <c r="D48" s="1200"/>
      <c r="E48" s="1201"/>
      <c r="F48" s="15">
        <v>
7.28</v>
      </c>
      <c r="G48" s="16">
        <v>
6.47</v>
      </c>
      <c r="H48" s="16">
        <v>
7.26</v>
      </c>
      <c r="I48" s="16">
        <v>
5.55</v>
      </c>
      <c r="J48" s="17">
        <v>
4.45</v>
      </c>
    </row>
    <row r="49" spans="2:10" ht="57.75" customHeight="1" thickBot="1" x14ac:dyDescent="0.2">
      <c r="B49" s="18"/>
      <c r="C49" s="1202" t="s">
        <v>
5</v>
      </c>
      <c r="D49" s="1202"/>
      <c r="E49" s="1203"/>
      <c r="F49" s="19">
        <v>
1.28</v>
      </c>
      <c r="G49" s="20" t="s">
        <v>
568</v>
      </c>
      <c r="H49" s="20">
        <v>
0.72</v>
      </c>
      <c r="I49" s="20" t="s">
        <v>
569</v>
      </c>
      <c r="J49" s="21" t="s">
        <v>
570</v>
      </c>
    </row>
    <row r="50" spans="2:10" ht="13.5" customHeight="1" x14ac:dyDescent="0.15"/>
  </sheetData>
  <sheetProtection algorithmName="SHA-512" hashValue="MdUOfYy8dk4CiUsLxV7oG5BHEydPE2w5CN2ZVD2s0fRcfCCzvIEygLgC3VOOQUMEmq4q7ED3ym7YOi59TQ11FQ==" saltValue="FAQSrNHsLqtIYKJNSl1b/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2021-03-12T08:37:52Z</cp:lastPrinted>
  <dcterms:created xsi:type="dcterms:W3CDTF">2021-02-05T02:03:43Z</dcterms:created>
  <dcterms:modified xsi:type="dcterms:W3CDTF">2021-10-07T02:05:32Z</dcterms:modified>
  <cp:category/>
</cp:coreProperties>
</file>